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8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9.1" sheetId="20" r:id="rId20"/>
    <sheet name="16.9.2" sheetId="21" r:id="rId21"/>
    <sheet name="16.10.1" sheetId="22" r:id="rId22"/>
    <sheet name="16.10.2" sheetId="23" r:id="rId23"/>
    <sheet name="16.10.3" sheetId="24" r:id="rId24"/>
    <sheet name="16.11.1" sheetId="25" r:id="rId25"/>
    <sheet name="16.11.2" sheetId="26" r:id="rId26"/>
    <sheet name="16.11.3" sheetId="27" r:id="rId27"/>
    <sheet name="16.12.1" sheetId="28" r:id="rId28"/>
    <sheet name="16.12.2" sheetId="29" r:id="rId29"/>
    <sheet name="16.13.1" sheetId="30" r:id="rId30"/>
    <sheet name="16.13.2" sheetId="31" r:id="rId31"/>
    <sheet name="16.14" sheetId="32" r:id="rId32"/>
    <sheet name="16.15" sheetId="33" r:id="rId33"/>
    <sheet name="16.16" sheetId="34" r:id="rId34"/>
    <sheet name="16.17" sheetId="35" r:id="rId35"/>
    <sheet name="16.18" sheetId="36" r:id="rId36"/>
    <sheet name="16.19" sheetId="37" r:id="rId37"/>
    <sheet name="16.20" sheetId="38" r:id="rId38"/>
    <sheet name="16.21" sheetId="39" r:id="rId39"/>
    <sheet name="16.22" sheetId="40" r:id="rId40"/>
    <sheet name="16.23" sheetId="41" r:id="rId41"/>
    <sheet name="16.24 (08-09)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>#REF!</definedName>
    <definedName name="\D">'[5]19.11-12'!$B$51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21">'16.10.1'!$A$1:$H$88</definedName>
    <definedName name="_xlnm.Print_Area" localSheetId="22">'16.10.2'!$A$1:$G$36</definedName>
    <definedName name="_xlnm.Print_Area" localSheetId="23">'16.10.3'!$A$1:$G$31</definedName>
    <definedName name="_xlnm.Print_Area" localSheetId="27">'16.12.1'!$A$1:$G$36</definedName>
    <definedName name="_xlnm.Print_Area" localSheetId="28">'16.12.2'!$A$1:$G$9</definedName>
    <definedName name="_xlnm.Print_Area" localSheetId="29">'16.13.1'!$A$1:$D$37</definedName>
    <definedName name="_xlnm.Print_Area" localSheetId="30">'16.13.2'!$A$1:$D$10</definedName>
    <definedName name="_xlnm.Print_Area" localSheetId="31">'16.14'!$A$1:$E$43</definedName>
    <definedName name="_xlnm.Print_Area" localSheetId="32">'16.15'!$A$1:$J$25</definedName>
    <definedName name="_xlnm.Print_Area" localSheetId="33">'16.16'!$A$1:$D$24</definedName>
    <definedName name="_xlnm.Print_Area" localSheetId="34">'16.17'!$A$1:$E$14</definedName>
    <definedName name="_xlnm.Print_Area" localSheetId="36">'16.19'!$A$1:$G$14</definedName>
    <definedName name="_xlnm.Print_Area" localSheetId="3">'16.2.1'!$A$1:$G$81</definedName>
    <definedName name="_xlnm.Print_Area" localSheetId="4">'16.2.2'!$A$1:$G$47</definedName>
    <definedName name="_xlnm.Print_Area" localSheetId="5">'16.2.3'!$A$1:$G$46</definedName>
    <definedName name="_xlnm.Print_Area" localSheetId="39">'16.22'!$A$1:$K$89</definedName>
    <definedName name="_xlnm.Print_Area" localSheetId="40">'16.23'!$A$1:$I$61</definedName>
    <definedName name="_xlnm.Print_Area" localSheetId="41">'16.24 (08-09)'!$A$1:$G$64</definedName>
    <definedName name="_xlnm.Print_Area" localSheetId="7">'16.3.2'!$A$1:$G$60</definedName>
    <definedName name="_xlnm.Print_Area" localSheetId="8">'16.3.3'!$A$1:$G$60</definedName>
    <definedName name="_xlnm.Print_Area" localSheetId="9">'16.4.1'!$A$1:$I$35</definedName>
    <definedName name="_xlnm.Print_Area" localSheetId="10">'16.4.2'!$A$1:$I$17</definedName>
    <definedName name="_xlnm.Print_Area" localSheetId="11">'16.4.3'!$A$1:$I$16</definedName>
    <definedName name="_xlnm.Print_Area" localSheetId="13">'16.5.2'!$A$1:$F$17</definedName>
    <definedName name="_xlnm.Print_Area" localSheetId="14">'16.5.3'!$A$1:$F$15</definedName>
    <definedName name="_xlnm.Print_Area" localSheetId="15">'16.6'!$A$1:$H$54</definedName>
    <definedName name="_xlnm.Print_Area" localSheetId="17">'16.8.1'!$A$1:$H$88</definedName>
    <definedName name="_xlnm.Print_Area" localSheetId="19">'16.9.1'!$A$1:$D$42</definedName>
    <definedName name="_xlnm.Print_Area" localSheetId="20">'16.9.2'!$A$1:$D$15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<sst xmlns="http://schemas.openxmlformats.org/spreadsheetml/2006/main" count="1385" uniqueCount="447">
  <si>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</si>
  <si>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</si>
  <si>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</si>
  <si>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</si>
  <si>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</si>
  <si>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</si>
  <si>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</si>
  <si>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</si>
  <si>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</si>
  <si>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</si>
  <si>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</si>
  <si>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</si>
  <si>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</si>
  <si>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</si>
  <si>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</si>
  <si>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</si>
  <si>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</si>
  <si>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</si>
  <si>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</si>
  <si>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</si>
  <si>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</si>
  <si>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</si>
  <si>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</si>
  <si>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</si>
  <si>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</si>
  <si>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</si>
  <si>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</si>
  <si>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</si>
  <si>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</si>
  <si>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</si>
  <si>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</si>
  <si>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</si>
  <si>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</si>
  <si>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</si>
  <si>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</si>
  <si>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</si>
  <si>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Pastas alimenticias</t>
  </si>
  <si>
    <t>Baleares</t>
  </si>
  <si>
    <t>Asturias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</si>
  <si>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</si>
  <si>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</si>
  <si>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</si>
  <si>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</si>
  <si>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</si>
  <si>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</si>
  <si>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</si>
  <si>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</si>
  <si>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</si>
  <si>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</si>
  <si>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</si>
  <si>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</si>
  <si>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</si>
  <si>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</si>
  <si>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</si>
  <si>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</si>
  <si>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</si>
  <si>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</si>
  <si>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</si>
  <si>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</si>
  <si>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</si>
  <si>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</si>
  <si>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</si>
  <si>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</si>
  <si>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</si>
  <si>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</si>
  <si>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</si>
  <si>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</si>
  <si>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</si>
  <si>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</si>
  <si>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</si>
  <si>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</si>
  <si>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</si>
  <si>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Cervezas</t>
  </si>
  <si>
    <t>Otras bebidas alcohólicas</t>
  </si>
  <si>
    <t>Aguas minerales</t>
  </si>
  <si>
    <t>Gaseosas y refrescos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</si>
  <si>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</si>
  <si>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</si>
  <si>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</si>
  <si>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</si>
  <si>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</si>
  <si>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</si>
  <si>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</si>
  <si>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</si>
  <si>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</si>
  <si>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</si>
  <si>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</si>
  <si>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</si>
  <si>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</si>
  <si>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</si>
  <si>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</si>
  <si>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</si>
  <si>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</si>
  <si>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</si>
  <si>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</si>
  <si>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</si>
  <si>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</si>
  <si>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</si>
  <si>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</si>
  <si>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</si>
  <si>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</si>
  <si>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</si>
  <si>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</si>
  <si>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</si>
  <si>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</si>
  <si>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</si>
  <si>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</si>
  <si>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</si>
  <si>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</si>
  <si>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</si>
  <si>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</si>
  <si>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</si>
  <si>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</si>
  <si>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</si>
  <si>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</si>
  <si>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</si>
  <si>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</si>
  <si>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</si>
  <si>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</si>
  <si>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</si>
  <si>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</si>
  <si>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</si>
  <si>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</si>
  <si>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</si>
  <si>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</si>
  <si>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</si>
  <si>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</si>
  <si>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</si>
  <si>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</si>
  <si>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</si>
  <si>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</si>
  <si>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</si>
  <si>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</si>
  <si>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</si>
  <si>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</si>
  <si>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</si>
  <si>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</si>
  <si>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</si>
  <si>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</si>
  <si>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</si>
  <si>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</si>
  <si>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</si>
  <si>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</si>
  <si>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</si>
  <si>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</si>
  <si>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</si>
  <si>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</si>
  <si>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</si>
  <si>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</si>
  <si>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</si>
  <si>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</si>
  <si>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</si>
  <si>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</si>
  <si>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</si>
  <si>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</si>
  <si>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</si>
  <si>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</si>
  <si>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</si>
  <si>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</si>
  <si>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</si>
  <si>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</si>
  <si>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</si>
  <si>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</si>
  <si>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</si>
  <si>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</si>
  <si>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</si>
  <si>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</si>
  <si>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</si>
  <si>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</si>
  <si>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</si>
  <si>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</si>
  <si>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</si>
  <si>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</si>
  <si>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</si>
  <si>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</si>
  <si>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</si>
  <si>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</si>
  <si>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</si>
  <si>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Crustáceos, moluscos y preparados de pescado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</si>
  <si>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</si>
  <si>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</si>
  <si>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</si>
  <si>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</si>
  <si>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</si>
  <si>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</si>
  <si>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</si>
  <si>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</si>
  <si>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</si>
  <si>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</si>
  <si>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</si>
  <si>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</si>
  <si>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</si>
  <si>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</si>
  <si>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</si>
  <si>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>Kg/l/unidad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</si>
  <si>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</si>
  <si>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</si>
  <si>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</si>
  <si>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</si>
  <si>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</si>
  <si>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</si>
  <si>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</si>
  <si>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</si>
  <si>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</si>
  <si>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</si>
  <si>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</si>
  <si>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</si>
  <si>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</si>
  <si>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</si>
  <si>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</si>
  <si>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</si>
  <si>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</si>
  <si>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</si>
  <si>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</si>
  <si>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</si>
  <si>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</si>
  <si>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</si>
  <si>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</si>
  <si>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</si>
  <si>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</si>
  <si>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</si>
  <si>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</si>
  <si>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</si>
  <si>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</si>
  <si>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</si>
  <si>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</si>
  <si>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</si>
  <si>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</si>
  <si>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</si>
  <si>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</si>
  <si>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</si>
  <si>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</si>
  <si>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</si>
  <si>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</si>
  <si>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</si>
  <si>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</si>
  <si>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>Elaboración de otros productos alimenticios</t>
  </si>
  <si>
    <t>Elaboración de vinos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</si>
  <si>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</si>
  <si>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</si>
  <si>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</si>
  <si>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</si>
  <si>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</si>
  <si>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</si>
  <si>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</si>
  <si>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</si>
  <si>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</si>
  <si>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</si>
  <si>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</si>
  <si>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</si>
  <si>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</si>
  <si>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</si>
  <si>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</si>
  <si>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</si>
  <si>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</si>
  <si>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</si>
  <si>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</si>
  <si>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</si>
  <si>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</si>
  <si>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</si>
  <si>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</si>
  <si>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</si>
  <si>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</si>
  <si>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</si>
  <si>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</si>
  <si>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</si>
  <si>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</si>
  <si>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 xml:space="preserve"> alimenticios</t>
  </si>
  <si>
    <t>Elaboración de bebidas</t>
  </si>
  <si>
    <t>Industria del tabaco</t>
  </si>
  <si>
    <t>% sobre total</t>
  </si>
  <si>
    <t>Fuente: Directorio Central de Empresas del I.N.E. (grupos CNAE 93)</t>
  </si>
  <si>
    <t>Var 07/06</t>
  </si>
  <si>
    <t>2008/2007</t>
  </si>
  <si>
    <t xml:space="preserve"> 2008/2007</t>
  </si>
  <si>
    <t>Otras leches</t>
  </si>
  <si>
    <t xml:space="preserve"> Aceite de Girasol</t>
  </si>
  <si>
    <t>Patatas Congeladas</t>
  </si>
  <si>
    <t>Salsas</t>
  </si>
  <si>
    <t>Vinos con Denom. Origen</t>
  </si>
  <si>
    <t>Vinos con  sin Denom. Origen</t>
  </si>
  <si>
    <t>Espumosos</t>
  </si>
  <si>
    <t>Zumos /Néctar</t>
  </si>
  <si>
    <t>Otros en peso*</t>
  </si>
  <si>
    <t>Otros en volumen**</t>
  </si>
  <si>
    <t>Otros vinos***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</si>
  <si>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</si>
  <si>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</si>
  <si>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</si>
  <si>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</si>
  <si>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t xml:space="preserve">     y las cifras no son comparables con las de años anteriores.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</si>
  <si>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</si>
  <si>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</si>
  <si>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</si>
  <si>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</si>
  <si>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</si>
  <si>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</si>
  <si>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</si>
  <si>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Fuente: Encuesta Industrial Anual de Empresas del I.N.E. </t>
  </si>
  <si>
    <t xml:space="preserve">Metodología EPA-2005 </t>
  </si>
  <si>
    <t>Alimentos elaborados</t>
  </si>
  <si>
    <t>Alimentos con elaboración, bebidas y tabaco</t>
  </si>
  <si>
    <t>Alimentos y bebidas</t>
  </si>
  <si>
    <t>y elaboración de productos cárnicos</t>
  </si>
  <si>
    <t>crustáceos y moluscos</t>
  </si>
  <si>
    <t>vegetales y animales</t>
  </si>
  <si>
    <t>y pastas alimenticias</t>
  </si>
  <si>
    <t>y productos de confitería</t>
  </si>
  <si>
    <r>
      <t>(1)</t>
    </r>
    <r>
      <rPr>
        <sz val="10"/>
        <rFont val="Arial"/>
        <family val="2"/>
      </rPr>
      <t xml:space="preserve"> No incluye la malta.</t>
    </r>
  </si>
  <si>
    <t xml:space="preserve">cestería y espartería        </t>
  </si>
  <si>
    <t>TOTAL INDUSTRIA FORESTAL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</si>
  <si>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</si>
  <si>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</si>
  <si>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</si>
  <si>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</si>
  <si>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Reciclaje</t>
  </si>
  <si>
    <t>gas, vapor y agua caliente</t>
  </si>
  <si>
    <t>Producción y distribución de energía eléctrica,</t>
  </si>
  <si>
    <t xml:space="preserve">Captación, depuración y distribución de agua </t>
  </si>
  <si>
    <t>Actividades de saneamiento público</t>
  </si>
  <si>
    <t xml:space="preserve">muebles; cestería y espartería        </t>
  </si>
  <si>
    <t xml:space="preserve">grabados    </t>
  </si>
  <si>
    <t>Distribución de agua</t>
  </si>
  <si>
    <t>Recogida de basura</t>
  </si>
  <si>
    <t>Los datos por subsectores de actividad están referidos a CNAE-93.</t>
  </si>
  <si>
    <t>División</t>
  </si>
  <si>
    <t>Los datos por división están referidos a CNAE-2009.</t>
  </si>
  <si>
    <t>10.1. Procesado y conservación de carne</t>
  </si>
  <si>
    <t>10.2. Procesado y conservación de pescados,</t>
  </si>
  <si>
    <t xml:space="preserve">10.3. Procesado y conservación de frutas </t>
  </si>
  <si>
    <t>10.4. Fabricación de aceites y grasas</t>
  </si>
  <si>
    <t>10.5. Fabricación de productos lácteos</t>
  </si>
  <si>
    <t>10.6. Fabricación de productos molinería,</t>
  </si>
  <si>
    <t xml:space="preserve">10.7. Fabricación de productos de panadería </t>
  </si>
  <si>
    <t>10.8.1. Fabricación de azúcar</t>
  </si>
  <si>
    <t>10.8.2. Fabricación de cacao, chocolate</t>
  </si>
  <si>
    <t>10.8. Fabricación de otros productos alimenticios</t>
  </si>
  <si>
    <t>10.9. Fabricación de productos para la</t>
  </si>
  <si>
    <t>de bebidas alcohólicas</t>
  </si>
  <si>
    <t>11.0.2. Elaboración de vinos</t>
  </si>
  <si>
    <r>
      <t>11.0.5. Fabricación de cerveza</t>
    </r>
    <r>
      <rPr>
        <vertAlign val="superscript"/>
        <sz val="10"/>
        <rFont val="Arial"/>
        <family val="2"/>
      </rPr>
      <t>(1)</t>
    </r>
  </si>
  <si>
    <t xml:space="preserve">11.0.1. Destilación, rectificación y mezcla </t>
  </si>
  <si>
    <t xml:space="preserve">11.0.7. Producción de aguas minerales 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</si>
  <si>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</si>
  <si>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</si>
  <si>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</si>
  <si>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</si>
  <si>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</si>
  <si>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</si>
  <si>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 xml:space="preserve">de la Industria de Medio Ambiente, 2007 </t>
  </si>
  <si>
    <t>según subsector de actividad</t>
  </si>
  <si>
    <t>según asalariados del establecimiento, 2007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</si>
  <si>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</si>
  <si>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</si>
  <si>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</si>
  <si>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</si>
  <si>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</si>
  <si>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</si>
  <si>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>Productos lácteos</t>
  </si>
  <si>
    <t xml:space="preserve">   Molinería</t>
  </si>
  <si>
    <t xml:space="preserve">   Azúcar y artículos de confitería</t>
  </si>
  <si>
    <t xml:space="preserve"> Molinería</t>
  </si>
  <si>
    <t xml:space="preserve"> Aceite de Oliva</t>
  </si>
  <si>
    <t>Patatas Procesadas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</si>
  <si>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</si>
  <si>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</si>
  <si>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</si>
  <si>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</si>
  <si>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</si>
  <si>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</si>
  <si>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</si>
  <si>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</si>
  <si>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 xml:space="preserve">de la Industria Forestal, 2007 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</si>
  <si>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</si>
  <si>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</si>
  <si>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</si>
  <si>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</si>
  <si>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del I.N.E.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</si>
  <si>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</si>
  <si>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Encuesta Industrial de Empresas del I.N.E.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</si>
  <si>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</si>
  <si>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</si>
  <si>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</si>
  <si>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</si>
  <si>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</si>
  <si>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</si>
  <si>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</si>
  <si>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</si>
  <si>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</si>
  <si>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</si>
  <si>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</si>
  <si>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</si>
  <si>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</si>
  <si>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</si>
  <si>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</si>
  <si>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</si>
  <si>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</si>
  <si>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</si>
  <si>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</si>
  <si>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</si>
  <si>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t>Evolución en hogares (1) 09/08 %</t>
  </si>
  <si>
    <t>Cuotas de mercado según los canales de compra en hostelería-restauración, 2009</t>
  </si>
  <si>
    <t>2009/2008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</si>
  <si>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</si>
  <si>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</si>
  <si>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16.1.1. Análisis autonómico de empresas y establecimientos de la Industria de la Alimentación, 2007</t>
  </si>
  <si>
    <t>16.1.2. Análisis autonómico de empresas y establecimientos</t>
  </si>
  <si>
    <t>16.1.3. Análisis autonómico de empresas y establecimientos</t>
  </si>
  <si>
    <t>16.2.1. Empresas y establecimientos de la Industria de la Alimentación según subsector de actividad, 2007</t>
  </si>
  <si>
    <t>16.2.2. Empresas y establecimientos de la Industria Forestal según subsector de actividad, 2007</t>
  </si>
  <si>
    <t>16.2.3. Empresas y establecimientos de la Industria de Medio Ambiente según subsector de actividad, 2007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</si>
  <si>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</si>
  <si>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</si>
  <si>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</si>
  <si>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</si>
  <si>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</si>
  <si>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</si>
  <si>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16.5.1. Indicadores de la Industria de la Alimentación según subsectores de actividad, 2007</t>
  </si>
  <si>
    <t>16.5.2. Indicadores de la Industria Forestal según subsectores de actividad, 2007</t>
  </si>
  <si>
    <t>16.5.3. Indicadores de la Industria de Medio Ambiente según subsectores de actividad, 2007</t>
  </si>
  <si>
    <t>16.6. Análisis autonómico de los indicadores de la Industria de la Alimentación, 2007</t>
  </si>
  <si>
    <t>16.7. Participación autonómica en la Industria de la Alimentación, 2007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</si>
  <si>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</si>
  <si>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</si>
  <si>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</si>
  <si>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</si>
  <si>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</si>
  <si>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</si>
  <si>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</si>
  <si>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</si>
  <si>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</si>
  <si>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</si>
  <si>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16.12.1. Índice de Precios de Consumo de la  Industria de la Alimentación y General (Base 2006 = 100)</t>
  </si>
  <si>
    <t>16.12.2. Índice de Precios de Consumo de la  Industria de Medio Ambiente (Base 2006 = 100)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</si>
  <si>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</si>
  <si>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</si>
  <si>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</si>
  <si>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</si>
  <si>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</si>
  <si>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16.17. Comercio exterior agroalimentario según sectores, 2008</t>
  </si>
  <si>
    <t>16.18. Comercio exterior agroalimentario según subsectores, 2008</t>
  </si>
  <si>
    <t>16.19. Comercio exterior agroalimentario según sectores y zonas geográficas, 2008</t>
  </si>
  <si>
    <t>16.20. Comercio exterior agroalimentario según subsectores y zonas geográficas, 2008</t>
  </si>
  <si>
    <t>16.21. Valor de los alimentos comprados (miles de euros)</t>
  </si>
  <si>
    <t>16.22. Evolución de la cantidad comprada total  (millones de kg/litros/unidades (huevos)) y por persona</t>
  </si>
  <si>
    <t>16.23. Evolución de la cuota de mercado en hogares (porcentaje del valor de venta)</t>
  </si>
  <si>
    <t>16.24. Cuotas de mercado según los canales de compra en hostelería-restauración, 2008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</si>
</sst>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4.25"/>
      <name val="Arial"/>
      <family val="0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174" fontId="0" fillId="0" borderId="0" xfId="23" applyNumberFormat="1" applyFont="1" applyFill="1" applyProtection="1">
      <alignment/>
      <protection/>
    </xf>
    <xf numFmtId="174" fontId="0" fillId="0" borderId="0" xfId="23" applyNumberFormat="1" applyFont="1" applyFill="1" applyBorder="1" applyProtection="1">
      <alignment/>
      <protection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4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3" applyNumberFormat="1" applyFont="1" applyFill="1">
      <alignment/>
      <protection/>
    </xf>
    <xf numFmtId="174" fontId="0" fillId="0" borderId="0" xfId="24" applyNumberFormat="1" applyFont="1" applyFill="1">
      <alignment/>
      <protection/>
    </xf>
    <xf numFmtId="172" fontId="0" fillId="0" borderId="0" xfId="24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3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right"/>
      <protection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 indent="3"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vertical="center"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184" fontId="0" fillId="2" borderId="18" xfId="0" applyNumberFormat="1" applyFont="1" applyFill="1" applyBorder="1" applyAlignment="1" applyProtection="1">
      <alignment horizontal="right"/>
      <protection/>
    </xf>
    <xf numFmtId="184" fontId="0" fillId="2" borderId="19" xfId="0" applyNumberFormat="1" applyFont="1" applyFill="1" applyBorder="1" applyAlignment="1" applyProtection="1">
      <alignment horizontal="right"/>
      <protection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8" xfId="23" applyFont="1" applyFill="1" applyBorder="1">
      <alignment/>
      <protection/>
    </xf>
    <xf numFmtId="0" fontId="1" fillId="0" borderId="8" xfId="23" applyFont="1" applyFill="1" applyBorder="1">
      <alignment/>
      <protection/>
    </xf>
    <xf numFmtId="0" fontId="1" fillId="0" borderId="11" xfId="23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3" applyFont="1" applyFill="1" applyBorder="1" applyAlignment="1">
      <alignment horizontal="center"/>
      <protection/>
    </xf>
    <xf numFmtId="0" fontId="0" fillId="4" borderId="21" xfId="23" applyFont="1" applyFill="1" applyBorder="1" applyAlignment="1">
      <alignment horizontal="center"/>
      <protection/>
    </xf>
    <xf numFmtId="0" fontId="0" fillId="0" borderId="4" xfId="23" applyFont="1" applyFill="1" applyBorder="1">
      <alignment/>
      <protection/>
    </xf>
    <xf numFmtId="174" fontId="0" fillId="0" borderId="4" xfId="23" applyNumberFormat="1" applyFont="1" applyFill="1" applyBorder="1" applyProtection="1">
      <alignment/>
      <protection/>
    </xf>
    <xf numFmtId="0" fontId="1" fillId="0" borderId="5" xfId="23" applyFont="1" applyFill="1" applyBorder="1">
      <alignment/>
      <protection/>
    </xf>
    <xf numFmtId="0" fontId="0" fillId="0" borderId="11" xfId="23" applyFont="1" applyFill="1" applyBorder="1">
      <alignment/>
      <protection/>
    </xf>
    <xf numFmtId="174" fontId="0" fillId="4" borderId="20" xfId="23" applyNumberFormat="1" applyFont="1" applyFill="1" applyBorder="1" applyAlignment="1" applyProtection="1">
      <alignment horizontal="center"/>
      <protection/>
    </xf>
    <xf numFmtId="174" fontId="0" fillId="4" borderId="21" xfId="23" applyNumberFormat="1" applyFont="1" applyFill="1" applyBorder="1" applyAlignment="1" applyProtection="1">
      <alignment horizontal="center"/>
      <protection/>
    </xf>
    <xf numFmtId="0" fontId="0" fillId="0" borderId="4" xfId="24" applyFont="1" applyFill="1" applyBorder="1" applyAlignment="1" applyProtection="1">
      <alignment horizontal="fill"/>
      <protection/>
    </xf>
    <xf numFmtId="0" fontId="0" fillId="0" borderId="5" xfId="24" applyFont="1" applyFill="1" applyBorder="1" applyProtection="1">
      <alignment/>
      <protection/>
    </xf>
    <xf numFmtId="0" fontId="0" fillId="0" borderId="8" xfId="24" applyFont="1" applyFill="1" applyBorder="1" applyProtection="1">
      <alignment/>
      <protection/>
    </xf>
    <xf numFmtId="0" fontId="1" fillId="0" borderId="8" xfId="24" applyFont="1" applyFill="1" applyBorder="1" applyProtection="1">
      <alignment/>
      <protection/>
    </xf>
    <xf numFmtId="0" fontId="1" fillId="0" borderId="11" xfId="24" applyFont="1" applyFill="1" applyBorder="1" applyProtection="1">
      <alignment/>
      <protection/>
    </xf>
    <xf numFmtId="0" fontId="0" fillId="4" borderId="15" xfId="24" applyFont="1" applyFill="1" applyBorder="1" applyAlignment="1" applyProtection="1">
      <alignment horizontal="center"/>
      <protection/>
    </xf>
    <xf numFmtId="0" fontId="0" fillId="4" borderId="16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left" indent="1"/>
      <protection/>
    </xf>
    <xf numFmtId="0" fontId="0" fillId="0" borderId="11" xfId="24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8" xfId="2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169" fontId="0" fillId="4" borderId="12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5" fillId="0" borderId="0" xfId="23" applyFont="1" applyFill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0" fillId="4" borderId="24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3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5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169" fontId="0" fillId="4" borderId="24" xfId="0" applyNumberFormat="1" applyFont="1" applyFill="1" applyBorder="1" applyAlignment="1">
      <alignment horizont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3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0" fillId="4" borderId="3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5" fillId="0" borderId="0" xfId="23" applyFont="1" applyFill="1" applyAlignment="1">
      <alignment horizontal="center"/>
      <protection/>
    </xf>
    <xf numFmtId="0" fontId="0" fillId="4" borderId="5" xfId="23" applyFont="1" applyFill="1" applyBorder="1" applyAlignment="1">
      <alignment horizontal="center" vertical="center"/>
      <protection/>
    </xf>
    <xf numFmtId="0" fontId="0" fillId="4" borderId="8" xfId="23" applyFont="1" applyFill="1" applyBorder="1" applyAlignment="1">
      <alignment horizontal="center" vertical="center"/>
      <protection/>
    </xf>
    <xf numFmtId="0" fontId="0" fillId="4" borderId="11" xfId="23" applyFont="1" applyFill="1" applyBorder="1" applyAlignment="1">
      <alignment horizontal="center" vertic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0" fillId="4" borderId="5" xfId="24" applyFont="1" applyFill="1" applyBorder="1" applyAlignment="1" applyProtection="1">
      <alignment horizontal="center" vertical="center" wrapText="1"/>
      <protection/>
    </xf>
    <xf numFmtId="0" fontId="0" fillId="4" borderId="8" xfId="24" applyFont="1" applyFill="1" applyBorder="1" applyAlignment="1" applyProtection="1">
      <alignment horizontal="center" vertical="center" wrapText="1"/>
      <protection/>
    </xf>
    <xf numFmtId="0" fontId="0" fillId="4" borderId="11" xfId="24" applyFont="1" applyFill="1" applyBorder="1" applyAlignment="1" applyProtection="1">
      <alignment horizontal="center" vertical="center" wrapText="1"/>
      <protection/>
    </xf>
    <xf numFmtId="0" fontId="0" fillId="4" borderId="7" xfId="24" applyFont="1" applyFill="1" applyBorder="1" applyAlignment="1" applyProtection="1">
      <alignment horizontal="center" vertical="center" wrapText="1"/>
      <protection/>
    </xf>
    <xf numFmtId="0" fontId="0" fillId="4" borderId="14" xfId="24" applyFont="1" applyFill="1" applyBorder="1" applyAlignment="1" applyProtection="1">
      <alignment horizontal="center" vertical="center" wrapText="1"/>
      <protection/>
    </xf>
    <xf numFmtId="0" fontId="0" fillId="4" borderId="23" xfId="24" applyFont="1" applyFill="1" applyBorder="1" applyAlignment="1" applyProtection="1">
      <alignment horizontal="center" vertical="center" wrapText="1"/>
      <protection/>
    </xf>
    <xf numFmtId="0" fontId="0" fillId="4" borderId="32" xfId="24" applyFont="1" applyFill="1" applyBorder="1" applyAlignment="1" applyProtection="1">
      <alignment horizontal="center" vertical="center" wrapText="1"/>
      <protection/>
    </xf>
    <xf numFmtId="0" fontId="0" fillId="4" borderId="33" xfId="24" applyFont="1" applyFill="1" applyBorder="1" applyAlignment="1" applyProtection="1">
      <alignment horizontal="center" vertical="center" wrapText="1"/>
      <protection/>
    </xf>
    <xf numFmtId="0" fontId="1" fillId="0" borderId="0" xfId="23" applyFont="1" applyFill="1" applyAlignment="1">
      <alignment horizontal="center"/>
      <protection/>
    </xf>
    <xf numFmtId="0" fontId="0" fillId="4" borderId="5" xfId="24" applyFont="1" applyFill="1" applyBorder="1" applyAlignment="1" applyProtection="1">
      <alignment horizontal="center" vertical="center"/>
      <protection/>
    </xf>
    <xf numFmtId="0" fontId="0" fillId="4" borderId="8" xfId="24" applyFont="1" applyFill="1" applyBorder="1" applyAlignment="1" applyProtection="1">
      <alignment horizontal="center" vertical="center"/>
      <protection/>
    </xf>
    <xf numFmtId="0" fontId="0" fillId="4" borderId="11" xfId="24" applyFont="1" applyFill="1" applyBorder="1" applyAlignment="1" applyProtection="1">
      <alignment horizontal="center" vertical="center"/>
      <protection/>
    </xf>
    <xf numFmtId="0" fontId="0" fillId="4" borderId="7" xfId="24" applyFont="1" applyFill="1" applyBorder="1" applyAlignment="1" applyProtection="1">
      <alignment horizontal="center" vertical="center"/>
      <protection/>
    </xf>
    <xf numFmtId="0" fontId="0" fillId="4" borderId="14" xfId="24" applyFont="1" applyFill="1" applyBorder="1" applyAlignment="1" applyProtection="1">
      <alignment horizontal="center" vertical="center"/>
      <protection/>
    </xf>
    <xf numFmtId="0" fontId="0" fillId="4" borderId="23" xfId="24" applyFont="1" applyFill="1" applyBorder="1" applyAlignment="1" applyProtection="1">
      <alignment horizontal="center" vertical="center"/>
      <protection/>
    </xf>
    <xf numFmtId="0" fontId="0" fillId="4" borderId="32" xfId="24" applyFont="1" applyFill="1" applyBorder="1" applyAlignment="1" applyProtection="1">
      <alignment horizontal="center" vertical="center"/>
      <protection/>
    </xf>
    <xf numFmtId="0" fontId="0" fillId="4" borderId="33" xfId="24" applyFont="1" applyFill="1" applyBorder="1" applyAlignment="1" applyProtection="1">
      <alignment horizontal="center" vertical="center"/>
      <protection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1" fontId="0" fillId="4" borderId="24" xfId="0" applyNumberFormat="1" applyFont="1" applyFill="1" applyBorder="1" applyAlignment="1" quotePrefix="1">
      <alignment horizontal="center"/>
    </xf>
    <xf numFmtId="0" fontId="0" fillId="4" borderId="34" xfId="0" applyFont="1" applyFill="1" applyBorder="1" applyAlignment="1" quotePrefix="1">
      <alignment horizontal="center"/>
    </xf>
    <xf numFmtId="0" fontId="0" fillId="4" borderId="35" xfId="0" applyFont="1" applyFill="1" applyBorder="1" applyAlignment="1" quotePrefix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6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  <xf numFmtId="183" fontId="1" fillId="2" borderId="9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INDSAL8" xfId="23"/>
    <cellStyle name="Normal_INDSAL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35575"/>
          <c:w val="0.423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('16.2.1'!$B$8,'16.2.1'!$B$10,'16.2.1'!$B$12,'16.2.1'!$B$14,'16.2.1'!$B$15,'16.2.1'!$B$17,'16.2.1'!$B$19,'16.2.1'!$B$21,'16.2.1'!$B$22)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('16.2.3'!$D$8,'16.2.3'!$D$10,'16.2.3'!$D$11,'16.2.3'!$D$12)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('16.3.1'!$B$8,'16.3.1'!$B$10,'16.3.1'!$B$12,'16.3.1'!$B$14,'16.3.1'!$B$15,'16.3.1'!$B$17,'16.3.1'!$B$19,'16.3.1'!$B$21,'16.3.1'!$B$22)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('16.3.1'!$C$8,'16.3.1'!$C$10,'16.3.1'!$C$12,'16.3.1'!$C$14,'16.3.1'!$C$15,'16.3.1'!$C$17,'16.3.1'!$C$19,'16.3.1'!$C$21,'16.3.1'!$C$22)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1351622"/>
        <c:axId val="59511415"/>
      </c:bar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5162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17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725"/>
          <c:w val="0.971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('16.3.1'!$E$8,'16.3.1'!$E$10,'16.3.1'!$E$12,'16.3.1'!$E$14,'16.3.1'!$E$15,'16.3.1'!$E$17,'16.3.1'!$E$19,'16.3.1'!$E$21,'16.3.1'!$E$22)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('16.3.1'!$F$8,'16.3.1'!$F$10,'16.3.1'!$F$12,'16.3.1'!$F$14,'16.3.1'!$F$15,'16.3.1'!$F$17,'16.3.1'!$F$19,'16.3.1'!$F$21,'16.3.1'!$F$22)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840688"/>
        <c:axId val="55695281"/>
      </c:bar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406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4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495482"/>
        <c:axId val="15023883"/>
      </c:bar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9548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67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97220"/>
        <c:axId val="8974981"/>
      </c:bar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722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9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('16.3.3'!$B$8,'16.3.3'!$B$10,'16.3.3'!$B$11,'16.3.3'!$B$12)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('16.3.3'!$C$8,'16.3.3'!$C$10,'16.3.3'!$C$11,'16.3.3'!$C$12)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665966"/>
        <c:axId val="55884831"/>
      </c:bar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6596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('16.3.3'!$E$8,'16.3.3'!$E$10,'16.3.3'!$E$11,'16.3.3'!$E$12)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('16.3.3'!$F$8,'16.3.3'!$F$10,'16.3.3'!$F$11,'16.3.3'!$F$12)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201432"/>
        <c:axId val="30377433"/>
      </c:bar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77433"/>
        <c:crosses val="autoZero"/>
        <c:auto val="1"/>
        <c:lblOffset val="100"/>
        <c:noMultiLvlLbl val="0"/>
      </c:catAx>
      <c:valAx>
        <c:axId val="30377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1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('16.8.1'!$D$8,'16.8.1'!$D$10,'16.8.1'!$D$12,'16.8.1'!$D$14,'16.8.1'!$D$15,'16.8.1'!$D$17,'16.8.1'!$D$19,'16.8.1'!$D$20,'16.8.1'!$D$22,'16.8.1'!$D$23,'16.8.1'!$D$25,'16.8.1'!$D$27)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('16.8.1'!$G$8,'16.8.1'!$G$10,'16.8.1'!$G$12,'16.8.1'!$G$14,'16.8.1'!$G$15,'16.8.1'!$G$17,'16.8.1'!$G$19,'16.8.1'!$G$20,'16.8.1'!$G$22,'16.8.1'!$G$23,'16.8.1'!$G$25,'16.8.1'!$G$27)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61442"/>
        <c:axId val="44652979"/>
      </c:bar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52979"/>
        <c:crosses val="autoZero"/>
        <c:auto val="1"/>
        <c:lblOffset val="100"/>
        <c:noMultiLvlLbl val="0"/>
      </c:catAx>
      <c:valAx>
        <c:axId val="44652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14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75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65"/>
          <c:w val="0.9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('16.8.1'!$D$30,'16.8.1'!$D$31,'16.8.1'!$D$32,'16.8.1'!$D$34,'16.8.1'!$D$36)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('16.8.1'!$G$30,'16.8.1'!$G$31,'16.8.1'!$G$32,'16.8.1'!$G$34,'16.8.1'!$G$36)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332492"/>
        <c:axId val="60121517"/>
      </c:bar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21517"/>
        <c:crosses val="autoZero"/>
        <c:auto val="1"/>
        <c:lblOffset val="100"/>
        <c:noMultiLvlLbl val="0"/>
      </c:catAx>
      <c:valAx>
        <c:axId val="60121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324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15"/>
          <c:y val="0.27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22742"/>
        <c:axId val="38004679"/>
      </c:bar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04679"/>
        <c:crosses val="autoZero"/>
        <c:auto val="1"/>
        <c:lblOffset val="100"/>
        <c:noMultiLvlLbl val="0"/>
      </c:catAx>
      <c:valAx>
        <c:axId val="38004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27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66"/>
          <c:w val="0.423"/>
          <c:h val="0.35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('16.2.1'!$D$8,'16.2.1'!$D$10,'16.2.1'!$D$12,'16.2.1'!$D$14,'16.2.1'!$D$15,'16.2.1'!$D$17,'16.2.1'!$D$19,'16.2.1'!$D$21,'16.2.1'!$D$22)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12"/>
          <c:w val="0.36775"/>
          <c:h val="0.73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('16.10.1'!$D$8,'16.10.1'!$D$10,'16.10.1'!$D$12,'16.10.1'!$D$14,'16.10.1'!$D$15,'16.10.1'!$D$17,'16.10.1'!$D$19,'16.10.1'!$D$20,'16.10.1'!$D$22,'16.10.1'!$D$23,'16.10.1'!$D$25,'16.10.1'!$D$27)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('16.10.1'!$G$8,'16.10.1'!$G$10,'16.10.1'!$G$12,'16.10.1'!$G$14,'16.10.1'!$G$15,'16.10.1'!$G$17,'16.10.1'!$G$19,'16.10.1'!$G$20,'16.10.1'!$G$22,'16.10.1'!$G$23,'16.10.1'!$G$25,'16.10.1'!$G$36)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97792"/>
        <c:axId val="58480129"/>
      </c:bar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auto val="1"/>
        <c:lblOffset val="100"/>
        <c:noMultiLvlLbl val="0"/>
      </c:catAx>
      <c:valAx>
        <c:axId val="58480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977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2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75"/>
          <c:w val="0.962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('16.10.1'!$D$30,'16.10.1'!$D$31,'16.10.1'!$D$32,'16.10.1'!$D$34,'16.10.1'!$D$36)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('16.10.1'!$G$30,'16.10.1'!$G$31,'16.10.1'!$G$32,'16.10.1'!$G$34,'16.10.1'!$G$36)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591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854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'16.10.3'!$G$7</c:f>
              <c:numCache>
                <c:ptCount val="1"/>
                <c:pt idx="0">
                  <c:v>0</c:v>
                </c:pt>
              </c:numCache>
            </c:numRef>
          </c:val>
        </c:ser>
        <c:axId val="39438718"/>
        <c:axId val="19404143"/>
      </c:bar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04143"/>
        <c:crosses val="autoZero"/>
        <c:auto val="1"/>
        <c:lblOffset val="100"/>
        <c:noMultiLvlLbl val="0"/>
      </c:catAx>
      <c:valAx>
        <c:axId val="19404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3871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'16.14'!$D$7:$D$20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31721"/>
        <c:crosses val="autoZero"/>
        <c:auto val="1"/>
        <c:lblOffset val="100"/>
        <c:noMultiLvlLbl val="0"/>
      </c:catAx>
      <c:valAx>
        <c:axId val="28231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5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52758898"/>
        <c:axId val="5068035"/>
      </c:bar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8035"/>
        <c:crosses val="autoZero"/>
        <c:auto val="1"/>
        <c:lblOffset val="100"/>
        <c:noMultiLvlLbl val="0"/>
      </c:catAx>
      <c:valAx>
        <c:axId val="5068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75889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6575"/>
          <c:w val="0.961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/>
            </c:strRef>
          </c:cat>
          <c:val>
            <c:numRef>
              <c:f>'16.22'!$J$8:$J$46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hape val="cylinder"/>
        </c:ser>
        <c:gapWidth val="70"/>
        <c:shape val="cylinder"/>
        <c:axId val="45612316"/>
        <c:axId val="7857661"/>
      </c:bar3DChart>
      <c:catAx>
        <c:axId val="45612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57661"/>
        <c:crosses val="autoZero"/>
        <c:auto val="0"/>
        <c:lblOffset val="100"/>
        <c:tickLblSkip val="1"/>
        <c:noMultiLvlLbl val="0"/>
      </c:catAx>
      <c:valAx>
        <c:axId val="7857661"/>
        <c:scaling>
          <c:orientation val="minMax"/>
        </c:scaling>
        <c:axPos val="t"/>
        <c:delete val="1"/>
        <c:majorTickMark val="out"/>
        <c:minorTickMark val="none"/>
        <c:tickLblPos val="nextTo"/>
        <c:crossAx val="45612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('16.2.2'!$B$9,'16.2.2'!$B$10,'16.2.2'!$B$12,'16.2.2'!$B$13)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('16.2.2'!$D$9,'16.2.2'!$D$10,'16.2.2'!$D$12,'16.2.2'!$D$13)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('16.2.3'!$B$8,'16.2.3'!$B$10,'16.2.3'!$B$11,'16.2.3'!$B$12)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3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28575</xdr:rowOff>
    </xdr:from>
    <xdr:to>
      <xdr:col>4</xdr:col>
      <xdr:colOff>942975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0500" y="39243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326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405</v>
      </c>
      <c r="B3" s="334"/>
      <c r="C3" s="334"/>
      <c r="D3" s="334"/>
      <c r="E3" s="334"/>
      <c r="F3" s="334"/>
      <c r="G3" s="62"/>
    </row>
    <row r="4" spans="1:7" ht="12.75" customHeight="1" thickBot="1">
      <c r="A4" s="106"/>
      <c r="B4" s="106"/>
      <c r="C4" s="106"/>
      <c r="D4" s="106"/>
      <c r="E4" s="106"/>
      <c r="F4" s="106"/>
      <c r="G4" s="62"/>
    </row>
    <row r="5" spans="1:7" ht="12.75" customHeight="1">
      <c r="A5" s="327" t="s">
        <v>0</v>
      </c>
      <c r="B5" s="335" t="s">
        <v>1</v>
      </c>
      <c r="C5" s="336"/>
      <c r="D5" s="330" t="s">
        <v>2</v>
      </c>
      <c r="E5" s="331"/>
      <c r="F5" s="128" t="s">
        <v>215</v>
      </c>
      <c r="G5" s="62"/>
    </row>
    <row r="6" spans="1:7" ht="12.75" customHeight="1">
      <c r="A6" s="328"/>
      <c r="B6" s="332" t="s">
        <v>3</v>
      </c>
      <c r="C6" s="324" t="s">
        <v>270</v>
      </c>
      <c r="D6" s="324" t="s">
        <v>3</v>
      </c>
      <c r="E6" s="324" t="s">
        <v>270</v>
      </c>
      <c r="F6" s="129" t="s">
        <v>214</v>
      </c>
      <c r="G6" s="62"/>
    </row>
    <row r="7" spans="1:7" ht="12.75" customHeight="1" thickBot="1">
      <c r="A7" s="329"/>
      <c r="B7" s="333"/>
      <c r="C7" s="325"/>
      <c r="D7" s="325"/>
      <c r="E7" s="325"/>
      <c r="F7" s="130" t="s">
        <v>296</v>
      </c>
      <c r="G7" s="62"/>
    </row>
    <row r="8" spans="1:7" ht="12.75" customHeight="1">
      <c r="A8" s="107" t="s">
        <v>4</v>
      </c>
      <c r="B8" s="108">
        <v>5668</v>
      </c>
      <c r="C8" s="109">
        <f aca="true" t="shared" si="0" ref="C8:C25">(B8/$B$27)*100</f>
        <v>18.22156497138816</v>
      </c>
      <c r="D8" s="108">
        <v>6735</v>
      </c>
      <c r="E8" s="109">
        <f>(D8/$D$27)*100</f>
        <v>18.820209020287262</v>
      </c>
      <c r="F8" s="110">
        <v>0.12728741597113902</v>
      </c>
      <c r="G8" s="62"/>
    </row>
    <row r="9" spans="1:7" ht="12.75" customHeight="1">
      <c r="A9" s="111" t="s">
        <v>5</v>
      </c>
      <c r="B9" s="112">
        <v>1079</v>
      </c>
      <c r="C9" s="113">
        <f t="shared" si="0"/>
        <v>3.4687841573972866</v>
      </c>
      <c r="D9" s="112">
        <v>1257</v>
      </c>
      <c r="E9" s="113">
        <f aca="true" t="shared" si="1" ref="E9:E25">(D9/$D$27)*100</f>
        <v>3.512546806013525</v>
      </c>
      <c r="F9" s="114">
        <v>0.032250936072625296</v>
      </c>
      <c r="G9" s="62"/>
    </row>
    <row r="10" spans="1:7" ht="12.75" customHeight="1">
      <c r="A10" s="115" t="s">
        <v>6</v>
      </c>
      <c r="B10" s="112">
        <v>724</v>
      </c>
      <c r="C10" s="113">
        <f t="shared" si="0"/>
        <v>2.327525236288819</v>
      </c>
      <c r="D10" s="112">
        <v>830</v>
      </c>
      <c r="E10" s="113">
        <f t="shared" si="1"/>
        <v>2.3193427597384453</v>
      </c>
      <c r="F10" s="114">
        <v>0.01400092966635889</v>
      </c>
      <c r="G10" s="62"/>
    </row>
    <row r="11" spans="1:7" ht="12.75" customHeight="1">
      <c r="A11" s="111" t="s">
        <v>7</v>
      </c>
      <c r="B11" s="112">
        <v>542</v>
      </c>
      <c r="C11" s="113">
        <f t="shared" si="0"/>
        <v>1.7424291133543368</v>
      </c>
      <c r="D11" s="112">
        <v>667</v>
      </c>
      <c r="E11" s="113">
        <f t="shared" si="1"/>
        <v>1.8638573743922204</v>
      </c>
      <c r="F11" s="114">
        <v>0.011190163060834181</v>
      </c>
      <c r="G11" s="62"/>
    </row>
    <row r="12" spans="1:7" ht="12.75" customHeight="1">
      <c r="A12" s="111" t="s">
        <v>8</v>
      </c>
      <c r="B12" s="112">
        <v>1070</v>
      </c>
      <c r="C12" s="113">
        <f t="shared" si="0"/>
        <v>3.4398508326367905</v>
      </c>
      <c r="D12" s="112">
        <v>1243</v>
      </c>
      <c r="E12" s="113">
        <f t="shared" si="1"/>
        <v>3.4734253618733586</v>
      </c>
      <c r="F12" s="114">
        <v>0.02311794225763441</v>
      </c>
      <c r="G12" s="62"/>
    </row>
    <row r="13" spans="1:7" ht="12.75" customHeight="1">
      <c r="A13" s="111" t="s">
        <v>9</v>
      </c>
      <c r="B13" s="112">
        <v>414</v>
      </c>
      <c r="C13" s="113">
        <f t="shared" si="0"/>
        <v>1.3309329389828328</v>
      </c>
      <c r="D13" s="112">
        <v>484</v>
      </c>
      <c r="E13" s="113">
        <f t="shared" si="1"/>
        <v>1.3524842117029006</v>
      </c>
      <c r="F13" s="114">
        <v>0.009418727073488004</v>
      </c>
      <c r="G13" s="62"/>
    </row>
    <row r="14" spans="1:7" ht="12.75" customHeight="1">
      <c r="A14" s="111" t="s">
        <v>10</v>
      </c>
      <c r="B14" s="112">
        <v>3257</v>
      </c>
      <c r="C14" s="113">
        <f t="shared" si="0"/>
        <v>10.470648749437407</v>
      </c>
      <c r="D14" s="112">
        <v>3718</v>
      </c>
      <c r="E14" s="113">
        <f t="shared" si="1"/>
        <v>10.389537808081373</v>
      </c>
      <c r="F14" s="114">
        <v>0.11799295668895496</v>
      </c>
      <c r="G14" s="62"/>
    </row>
    <row r="15" spans="1:7" ht="12.75" customHeight="1">
      <c r="A15" s="115" t="s">
        <v>11</v>
      </c>
      <c r="B15" s="112">
        <v>2589</v>
      </c>
      <c r="C15" s="113">
        <f t="shared" si="0"/>
        <v>8.323153089436122</v>
      </c>
      <c r="D15" s="112">
        <v>2980</v>
      </c>
      <c r="E15" s="113">
        <f t="shared" si="1"/>
        <v>8.327278824121166</v>
      </c>
      <c r="F15" s="114">
        <v>0.11846495386523806</v>
      </c>
      <c r="G15" s="62"/>
    </row>
    <row r="16" spans="1:7" ht="12.75" customHeight="1">
      <c r="A16" s="115" t="s">
        <v>12</v>
      </c>
      <c r="B16" s="112">
        <v>3631</v>
      </c>
      <c r="C16" s="113">
        <f t="shared" si="0"/>
        <v>11.672989133929146</v>
      </c>
      <c r="D16" s="112">
        <v>4332</v>
      </c>
      <c r="E16" s="113">
        <f t="shared" si="1"/>
        <v>12.10529257251439</v>
      </c>
      <c r="F16" s="114">
        <v>0.19830439216379983</v>
      </c>
      <c r="G16" s="62"/>
    </row>
    <row r="17" spans="1:9" ht="12.75" customHeight="1">
      <c r="A17" s="115" t="s">
        <v>18</v>
      </c>
      <c r="B17" s="112">
        <v>2198</v>
      </c>
      <c r="C17" s="113">
        <f t="shared" si="0"/>
        <v>7.066160869285669</v>
      </c>
      <c r="D17" s="112">
        <v>2626</v>
      </c>
      <c r="E17" s="113">
        <f t="shared" si="1"/>
        <v>7.3380651651483815</v>
      </c>
      <c r="F17" s="114">
        <v>0.0854157832218643</v>
      </c>
      <c r="G17" s="62"/>
      <c r="I17" s="74"/>
    </row>
    <row r="18" spans="1:9" ht="12.75" customHeight="1">
      <c r="A18" s="115" t="s">
        <v>13</v>
      </c>
      <c r="B18" s="112">
        <v>1509</v>
      </c>
      <c r="C18" s="113">
        <f t="shared" si="0"/>
        <v>4.851154118176558</v>
      </c>
      <c r="D18" s="112">
        <v>1719</v>
      </c>
      <c r="E18" s="113">
        <f t="shared" si="1"/>
        <v>4.803554462639021</v>
      </c>
      <c r="F18" s="114">
        <v>0.03687281618644467</v>
      </c>
      <c r="G18" s="62"/>
      <c r="I18" s="73"/>
    </row>
    <row r="19" spans="1:9" ht="12.75" customHeight="1">
      <c r="A19" s="115" t="s">
        <v>14</v>
      </c>
      <c r="B19" s="112">
        <v>2571</v>
      </c>
      <c r="C19" s="113">
        <f t="shared" si="0"/>
        <v>8.265286439915128</v>
      </c>
      <c r="D19" s="112">
        <v>2876</v>
      </c>
      <c r="E19" s="113">
        <f t="shared" si="1"/>
        <v>8.03666238193707</v>
      </c>
      <c r="F19" s="114">
        <v>0.03182495379910885</v>
      </c>
      <c r="G19" s="62"/>
      <c r="I19" s="73"/>
    </row>
    <row r="20" spans="1:9" ht="12.75" customHeight="1">
      <c r="A20" s="116" t="s">
        <v>46</v>
      </c>
      <c r="B20" s="112">
        <v>1574</v>
      </c>
      <c r="C20" s="113">
        <f t="shared" si="0"/>
        <v>5.060117019224586</v>
      </c>
      <c r="D20" s="112">
        <v>1682</v>
      </c>
      <c r="E20" s="113">
        <f t="shared" si="1"/>
        <v>4.700162074554295</v>
      </c>
      <c r="F20" s="114">
        <v>0.03364350684258136</v>
      </c>
      <c r="G20" s="62"/>
      <c r="I20" s="73"/>
    </row>
    <row r="21" spans="1:9" ht="12.75" customHeight="1">
      <c r="A21" s="116" t="s">
        <v>15</v>
      </c>
      <c r="B21" s="112">
        <v>1148</v>
      </c>
      <c r="C21" s="113">
        <f t="shared" si="0"/>
        <v>3.6906063138944254</v>
      </c>
      <c r="D21" s="112">
        <v>1276</v>
      </c>
      <c r="E21" s="113">
        <f t="shared" si="1"/>
        <v>3.565640194489465</v>
      </c>
      <c r="F21" s="114">
        <v>0.05106083638560929</v>
      </c>
      <c r="G21" s="62"/>
      <c r="I21" s="73"/>
    </row>
    <row r="22" spans="1:7" ht="12.75" customHeight="1">
      <c r="A22" s="115" t="s">
        <v>47</v>
      </c>
      <c r="B22" s="112">
        <v>673</v>
      </c>
      <c r="C22" s="113">
        <f t="shared" si="0"/>
        <v>2.1635697293126728</v>
      </c>
      <c r="D22" s="112">
        <v>733</v>
      </c>
      <c r="E22" s="113">
        <f t="shared" si="1"/>
        <v>2.048287039624434</v>
      </c>
      <c r="F22" s="114">
        <v>0.037922892799880085</v>
      </c>
      <c r="G22" s="62"/>
    </row>
    <row r="23" spans="1:7" ht="12.75" customHeight="1">
      <c r="A23" s="115" t="s">
        <v>16</v>
      </c>
      <c r="B23" s="112">
        <v>1624</v>
      </c>
      <c r="C23" s="113">
        <f t="shared" si="0"/>
        <v>5.220857712338455</v>
      </c>
      <c r="D23" s="112">
        <v>1687</v>
      </c>
      <c r="E23" s="113">
        <f t="shared" si="1"/>
        <v>4.714134018890069</v>
      </c>
      <c r="F23" s="114">
        <v>0.04132689345125272</v>
      </c>
      <c r="G23" s="62"/>
    </row>
    <row r="24" spans="1:7" ht="12.75" customHeight="1">
      <c r="A24" s="115" t="s">
        <v>17</v>
      </c>
      <c r="B24" s="112">
        <v>796</v>
      </c>
      <c r="C24" s="113">
        <f t="shared" si="0"/>
        <v>2.5589918343727898</v>
      </c>
      <c r="D24" s="112">
        <v>899</v>
      </c>
      <c r="E24" s="113">
        <f t="shared" si="1"/>
        <v>2.512155591572123</v>
      </c>
      <c r="F24" s="114">
        <v>0.029904451569865913</v>
      </c>
      <c r="G24" s="62"/>
    </row>
    <row r="25" spans="1:7" ht="12.75" customHeight="1">
      <c r="A25" s="116" t="s">
        <v>19</v>
      </c>
      <c r="B25" s="112">
        <v>39</v>
      </c>
      <c r="C25" s="113">
        <f t="shared" si="0"/>
        <v>0.12537774062881757</v>
      </c>
      <c r="D25" s="112">
        <v>42</v>
      </c>
      <c r="E25" s="113">
        <f t="shared" si="1"/>
        <v>0.11736433242049965</v>
      </c>
      <c r="F25" s="114" t="s">
        <v>244</v>
      </c>
      <c r="G25" s="62"/>
    </row>
    <row r="26" spans="1:7" ht="12.75" customHeight="1">
      <c r="A26" s="116"/>
      <c r="B26" s="117"/>
      <c r="C26" s="113"/>
      <c r="D26" s="112"/>
      <c r="E26" s="113"/>
      <c r="F26" s="114"/>
      <c r="G26" s="62"/>
    </row>
    <row r="27" spans="1:7" ht="12.75" customHeight="1" thickBot="1">
      <c r="A27" s="118" t="s">
        <v>22</v>
      </c>
      <c r="B27" s="119">
        <f>SUM(B8:B25)</f>
        <v>31106</v>
      </c>
      <c r="C27" s="120">
        <f>SUM(C8:C25)</f>
        <v>100</v>
      </c>
      <c r="D27" s="119">
        <f>SUM(D8:D25)</f>
        <v>35786</v>
      </c>
      <c r="E27" s="120">
        <f>SUM(E8:E25)</f>
        <v>99.99999999999999</v>
      </c>
      <c r="F27" s="121">
        <f>SUM(F8:F24)</f>
        <v>1.0000005510766798</v>
      </c>
      <c r="G27" s="62"/>
    </row>
    <row r="28" spans="1:6" ht="12.75" customHeight="1">
      <c r="A28" s="122" t="s">
        <v>295</v>
      </c>
      <c r="B28" s="123"/>
      <c r="C28" s="124"/>
      <c r="D28" s="125"/>
      <c r="E28" s="126"/>
      <c r="F28" s="127"/>
    </row>
    <row r="29" spans="1:6" ht="12.75" customHeight="1">
      <c r="A29" s="21" t="s">
        <v>297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414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</v>
      </c>
      <c r="B8" s="108">
        <v>4845</v>
      </c>
      <c r="C8" s="109">
        <f>(B8/$B$24)*100</f>
        <v>14.026402640264028</v>
      </c>
      <c r="D8" s="108">
        <v>226</v>
      </c>
      <c r="E8" s="109">
        <f>(D8/$D$24)*100</f>
        <v>22.897669706180345</v>
      </c>
      <c r="F8" s="108">
        <v>49</v>
      </c>
      <c r="G8" s="109">
        <f>(F8/$F$24)*100</f>
        <v>19.06614785992218</v>
      </c>
      <c r="H8" s="108">
        <f>SUM(B8,D8,F8)</f>
        <v>5120</v>
      </c>
      <c r="I8" s="110">
        <f>(H8/$H$24)*100</f>
        <v>14.307270999832337</v>
      </c>
      <c r="J8" s="89"/>
    </row>
    <row r="9" spans="1:10" ht="12.75" customHeight="1">
      <c r="A9" s="116" t="s">
        <v>216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217</v>
      </c>
      <c r="B10" s="112">
        <v>858</v>
      </c>
      <c r="C10" s="113">
        <f aca="true" t="shared" si="0" ref="C10:C22">(B10/$B$24)*100</f>
        <v>2.4839326037866942</v>
      </c>
      <c r="D10" s="112">
        <v>83</v>
      </c>
      <c r="E10" s="113">
        <f aca="true" t="shared" si="1" ref="E10:E22">(D10/$D$24)*100</f>
        <v>8.409321175278622</v>
      </c>
      <c r="F10" s="112">
        <v>14</v>
      </c>
      <c r="G10" s="113">
        <f aca="true" t="shared" si="2" ref="G10:G22">(F10/$F$24)*100</f>
        <v>5.447470817120623</v>
      </c>
      <c r="H10" s="112">
        <f aca="true" t="shared" si="3" ref="H10:H22">SUM(B10,D10,F10)</f>
        <v>955</v>
      </c>
      <c r="I10" s="114">
        <f aca="true" t="shared" si="4" ref="I10:I22">(H10/$H$24)*100</f>
        <v>2.668641368132789</v>
      </c>
      <c r="J10" s="89"/>
    </row>
    <row r="11" spans="1:10" ht="12.75" customHeight="1">
      <c r="A11" s="116" t="s">
        <v>219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218</v>
      </c>
      <c r="B12" s="112">
        <v>1464</v>
      </c>
      <c r="C12" s="113">
        <f t="shared" si="0"/>
        <v>4.2383185686989755</v>
      </c>
      <c r="D12" s="112">
        <v>147</v>
      </c>
      <c r="E12" s="113">
        <f t="shared" si="1"/>
        <v>14.893617021276595</v>
      </c>
      <c r="F12" s="112">
        <v>46</v>
      </c>
      <c r="G12" s="113">
        <f t="shared" si="2"/>
        <v>17.898832684824903</v>
      </c>
      <c r="H12" s="112">
        <f t="shared" si="3"/>
        <v>1657</v>
      </c>
      <c r="I12" s="114">
        <f t="shared" si="4"/>
        <v>4.630302352875426</v>
      </c>
      <c r="J12" s="89"/>
    </row>
    <row r="13" spans="1:10" ht="12.75" customHeight="1">
      <c r="A13" s="116" t="s">
        <v>220</v>
      </c>
      <c r="B13" s="112"/>
      <c r="C13" s="113"/>
      <c r="D13" s="112"/>
      <c r="E13" s="113"/>
      <c r="F13" s="112"/>
      <c r="G13" s="113"/>
      <c r="H13" s="112"/>
      <c r="I13" s="114"/>
      <c r="J13" s="89"/>
    </row>
    <row r="14" spans="1:10" ht="12.75" customHeight="1">
      <c r="A14" s="133" t="s">
        <v>221</v>
      </c>
      <c r="B14" s="112">
        <v>1819</v>
      </c>
      <c r="C14" s="113">
        <f t="shared" si="0"/>
        <v>5.266052921081582</v>
      </c>
      <c r="D14" s="112">
        <v>27</v>
      </c>
      <c r="E14" s="113">
        <f t="shared" si="1"/>
        <v>2.735562310030395</v>
      </c>
      <c r="F14" s="112">
        <v>3</v>
      </c>
      <c r="G14" s="113">
        <f t="shared" si="2"/>
        <v>1.1673151750972763</v>
      </c>
      <c r="H14" s="112">
        <f t="shared" si="3"/>
        <v>1849</v>
      </c>
      <c r="I14" s="114">
        <f t="shared" si="4"/>
        <v>5.166825015369138</v>
      </c>
      <c r="J14" s="89"/>
    </row>
    <row r="15" spans="1:10" ht="12.75" customHeight="1">
      <c r="A15" s="116" t="s">
        <v>222</v>
      </c>
      <c r="B15" s="112">
        <v>1747</v>
      </c>
      <c r="C15" s="113">
        <f t="shared" si="0"/>
        <v>5.0576110242603205</v>
      </c>
      <c r="D15" s="112">
        <v>69</v>
      </c>
      <c r="E15" s="113">
        <f t="shared" si="1"/>
        <v>6.990881458966565</v>
      </c>
      <c r="F15" s="112">
        <v>25</v>
      </c>
      <c r="G15" s="113">
        <f t="shared" si="2"/>
        <v>9.72762645914397</v>
      </c>
      <c r="H15" s="112">
        <f t="shared" si="3"/>
        <v>1841</v>
      </c>
      <c r="I15" s="114">
        <f t="shared" si="4"/>
        <v>5.144469904431901</v>
      </c>
      <c r="J15" s="89"/>
    </row>
    <row r="16" spans="1:10" ht="12.75" customHeight="1">
      <c r="A16" s="116" t="s">
        <v>223</v>
      </c>
      <c r="B16" s="112"/>
      <c r="C16" s="113"/>
      <c r="D16" s="112"/>
      <c r="E16" s="113"/>
      <c r="F16" s="112"/>
      <c r="G16" s="113"/>
      <c r="H16" s="112"/>
      <c r="I16" s="114"/>
      <c r="J16" s="89"/>
    </row>
    <row r="17" spans="1:10" ht="12.75" customHeight="1">
      <c r="A17" s="133" t="s">
        <v>228</v>
      </c>
      <c r="B17" s="112">
        <v>756</v>
      </c>
      <c r="C17" s="113">
        <f t="shared" si="0"/>
        <v>2.1886399166232415</v>
      </c>
      <c r="D17" s="112">
        <v>23</v>
      </c>
      <c r="E17" s="113">
        <f t="shared" si="1"/>
        <v>2.330293819655522</v>
      </c>
      <c r="F17" s="112">
        <v>3</v>
      </c>
      <c r="G17" s="113">
        <f t="shared" si="2"/>
        <v>1.1673151750972763</v>
      </c>
      <c r="H17" s="112">
        <f t="shared" si="3"/>
        <v>782</v>
      </c>
      <c r="I17" s="114">
        <f t="shared" si="4"/>
        <v>2.185212094115017</v>
      </c>
      <c r="J17" s="89"/>
    </row>
    <row r="18" spans="1:10" ht="12.75" customHeight="1">
      <c r="A18" s="116" t="s">
        <v>224</v>
      </c>
      <c r="B18" s="112"/>
      <c r="C18" s="113"/>
      <c r="D18" s="112"/>
      <c r="E18" s="113"/>
      <c r="F18" s="112"/>
      <c r="G18" s="113"/>
      <c r="H18" s="112"/>
      <c r="I18" s="114"/>
      <c r="J18" s="89"/>
    </row>
    <row r="19" spans="1:10" ht="12.75" customHeight="1">
      <c r="A19" s="133" t="s">
        <v>225</v>
      </c>
      <c r="B19" s="112">
        <v>1090</v>
      </c>
      <c r="C19" s="113">
        <f t="shared" si="0"/>
        <v>3.1555787157663135</v>
      </c>
      <c r="D19" s="112">
        <v>38</v>
      </c>
      <c r="E19" s="113">
        <f t="shared" si="1"/>
        <v>3.850050658561297</v>
      </c>
      <c r="F19" s="112">
        <v>4</v>
      </c>
      <c r="G19" s="113">
        <f t="shared" si="2"/>
        <v>1.556420233463035</v>
      </c>
      <c r="H19" s="112">
        <f t="shared" si="3"/>
        <v>1132</v>
      </c>
      <c r="I19" s="114">
        <f t="shared" si="4"/>
        <v>3.1632481976191804</v>
      </c>
      <c r="J19" s="89"/>
    </row>
    <row r="20" spans="1:10" ht="12.75" customHeight="1">
      <c r="A20" s="111" t="s">
        <v>226</v>
      </c>
      <c r="B20" s="112"/>
      <c r="C20" s="113"/>
      <c r="D20" s="112"/>
      <c r="E20" s="113"/>
      <c r="F20" s="112"/>
      <c r="G20" s="113"/>
      <c r="H20" s="112"/>
      <c r="I20" s="114"/>
      <c r="J20" s="89"/>
    </row>
    <row r="21" spans="1:10" ht="12.75" customHeight="1">
      <c r="A21" s="133" t="s">
        <v>229</v>
      </c>
      <c r="B21" s="112">
        <v>16149</v>
      </c>
      <c r="C21" s="113">
        <f t="shared" si="0"/>
        <v>46.751780441202015</v>
      </c>
      <c r="D21" s="112">
        <v>253</v>
      </c>
      <c r="E21" s="113">
        <f t="shared" si="1"/>
        <v>25.633232016210737</v>
      </c>
      <c r="F21" s="112">
        <v>72</v>
      </c>
      <c r="G21" s="113">
        <f t="shared" si="2"/>
        <v>28.01556420233463</v>
      </c>
      <c r="H21" s="112">
        <f t="shared" si="3"/>
        <v>16474</v>
      </c>
      <c r="I21" s="114">
        <f t="shared" si="4"/>
        <v>46.034762197507405</v>
      </c>
      <c r="J21" s="89"/>
    </row>
    <row r="22" spans="1:10" ht="12.75" customHeight="1">
      <c r="A22" s="111" t="s">
        <v>227</v>
      </c>
      <c r="B22" s="112">
        <v>5814</v>
      </c>
      <c r="C22" s="113">
        <f t="shared" si="0"/>
        <v>16.831683168316832</v>
      </c>
      <c r="D22" s="112">
        <v>121</v>
      </c>
      <c r="E22" s="113">
        <f t="shared" si="1"/>
        <v>12.25937183383992</v>
      </c>
      <c r="F22" s="112">
        <v>41</v>
      </c>
      <c r="G22" s="113">
        <f t="shared" si="2"/>
        <v>15.953307392996107</v>
      </c>
      <c r="H22" s="112">
        <f t="shared" si="3"/>
        <v>5976</v>
      </c>
      <c r="I22" s="114">
        <f t="shared" si="4"/>
        <v>16.699267870116806</v>
      </c>
      <c r="J22" s="89"/>
    </row>
    <row r="23" spans="1:10" ht="12.75" customHeight="1">
      <c r="A23" s="111"/>
      <c r="B23" s="112"/>
      <c r="C23" s="113"/>
      <c r="D23" s="112"/>
      <c r="E23" s="113"/>
      <c r="F23" s="112"/>
      <c r="G23" s="113"/>
      <c r="H23" s="112"/>
      <c r="I23" s="114"/>
      <c r="J23" s="74"/>
    </row>
    <row r="24" spans="1:10" ht="12.75" customHeight="1" thickBot="1">
      <c r="A24" s="118" t="s">
        <v>366</v>
      </c>
      <c r="B24" s="119">
        <f>SUM(B8:B22)</f>
        <v>34542</v>
      </c>
      <c r="C24" s="120">
        <f aca="true" t="shared" si="5" ref="C24:I24">SUM(C8:C22)</f>
        <v>100</v>
      </c>
      <c r="D24" s="119">
        <f>SUM(D8:D22)</f>
        <v>987</v>
      </c>
      <c r="E24" s="120">
        <f t="shared" si="5"/>
        <v>100</v>
      </c>
      <c r="F24" s="119">
        <f>SUM(F8:F22)</f>
        <v>257</v>
      </c>
      <c r="G24" s="120">
        <f t="shared" si="5"/>
        <v>100.00000000000001</v>
      </c>
      <c r="H24" s="119">
        <f>SUM(H8:H22)</f>
        <v>35786</v>
      </c>
      <c r="I24" s="121">
        <f t="shared" si="5"/>
        <v>100</v>
      </c>
      <c r="J24" s="14"/>
    </row>
    <row r="25" spans="1:9" ht="12.75">
      <c r="A25" s="152" t="s">
        <v>271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>
      <c r="A26" s="21" t="s">
        <v>324</v>
      </c>
      <c r="B26" s="96"/>
      <c r="C26" s="96"/>
      <c r="D26" s="96"/>
      <c r="E26" s="96"/>
      <c r="F26" s="96"/>
      <c r="G26" s="96"/>
      <c r="H26" s="96"/>
      <c r="I26" s="96"/>
    </row>
    <row r="28" spans="1:7" ht="14.25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>
      <c r="A31" s="2"/>
      <c r="B31" s="1"/>
      <c r="C31" s="1"/>
      <c r="D31" s="1"/>
      <c r="E31" s="1"/>
      <c r="F31" s="12"/>
      <c r="G31" s="12"/>
    </row>
    <row r="32" spans="1:7" ht="15.75">
      <c r="A32" s="311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7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</row>
    <row r="35" spans="1:7" ht="12.75">
      <c r="A35" s="5"/>
      <c r="B35" s="3">
        <v>1598</v>
      </c>
      <c r="C35" s="3" t="s">
        <v>254</v>
      </c>
      <c r="F35" s="12"/>
      <c r="G35" s="12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415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356</v>
      </c>
      <c r="B8" s="108"/>
      <c r="C8" s="109"/>
      <c r="D8" s="108"/>
      <c r="E8" s="109"/>
      <c r="F8" s="108"/>
      <c r="G8" s="109"/>
      <c r="H8" s="108"/>
      <c r="I8" s="110"/>
      <c r="J8" s="89"/>
    </row>
    <row r="9" spans="1:10" ht="12.75" customHeight="1">
      <c r="A9" s="133" t="s">
        <v>309</v>
      </c>
      <c r="B9" s="112">
        <v>17474</v>
      </c>
      <c r="C9" s="113">
        <f>(B9/$B$15)*100</f>
        <v>25.33895970186047</v>
      </c>
      <c r="D9" s="112">
        <v>159</v>
      </c>
      <c r="E9" s="113">
        <f>(D9/$D$15)*100</f>
        <v>17.13362068965517</v>
      </c>
      <c r="F9" s="112">
        <v>26</v>
      </c>
      <c r="G9" s="113">
        <f>(F9/$F$15)*100</f>
        <v>18.439716312056735</v>
      </c>
      <c r="H9" s="112">
        <f>SUM(B9,D9,F9)</f>
        <v>17659</v>
      </c>
      <c r="I9" s="114">
        <f>(H9/$H$15)*100</f>
        <v>25.21633585606169</v>
      </c>
      <c r="J9" s="89"/>
    </row>
    <row r="10" spans="1:10" ht="12.75" customHeight="1">
      <c r="A10" s="116" t="s">
        <v>311</v>
      </c>
      <c r="B10" s="112">
        <v>2203</v>
      </c>
      <c r="C10" s="113">
        <f>(B10/$B$15)*100</f>
        <v>3.194559243630458</v>
      </c>
      <c r="D10" s="112">
        <v>198</v>
      </c>
      <c r="E10" s="113">
        <f>(D10/$D$15)*100</f>
        <v>21.336206896551722</v>
      </c>
      <c r="F10" s="112">
        <v>43</v>
      </c>
      <c r="G10" s="113">
        <f>(F10/$F$15)*100</f>
        <v>30.49645390070922</v>
      </c>
      <c r="H10" s="112">
        <f>SUM(B10,D10,F10)</f>
        <v>2444</v>
      </c>
      <c r="I10" s="114">
        <f>(H10/$H$15)*100</f>
        <v>3.48993288590604</v>
      </c>
      <c r="J10" s="89"/>
    </row>
    <row r="11" spans="1:10" ht="12.75" customHeight="1">
      <c r="A11" s="116" t="s">
        <v>312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313</v>
      </c>
      <c r="B12" s="112">
        <v>27859</v>
      </c>
      <c r="C12" s="113">
        <f>(B12/$B$15)*100</f>
        <v>40.398196081843366</v>
      </c>
      <c r="D12" s="112">
        <v>329</v>
      </c>
      <c r="E12" s="113">
        <f>(D12/$D$15)*100</f>
        <v>35.452586206896555</v>
      </c>
      <c r="F12" s="112">
        <v>38</v>
      </c>
      <c r="G12" s="113">
        <f>(F12/$F$15)*100</f>
        <v>26.95035460992908</v>
      </c>
      <c r="H12" s="112">
        <f>SUM(B12,D12,F12)</f>
        <v>28226</v>
      </c>
      <c r="I12" s="114">
        <f>(H12/$H$15)*100</f>
        <v>40.305583321433666</v>
      </c>
      <c r="J12" s="89"/>
    </row>
    <row r="13" spans="1:10" ht="12.75" customHeight="1">
      <c r="A13" s="116" t="s">
        <v>314</v>
      </c>
      <c r="B13" s="112">
        <v>21425</v>
      </c>
      <c r="C13" s="113">
        <f>(B13/$B$15)*100</f>
        <v>31.06828497266571</v>
      </c>
      <c r="D13" s="112">
        <v>242</v>
      </c>
      <c r="E13" s="113">
        <f>(D13/$D$15)*100</f>
        <v>26.07758620689655</v>
      </c>
      <c r="F13" s="112">
        <v>34</v>
      </c>
      <c r="G13" s="113">
        <f>(F13/$F$15)*100</f>
        <v>24.113475177304963</v>
      </c>
      <c r="H13" s="112">
        <f>SUM(B13,D13,F13)</f>
        <v>21701</v>
      </c>
      <c r="I13" s="114">
        <f>(H13/$H$15)*100</f>
        <v>30.988147936598597</v>
      </c>
      <c r="J13" s="89"/>
    </row>
    <row r="14" spans="1:10" ht="12.75" customHeight="1">
      <c r="A14" s="111"/>
      <c r="B14" s="112"/>
      <c r="C14" s="113"/>
      <c r="D14" s="112"/>
      <c r="E14" s="113"/>
      <c r="F14" s="112"/>
      <c r="G14" s="113"/>
      <c r="H14" s="112"/>
      <c r="I14" s="114"/>
      <c r="J14" s="74"/>
    </row>
    <row r="15" spans="1:10" ht="12.75" customHeight="1" thickBot="1">
      <c r="A15" s="118" t="s">
        <v>310</v>
      </c>
      <c r="B15" s="119">
        <f aca="true" t="shared" si="0" ref="B15:I15">SUM(B8:B13)</f>
        <v>68961</v>
      </c>
      <c r="C15" s="120">
        <f t="shared" si="0"/>
        <v>100</v>
      </c>
      <c r="D15" s="119">
        <f t="shared" si="0"/>
        <v>928</v>
      </c>
      <c r="E15" s="120">
        <f t="shared" si="0"/>
        <v>100</v>
      </c>
      <c r="F15" s="119">
        <f t="shared" si="0"/>
        <v>141</v>
      </c>
      <c r="G15" s="120">
        <f t="shared" si="0"/>
        <v>100</v>
      </c>
      <c r="H15" s="119">
        <f t="shared" si="0"/>
        <v>70030</v>
      </c>
      <c r="I15" s="121">
        <f t="shared" si="0"/>
        <v>99.99999999999999</v>
      </c>
      <c r="J15" s="14"/>
    </row>
    <row r="16" spans="1:9" ht="12.75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</row>
    <row r="17" spans="1:9" ht="12.75">
      <c r="A17" s="21" t="s">
        <v>324</v>
      </c>
      <c r="B17" s="96"/>
      <c r="C17" s="96"/>
      <c r="D17" s="96"/>
      <c r="E17" s="96"/>
      <c r="F17" s="96"/>
      <c r="G17" s="96"/>
      <c r="H17" s="96"/>
      <c r="I17" s="96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40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416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315</v>
      </c>
      <c r="B8" s="108">
        <v>249</v>
      </c>
      <c r="C8" s="109">
        <f>(B8/$B$14)*100</f>
        <v>1.2464333984081695</v>
      </c>
      <c r="D8" s="108">
        <v>15</v>
      </c>
      <c r="E8" s="109">
        <f>(D8/$D$14)*100</f>
        <v>3.2467532467532463</v>
      </c>
      <c r="F8" s="108">
        <v>1</v>
      </c>
      <c r="G8" s="109">
        <f>(F8/$F$14)*100</f>
        <v>0.6535947712418301</v>
      </c>
      <c r="H8" s="108">
        <f>SUM(B8,D8,F8)</f>
        <v>265</v>
      </c>
      <c r="I8" s="110">
        <f>(H8/$H$14)*100</f>
        <v>1.286907536907537</v>
      </c>
      <c r="J8" s="89"/>
    </row>
    <row r="9" spans="1:10" ht="12.75" customHeight="1">
      <c r="A9" s="116" t="s">
        <v>317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316</v>
      </c>
      <c r="B10" s="112">
        <v>10105</v>
      </c>
      <c r="C10" s="113">
        <f>(B10/$B$14)*100</f>
        <v>50.58317064624318</v>
      </c>
      <c r="D10" s="112">
        <v>76</v>
      </c>
      <c r="E10" s="113">
        <f>(D10/$D$14)*100</f>
        <v>16.450216450216452</v>
      </c>
      <c r="F10" s="112">
        <v>27</v>
      </c>
      <c r="G10" s="113">
        <f>(F10/$F$14)*100</f>
        <v>17.647058823529413</v>
      </c>
      <c r="H10" s="112">
        <f>SUM(B10,D10,F10)</f>
        <v>10208</v>
      </c>
      <c r="I10" s="114">
        <f>(H10/$H$14)*100</f>
        <v>49.572649572649574</v>
      </c>
      <c r="J10" s="89"/>
    </row>
    <row r="11" spans="1:10" ht="12.75" customHeight="1">
      <c r="A11" s="116" t="s">
        <v>318</v>
      </c>
      <c r="B11" s="112">
        <v>1695</v>
      </c>
      <c r="C11" s="113">
        <f>(B11/$B$14)*100</f>
        <v>8.484757471091756</v>
      </c>
      <c r="D11" s="112">
        <v>83</v>
      </c>
      <c r="E11" s="113">
        <f>(D11/$D$14)*100</f>
        <v>17.965367965367964</v>
      </c>
      <c r="F11" s="112">
        <v>34</v>
      </c>
      <c r="G11" s="113">
        <f>(F11/$F$14)*100</f>
        <v>22.22222222222222</v>
      </c>
      <c r="H11" s="112">
        <f>SUM(B11,D11,F11)</f>
        <v>1812</v>
      </c>
      <c r="I11" s="114">
        <f>(H11/$H$14)*100</f>
        <v>8.7995337995338</v>
      </c>
      <c r="J11" s="89"/>
    </row>
    <row r="12" spans="1:10" ht="12.75" customHeight="1">
      <c r="A12" s="116" t="s">
        <v>319</v>
      </c>
      <c r="B12" s="112">
        <v>7928</v>
      </c>
      <c r="C12" s="113">
        <f>(B12/$B$14)*100</f>
        <v>39.6856384842569</v>
      </c>
      <c r="D12" s="112">
        <v>288</v>
      </c>
      <c r="E12" s="113">
        <f>(D12/$D$14)*100</f>
        <v>62.33766233766234</v>
      </c>
      <c r="F12" s="112">
        <v>91</v>
      </c>
      <c r="G12" s="113">
        <f>(F12/$F$14)*100</f>
        <v>59.47712418300654</v>
      </c>
      <c r="H12" s="112">
        <f>SUM(B12,D12,F12)</f>
        <v>8307</v>
      </c>
      <c r="I12" s="114">
        <f>(H12/$H$14)*100</f>
        <v>40.340909090909086</v>
      </c>
      <c r="J12" s="89"/>
    </row>
    <row r="13" spans="1:10" ht="12.75" customHeight="1">
      <c r="A13" s="111"/>
      <c r="B13" s="112"/>
      <c r="C13" s="113"/>
      <c r="D13" s="112"/>
      <c r="E13" s="113"/>
      <c r="F13" s="112"/>
      <c r="G13" s="113"/>
      <c r="H13" s="112"/>
      <c r="I13" s="114"/>
      <c r="J13" s="74"/>
    </row>
    <row r="14" spans="1:10" ht="12.75" customHeight="1" thickBot="1">
      <c r="A14" s="118" t="s">
        <v>352</v>
      </c>
      <c r="B14" s="119">
        <f aca="true" t="shared" si="0" ref="B14:I14">SUM(B8:B12)</f>
        <v>19977</v>
      </c>
      <c r="C14" s="120">
        <f t="shared" si="0"/>
        <v>100</v>
      </c>
      <c r="D14" s="119">
        <f t="shared" si="0"/>
        <v>462</v>
      </c>
      <c r="E14" s="120">
        <f t="shared" si="0"/>
        <v>100</v>
      </c>
      <c r="F14" s="119">
        <f t="shared" si="0"/>
        <v>153</v>
      </c>
      <c r="G14" s="120">
        <f t="shared" si="0"/>
        <v>100</v>
      </c>
      <c r="H14" s="119">
        <f t="shared" si="0"/>
        <v>20592</v>
      </c>
      <c r="I14" s="121">
        <f t="shared" si="0"/>
        <v>100</v>
      </c>
      <c r="J14" s="14"/>
    </row>
    <row r="15" spans="1:9" ht="12.75">
      <c r="A15" s="152" t="s">
        <v>271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>
      <c r="A16" s="21" t="s">
        <v>324</v>
      </c>
      <c r="B16" s="96"/>
      <c r="C16" s="96"/>
      <c r="D16" s="96"/>
      <c r="E16" s="96"/>
      <c r="F16" s="96"/>
      <c r="G16" s="96"/>
      <c r="H16" s="96"/>
      <c r="I16" s="96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417</v>
      </c>
      <c r="B3" s="334"/>
      <c r="C3" s="334"/>
      <c r="D3" s="334"/>
      <c r="E3" s="334"/>
      <c r="F3" s="334"/>
      <c r="G3" s="334"/>
      <c r="H3" s="334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29</v>
      </c>
    </row>
    <row r="6" spans="1:7" ht="12.75" customHeight="1">
      <c r="A6" s="170" t="s">
        <v>21</v>
      </c>
      <c r="B6" s="344"/>
      <c r="C6" s="344"/>
      <c r="D6" s="348"/>
      <c r="E6" s="348"/>
      <c r="F6" s="344"/>
      <c r="G6" s="34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  <c r="H7" s="4"/>
    </row>
    <row r="8" spans="1:8" ht="12.75" customHeight="1">
      <c r="A8" s="157" t="s">
        <v>35</v>
      </c>
      <c r="B8" s="108">
        <v>16373728</v>
      </c>
      <c r="C8" s="108">
        <v>10551897</v>
      </c>
      <c r="D8" s="108">
        <v>87936</v>
      </c>
      <c r="E8" s="108">
        <v>2210684</v>
      </c>
      <c r="F8" s="108">
        <v>693099</v>
      </c>
      <c r="G8" s="123">
        <v>3786849</v>
      </c>
      <c r="H8" s="75"/>
    </row>
    <row r="9" spans="1:8" ht="12.75" customHeight="1">
      <c r="A9" s="116" t="s">
        <v>216</v>
      </c>
      <c r="B9" s="112"/>
      <c r="C9" s="112"/>
      <c r="D9" s="112"/>
      <c r="E9" s="112"/>
      <c r="F9" s="112"/>
      <c r="G9" s="158"/>
      <c r="H9" s="4"/>
    </row>
    <row r="10" spans="1:7" ht="12.75" customHeight="1">
      <c r="A10" s="133" t="s">
        <v>217</v>
      </c>
      <c r="B10" s="112">
        <v>3780176</v>
      </c>
      <c r="C10" s="112">
        <v>2366728</v>
      </c>
      <c r="D10" s="112">
        <v>22798</v>
      </c>
      <c r="E10" s="112">
        <v>477542</v>
      </c>
      <c r="F10" s="112">
        <v>134906</v>
      </c>
      <c r="G10" s="158">
        <v>815583</v>
      </c>
    </row>
    <row r="11" spans="1:7" ht="12.75" customHeight="1">
      <c r="A11" s="116" t="s">
        <v>219</v>
      </c>
      <c r="B11" s="112"/>
      <c r="C11" s="112"/>
      <c r="D11" s="112"/>
      <c r="E11" s="112"/>
      <c r="F11" s="112"/>
      <c r="G11" s="158"/>
    </row>
    <row r="12" spans="1:7" ht="12.75" customHeight="1">
      <c r="A12" s="133" t="s">
        <v>218</v>
      </c>
      <c r="B12" s="112">
        <v>6387875</v>
      </c>
      <c r="C12" s="112">
        <v>3142623</v>
      </c>
      <c r="D12" s="112">
        <v>34414</v>
      </c>
      <c r="E12" s="112">
        <v>803419</v>
      </c>
      <c r="F12" s="112">
        <v>301923</v>
      </c>
      <c r="G12" s="158">
        <v>1667134</v>
      </c>
    </row>
    <row r="13" spans="1:7" ht="12.75" customHeight="1">
      <c r="A13" s="116" t="s">
        <v>220</v>
      </c>
      <c r="B13" s="112"/>
      <c r="C13" s="112"/>
      <c r="D13" s="112"/>
      <c r="E13" s="112"/>
      <c r="F13" s="112"/>
      <c r="G13" s="158"/>
    </row>
    <row r="14" spans="1:7" ht="12.75" customHeight="1">
      <c r="A14" s="133" t="s">
        <v>221</v>
      </c>
      <c r="B14" s="112">
        <v>6796474</v>
      </c>
      <c r="C14" s="112">
        <v>5478500</v>
      </c>
      <c r="D14" s="112">
        <v>11479</v>
      </c>
      <c r="E14" s="112">
        <v>308608</v>
      </c>
      <c r="F14" s="112">
        <v>227462</v>
      </c>
      <c r="G14" s="158">
        <v>782053</v>
      </c>
    </row>
    <row r="15" spans="1:7" ht="12.75" customHeight="1">
      <c r="A15" s="159" t="s">
        <v>222</v>
      </c>
      <c r="B15" s="112">
        <v>8624869</v>
      </c>
      <c r="C15" s="112">
        <v>4703684</v>
      </c>
      <c r="D15" s="112">
        <v>25941</v>
      </c>
      <c r="E15" s="112">
        <v>860562</v>
      </c>
      <c r="F15" s="112">
        <v>170802</v>
      </c>
      <c r="G15" s="158">
        <v>1774674</v>
      </c>
    </row>
    <row r="16" spans="1:7" ht="12.75" customHeight="1">
      <c r="A16" s="116" t="s">
        <v>223</v>
      </c>
      <c r="B16" s="112"/>
      <c r="C16" s="112"/>
      <c r="D16" s="112"/>
      <c r="E16" s="112"/>
      <c r="F16" s="112"/>
      <c r="G16" s="158"/>
    </row>
    <row r="17" spans="1:7" ht="12.75" customHeight="1">
      <c r="A17" s="133" t="s">
        <v>228</v>
      </c>
      <c r="B17" s="112">
        <v>3000410</v>
      </c>
      <c r="C17" s="112">
        <v>2203442</v>
      </c>
      <c r="D17" s="112">
        <v>6857</v>
      </c>
      <c r="E17" s="112">
        <v>223994</v>
      </c>
      <c r="F17" s="112">
        <v>100756</v>
      </c>
      <c r="G17" s="158">
        <v>475520</v>
      </c>
    </row>
    <row r="18" spans="1:7" ht="12.75" customHeight="1">
      <c r="A18" s="116" t="s">
        <v>224</v>
      </c>
      <c r="B18" s="112"/>
      <c r="C18" s="112"/>
      <c r="D18" s="112"/>
      <c r="E18" s="112"/>
      <c r="F18" s="112"/>
      <c r="G18" s="158"/>
    </row>
    <row r="19" spans="1:7" ht="12.75" customHeight="1">
      <c r="A19" s="133" t="s">
        <v>225</v>
      </c>
      <c r="B19" s="112">
        <v>7810706</v>
      </c>
      <c r="C19" s="112">
        <v>6097232</v>
      </c>
      <c r="D19" s="112">
        <v>14067</v>
      </c>
      <c r="E19" s="112">
        <v>454942</v>
      </c>
      <c r="F19" s="112">
        <v>213741</v>
      </c>
      <c r="G19" s="158">
        <v>857780</v>
      </c>
    </row>
    <row r="20" spans="1:7" ht="12.75" customHeight="1">
      <c r="A20" s="159" t="s">
        <v>242</v>
      </c>
      <c r="B20" s="112"/>
      <c r="C20" s="112"/>
      <c r="D20" s="112"/>
      <c r="E20" s="112"/>
      <c r="F20" s="112"/>
      <c r="G20" s="158"/>
    </row>
    <row r="21" spans="1:7" ht="12.75" customHeight="1">
      <c r="A21" s="133" t="s">
        <v>243</v>
      </c>
      <c r="B21" s="112">
        <v>6048574</v>
      </c>
      <c r="C21" s="112">
        <v>2251127</v>
      </c>
      <c r="D21" s="112">
        <v>79592</v>
      </c>
      <c r="E21" s="112">
        <v>1615722</v>
      </c>
      <c r="F21" s="112">
        <v>326886</v>
      </c>
      <c r="G21" s="158">
        <v>2399382</v>
      </c>
    </row>
    <row r="22" spans="1:7" ht="12.75" customHeight="1">
      <c r="A22" s="159" t="s">
        <v>239</v>
      </c>
      <c r="B22" s="112"/>
      <c r="C22" s="112"/>
      <c r="D22" s="112"/>
      <c r="E22" s="112"/>
      <c r="F22" s="112"/>
      <c r="G22" s="158"/>
    </row>
    <row r="23" spans="1:9" ht="12.75" customHeight="1">
      <c r="A23" s="133" t="s">
        <v>240</v>
      </c>
      <c r="B23" s="112">
        <v>3131705</v>
      </c>
      <c r="C23" s="112">
        <v>1307648</v>
      </c>
      <c r="D23" s="112">
        <v>17119</v>
      </c>
      <c r="E23" s="112">
        <v>526515</v>
      </c>
      <c r="F23" s="112">
        <v>138586</v>
      </c>
      <c r="G23" s="158">
        <v>1028386</v>
      </c>
      <c r="I23" s="81"/>
    </row>
    <row r="24" spans="1:9" ht="12.75" customHeight="1">
      <c r="A24" s="159" t="s">
        <v>236</v>
      </c>
      <c r="B24" s="112"/>
      <c r="C24" s="112"/>
      <c r="D24" s="112"/>
      <c r="E24" s="112"/>
      <c r="F24" s="112"/>
      <c r="G24" s="158"/>
      <c r="I24" s="81"/>
    </row>
    <row r="25" spans="1:9" ht="12.75" customHeight="1">
      <c r="A25" s="133" t="s">
        <v>241</v>
      </c>
      <c r="B25" s="112">
        <v>4626933</v>
      </c>
      <c r="C25" s="112">
        <v>1894740</v>
      </c>
      <c r="D25" s="112">
        <v>25971</v>
      </c>
      <c r="E25" s="112">
        <v>886790</v>
      </c>
      <c r="F25" s="112">
        <v>209037</v>
      </c>
      <c r="G25" s="158">
        <v>1549021</v>
      </c>
      <c r="I25" s="81"/>
    </row>
    <row r="26" spans="1:9" ht="12.75" customHeight="1">
      <c r="A26" s="159" t="s">
        <v>237</v>
      </c>
      <c r="B26" s="160">
        <v>5290853</v>
      </c>
      <c r="C26" s="160">
        <v>2340483</v>
      </c>
      <c r="D26" s="160">
        <v>23495</v>
      </c>
      <c r="E26" s="160">
        <v>693716</v>
      </c>
      <c r="F26" s="160">
        <v>441005</v>
      </c>
      <c r="G26" s="158">
        <v>1609061</v>
      </c>
      <c r="I26" s="64"/>
    </row>
    <row r="27" spans="1:9" ht="12.75" customHeight="1">
      <c r="A27" s="159" t="s">
        <v>238</v>
      </c>
      <c r="B27" s="160">
        <v>4889240</v>
      </c>
      <c r="C27" s="160">
        <v>1538104</v>
      </c>
      <c r="D27" s="160">
        <v>12873</v>
      </c>
      <c r="E27" s="160">
        <v>690950</v>
      </c>
      <c r="F27" s="160">
        <v>431761</v>
      </c>
      <c r="G27" s="158">
        <v>1983995</v>
      </c>
      <c r="I27" s="81"/>
    </row>
    <row r="28" spans="1:9" ht="12.75" customHeight="1">
      <c r="A28" s="159" t="s">
        <v>233</v>
      </c>
      <c r="B28" s="160"/>
      <c r="C28" s="160"/>
      <c r="D28" s="160"/>
      <c r="E28" s="160"/>
      <c r="F28" s="160"/>
      <c r="G28" s="158"/>
      <c r="I28" s="64"/>
    </row>
    <row r="29" spans="1:9" ht="12.75" customHeight="1">
      <c r="A29" s="133" t="s">
        <v>234</v>
      </c>
      <c r="B29" s="112">
        <v>5332833</v>
      </c>
      <c r="C29" s="112">
        <v>2077116</v>
      </c>
      <c r="D29" s="112">
        <v>15355</v>
      </c>
      <c r="E29" s="112">
        <v>648204</v>
      </c>
      <c r="F29" s="112">
        <v>239294</v>
      </c>
      <c r="G29" s="158">
        <v>1407370</v>
      </c>
      <c r="I29" s="64"/>
    </row>
    <row r="30" spans="1:9" ht="12.75" customHeight="1">
      <c r="A30" s="159"/>
      <c r="B30" s="112"/>
      <c r="C30" s="112"/>
      <c r="D30" s="112"/>
      <c r="E30" s="112"/>
      <c r="F30" s="112"/>
      <c r="G30" s="158"/>
      <c r="I30" s="64"/>
    </row>
    <row r="31" spans="1:7" s="15" customFormat="1" ht="12.75" customHeight="1" thickBot="1">
      <c r="A31" s="118" t="s">
        <v>366</v>
      </c>
      <c r="B31" s="119">
        <f aca="true" t="shared" si="0" ref="B31:G31">SUM(B8:B29)</f>
        <v>82094376</v>
      </c>
      <c r="C31" s="119">
        <f t="shared" si="0"/>
        <v>45953324</v>
      </c>
      <c r="D31" s="119">
        <f t="shared" si="0"/>
        <v>377897</v>
      </c>
      <c r="E31" s="119">
        <f t="shared" si="0"/>
        <v>10401648</v>
      </c>
      <c r="F31" s="119">
        <f t="shared" si="0"/>
        <v>3629258</v>
      </c>
      <c r="G31" s="161">
        <f t="shared" si="0"/>
        <v>20136808</v>
      </c>
    </row>
    <row r="32" spans="1:7" ht="12.75" customHeight="1">
      <c r="A32" s="134"/>
      <c r="B32" s="162"/>
      <c r="C32" s="162"/>
      <c r="D32" s="162"/>
      <c r="E32" s="162"/>
      <c r="F32" s="163"/>
      <c r="G32" s="163"/>
    </row>
    <row r="33" spans="1:7" ht="12.75" customHeight="1">
      <c r="A33" s="18"/>
      <c r="B33" s="11"/>
      <c r="C33" s="11"/>
      <c r="D33" s="11"/>
      <c r="E33" s="11"/>
      <c r="F33" s="6"/>
      <c r="G33" s="6"/>
    </row>
    <row r="34" spans="1:8" ht="12.75" customHeight="1" thickBot="1">
      <c r="A34" s="106"/>
      <c r="B34" s="106"/>
      <c r="C34" s="106"/>
      <c r="D34" s="106"/>
      <c r="E34" s="106"/>
      <c r="F34" s="106"/>
      <c r="G34" s="106"/>
      <c r="H34" s="164"/>
    </row>
    <row r="35" spans="1:8" ht="12.75" customHeight="1">
      <c r="A35" s="327" t="s">
        <v>21</v>
      </c>
      <c r="B35" s="349" t="s">
        <v>381</v>
      </c>
      <c r="C35" s="350"/>
      <c r="D35" s="350"/>
      <c r="E35" s="351" t="s">
        <v>382</v>
      </c>
      <c r="F35" s="349" t="s">
        <v>262</v>
      </c>
      <c r="G35" s="354"/>
      <c r="H35" s="244" t="s">
        <v>263</v>
      </c>
    </row>
    <row r="36" spans="1:8" ht="12.75" customHeight="1">
      <c r="A36" s="328"/>
      <c r="B36" s="355" t="s">
        <v>256</v>
      </c>
      <c r="C36" s="357" t="s">
        <v>257</v>
      </c>
      <c r="D36" s="359" t="s">
        <v>258</v>
      </c>
      <c r="E36" s="352"/>
      <c r="F36" s="357" t="s">
        <v>260</v>
      </c>
      <c r="G36" s="355" t="s">
        <v>261</v>
      </c>
      <c r="H36" s="300" t="s">
        <v>264</v>
      </c>
    </row>
    <row r="37" spans="1:8" ht="12.75" customHeight="1">
      <c r="A37" s="328"/>
      <c r="B37" s="356"/>
      <c r="C37" s="358"/>
      <c r="D37" s="353"/>
      <c r="E37" s="353"/>
      <c r="F37" s="344"/>
      <c r="G37" s="356"/>
      <c r="H37" s="303" t="s">
        <v>265</v>
      </c>
    </row>
    <row r="38" spans="1:8" ht="12.75" customHeight="1" thickBot="1">
      <c r="A38" s="329"/>
      <c r="B38" s="172" t="s">
        <v>380</v>
      </c>
      <c r="C38" s="172" t="s">
        <v>380</v>
      </c>
      <c r="D38" s="172" t="s">
        <v>380</v>
      </c>
      <c r="E38" s="172" t="s">
        <v>380</v>
      </c>
      <c r="F38" s="172" t="s">
        <v>380</v>
      </c>
      <c r="G38" s="172" t="s">
        <v>380</v>
      </c>
      <c r="H38" s="240" t="s">
        <v>380</v>
      </c>
    </row>
    <row r="39" spans="1:8" ht="12.75" customHeight="1">
      <c r="A39" s="157" t="s">
        <v>35</v>
      </c>
      <c r="B39" s="108">
        <v>15243029</v>
      </c>
      <c r="C39" s="108">
        <v>1553235</v>
      </c>
      <c r="D39" s="108">
        <v>323750</v>
      </c>
      <c r="E39" s="108">
        <v>-110516</v>
      </c>
      <c r="F39" s="108">
        <v>662857</v>
      </c>
      <c r="G39" s="108">
        <v>98687</v>
      </c>
      <c r="H39" s="123">
        <v>68445</v>
      </c>
    </row>
    <row r="40" spans="1:8" ht="12.75" customHeight="1">
      <c r="A40" s="116" t="s">
        <v>216</v>
      </c>
      <c r="B40" s="112"/>
      <c r="C40" s="112"/>
      <c r="D40" s="112"/>
      <c r="E40" s="112"/>
      <c r="F40" s="112"/>
      <c r="G40" s="112"/>
      <c r="H40" s="158"/>
    </row>
    <row r="41" spans="1:8" ht="12.75" customHeight="1">
      <c r="A41" s="133" t="s">
        <v>217</v>
      </c>
      <c r="B41" s="112">
        <v>3176591</v>
      </c>
      <c r="C41" s="112">
        <v>721559</v>
      </c>
      <c r="D41" s="112">
        <v>128270</v>
      </c>
      <c r="E41" s="112">
        <v>-53950</v>
      </c>
      <c r="F41" s="112">
        <v>149396</v>
      </c>
      <c r="G41" s="112">
        <v>11630</v>
      </c>
      <c r="H41" s="158">
        <v>26120</v>
      </c>
    </row>
    <row r="42" spans="1:8" ht="12.75" customHeight="1">
      <c r="A42" s="116" t="s">
        <v>219</v>
      </c>
      <c r="B42" s="112"/>
      <c r="C42" s="112"/>
      <c r="D42" s="112"/>
      <c r="E42" s="112"/>
      <c r="F42" s="112"/>
      <c r="G42" s="112"/>
      <c r="H42" s="158"/>
    </row>
    <row r="43" spans="1:8" ht="12.75" customHeight="1">
      <c r="A43" s="133" t="s">
        <v>218</v>
      </c>
      <c r="B43" s="112">
        <v>4299605</v>
      </c>
      <c r="C43" s="112">
        <v>1575511</v>
      </c>
      <c r="D43" s="112">
        <v>590037</v>
      </c>
      <c r="E43" s="112">
        <v>-87840</v>
      </c>
      <c r="F43" s="112">
        <v>344191</v>
      </c>
      <c r="G43" s="112">
        <v>33078</v>
      </c>
      <c r="H43" s="158">
        <v>75346</v>
      </c>
    </row>
    <row r="44" spans="1:8" ht="12.75" customHeight="1">
      <c r="A44" s="116" t="s">
        <v>220</v>
      </c>
      <c r="B44" s="112"/>
      <c r="C44" s="112"/>
      <c r="D44" s="112"/>
      <c r="E44" s="112"/>
      <c r="F44" s="112"/>
      <c r="G44" s="112"/>
      <c r="H44" s="158"/>
    </row>
    <row r="45" spans="1:8" ht="12.75" customHeight="1">
      <c r="A45" s="133" t="s">
        <v>221</v>
      </c>
      <c r="B45" s="112">
        <v>5347106</v>
      </c>
      <c r="C45" s="112">
        <v>896622</v>
      </c>
      <c r="D45" s="112">
        <v>561394</v>
      </c>
      <c r="E45" s="112">
        <v>-10150</v>
      </c>
      <c r="F45" s="112">
        <v>248832</v>
      </c>
      <c r="G45" s="112">
        <v>2097</v>
      </c>
      <c r="H45" s="158">
        <v>23468</v>
      </c>
    </row>
    <row r="46" spans="1:8" ht="12.75" customHeight="1">
      <c r="A46" s="159" t="s">
        <v>222</v>
      </c>
      <c r="B46" s="112">
        <v>8197578</v>
      </c>
      <c r="C46" s="112">
        <v>428476</v>
      </c>
      <c r="D46" s="112">
        <v>114263</v>
      </c>
      <c r="E46" s="112">
        <v>25486</v>
      </c>
      <c r="F46" s="112">
        <v>391101</v>
      </c>
      <c r="G46" s="112">
        <v>4802</v>
      </c>
      <c r="H46" s="158">
        <v>225101</v>
      </c>
    </row>
    <row r="47" spans="1:8" ht="12.75" customHeight="1">
      <c r="A47" s="116" t="s">
        <v>223</v>
      </c>
      <c r="B47" s="112"/>
      <c r="C47" s="112"/>
      <c r="D47" s="112"/>
      <c r="E47" s="112"/>
      <c r="F47" s="112"/>
      <c r="G47" s="112"/>
      <c r="H47" s="158"/>
    </row>
    <row r="48" spans="1:8" ht="12.75" customHeight="1">
      <c r="A48" s="133" t="s">
        <v>228</v>
      </c>
      <c r="B48" s="112">
        <v>2232062</v>
      </c>
      <c r="C48" s="112">
        <v>370099</v>
      </c>
      <c r="D48" s="112">
        <v>105526</v>
      </c>
      <c r="E48" s="112">
        <v>-19429</v>
      </c>
      <c r="F48" s="112">
        <v>113474</v>
      </c>
      <c r="G48" s="112">
        <v>14318</v>
      </c>
      <c r="H48" s="158">
        <v>27036</v>
      </c>
    </row>
    <row r="49" spans="1:8" ht="12.75" customHeight="1">
      <c r="A49" s="116" t="s">
        <v>224</v>
      </c>
      <c r="B49" s="112"/>
      <c r="C49" s="112"/>
      <c r="D49" s="112"/>
      <c r="E49" s="112"/>
      <c r="F49" s="112"/>
      <c r="G49" s="112"/>
      <c r="H49" s="158"/>
    </row>
    <row r="50" spans="1:8" ht="12.75" customHeight="1">
      <c r="A50" s="133" t="s">
        <v>225</v>
      </c>
      <c r="B50" s="112">
        <v>6560020</v>
      </c>
      <c r="C50" s="112">
        <v>335639</v>
      </c>
      <c r="D50" s="112">
        <v>67834</v>
      </c>
      <c r="E50" s="112">
        <v>-38069</v>
      </c>
      <c r="F50" s="112">
        <v>247542</v>
      </c>
      <c r="G50" s="112">
        <v>7778</v>
      </c>
      <c r="H50" s="158">
        <v>41579</v>
      </c>
    </row>
    <row r="51" spans="1:8" ht="12.75" customHeight="1">
      <c r="A51" s="159" t="s">
        <v>242</v>
      </c>
      <c r="B51" s="112"/>
      <c r="C51" s="112"/>
      <c r="D51" s="112"/>
      <c r="E51" s="112"/>
      <c r="F51" s="112"/>
      <c r="G51" s="112"/>
      <c r="H51" s="158"/>
    </row>
    <row r="52" spans="1:8" ht="12.75" customHeight="1">
      <c r="A52" s="133" t="s">
        <v>243</v>
      </c>
      <c r="B52" s="112">
        <v>4993824</v>
      </c>
      <c r="C52" s="112">
        <v>253908</v>
      </c>
      <c r="D52" s="112">
        <v>103057</v>
      </c>
      <c r="E52" s="112">
        <v>-90269</v>
      </c>
      <c r="F52" s="112">
        <v>440819</v>
      </c>
      <c r="G52" s="112">
        <v>33554</v>
      </c>
      <c r="H52" s="158">
        <v>147486</v>
      </c>
    </row>
    <row r="53" spans="1:8" ht="12.75" customHeight="1">
      <c r="A53" s="159" t="s">
        <v>239</v>
      </c>
      <c r="B53" s="112"/>
      <c r="C53" s="112"/>
      <c r="D53" s="112"/>
      <c r="E53" s="112"/>
      <c r="F53" s="112"/>
      <c r="G53" s="112"/>
      <c r="H53" s="158"/>
    </row>
    <row r="54" spans="1:9" ht="12.75" customHeight="1">
      <c r="A54" s="133" t="s">
        <v>240</v>
      </c>
      <c r="B54" s="112">
        <v>2406401</v>
      </c>
      <c r="C54" s="112">
        <v>469969</v>
      </c>
      <c r="D54" s="112">
        <v>230119</v>
      </c>
      <c r="E54" s="112">
        <v>-26511</v>
      </c>
      <c r="F54" s="112">
        <v>151431</v>
      </c>
      <c r="G54" s="112">
        <v>16109</v>
      </c>
      <c r="H54" s="158">
        <v>28954</v>
      </c>
      <c r="I54" s="81"/>
    </row>
    <row r="55" spans="1:9" ht="12.75" customHeight="1">
      <c r="A55" s="159" t="s">
        <v>236</v>
      </c>
      <c r="B55" s="112"/>
      <c r="C55" s="112"/>
      <c r="D55" s="112"/>
      <c r="E55" s="112"/>
      <c r="F55" s="112"/>
      <c r="G55" s="112"/>
      <c r="H55" s="158"/>
      <c r="I55" s="81"/>
    </row>
    <row r="56" spans="1:9" ht="12.75" customHeight="1">
      <c r="A56" s="133" t="s">
        <v>241</v>
      </c>
      <c r="B56" s="112">
        <v>3797065</v>
      </c>
      <c r="C56" s="112">
        <v>572499</v>
      </c>
      <c r="D56" s="112">
        <v>292876</v>
      </c>
      <c r="E56" s="112">
        <v>-94720</v>
      </c>
      <c r="F56" s="112">
        <v>206978</v>
      </c>
      <c r="G56" s="112">
        <v>25284</v>
      </c>
      <c r="H56" s="158">
        <v>23224</v>
      </c>
      <c r="I56" s="81"/>
    </row>
    <row r="57" spans="1:9" ht="12.75" customHeight="1">
      <c r="A57" s="159" t="s">
        <v>237</v>
      </c>
      <c r="B57" s="112">
        <v>2590077</v>
      </c>
      <c r="C57" s="112">
        <v>819405</v>
      </c>
      <c r="D57" s="112">
        <v>468538</v>
      </c>
      <c r="E57" s="112">
        <v>-31375</v>
      </c>
      <c r="F57" s="112">
        <v>513536</v>
      </c>
      <c r="G57" s="112">
        <v>9274</v>
      </c>
      <c r="H57" s="158">
        <v>81805</v>
      </c>
      <c r="I57" s="64"/>
    </row>
    <row r="58" spans="1:9" ht="12.75" customHeight="1">
      <c r="A58" s="159" t="s">
        <v>238</v>
      </c>
      <c r="B58" s="112">
        <v>4903155</v>
      </c>
      <c r="C58" s="112">
        <v>330170</v>
      </c>
      <c r="D58" s="112">
        <v>185138</v>
      </c>
      <c r="E58" s="112">
        <v>-22317</v>
      </c>
      <c r="F58" s="112">
        <v>502127</v>
      </c>
      <c r="G58" s="112">
        <v>13490</v>
      </c>
      <c r="H58" s="158">
        <v>83857</v>
      </c>
      <c r="I58" s="81"/>
    </row>
    <row r="59" spans="1:9" ht="12.75" customHeight="1">
      <c r="A59" s="159" t="s">
        <v>233</v>
      </c>
      <c r="B59" s="112"/>
      <c r="C59" s="112"/>
      <c r="D59" s="112"/>
      <c r="E59" s="112"/>
      <c r="F59" s="112"/>
      <c r="G59" s="112"/>
      <c r="H59" s="158"/>
      <c r="I59" s="64"/>
    </row>
    <row r="60" spans="1:9" ht="12.75" customHeight="1">
      <c r="A60" s="133" t="s">
        <v>234</v>
      </c>
      <c r="B60" s="112">
        <v>5476814</v>
      </c>
      <c r="C60" s="112">
        <v>76753</v>
      </c>
      <c r="D60" s="112">
        <v>4924</v>
      </c>
      <c r="E60" s="112">
        <v>71273</v>
      </c>
      <c r="F60" s="112">
        <v>300253</v>
      </c>
      <c r="G60" s="112">
        <v>8168</v>
      </c>
      <c r="H60" s="158">
        <v>69127</v>
      </c>
      <c r="I60" s="64"/>
    </row>
    <row r="61" spans="1:9" ht="12.75" customHeight="1">
      <c r="A61" s="159"/>
      <c r="B61" s="112"/>
      <c r="C61" s="112"/>
      <c r="D61" s="112"/>
      <c r="E61" s="112"/>
      <c r="F61" s="112"/>
      <c r="G61" s="112"/>
      <c r="H61" s="158"/>
      <c r="I61" s="64"/>
    </row>
    <row r="62" spans="1:8" s="15" customFormat="1" ht="12.75" customHeight="1" thickBot="1">
      <c r="A62" s="118" t="s">
        <v>366</v>
      </c>
      <c r="B62" s="119">
        <f>SUM(B39:B60)</f>
        <v>69223327</v>
      </c>
      <c r="C62" s="119">
        <f aca="true" t="shared" si="1" ref="C62:H62">SUM(C39:C60)</f>
        <v>8403845</v>
      </c>
      <c r="D62" s="119">
        <f t="shared" si="1"/>
        <v>3175726</v>
      </c>
      <c r="E62" s="119">
        <f t="shared" si="1"/>
        <v>-488387</v>
      </c>
      <c r="F62" s="119">
        <f t="shared" si="1"/>
        <v>4272537</v>
      </c>
      <c r="G62" s="119">
        <f t="shared" si="1"/>
        <v>278269</v>
      </c>
      <c r="H62" s="161">
        <f t="shared" si="1"/>
        <v>921548</v>
      </c>
    </row>
    <row r="63" spans="1:8" ht="12.75" customHeight="1">
      <c r="A63" s="134" t="s">
        <v>298</v>
      </c>
      <c r="B63" s="165"/>
      <c r="C63" s="165"/>
      <c r="D63" s="166"/>
      <c r="E63" s="167"/>
      <c r="F63" s="167"/>
      <c r="G63" s="167"/>
      <c r="H63" s="168"/>
    </row>
    <row r="64" spans="1:7" ht="12.75" customHeight="1">
      <c r="A64" s="310" t="s">
        <v>383</v>
      </c>
      <c r="B64" s="25"/>
      <c r="C64" s="25"/>
      <c r="D64" s="25"/>
      <c r="E64" s="25"/>
      <c r="F64" s="25"/>
      <c r="G64" s="6"/>
    </row>
    <row r="65" ht="12.75" customHeight="1">
      <c r="A65" s="21" t="s">
        <v>324</v>
      </c>
    </row>
    <row r="69" ht="15" customHeight="1">
      <c r="H69" s="54"/>
    </row>
    <row r="70" ht="15" customHeight="1">
      <c r="H70" s="54"/>
    </row>
    <row r="71" ht="15" customHeight="1">
      <c r="H71" s="54"/>
    </row>
    <row r="72" ht="15" customHeight="1">
      <c r="H72" s="54"/>
    </row>
    <row r="73" ht="15" customHeight="1">
      <c r="H73" s="54"/>
    </row>
    <row r="74" ht="15" customHeight="1">
      <c r="H74" s="54"/>
    </row>
    <row r="75" ht="15" customHeight="1">
      <c r="H75" s="54"/>
    </row>
    <row r="76" ht="15" customHeight="1">
      <c r="H76" s="54"/>
    </row>
    <row r="77" ht="15" customHeight="1">
      <c r="H77" s="54"/>
    </row>
    <row r="78" ht="15" customHeight="1">
      <c r="H78" s="54"/>
    </row>
    <row r="79" ht="15" customHeight="1">
      <c r="H79" s="54"/>
    </row>
    <row r="80" ht="15" customHeight="1">
      <c r="H80" s="54"/>
    </row>
    <row r="81" ht="15" customHeight="1">
      <c r="H81" s="54"/>
    </row>
    <row r="82" ht="15" customHeight="1">
      <c r="H82" s="54"/>
    </row>
    <row r="83" spans="2:7" ht="15" customHeight="1">
      <c r="B83" s="55"/>
      <c r="C83" s="55"/>
      <c r="E83" s="55"/>
      <c r="F83" s="55"/>
      <c r="G83" s="55"/>
    </row>
    <row r="84" spans="2:7" ht="15" customHeight="1">
      <c r="B84" s="55"/>
      <c r="C84" s="55"/>
      <c r="E84" s="55"/>
      <c r="F84" s="55"/>
      <c r="G84" s="55"/>
    </row>
    <row r="85" spans="2:7" ht="15" customHeight="1">
      <c r="B85" s="55"/>
      <c r="C85" s="55"/>
      <c r="E85" s="55"/>
      <c r="F85" s="55"/>
      <c r="G85" s="55"/>
    </row>
    <row r="86" spans="2:7" ht="15" customHeight="1">
      <c r="B86" s="55"/>
      <c r="C86" s="55"/>
      <c r="E86" s="55"/>
      <c r="F86" s="55"/>
      <c r="G86" s="55"/>
    </row>
    <row r="87" spans="2:7" ht="15" customHeight="1">
      <c r="B87" s="55"/>
      <c r="C87" s="55"/>
      <c r="E87" s="55"/>
      <c r="F87" s="55"/>
      <c r="G87" s="55"/>
    </row>
    <row r="88" spans="2:7" ht="15" customHeight="1">
      <c r="B88" s="55"/>
      <c r="C88" s="55"/>
      <c r="E88" s="55"/>
      <c r="F88" s="55"/>
      <c r="G88" s="55"/>
    </row>
    <row r="89" spans="2:7" ht="15" customHeight="1">
      <c r="B89" s="55"/>
      <c r="C89" s="55"/>
      <c r="E89" s="55"/>
      <c r="F89" s="55"/>
      <c r="G89" s="55"/>
    </row>
    <row r="90" spans="2:7" ht="15" customHeight="1">
      <c r="B90" s="55"/>
      <c r="C90" s="55"/>
      <c r="E90" s="55"/>
      <c r="F90" s="55"/>
      <c r="G90" s="55"/>
    </row>
    <row r="91" spans="2:7" ht="15" customHeight="1">
      <c r="B91" s="55"/>
      <c r="C91" s="55"/>
      <c r="E91" s="55"/>
      <c r="F91" s="55"/>
      <c r="G91" s="55"/>
    </row>
    <row r="92" spans="2:7" ht="15" customHeight="1">
      <c r="B92" s="55"/>
      <c r="C92" s="55"/>
      <c r="E92" s="55"/>
      <c r="F92" s="55"/>
      <c r="G92" s="55"/>
    </row>
    <row r="93" spans="2:7" ht="15" customHeight="1">
      <c r="B93" s="55"/>
      <c r="C93" s="55"/>
      <c r="E93" s="55"/>
      <c r="F93" s="55"/>
      <c r="G93" s="55"/>
    </row>
    <row r="94" spans="2:7" ht="15" customHeight="1">
      <c r="B94" s="55"/>
      <c r="C94" s="55"/>
      <c r="E94" s="55"/>
      <c r="F94" s="55"/>
      <c r="G94" s="55"/>
    </row>
    <row r="95" spans="2:7" ht="15" customHeight="1">
      <c r="B95" s="55"/>
      <c r="C95" s="55"/>
      <c r="E95" s="55"/>
      <c r="F95" s="55"/>
      <c r="G95" s="55"/>
    </row>
    <row r="96" spans="2:7" ht="15" customHeight="1">
      <c r="B96" s="55"/>
      <c r="C96" s="55"/>
      <c r="E96" s="55"/>
      <c r="F96" s="55"/>
      <c r="G96" s="55"/>
    </row>
    <row r="100" spans="2:7" ht="15" customHeight="1">
      <c r="B100" s="55"/>
      <c r="C100" s="55"/>
      <c r="D100" s="56"/>
      <c r="E100" s="55"/>
      <c r="F100" s="55"/>
      <c r="G100" s="55"/>
    </row>
    <row r="101" spans="2:7" ht="15" customHeight="1">
      <c r="B101" s="55"/>
      <c r="C101" s="55"/>
      <c r="D101" s="56"/>
      <c r="E101" s="55"/>
      <c r="F101" s="55"/>
      <c r="G101" s="55"/>
    </row>
    <row r="102" spans="2:7" ht="15" customHeight="1">
      <c r="B102" s="55"/>
      <c r="C102" s="55"/>
      <c r="D102" s="56"/>
      <c r="E102" s="55"/>
      <c r="F102" s="55"/>
      <c r="G102" s="55"/>
    </row>
    <row r="103" spans="2:7" ht="15" customHeight="1">
      <c r="B103" s="55"/>
      <c r="C103" s="55"/>
      <c r="D103" s="56"/>
      <c r="E103" s="55"/>
      <c r="F103" s="55"/>
      <c r="G103" s="55"/>
    </row>
    <row r="104" spans="2:7" ht="15" customHeight="1">
      <c r="B104" s="55"/>
      <c r="C104" s="55"/>
      <c r="D104" s="56"/>
      <c r="E104" s="55"/>
      <c r="F104" s="55"/>
      <c r="G104" s="55"/>
    </row>
    <row r="105" spans="2:7" ht="15" customHeight="1">
      <c r="B105" s="55"/>
      <c r="C105" s="55"/>
      <c r="D105" s="56"/>
      <c r="E105" s="55"/>
      <c r="F105" s="55"/>
      <c r="G105" s="55"/>
    </row>
    <row r="106" spans="2:7" ht="15" customHeight="1">
      <c r="B106" s="55"/>
      <c r="C106" s="55"/>
      <c r="D106" s="56"/>
      <c r="E106" s="55"/>
      <c r="F106" s="55"/>
      <c r="G106" s="55"/>
    </row>
    <row r="107" spans="2:7" ht="15" customHeight="1">
      <c r="B107" s="55"/>
      <c r="C107" s="55"/>
      <c r="D107" s="56"/>
      <c r="E107" s="55"/>
      <c r="F107" s="55"/>
      <c r="G107" s="55"/>
    </row>
    <row r="108" spans="2:7" ht="15" customHeight="1">
      <c r="B108" s="55"/>
      <c r="C108" s="55"/>
      <c r="D108" s="56"/>
      <c r="E108" s="55"/>
      <c r="F108" s="55"/>
      <c r="G108" s="55"/>
    </row>
    <row r="109" spans="2:7" ht="15" customHeight="1">
      <c r="B109" s="55"/>
      <c r="C109" s="55"/>
      <c r="D109" s="56"/>
      <c r="E109" s="55"/>
      <c r="F109" s="55"/>
      <c r="G109" s="55"/>
    </row>
    <row r="110" spans="2:7" ht="15" customHeight="1">
      <c r="B110" s="55"/>
      <c r="C110" s="55"/>
      <c r="D110" s="56"/>
      <c r="E110" s="55"/>
      <c r="F110" s="55"/>
      <c r="G110" s="55"/>
    </row>
    <row r="111" spans="2:7" ht="15" customHeight="1">
      <c r="B111" s="55"/>
      <c r="C111" s="55"/>
      <c r="D111" s="56"/>
      <c r="E111" s="55"/>
      <c r="F111" s="55"/>
      <c r="G111" s="55"/>
    </row>
    <row r="112" spans="2:7" ht="15" customHeight="1">
      <c r="B112" s="55"/>
      <c r="C112" s="55"/>
      <c r="D112" s="56"/>
      <c r="E112" s="55"/>
      <c r="F112" s="55"/>
      <c r="G112" s="55"/>
    </row>
    <row r="113" spans="2:7" ht="15" customHeight="1">
      <c r="B113" s="55"/>
      <c r="C113" s="55"/>
      <c r="D113" s="56"/>
      <c r="E113" s="55"/>
      <c r="F113" s="55"/>
      <c r="G113" s="55"/>
    </row>
    <row r="114" ht="15" customHeight="1">
      <c r="D114" s="56"/>
    </row>
  </sheetData>
  <mergeCells count="17"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  <mergeCell ref="A1:H1"/>
    <mergeCell ref="A3:H3"/>
    <mergeCell ref="F5:F6"/>
    <mergeCell ref="G5:G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8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418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356</v>
      </c>
      <c r="B8" s="108"/>
      <c r="C8" s="108"/>
      <c r="D8" s="108"/>
      <c r="E8" s="108"/>
      <c r="F8" s="123"/>
      <c r="G8"/>
      <c r="H8" s="75"/>
    </row>
    <row r="9" spans="1:8" ht="12.75" customHeight="1">
      <c r="A9" s="133" t="s">
        <v>309</v>
      </c>
      <c r="B9" s="112">
        <v>9856779</v>
      </c>
      <c r="C9" s="112">
        <v>5146022</v>
      </c>
      <c r="D9" s="112">
        <v>92835</v>
      </c>
      <c r="E9" s="112">
        <v>2081495</v>
      </c>
      <c r="F9" s="158">
        <v>440357</v>
      </c>
      <c r="G9"/>
      <c r="H9" s="4"/>
    </row>
    <row r="10" spans="1:7" ht="12.75" customHeight="1">
      <c r="A10" s="116" t="s">
        <v>311</v>
      </c>
      <c r="B10" s="112">
        <v>12165845</v>
      </c>
      <c r="C10" s="112">
        <v>5733744</v>
      </c>
      <c r="D10" s="112">
        <v>54270</v>
      </c>
      <c r="E10" s="112">
        <v>1952088</v>
      </c>
      <c r="F10" s="158">
        <v>1007476</v>
      </c>
      <c r="G10"/>
    </row>
    <row r="11" spans="1:7" ht="12.75" customHeight="1">
      <c r="A11" s="116" t="s">
        <v>312</v>
      </c>
      <c r="B11" s="112"/>
      <c r="C11" s="112"/>
      <c r="D11" s="112"/>
      <c r="E11" s="112"/>
      <c r="F11" s="158"/>
      <c r="G11"/>
    </row>
    <row r="12" spans="1:7" ht="12.75" customHeight="1">
      <c r="A12" s="133" t="s">
        <v>313</v>
      </c>
      <c r="B12" s="112">
        <v>14893949</v>
      </c>
      <c r="C12" s="112">
        <v>4189478</v>
      </c>
      <c r="D12" s="112">
        <v>142502</v>
      </c>
      <c r="E12" s="112">
        <v>4682757</v>
      </c>
      <c r="F12" s="158">
        <v>884868</v>
      </c>
      <c r="G12"/>
    </row>
    <row r="13" spans="1:7" ht="12.75" customHeight="1">
      <c r="A13" s="116" t="s">
        <v>314</v>
      </c>
      <c r="B13" s="112">
        <v>10992530</v>
      </c>
      <c r="C13" s="112">
        <v>5087209</v>
      </c>
      <c r="D13" s="112">
        <v>125718</v>
      </c>
      <c r="E13" s="112">
        <v>2908710</v>
      </c>
      <c r="F13" s="158">
        <v>450685</v>
      </c>
      <c r="G13"/>
    </row>
    <row r="14" spans="1:9" ht="12.75" customHeight="1">
      <c r="A14" s="159"/>
      <c r="B14" s="112"/>
      <c r="C14" s="112"/>
      <c r="D14" s="112"/>
      <c r="E14" s="112"/>
      <c r="F14" s="158"/>
      <c r="G14"/>
      <c r="I14" s="64"/>
    </row>
    <row r="15" spans="1:7" s="15" customFormat="1" ht="12.75" customHeight="1" thickBot="1">
      <c r="A15" s="118" t="s">
        <v>310</v>
      </c>
      <c r="B15" s="119">
        <f>SUM(B8:B13)</f>
        <v>47909103</v>
      </c>
      <c r="C15" s="119">
        <f>SUM(C8:C13)</f>
        <v>20156453</v>
      </c>
      <c r="D15" s="119">
        <f>SUM(D8:D13)</f>
        <v>415325</v>
      </c>
      <c r="E15" s="119">
        <f>SUM(E8:E13)</f>
        <v>11625050</v>
      </c>
      <c r="F15" s="161">
        <f>SUM(F8:F13)</f>
        <v>2783386</v>
      </c>
      <c r="G15"/>
    </row>
    <row r="16" spans="1:7" ht="12.75" customHeight="1">
      <c r="A16" s="134" t="s">
        <v>298</v>
      </c>
      <c r="B16" s="165"/>
      <c r="C16" s="165"/>
      <c r="D16" s="166"/>
      <c r="E16" s="167"/>
      <c r="F16" s="167"/>
      <c r="G16" s="28"/>
    </row>
    <row r="17" ht="12.75" customHeight="1">
      <c r="A17" s="21" t="s">
        <v>324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40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419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315</v>
      </c>
      <c r="B8" s="108">
        <v>1603788</v>
      </c>
      <c r="C8" s="108">
        <v>1115065</v>
      </c>
      <c r="D8" s="108">
        <v>6856</v>
      </c>
      <c r="E8" s="108">
        <v>207675</v>
      </c>
      <c r="F8" s="123">
        <v>101525</v>
      </c>
      <c r="G8"/>
      <c r="H8" s="75"/>
    </row>
    <row r="9" spans="1:8" ht="12.75" customHeight="1">
      <c r="A9" s="116" t="s">
        <v>317</v>
      </c>
      <c r="B9" s="112"/>
      <c r="C9" s="112"/>
      <c r="D9" s="112"/>
      <c r="E9" s="112"/>
      <c r="F9" s="158"/>
      <c r="G9"/>
      <c r="H9" s="4"/>
    </row>
    <row r="10" spans="1:7" ht="12.75" customHeight="1">
      <c r="A10" s="133" t="s">
        <v>316</v>
      </c>
      <c r="B10" s="112">
        <v>28635615</v>
      </c>
      <c r="C10" s="112">
        <v>17141338</v>
      </c>
      <c r="D10" s="112">
        <v>36960</v>
      </c>
      <c r="E10" s="112">
        <v>2436540</v>
      </c>
      <c r="F10" s="158">
        <v>6668526</v>
      </c>
      <c r="G10"/>
    </row>
    <row r="11" spans="1:7" ht="12.75" customHeight="1">
      <c r="A11" s="116" t="s">
        <v>318</v>
      </c>
      <c r="B11" s="112">
        <v>2974077</v>
      </c>
      <c r="C11" s="112">
        <v>543840</v>
      </c>
      <c r="D11" s="112">
        <v>30589</v>
      </c>
      <c r="E11" s="112">
        <v>1224188</v>
      </c>
      <c r="F11" s="158">
        <v>984414</v>
      </c>
      <c r="G11"/>
    </row>
    <row r="12" spans="1:9" ht="12.75" customHeight="1">
      <c r="A12" s="159"/>
      <c r="B12" s="112"/>
      <c r="C12" s="112"/>
      <c r="D12" s="112"/>
      <c r="E12" s="112"/>
      <c r="F12" s="158"/>
      <c r="G12"/>
      <c r="I12" s="64"/>
    </row>
    <row r="13" spans="1:7" s="15" customFormat="1" ht="12.75" customHeight="1" thickBot="1">
      <c r="A13" s="118" t="s">
        <v>352</v>
      </c>
      <c r="B13" s="119">
        <f>SUM(B8:B11)</f>
        <v>33213480</v>
      </c>
      <c r="C13" s="119">
        <f>SUM(C8:C11)</f>
        <v>18800243</v>
      </c>
      <c r="D13" s="119">
        <f>SUM(D8:D11)</f>
        <v>74405</v>
      </c>
      <c r="E13" s="119">
        <f>SUM(E8:E11)</f>
        <v>3868403</v>
      </c>
      <c r="F13" s="161">
        <f>SUM(F8:F11)</f>
        <v>7754465</v>
      </c>
      <c r="G13"/>
    </row>
    <row r="14" spans="1:7" ht="12.75" customHeight="1">
      <c r="A14" s="134" t="s">
        <v>298</v>
      </c>
      <c r="B14" s="165"/>
      <c r="C14" s="165"/>
      <c r="D14" s="166"/>
      <c r="E14" s="167"/>
      <c r="F14" s="167"/>
      <c r="G14" s="28"/>
    </row>
    <row r="15" ht="12.75" customHeight="1">
      <c r="A15" s="21" t="s">
        <v>324</v>
      </c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ht="15" customHeight="1">
      <c r="D62" s="5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34" t="s">
        <v>420</v>
      </c>
      <c r="B3" s="334"/>
      <c r="C3" s="334"/>
      <c r="D3" s="334"/>
      <c r="E3" s="334"/>
      <c r="F3" s="334"/>
      <c r="G3" s="334"/>
      <c r="H3" s="334"/>
    </row>
    <row r="4" spans="1:8" ht="13.5" customHeight="1" thickBot="1">
      <c r="A4" s="176"/>
      <c r="B4" s="176"/>
      <c r="C4" s="176"/>
      <c r="D4" s="176"/>
      <c r="E4" s="176"/>
      <c r="F4" s="176"/>
      <c r="G4" s="176"/>
      <c r="H4" s="10"/>
    </row>
    <row r="5" spans="1:8" ht="12.75" customHeight="1">
      <c r="A5" s="169"/>
      <c r="B5" s="347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39</v>
      </c>
      <c r="H5" s="9"/>
    </row>
    <row r="6" spans="1:8" ht="12.75" customHeight="1">
      <c r="A6" s="170" t="s">
        <v>0</v>
      </c>
      <c r="B6" s="348"/>
      <c r="C6" s="344"/>
      <c r="D6" s="348"/>
      <c r="E6" s="348"/>
      <c r="F6" s="344"/>
      <c r="G6" s="346"/>
      <c r="H6" s="9"/>
    </row>
    <row r="7" spans="1:7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</row>
    <row r="8" spans="1:8" ht="12.75" customHeight="1">
      <c r="A8" s="107" t="s">
        <v>4</v>
      </c>
      <c r="B8" s="108">
        <v>12046936</v>
      </c>
      <c r="C8" s="108">
        <v>7422721</v>
      </c>
      <c r="D8" s="108">
        <v>52175</v>
      </c>
      <c r="E8" s="108">
        <v>1300995</v>
      </c>
      <c r="F8" s="108">
        <v>461959</v>
      </c>
      <c r="G8" s="123">
        <v>2707538</v>
      </c>
      <c r="H8" s="9"/>
    </row>
    <row r="9" spans="1:8" ht="12.75" customHeight="1">
      <c r="A9" s="111" t="s">
        <v>5</v>
      </c>
      <c r="B9" s="112">
        <v>2669383</v>
      </c>
      <c r="C9" s="112">
        <v>1782172</v>
      </c>
      <c r="D9" s="112">
        <v>11259</v>
      </c>
      <c r="E9" s="112">
        <v>298650</v>
      </c>
      <c r="F9" s="112">
        <v>117047</v>
      </c>
      <c r="G9" s="158">
        <v>463567</v>
      </c>
      <c r="H9" s="9"/>
    </row>
    <row r="10" spans="1:8" ht="12.75" customHeight="1">
      <c r="A10" s="115" t="s">
        <v>6</v>
      </c>
      <c r="B10" s="112">
        <v>1818759</v>
      </c>
      <c r="C10" s="112">
        <v>874792</v>
      </c>
      <c r="D10" s="112">
        <v>8436</v>
      </c>
      <c r="E10" s="112">
        <v>234827</v>
      </c>
      <c r="F10" s="112">
        <v>50813</v>
      </c>
      <c r="G10" s="158">
        <v>505597</v>
      </c>
      <c r="H10" s="9"/>
    </row>
    <row r="11" spans="1:8" ht="12.75" customHeight="1">
      <c r="A11" s="111" t="s">
        <v>7</v>
      </c>
      <c r="B11" s="112">
        <v>541070</v>
      </c>
      <c r="C11" s="112">
        <v>278037</v>
      </c>
      <c r="D11" s="112">
        <v>4488</v>
      </c>
      <c r="E11" s="112">
        <v>110919</v>
      </c>
      <c r="F11" s="112">
        <v>40612</v>
      </c>
      <c r="G11" s="158">
        <v>164136</v>
      </c>
      <c r="H11" s="9"/>
    </row>
    <row r="12" spans="1:8" ht="12.75" customHeight="1">
      <c r="A12" s="111" t="s">
        <v>8</v>
      </c>
      <c r="B12" s="112">
        <v>1358222</v>
      </c>
      <c r="C12" s="112">
        <v>567938</v>
      </c>
      <c r="D12" s="112">
        <v>10600</v>
      </c>
      <c r="E12" s="112">
        <v>281998</v>
      </c>
      <c r="F12" s="112">
        <v>83901</v>
      </c>
      <c r="G12" s="158">
        <v>487907</v>
      </c>
      <c r="H12" s="9"/>
    </row>
    <row r="13" spans="1:8" ht="12.75" customHeight="1">
      <c r="A13" s="111" t="s">
        <v>9</v>
      </c>
      <c r="B13" s="112">
        <v>947644</v>
      </c>
      <c r="C13" s="112">
        <v>453459</v>
      </c>
      <c r="D13" s="112">
        <v>5800</v>
      </c>
      <c r="E13" s="112">
        <v>146487</v>
      </c>
      <c r="F13" s="112">
        <v>34183</v>
      </c>
      <c r="G13" s="158">
        <v>210835</v>
      </c>
      <c r="H13" s="9"/>
    </row>
    <row r="14" spans="1:8" ht="12.75" customHeight="1">
      <c r="A14" s="111" t="s">
        <v>10</v>
      </c>
      <c r="B14" s="112">
        <v>7835003</v>
      </c>
      <c r="C14" s="112">
        <v>4521747</v>
      </c>
      <c r="D14" s="112">
        <v>38121</v>
      </c>
      <c r="E14" s="112">
        <v>1049702</v>
      </c>
      <c r="F14" s="112">
        <v>428227</v>
      </c>
      <c r="G14" s="158">
        <v>2117304</v>
      </c>
      <c r="H14" s="9"/>
    </row>
    <row r="15" spans="1:8" ht="12.75" customHeight="1">
      <c r="A15" s="115" t="s">
        <v>11</v>
      </c>
      <c r="B15" s="112">
        <v>6324267</v>
      </c>
      <c r="C15" s="112">
        <v>3681784</v>
      </c>
      <c r="D15" s="112">
        <v>23469</v>
      </c>
      <c r="E15" s="112">
        <v>667632</v>
      </c>
      <c r="F15" s="112">
        <v>429940</v>
      </c>
      <c r="G15" s="158">
        <v>1712789</v>
      </c>
      <c r="H15" s="9"/>
    </row>
    <row r="16" spans="1:8" ht="12.75" customHeight="1">
      <c r="A16" s="115" t="s">
        <v>12</v>
      </c>
      <c r="B16" s="112">
        <v>18109825</v>
      </c>
      <c r="C16" s="112">
        <v>9969014</v>
      </c>
      <c r="D16" s="112">
        <v>75746</v>
      </c>
      <c r="E16" s="112">
        <v>2446403</v>
      </c>
      <c r="F16" s="112">
        <v>719698</v>
      </c>
      <c r="G16" s="158">
        <v>4357460</v>
      </c>
      <c r="H16" s="9"/>
    </row>
    <row r="17" spans="1:8" ht="12.75" customHeight="1">
      <c r="A17" s="115" t="s">
        <v>18</v>
      </c>
      <c r="B17" s="112">
        <v>6727873</v>
      </c>
      <c r="C17" s="112">
        <v>3499629</v>
      </c>
      <c r="D17" s="112">
        <v>33380</v>
      </c>
      <c r="E17" s="112">
        <v>865289</v>
      </c>
      <c r="F17" s="112">
        <v>309996</v>
      </c>
      <c r="G17" s="158">
        <v>1823098</v>
      </c>
      <c r="H17" s="9"/>
    </row>
    <row r="18" spans="1:8" ht="12.75" customHeight="1">
      <c r="A18" s="115" t="s">
        <v>13</v>
      </c>
      <c r="B18" s="112">
        <v>1903557</v>
      </c>
      <c r="C18" s="112">
        <v>1151254</v>
      </c>
      <c r="D18" s="112">
        <v>10260</v>
      </c>
      <c r="E18" s="112">
        <v>214638</v>
      </c>
      <c r="F18" s="112">
        <v>133821</v>
      </c>
      <c r="G18" s="158">
        <v>454572</v>
      </c>
      <c r="H18" s="9"/>
    </row>
    <row r="19" spans="1:8" ht="12.75" customHeight="1">
      <c r="A19" s="115" t="s">
        <v>14</v>
      </c>
      <c r="B19" s="112">
        <v>6451706</v>
      </c>
      <c r="C19" s="112">
        <v>3889893</v>
      </c>
      <c r="D19" s="112">
        <v>28712</v>
      </c>
      <c r="E19" s="112">
        <v>634126</v>
      </c>
      <c r="F19" s="112">
        <v>115501</v>
      </c>
      <c r="G19" s="158">
        <v>1075704</v>
      </c>
      <c r="H19" s="9"/>
    </row>
    <row r="20" spans="1:8" ht="12.75" customHeight="1">
      <c r="A20" s="116" t="s">
        <v>46</v>
      </c>
      <c r="B20" s="112">
        <v>3951209</v>
      </c>
      <c r="C20" s="112">
        <v>1850741</v>
      </c>
      <c r="D20" s="112">
        <v>20012</v>
      </c>
      <c r="E20" s="112">
        <v>619627</v>
      </c>
      <c r="F20" s="112">
        <v>122101</v>
      </c>
      <c r="G20" s="158">
        <v>1132976</v>
      </c>
      <c r="H20" s="9"/>
    </row>
    <row r="21" spans="1:8" ht="12.75" customHeight="1">
      <c r="A21" s="116" t="s">
        <v>15</v>
      </c>
      <c r="B21" s="112">
        <v>3816443</v>
      </c>
      <c r="C21" s="112">
        <v>2046553</v>
      </c>
      <c r="D21" s="112">
        <v>20961</v>
      </c>
      <c r="E21" s="112">
        <v>508951</v>
      </c>
      <c r="F21" s="112">
        <v>185313</v>
      </c>
      <c r="G21" s="158">
        <v>882031</v>
      </c>
      <c r="H21" s="9"/>
    </row>
    <row r="22" spans="1:8" ht="12.75" customHeight="1">
      <c r="A22" s="115" t="s">
        <v>47</v>
      </c>
      <c r="B22" s="112">
        <v>2593124</v>
      </c>
      <c r="C22" s="112">
        <v>1539831</v>
      </c>
      <c r="D22" s="112">
        <v>12305</v>
      </c>
      <c r="E22" s="112">
        <v>339245</v>
      </c>
      <c r="F22" s="112">
        <v>137632</v>
      </c>
      <c r="G22" s="158">
        <v>599695</v>
      </c>
      <c r="H22" s="9"/>
    </row>
    <row r="23" spans="1:8" ht="12.75" customHeight="1">
      <c r="A23" s="115" t="s">
        <v>16</v>
      </c>
      <c r="B23" s="112">
        <v>3212260</v>
      </c>
      <c r="C23" s="112">
        <v>1613264</v>
      </c>
      <c r="D23" s="112">
        <v>15209</v>
      </c>
      <c r="E23" s="112">
        <v>479791</v>
      </c>
      <c r="F23" s="112">
        <v>149986</v>
      </c>
      <c r="G23" s="158">
        <v>917998</v>
      </c>
      <c r="H23" s="9"/>
    </row>
    <row r="24" spans="1:8" ht="12.75" customHeight="1">
      <c r="A24" s="115" t="s">
        <v>17</v>
      </c>
      <c r="B24" s="112">
        <v>1787097</v>
      </c>
      <c r="C24" s="112">
        <v>810493</v>
      </c>
      <c r="D24" s="112">
        <v>6964</v>
      </c>
      <c r="E24" s="112">
        <v>202368</v>
      </c>
      <c r="F24" s="112">
        <v>108531</v>
      </c>
      <c r="G24" s="158">
        <v>523600</v>
      </c>
      <c r="H24" s="9"/>
    </row>
    <row r="25" spans="1:8" ht="12.75" customHeight="1">
      <c r="A25" s="115"/>
      <c r="B25" s="112"/>
      <c r="C25" s="112"/>
      <c r="D25" s="112"/>
      <c r="E25" s="112"/>
      <c r="F25" s="112"/>
      <c r="G25" s="158"/>
      <c r="H25" s="9"/>
    </row>
    <row r="26" spans="1:8" ht="12.75" customHeight="1" thickBot="1">
      <c r="A26" s="118" t="s">
        <v>366</v>
      </c>
      <c r="B26" s="119">
        <f aca="true" t="shared" si="0" ref="B26:G26">SUM(B8:B24)</f>
        <v>82094378</v>
      </c>
      <c r="C26" s="119">
        <f t="shared" si="0"/>
        <v>45953322</v>
      </c>
      <c r="D26" s="119">
        <f t="shared" si="0"/>
        <v>377897</v>
      </c>
      <c r="E26" s="119">
        <f t="shared" si="0"/>
        <v>10401648</v>
      </c>
      <c r="F26" s="119">
        <f t="shared" si="0"/>
        <v>3629261</v>
      </c>
      <c r="G26" s="161">
        <f t="shared" si="0"/>
        <v>20136807</v>
      </c>
      <c r="H26" s="9"/>
    </row>
    <row r="27" spans="1:11" ht="12.75" customHeight="1">
      <c r="A27" s="177"/>
      <c r="B27" s="178"/>
      <c r="C27" s="179"/>
      <c r="D27" s="179"/>
      <c r="E27" s="179"/>
      <c r="F27" s="179"/>
      <c r="G27" s="179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381</v>
      </c>
      <c r="C30" s="350"/>
      <c r="D30" s="350"/>
      <c r="E30" s="351" t="s">
        <v>384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56"/>
      <c r="C32" s="362"/>
      <c r="D32" s="353"/>
      <c r="E32" s="353"/>
      <c r="F32" s="344"/>
      <c r="G32" s="356"/>
      <c r="H32" s="303" t="s">
        <v>265</v>
      </c>
    </row>
    <row r="33" spans="1:8" ht="12.75" customHeight="1" thickBot="1">
      <c r="A33" s="329"/>
      <c r="B33" s="172" t="s">
        <v>380</v>
      </c>
      <c r="C33" s="172" t="s">
        <v>380</v>
      </c>
      <c r="D33" s="172" t="s">
        <v>380</v>
      </c>
      <c r="E33" s="172" t="s">
        <v>380</v>
      </c>
      <c r="F33" s="172" t="s">
        <v>380</v>
      </c>
      <c r="G33" s="172" t="s">
        <v>380</v>
      </c>
      <c r="H33" s="240" t="s">
        <v>380</v>
      </c>
    </row>
    <row r="34" spans="1:8" ht="12.75" customHeight="1">
      <c r="A34" s="107" t="s">
        <v>4</v>
      </c>
      <c r="B34" s="108">
        <v>8756649</v>
      </c>
      <c r="C34" s="108">
        <v>1061050</v>
      </c>
      <c r="D34" s="108">
        <v>719185</v>
      </c>
      <c r="E34" s="108">
        <v>-87969</v>
      </c>
      <c r="F34" s="108">
        <v>567929</v>
      </c>
      <c r="G34" s="108">
        <v>14208</v>
      </c>
      <c r="H34" s="123">
        <v>120177</v>
      </c>
    </row>
    <row r="35" spans="1:8" ht="12.75" customHeight="1">
      <c r="A35" s="111" t="s">
        <v>5</v>
      </c>
      <c r="B35" s="112">
        <v>2073096</v>
      </c>
      <c r="C35" s="112">
        <v>266759</v>
      </c>
      <c r="D35" s="112">
        <v>83689</v>
      </c>
      <c r="E35" s="112">
        <v>-18030</v>
      </c>
      <c r="F35" s="112">
        <v>140375</v>
      </c>
      <c r="G35" s="112">
        <v>12390</v>
      </c>
      <c r="H35" s="158">
        <v>35719</v>
      </c>
    </row>
    <row r="36" spans="1:8" ht="12.75" customHeight="1">
      <c r="A36" s="115" t="s">
        <v>6</v>
      </c>
      <c r="B36" s="112">
        <v>1556128</v>
      </c>
      <c r="C36" s="112">
        <v>143822</v>
      </c>
      <c r="D36" s="112">
        <v>65939</v>
      </c>
      <c r="E36" s="112">
        <v>2746</v>
      </c>
      <c r="F36" s="112">
        <v>60005</v>
      </c>
      <c r="G36" s="112">
        <v>1393</v>
      </c>
      <c r="H36" s="158">
        <v>10586</v>
      </c>
    </row>
    <row r="37" spans="1:8" ht="12.75" customHeight="1">
      <c r="A37" s="111" t="s">
        <v>7</v>
      </c>
      <c r="B37" s="112">
        <v>533848</v>
      </c>
      <c r="C37" s="112">
        <v>29901</v>
      </c>
      <c r="D37" s="112">
        <v>9328</v>
      </c>
      <c r="E37" s="112">
        <v>-2019</v>
      </c>
      <c r="F37" s="112">
        <v>48903</v>
      </c>
      <c r="G37" s="112">
        <v>2413</v>
      </c>
      <c r="H37" s="158">
        <v>10704</v>
      </c>
    </row>
    <row r="38" spans="1:8" ht="12.75" customHeight="1">
      <c r="A38" s="111" t="s">
        <v>8</v>
      </c>
      <c r="B38" s="112">
        <v>1341157</v>
      </c>
      <c r="C38" s="112">
        <v>19059</v>
      </c>
      <c r="D38" s="112">
        <v>6142</v>
      </c>
      <c r="E38" s="112">
        <v>-288</v>
      </c>
      <c r="F38" s="112">
        <v>99737</v>
      </c>
      <c r="G38" s="112">
        <v>3301</v>
      </c>
      <c r="H38" s="158">
        <v>19138</v>
      </c>
    </row>
    <row r="39" spans="1:8" ht="12.75" customHeight="1">
      <c r="A39" s="111" t="s">
        <v>9</v>
      </c>
      <c r="B39" s="112">
        <v>803441</v>
      </c>
      <c r="C39" s="112">
        <v>89043</v>
      </c>
      <c r="D39" s="112">
        <v>38797</v>
      </c>
      <c r="E39" s="112">
        <v>-4684</v>
      </c>
      <c r="F39" s="112">
        <v>42889</v>
      </c>
      <c r="G39" s="112">
        <v>1302</v>
      </c>
      <c r="H39" s="158">
        <v>10008</v>
      </c>
    </row>
    <row r="40" spans="1:8" ht="12.75" customHeight="1">
      <c r="A40" s="111" t="s">
        <v>10</v>
      </c>
      <c r="B40" s="112">
        <v>7120290</v>
      </c>
      <c r="C40" s="112">
        <v>512812</v>
      </c>
      <c r="D40" s="112">
        <v>175067</v>
      </c>
      <c r="E40" s="112">
        <v>-83225</v>
      </c>
      <c r="F40" s="112">
        <v>485837</v>
      </c>
      <c r="G40" s="112">
        <v>10373</v>
      </c>
      <c r="H40" s="158">
        <v>67984</v>
      </c>
    </row>
    <row r="41" spans="1:8" ht="12.75" customHeight="1">
      <c r="A41" s="115" t="s">
        <v>11</v>
      </c>
      <c r="B41" s="112">
        <v>4830864</v>
      </c>
      <c r="C41" s="112">
        <v>493644</v>
      </c>
      <c r="D41" s="112">
        <v>150232</v>
      </c>
      <c r="E41" s="112">
        <v>-34362</v>
      </c>
      <c r="F41" s="112">
        <v>439322</v>
      </c>
      <c r="G41" s="112">
        <v>10630</v>
      </c>
      <c r="H41" s="158">
        <v>20012</v>
      </c>
    </row>
    <row r="42" spans="1:8" ht="12.75" customHeight="1">
      <c r="A42" s="115" t="s">
        <v>12</v>
      </c>
      <c r="B42" s="112">
        <v>16738013</v>
      </c>
      <c r="C42" s="112">
        <v>2486248</v>
      </c>
      <c r="D42" s="112">
        <v>916761</v>
      </c>
      <c r="E42" s="112">
        <v>-154675</v>
      </c>
      <c r="F42" s="112">
        <v>825604</v>
      </c>
      <c r="G42" s="112">
        <v>119077</v>
      </c>
      <c r="H42" s="158">
        <v>224983</v>
      </c>
    </row>
    <row r="43" spans="1:8" ht="12.75" customHeight="1">
      <c r="A43" s="115" t="s">
        <v>18</v>
      </c>
      <c r="B43" s="112">
        <v>5940236</v>
      </c>
      <c r="C43" s="112">
        <v>565861</v>
      </c>
      <c r="D43" s="112">
        <v>229382</v>
      </c>
      <c r="E43" s="112">
        <v>-21757</v>
      </c>
      <c r="F43" s="112">
        <v>350254</v>
      </c>
      <c r="G43" s="112">
        <v>26233</v>
      </c>
      <c r="H43" s="158">
        <v>66491</v>
      </c>
    </row>
    <row r="44" spans="1:8" ht="12.75" customHeight="1">
      <c r="A44" s="115" t="s">
        <v>13</v>
      </c>
      <c r="B44" s="112">
        <v>952887</v>
      </c>
      <c r="C44" s="112">
        <v>299786</v>
      </c>
      <c r="D44" s="112">
        <v>60040</v>
      </c>
      <c r="E44" s="112">
        <v>-20181</v>
      </c>
      <c r="F44" s="112">
        <v>133711</v>
      </c>
      <c r="G44" s="112">
        <v>5333</v>
      </c>
      <c r="H44" s="158">
        <v>5223</v>
      </c>
    </row>
    <row r="45" spans="1:8" ht="12.75" customHeight="1">
      <c r="A45" s="115" t="s">
        <v>14</v>
      </c>
      <c r="B45" s="112">
        <v>5523272</v>
      </c>
      <c r="C45" s="112">
        <v>793454</v>
      </c>
      <c r="D45" s="112">
        <v>124680</v>
      </c>
      <c r="E45" s="112">
        <v>-55099</v>
      </c>
      <c r="F45" s="112">
        <v>189352</v>
      </c>
      <c r="G45" s="112">
        <v>5600</v>
      </c>
      <c r="H45" s="158">
        <v>79452</v>
      </c>
    </row>
    <row r="46" spans="1:8" ht="12.75" customHeight="1">
      <c r="A46" s="116" t="s">
        <v>46</v>
      </c>
      <c r="B46" s="112">
        <v>3726690</v>
      </c>
      <c r="C46" s="112">
        <v>192375</v>
      </c>
      <c r="D46" s="112">
        <v>54810</v>
      </c>
      <c r="E46" s="112">
        <v>19584</v>
      </c>
      <c r="F46" s="112">
        <v>217805</v>
      </c>
      <c r="G46" s="112">
        <v>10918</v>
      </c>
      <c r="H46" s="158">
        <v>106621</v>
      </c>
    </row>
    <row r="47" spans="1:8" ht="12.75" customHeight="1">
      <c r="A47" s="116" t="s">
        <v>15</v>
      </c>
      <c r="B47" s="112">
        <v>2963828</v>
      </c>
      <c r="C47" s="112">
        <v>629476</v>
      </c>
      <c r="D47" s="112">
        <v>226091</v>
      </c>
      <c r="E47" s="112">
        <v>-36432</v>
      </c>
      <c r="F47" s="112">
        <v>206855</v>
      </c>
      <c r="G47" s="112">
        <v>26905</v>
      </c>
      <c r="H47" s="158">
        <v>48448</v>
      </c>
    </row>
    <row r="48" spans="1:8" ht="12.75" customHeight="1">
      <c r="A48" s="115" t="s">
        <v>47</v>
      </c>
      <c r="B48" s="112">
        <v>2069906</v>
      </c>
      <c r="C48" s="112">
        <v>271506</v>
      </c>
      <c r="D48" s="112">
        <v>39993</v>
      </c>
      <c r="E48" s="112">
        <v>-1258</v>
      </c>
      <c r="F48" s="112">
        <v>152467</v>
      </c>
      <c r="G48" s="112">
        <v>16028</v>
      </c>
      <c r="H48" s="158">
        <v>30863</v>
      </c>
    </row>
    <row r="49" spans="1:8" ht="12.75" customHeight="1">
      <c r="A49" s="115" t="s">
        <v>16</v>
      </c>
      <c r="B49" s="112">
        <v>3154243</v>
      </c>
      <c r="C49" s="112">
        <v>340749</v>
      </c>
      <c r="D49" s="112">
        <v>137763</v>
      </c>
      <c r="E49" s="112">
        <v>19956</v>
      </c>
      <c r="F49" s="112">
        <v>179177</v>
      </c>
      <c r="G49" s="112">
        <v>7344</v>
      </c>
      <c r="H49" s="158">
        <v>36536</v>
      </c>
    </row>
    <row r="50" spans="1:8" ht="12.75" customHeight="1">
      <c r="A50" s="115" t="s">
        <v>17</v>
      </c>
      <c r="B50" s="112">
        <v>1138780</v>
      </c>
      <c r="C50" s="112">
        <v>208299</v>
      </c>
      <c r="D50" s="112">
        <v>137831</v>
      </c>
      <c r="E50" s="112">
        <v>-10694</v>
      </c>
      <c r="F50" s="112">
        <v>132313</v>
      </c>
      <c r="G50" s="112">
        <v>4823</v>
      </c>
      <c r="H50" s="158">
        <v>28605</v>
      </c>
    </row>
    <row r="51" spans="1:8" ht="12.75" customHeight="1">
      <c r="A51" s="115"/>
      <c r="B51" s="112"/>
      <c r="C51" s="112"/>
      <c r="D51" s="112"/>
      <c r="E51" s="112"/>
      <c r="F51" s="112"/>
      <c r="G51" s="112"/>
      <c r="H51" s="158"/>
    </row>
    <row r="52" spans="1:8" ht="12.75" customHeight="1" thickBot="1">
      <c r="A52" s="118" t="s">
        <v>366</v>
      </c>
      <c r="B52" s="119">
        <f>SUM(B34:B50)</f>
        <v>69223328</v>
      </c>
      <c r="C52" s="119">
        <f aca="true" t="shared" si="1" ref="C52:H52">SUM(C34:C50)</f>
        <v>8403844</v>
      </c>
      <c r="D52" s="119">
        <f t="shared" si="1"/>
        <v>3175730</v>
      </c>
      <c r="E52" s="119">
        <f t="shared" si="1"/>
        <v>-488387</v>
      </c>
      <c r="F52" s="119">
        <f t="shared" si="1"/>
        <v>4272535</v>
      </c>
      <c r="G52" s="119">
        <f t="shared" si="1"/>
        <v>278271</v>
      </c>
      <c r="H52" s="161">
        <f t="shared" si="1"/>
        <v>921550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8" ht="12.75" customHeight="1">
      <c r="A54" s="310" t="s">
        <v>383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11" ht="15" customHeight="1">
      <c r="A57" s="57"/>
      <c r="B57" s="52"/>
      <c r="C57" s="59"/>
      <c r="D57" s="59"/>
      <c r="E57" s="59"/>
      <c r="F57" s="59"/>
      <c r="G57" s="59"/>
      <c r="H57" s="58"/>
      <c r="I57" s="54"/>
      <c r="J57" s="57"/>
      <c r="K57" s="52"/>
    </row>
    <row r="58" spans="1:11" ht="15" customHeight="1">
      <c r="A58" s="57"/>
      <c r="B58" s="52"/>
      <c r="C58" s="59"/>
      <c r="D58" s="59"/>
      <c r="E58" s="59"/>
      <c r="F58" s="59"/>
      <c r="G58" s="59"/>
      <c r="H58" s="58"/>
      <c r="I58" s="54"/>
      <c r="J58" s="57"/>
      <c r="K58" s="52"/>
    </row>
    <row r="59" spans="1:11" ht="15" customHeight="1">
      <c r="A59" s="57"/>
      <c r="B59" s="52"/>
      <c r="C59" s="59"/>
      <c r="D59" s="59"/>
      <c r="E59" s="59"/>
      <c r="F59" s="59"/>
      <c r="G59" s="59"/>
      <c r="H59" s="58"/>
      <c r="I59" s="54"/>
      <c r="J59" s="57"/>
      <c r="K59" s="52"/>
    </row>
    <row r="60" spans="1:11" ht="15" customHeight="1">
      <c r="A60" s="57"/>
      <c r="B60" s="52"/>
      <c r="C60" s="59"/>
      <c r="D60" s="59"/>
      <c r="E60" s="59"/>
      <c r="F60" s="59"/>
      <c r="G60" s="59"/>
      <c r="H60" s="58"/>
      <c r="I60" s="54"/>
      <c r="J60" s="57"/>
      <c r="K60" s="52"/>
    </row>
    <row r="61" spans="1:11" ht="15" customHeight="1">
      <c r="A61" s="57"/>
      <c r="B61" s="52"/>
      <c r="C61" s="59"/>
      <c r="D61" s="59"/>
      <c r="E61" s="59"/>
      <c r="F61" s="59"/>
      <c r="G61" s="59"/>
      <c r="H61" s="58"/>
      <c r="I61" s="54"/>
      <c r="J61" s="57"/>
      <c r="K61" s="52"/>
    </row>
    <row r="62" spans="1:11" ht="15" customHeight="1">
      <c r="A62" s="57"/>
      <c r="B62" s="52"/>
      <c r="C62" s="59"/>
      <c r="D62" s="59"/>
      <c r="E62" s="59"/>
      <c r="F62" s="59"/>
      <c r="G62" s="59"/>
      <c r="H62" s="58"/>
      <c r="I62" s="54"/>
      <c r="J62" s="57"/>
      <c r="K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  <mergeCell ref="F5:F6"/>
    <mergeCell ref="G5:G6"/>
    <mergeCell ref="G31:G32"/>
    <mergeCell ref="B5:B6"/>
    <mergeCell ref="C5:C6"/>
    <mergeCell ref="D5:D6"/>
    <mergeCell ref="E5:E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6" t="s">
        <v>365</v>
      </c>
      <c r="B1" s="326"/>
      <c r="C1" s="326"/>
      <c r="D1" s="326"/>
      <c r="E1" s="326"/>
      <c r="F1" s="326"/>
      <c r="G1" s="326"/>
      <c r="H1" s="326"/>
    </row>
    <row r="2" ht="12.75" customHeight="1"/>
    <row r="3" spans="1:8" ht="15" customHeight="1">
      <c r="A3" s="366" t="s">
        <v>421</v>
      </c>
      <c r="B3" s="366"/>
      <c r="C3" s="366"/>
      <c r="D3" s="366"/>
      <c r="E3" s="366"/>
      <c r="F3" s="366"/>
      <c r="G3" s="366"/>
      <c r="H3" s="366"/>
    </row>
    <row r="4" spans="1:7" ht="13.5" customHeight="1" thickBot="1">
      <c r="A4" s="180"/>
      <c r="B4" s="181"/>
      <c r="C4" s="181"/>
      <c r="D4" s="181"/>
      <c r="E4" s="181"/>
      <c r="F4" s="181"/>
      <c r="G4" s="151"/>
    </row>
    <row r="5" spans="1:7" s="15" customFormat="1" ht="13.5" customHeight="1">
      <c r="A5" s="367" t="s">
        <v>0</v>
      </c>
      <c r="B5" s="369" t="s">
        <v>42</v>
      </c>
      <c r="C5" s="369" t="s">
        <v>40</v>
      </c>
      <c r="D5" s="369" t="s">
        <v>41</v>
      </c>
      <c r="E5" s="369" t="s">
        <v>44</v>
      </c>
      <c r="F5" s="369" t="s">
        <v>259</v>
      </c>
      <c r="G5" s="372" t="s">
        <v>43</v>
      </c>
    </row>
    <row r="6" spans="1:7" s="15" customFormat="1" ht="13.5" customHeight="1">
      <c r="A6" s="368"/>
      <c r="B6" s="370"/>
      <c r="C6" s="370"/>
      <c r="D6" s="370"/>
      <c r="E6" s="370"/>
      <c r="F6" s="370"/>
      <c r="G6" s="373"/>
    </row>
    <row r="7" spans="1:7" s="4" customFormat="1" ht="13.5" customHeight="1" thickBot="1">
      <c r="A7" s="183"/>
      <c r="B7" s="371"/>
      <c r="C7" s="371"/>
      <c r="D7" s="371"/>
      <c r="E7" s="371"/>
      <c r="F7" s="371"/>
      <c r="G7" s="374"/>
    </row>
    <row r="8" spans="1:7" ht="12.75" customHeight="1">
      <c r="A8" s="107" t="s">
        <v>4</v>
      </c>
      <c r="B8" s="109">
        <f>('16.6'!B8/'16.6'!$B$26)*100</f>
        <v>14.67449573708933</v>
      </c>
      <c r="C8" s="109">
        <f>('16.6'!C8/'16.6'!$C$26)*100</f>
        <v>16.15274081817197</v>
      </c>
      <c r="D8" s="109">
        <f>('16.6'!D8/'16.6'!$D$26)*100</f>
        <v>13.806672188453467</v>
      </c>
      <c r="E8" s="109">
        <f>('16.6'!E8/'16.6'!$E$26)*100</f>
        <v>12.507585336477451</v>
      </c>
      <c r="F8" s="109">
        <f>('16.6'!F8/'16.6'!$F$26)*100</f>
        <v>12.728734582605108</v>
      </c>
      <c r="G8" s="110">
        <f>('16.6'!G8/'16.6'!$G$26)*100</f>
        <v>13.445716592506448</v>
      </c>
    </row>
    <row r="9" spans="1:7" ht="12.75" customHeight="1">
      <c r="A9" s="111" t="s">
        <v>5</v>
      </c>
      <c r="B9" s="113">
        <f>('16.6'!B9/'16.6'!$B$26)*100</f>
        <v>3.251602685874543</v>
      </c>
      <c r="C9" s="113">
        <f>('16.6'!C9/'16.6'!$C$26)*100</f>
        <v>3.8782223404871576</v>
      </c>
      <c r="D9" s="113">
        <f>('16.6'!D9/'16.6'!$D$26)*100</f>
        <v>2.9793832711029724</v>
      </c>
      <c r="E9" s="113">
        <f>('16.6'!E9/'16.6'!$E$26)*100</f>
        <v>2.8711796438410526</v>
      </c>
      <c r="F9" s="113">
        <f>('16.6'!F9/'16.6'!$F$26)*100</f>
        <v>3.225091829989631</v>
      </c>
      <c r="G9" s="114">
        <f>('16.6'!G9/'16.6'!$G$26)*100</f>
        <v>2.302087912944689</v>
      </c>
    </row>
    <row r="10" spans="1:7" ht="12.75" customHeight="1">
      <c r="A10" s="111" t="s">
        <v>38</v>
      </c>
      <c r="B10" s="113">
        <f>('16.6'!B10/'16.6'!$B$26)*100</f>
        <v>2.21544890686668</v>
      </c>
      <c r="C10" s="113">
        <f>('16.6'!C10/'16.6'!$C$26)*100</f>
        <v>1.9036534507777263</v>
      </c>
      <c r="D10" s="113">
        <f>('16.6'!D10/'16.6'!$D$26)*100</f>
        <v>2.2323543187694</v>
      </c>
      <c r="E10" s="113">
        <f>('16.6'!E10/'16.6'!$E$26)*100</f>
        <v>2.2575941812297438</v>
      </c>
      <c r="F10" s="113">
        <f>('16.6'!F10/'16.6'!$F$26)*100</f>
        <v>1.4000921950777308</v>
      </c>
      <c r="G10" s="114">
        <f>('16.6'!G10/'16.6'!$G$26)*100</f>
        <v>2.510810179588055</v>
      </c>
    </row>
    <row r="11" spans="1:7" ht="12.75" customHeight="1">
      <c r="A11" s="111" t="s">
        <v>37</v>
      </c>
      <c r="B11" s="113">
        <f>('16.6'!B11/'16.6'!$B$26)*100</f>
        <v>0.6590828911572971</v>
      </c>
      <c r="C11" s="113">
        <f>('16.6'!C11/'16.6'!$C$26)*100</f>
        <v>0.605042220886664</v>
      </c>
      <c r="D11" s="113">
        <f>('16.6'!D11/'16.6'!$D$26)*100</f>
        <v>1.1876251994591118</v>
      </c>
      <c r="E11" s="113">
        <f>('16.6'!E11/'16.6'!$E$26)*100</f>
        <v>1.0663598691284304</v>
      </c>
      <c r="F11" s="113">
        <f>('16.6'!F11/'16.6'!$F$26)*100</f>
        <v>1.1190156894199672</v>
      </c>
      <c r="G11" s="114">
        <f>('16.6'!G11/'16.6'!$G$26)*100</f>
        <v>0.8151044006132652</v>
      </c>
    </row>
    <row r="12" spans="1:7" ht="12.75" customHeight="1">
      <c r="A12" s="111" t="s">
        <v>8</v>
      </c>
      <c r="B12" s="113">
        <f>('16.6'!B12/'16.6'!$B$26)*100</f>
        <v>1.6544640852263963</v>
      </c>
      <c r="C12" s="113">
        <f>('16.6'!C12/'16.6'!$C$26)*100</f>
        <v>1.235901944151067</v>
      </c>
      <c r="D12" s="113">
        <f>('16.6'!D12/'16.6'!$D$26)*100</f>
        <v>2.8049971288472784</v>
      </c>
      <c r="E12" s="113">
        <f>('16.6'!E12/'16.6'!$E$26)*100</f>
        <v>2.711089627335976</v>
      </c>
      <c r="F12" s="113">
        <f>('16.6'!F12/'16.6'!$F$26)*100</f>
        <v>2.3117929517882567</v>
      </c>
      <c r="G12" s="114">
        <f>('16.6'!G12/'16.6'!$G$26)*100</f>
        <v>2.4229610980529337</v>
      </c>
    </row>
    <row r="13" spans="1:7" ht="12.75" customHeight="1">
      <c r="A13" s="111" t="s">
        <v>9</v>
      </c>
      <c r="B13" s="113">
        <f>('16.6'!B13/'16.6'!$B$26)*100</f>
        <v>1.154334831552046</v>
      </c>
      <c r="C13" s="113">
        <f>('16.6'!C13/'16.6'!$C$26)*100</f>
        <v>0.9867817608485411</v>
      </c>
      <c r="D13" s="113">
        <f>('16.6'!D13/'16.6'!$D$26)*100</f>
        <v>1.5348097497466242</v>
      </c>
      <c r="E13" s="113">
        <f>('16.6'!E13/'16.6'!$E$26)*100</f>
        <v>1.4083056838685561</v>
      </c>
      <c r="F13" s="113">
        <f>('16.6'!F13/'16.6'!$F$26)*100</f>
        <v>0.941872188305002</v>
      </c>
      <c r="G13" s="114">
        <f>('16.6'!G13/'16.6'!$G$26)*100</f>
        <v>1.0470130641863926</v>
      </c>
    </row>
    <row r="14" spans="1:7" ht="12.75" customHeight="1">
      <c r="A14" s="111" t="s">
        <v>10</v>
      </c>
      <c r="B14" s="113">
        <f>('16.6'!B14/'16.6'!$B$26)*100</f>
        <v>9.543897147256539</v>
      </c>
      <c r="C14" s="113">
        <f>('16.6'!C14/'16.6'!$C$26)*100</f>
        <v>9.839869683414836</v>
      </c>
      <c r="D14" s="113">
        <f>('16.6'!D14/'16.6'!$D$26)*100</f>
        <v>10.08766939139501</v>
      </c>
      <c r="E14" s="113">
        <f>('16.6'!E14/'16.6'!$E$26)*100</f>
        <v>10.091689316923626</v>
      </c>
      <c r="F14" s="113">
        <f>('16.6'!F14/'16.6'!$F$26)*100</f>
        <v>11.799289166582398</v>
      </c>
      <c r="G14" s="114">
        <f>('16.6'!G14/'16.6'!$G$26)*100</f>
        <v>10.51459647996825</v>
      </c>
    </row>
    <row r="15" spans="1:7" ht="12.75" customHeight="1">
      <c r="A15" s="111" t="s">
        <v>11</v>
      </c>
      <c r="B15" s="113">
        <f>('16.6'!B15/'16.6'!$B$26)*100</f>
        <v>7.70365420150939</v>
      </c>
      <c r="C15" s="113">
        <f>('16.6'!C15/'16.6'!$C$26)*100</f>
        <v>8.012008359265083</v>
      </c>
      <c r="D15" s="113">
        <f>('16.6'!D15/'16.6'!$D$26)*100</f>
        <v>6.210422416690262</v>
      </c>
      <c r="E15" s="113">
        <f>('16.6'!E15/'16.6'!$E$26)*100</f>
        <v>6.418521372767085</v>
      </c>
      <c r="F15" s="113">
        <f>('16.6'!F15/'16.6'!$F$26)*100</f>
        <v>11.846488858200058</v>
      </c>
      <c r="G15" s="114">
        <f>('16.6'!G15/'16.6'!$G$26)*100</f>
        <v>8.505762606752898</v>
      </c>
    </row>
    <row r="16" spans="1:7" ht="12.75" customHeight="1">
      <c r="A16" s="111" t="s">
        <v>12</v>
      </c>
      <c r="B16" s="113">
        <f>('16.6'!B16/'16.6'!$B$26)*100</f>
        <v>22.05976272821021</v>
      </c>
      <c r="C16" s="113">
        <f>('16.6'!C16/'16.6'!$C$26)*100</f>
        <v>21.693783095811874</v>
      </c>
      <c r="D16" s="113">
        <f>('16.6'!D16/'16.6'!$D$26)*100</f>
        <v>20.04408608694962</v>
      </c>
      <c r="E16" s="113">
        <f>('16.6'!E16/'16.6'!$E$26)*100</f>
        <v>23.51937885227418</v>
      </c>
      <c r="F16" s="113">
        <f>('16.6'!F16/'16.6'!$F$26)*100</f>
        <v>19.830428288293405</v>
      </c>
      <c r="G16" s="114">
        <f>('16.6'!G16/'16.6'!$G$26)*100</f>
        <v>21.639279752743324</v>
      </c>
    </row>
    <row r="17" spans="1:7" ht="12.75" customHeight="1">
      <c r="A17" s="111" t="s">
        <v>18</v>
      </c>
      <c r="B17" s="113">
        <f>('16.6'!B17/'16.6'!$B$26)*100</f>
        <v>8.195290790801776</v>
      </c>
      <c r="C17" s="113">
        <f>('16.6'!C17/'16.6'!$C$26)*100</f>
        <v>7.615616995002015</v>
      </c>
      <c r="D17" s="113">
        <f>('16.6'!D17/'16.6'!$D$26)*100</f>
        <v>8.833094732162468</v>
      </c>
      <c r="E17" s="113">
        <f>('16.6'!E17/'16.6'!$E$26)*100</f>
        <v>8.318768333633287</v>
      </c>
      <c r="F17" s="113">
        <f>('16.6'!F17/'16.6'!$F$26)*100</f>
        <v>8.5415736151244</v>
      </c>
      <c r="G17" s="114">
        <f>('16.6'!G17/'16.6'!$G$26)*100</f>
        <v>9.053560477587137</v>
      </c>
    </row>
    <row r="18" spans="1:7" ht="12.75" customHeight="1">
      <c r="A18" s="111" t="s">
        <v>13</v>
      </c>
      <c r="B18" s="113">
        <f>('16.6'!B18/'16.6'!$B$26)*100</f>
        <v>2.318742216428024</v>
      </c>
      <c r="C18" s="113">
        <f>('16.6'!C18/'16.6'!$C$26)*100</f>
        <v>2.5052682807131985</v>
      </c>
      <c r="D18" s="113">
        <f>('16.6'!D18/'16.6'!$D$26)*100</f>
        <v>2.715025522827649</v>
      </c>
      <c r="E18" s="113">
        <f>('16.6'!E18/'16.6'!$E$26)*100</f>
        <v>2.063499937702179</v>
      </c>
      <c r="F18" s="113">
        <f>('16.6'!F18/'16.6'!$F$26)*100</f>
        <v>3.687279586670675</v>
      </c>
      <c r="G18" s="114">
        <f>('16.6'!G18/'16.6'!$G$26)*100</f>
        <v>2.257418467585253</v>
      </c>
    </row>
    <row r="19" spans="1:7" ht="12.75" customHeight="1">
      <c r="A19" s="111" t="s">
        <v>14</v>
      </c>
      <c r="B19" s="113">
        <f>('16.6'!B19/'16.6'!$B$26)*100</f>
        <v>7.858888948522151</v>
      </c>
      <c r="C19" s="113">
        <f>('16.6'!C19/'16.6'!$C$26)*100</f>
        <v>8.46487877416131</v>
      </c>
      <c r="D19" s="113">
        <f>('16.6'!D19/'16.6'!$D$26)*100</f>
        <v>7.597837505987082</v>
      </c>
      <c r="E19" s="113">
        <f>('16.6'!E19/'16.6'!$E$26)*100</f>
        <v>6.096399339796924</v>
      </c>
      <c r="F19" s="113">
        <f>('16.6'!F19/'16.6'!$F$26)*100</f>
        <v>3.1824936261128647</v>
      </c>
      <c r="G19" s="114">
        <f>('16.6'!G19/'16.6'!$G$26)*100</f>
        <v>5.34197899398847</v>
      </c>
    </row>
    <row r="20" spans="1:7" ht="12.75" customHeight="1">
      <c r="A20" s="111" t="s">
        <v>46</v>
      </c>
      <c r="B20" s="113">
        <f>('16.6'!B20/'16.6'!$B$26)*100</f>
        <v>4.813008023521416</v>
      </c>
      <c r="C20" s="113">
        <f>('16.6'!C20/'16.6'!$C$26)*100</f>
        <v>4.027436797713993</v>
      </c>
      <c r="D20" s="113">
        <f>('16.6'!D20/'16.6'!$D$26)*100</f>
        <v>5.295622881367145</v>
      </c>
      <c r="E20" s="113">
        <f>('16.6'!E20/'16.6'!$E$26)*100</f>
        <v>5.957007966429935</v>
      </c>
      <c r="F20" s="113">
        <f>('16.6'!F20/'16.6'!$F$26)*100</f>
        <v>3.3643488302439533</v>
      </c>
      <c r="G20" s="114">
        <f>('16.6'!G20/'16.6'!$G$26)*100</f>
        <v>5.626393499227559</v>
      </c>
    </row>
    <row r="21" spans="1:7" ht="12.75" customHeight="1">
      <c r="A21" s="111" t="s">
        <v>15</v>
      </c>
      <c r="B21" s="113">
        <f>('16.6'!B21/'16.6'!$B$26)*100</f>
        <v>4.648848183002252</v>
      </c>
      <c r="C21" s="113">
        <f>('16.6'!C21/'16.6'!$C$26)*100</f>
        <v>4.45354744973606</v>
      </c>
      <c r="D21" s="113">
        <f>('16.6'!D21/'16.6'!$D$26)*100</f>
        <v>5.54674951111017</v>
      </c>
      <c r="E21" s="113">
        <f>('16.6'!E21/'16.6'!$E$26)*100</f>
        <v>4.892984265570225</v>
      </c>
      <c r="F21" s="113">
        <f>('16.6'!F21/'16.6'!$F$26)*100</f>
        <v>5.106080824718862</v>
      </c>
      <c r="G21" s="114">
        <f>('16.6'!G21/'16.6'!$G$26)*100</f>
        <v>4.3801929471738</v>
      </c>
    </row>
    <row r="22" spans="1:7" ht="12.75" customHeight="1">
      <c r="A22" s="111" t="s">
        <v>47</v>
      </c>
      <c r="B22" s="113">
        <f>('16.6'!B22/'16.6'!$B$26)*100</f>
        <v>3.158710819393747</v>
      </c>
      <c r="C22" s="113">
        <f>('16.6'!C22/'16.6'!$C$26)*100</f>
        <v>3.350858943342551</v>
      </c>
      <c r="D22" s="113">
        <f>('16.6'!D22/'16.6'!$D$26)*100</f>
        <v>3.256178270798657</v>
      </c>
      <c r="E22" s="113">
        <f>('16.6'!E22/'16.6'!$E$26)*100</f>
        <v>3.26145433877401</v>
      </c>
      <c r="F22" s="113">
        <f>('16.6'!F22/'16.6'!$F$26)*100</f>
        <v>3.792287190146975</v>
      </c>
      <c r="G22" s="114">
        <f>('16.6'!G22/'16.6'!$G$26)*100</f>
        <v>2.9781037281630596</v>
      </c>
    </row>
    <row r="23" spans="1:7" ht="12.75" customHeight="1">
      <c r="A23" s="111" t="s">
        <v>16</v>
      </c>
      <c r="B23" s="113">
        <f>('16.6'!B23/'16.6'!$B$26)*100</f>
        <v>3.912886702180751</v>
      </c>
      <c r="C23" s="113">
        <f>('16.6'!C23/'16.6'!$C$26)*100</f>
        <v>3.510658054275162</v>
      </c>
      <c r="D23" s="113">
        <f>('16.6'!D23/'16.6'!$D$26)*100</f>
        <v>4.024641635154553</v>
      </c>
      <c r="E23" s="113">
        <f>('16.6'!E23/'16.6'!$E$26)*100</f>
        <v>4.612644073323765</v>
      </c>
      <c r="F23" s="113">
        <f>('16.6'!F23/'16.6'!$F$26)*100</f>
        <v>4.132687067697804</v>
      </c>
      <c r="G23" s="114">
        <f>('16.6'!G23/'16.6'!$G$26)*100</f>
        <v>4.558806170213579</v>
      </c>
    </row>
    <row r="24" spans="1:7" ht="12.75" customHeight="1">
      <c r="A24" s="111" t="s">
        <v>48</v>
      </c>
      <c r="B24" s="113">
        <f>('16.6'!B24/'16.6'!$B$26)*100</f>
        <v>2.1768811014074556</v>
      </c>
      <c r="C24" s="113">
        <f>('16.6'!C24/'16.6'!$C$26)*100</f>
        <v>1.7637310312407881</v>
      </c>
      <c r="D24" s="113">
        <f>('16.6'!D24/'16.6'!$D$26)*100</f>
        <v>1.8428301891785328</v>
      </c>
      <c r="E24" s="113">
        <f>('16.6'!E24/'16.6'!$E$26)*100</f>
        <v>1.9455378609235767</v>
      </c>
      <c r="F24" s="113">
        <f>('16.6'!F24/'16.6'!$F$26)*100</f>
        <v>2.9904435090229113</v>
      </c>
      <c r="G24" s="114">
        <f>('16.6'!G24/'16.6'!$G$26)*100</f>
        <v>2.6002136287048887</v>
      </c>
    </row>
    <row r="25" spans="1:7" ht="12.75" customHeight="1">
      <c r="A25" s="111"/>
      <c r="B25" s="113"/>
      <c r="C25" s="113"/>
      <c r="D25" s="113"/>
      <c r="E25" s="113"/>
      <c r="F25" s="113"/>
      <c r="G25" s="114"/>
    </row>
    <row r="26" spans="1:7" ht="12.75" customHeight="1" thickBot="1">
      <c r="A26" s="118" t="s">
        <v>366</v>
      </c>
      <c r="B26" s="120">
        <f aca="true" t="shared" si="0" ref="B26:G26">SUM(B8:B24)</f>
        <v>100.00000000000001</v>
      </c>
      <c r="C26" s="120">
        <f t="shared" si="0"/>
        <v>99.99999999999999</v>
      </c>
      <c r="D26" s="120">
        <f t="shared" si="0"/>
        <v>100</v>
      </c>
      <c r="E26" s="120">
        <f t="shared" si="0"/>
        <v>100</v>
      </c>
      <c r="F26" s="120">
        <f t="shared" si="0"/>
        <v>100</v>
      </c>
      <c r="G26" s="121">
        <f t="shared" si="0"/>
        <v>100</v>
      </c>
    </row>
    <row r="27" spans="1:7" ht="12.75" customHeight="1">
      <c r="A27" s="168"/>
      <c r="B27" s="182"/>
      <c r="C27" s="182"/>
      <c r="D27" s="182"/>
      <c r="E27" s="182"/>
      <c r="F27" s="182"/>
      <c r="G27" s="182"/>
    </row>
    <row r="28" ht="12.75" customHeight="1"/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266</v>
      </c>
      <c r="C30" s="350"/>
      <c r="D30" s="350"/>
      <c r="E30" s="351" t="s">
        <v>382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63"/>
      <c r="C32" s="364"/>
      <c r="D32" s="352"/>
      <c r="E32" s="352"/>
      <c r="F32" s="365"/>
      <c r="G32" s="363"/>
      <c r="H32" s="300" t="s">
        <v>265</v>
      </c>
    </row>
    <row r="33" spans="1:8" ht="12.75" customHeight="1" thickBot="1">
      <c r="A33" s="329"/>
      <c r="B33" s="301" t="s">
        <v>78</v>
      </c>
      <c r="C33" s="301" t="s">
        <v>78</v>
      </c>
      <c r="D33" s="301" t="s">
        <v>78</v>
      </c>
      <c r="E33" s="301" t="s">
        <v>78</v>
      </c>
      <c r="F33" s="301" t="s">
        <v>78</v>
      </c>
      <c r="G33" s="301" t="s">
        <v>78</v>
      </c>
      <c r="H33" s="302" t="s">
        <v>78</v>
      </c>
    </row>
    <row r="34" spans="1:8" ht="12.75" customHeight="1">
      <c r="A34" s="107" t="s">
        <v>4</v>
      </c>
      <c r="B34" s="109">
        <f>('16.6'!B34/'16.6'!$B$52)*100</f>
        <v>12.649852662385722</v>
      </c>
      <c r="C34" s="109">
        <f>('16.6'!C34/'16.6'!$C$52)*100</f>
        <v>12.625769826284259</v>
      </c>
      <c r="D34" s="109">
        <f>('16.6'!D34/'16.6'!$D$52)*100</f>
        <v>22.646289199648585</v>
      </c>
      <c r="E34" s="109">
        <f>('16.6'!E34/'16.6'!$E$52)*100</f>
        <v>18.012150200558164</v>
      </c>
      <c r="F34" s="109">
        <f>('16.6'!F34/'16.6'!$F$52)*100</f>
        <v>13.29255348405572</v>
      </c>
      <c r="G34" s="109">
        <f>('16.6'!G34/'16.6'!$G$52)*100</f>
        <v>5.105814116454823</v>
      </c>
      <c r="H34" s="110">
        <f>('16.6'!H34/'16.6'!$H$52)*100</f>
        <v>13.0407465682817</v>
      </c>
    </row>
    <row r="35" spans="1:8" ht="12.75" customHeight="1">
      <c r="A35" s="111" t="s">
        <v>5</v>
      </c>
      <c r="B35" s="113">
        <f>('16.6'!B35/'16.6'!$B$52)*100</f>
        <v>2.994793893757896</v>
      </c>
      <c r="C35" s="113">
        <f>('16.6'!C35/'16.6'!$C$52)*100</f>
        <v>3.174249783789419</v>
      </c>
      <c r="D35" s="113">
        <f>('16.6'!D35/'16.6'!$D$52)*100</f>
        <v>2.6352681115837933</v>
      </c>
      <c r="E35" s="113">
        <f>('16.6'!E35/'16.6'!$E$52)*100</f>
        <v>3.691744456752535</v>
      </c>
      <c r="F35" s="113">
        <f>('16.6'!F35/'16.6'!$F$52)*100</f>
        <v>3.2855201888340297</v>
      </c>
      <c r="G35" s="113">
        <f>('16.6'!G35/'16.6'!$G$52)*100</f>
        <v>4.452494151384801</v>
      </c>
      <c r="H35" s="114">
        <f>('16.6'!H35/'16.6'!$H$52)*100</f>
        <v>3.875969833432803</v>
      </c>
    </row>
    <row r="36" spans="1:8" ht="12.75" customHeight="1">
      <c r="A36" s="115" t="s">
        <v>6</v>
      </c>
      <c r="B36" s="113">
        <f>('16.6'!B36/'16.6'!$B$52)*100</f>
        <v>2.247982067548096</v>
      </c>
      <c r="C36" s="113">
        <f>('16.6'!C36/'16.6'!$C$52)*100</f>
        <v>1.711383504977008</v>
      </c>
      <c r="D36" s="113">
        <f>('16.6'!D36/'16.6'!$D$52)*100</f>
        <v>2.076341502583658</v>
      </c>
      <c r="E36" s="113">
        <f>('16.6'!E36/'16.6'!$E$52)*100</f>
        <v>-0.562259028188711</v>
      </c>
      <c r="F36" s="113">
        <f>('16.6'!F36/'16.6'!$F$52)*100</f>
        <v>1.4044355400248332</v>
      </c>
      <c r="G36" s="113">
        <f>('16.6'!G36/'16.6'!$G$52)*100</f>
        <v>0.5005911503534325</v>
      </c>
      <c r="H36" s="114">
        <f>('16.6'!H36/'16.6'!$H$52)*100</f>
        <v>1.1487168357658293</v>
      </c>
    </row>
    <row r="37" spans="1:8" ht="12.75" customHeight="1">
      <c r="A37" s="111" t="s">
        <v>7</v>
      </c>
      <c r="B37" s="113">
        <f>('16.6'!B37/'16.6'!$B$52)*100</f>
        <v>0.7711966694233481</v>
      </c>
      <c r="C37" s="113">
        <f>('16.6'!C37/'16.6'!$C$52)*100</f>
        <v>0.35580146418710296</v>
      </c>
      <c r="D37" s="113">
        <f>('16.6'!D37/'16.6'!$D$52)*100</f>
        <v>0.293727741338212</v>
      </c>
      <c r="E37" s="113">
        <f>('16.6'!E37/'16.6'!$E$52)*100</f>
        <v>0.41340166712054166</v>
      </c>
      <c r="F37" s="113">
        <f>('16.6'!F37/'16.6'!$F$52)*100</f>
        <v>1.1445898044135392</v>
      </c>
      <c r="G37" s="113">
        <f>('16.6'!G37/'16.6'!$G$52)*100</f>
        <v>0.8671403056732465</v>
      </c>
      <c r="H37" s="114">
        <f>('16.6'!H37/'16.6'!$H$52)*100</f>
        <v>1.1615213498996257</v>
      </c>
    </row>
    <row r="38" spans="1:8" ht="12.75" customHeight="1">
      <c r="A38" s="111" t="s">
        <v>8</v>
      </c>
      <c r="B38" s="113">
        <f>('16.6'!B38/'16.6'!$B$52)*100</f>
        <v>1.9374350219047543</v>
      </c>
      <c r="C38" s="113">
        <f>('16.6'!C38/'16.6'!$C$52)*100</f>
        <v>0.22678907414273755</v>
      </c>
      <c r="D38" s="113">
        <f>('16.6'!D38/'16.6'!$D$52)*100</f>
        <v>0.19340435112556797</v>
      </c>
      <c r="E38" s="113">
        <f>('16.6'!E38/'16.6'!$E$52)*100</f>
        <v>0.05896962859371768</v>
      </c>
      <c r="F38" s="113">
        <f>('16.6'!F38/'16.6'!$F$52)*100</f>
        <v>2.3343752596526417</v>
      </c>
      <c r="G38" s="113">
        <f>('16.6'!G38/'16.6'!$G$52)*100</f>
        <v>1.186253687951673</v>
      </c>
      <c r="H38" s="114">
        <f>('16.6'!H38/'16.6'!$H$52)*100</f>
        <v>2.076718571971136</v>
      </c>
    </row>
    <row r="39" spans="1:8" ht="12.75" customHeight="1">
      <c r="A39" s="111" t="s">
        <v>9</v>
      </c>
      <c r="B39" s="113">
        <f>('16.6'!B39/'16.6'!$B$52)*100</f>
        <v>1.1606506407782071</v>
      </c>
      <c r="C39" s="113">
        <f>('16.6'!C39/'16.6'!$C$52)*100</f>
        <v>1.0595508436377448</v>
      </c>
      <c r="D39" s="113">
        <f>('16.6'!D39/'16.6'!$D$52)*100</f>
        <v>1.2216718675706058</v>
      </c>
      <c r="E39" s="113">
        <f>('16.6'!E39/'16.6'!$E$52)*100</f>
        <v>0.9590754872672697</v>
      </c>
      <c r="F39" s="113">
        <f>('16.6'!F39/'16.6'!$F$52)*100</f>
        <v>1.0038302787455222</v>
      </c>
      <c r="G39" s="113">
        <f>('16.6'!G39/'16.6'!$G$52)*100</f>
        <v>0.46788921590823335</v>
      </c>
      <c r="H39" s="114">
        <f>('16.6'!H39/'16.6'!$H$52)*100</f>
        <v>1.0859964190765559</v>
      </c>
    </row>
    <row r="40" spans="1:8" ht="12.75" customHeight="1">
      <c r="A40" s="111" t="s">
        <v>10</v>
      </c>
      <c r="B40" s="113">
        <f>('16.6'!B40/'16.6'!$B$52)*100</f>
        <v>10.285968914987734</v>
      </c>
      <c r="C40" s="113">
        <f>('16.6'!C40/'16.6'!$C$52)*100</f>
        <v>6.102112319076842</v>
      </c>
      <c r="D40" s="113">
        <f>('16.6'!D40/'16.6'!$D$52)*100</f>
        <v>5.512653783539532</v>
      </c>
      <c r="E40" s="113">
        <f>('16.6'!E40/'16.6'!$E$52)*100</f>
        <v>17.040789374000536</v>
      </c>
      <c r="F40" s="113">
        <f>('16.6'!F40/'16.6'!$F$52)*100</f>
        <v>11.371164893909588</v>
      </c>
      <c r="G40" s="113">
        <f>('16.6'!G40/'16.6'!$G$52)*100</f>
        <v>3.7276611648357174</v>
      </c>
      <c r="H40" s="114">
        <f>('16.6'!H40/'16.6'!$H$52)*100</f>
        <v>7.377136346372959</v>
      </c>
    </row>
    <row r="41" spans="1:8" ht="12.75" customHeight="1">
      <c r="A41" s="115" t="s">
        <v>11</v>
      </c>
      <c r="B41" s="113">
        <f>('16.6'!B41/'16.6'!$B$52)*100</f>
        <v>6.978664764571851</v>
      </c>
      <c r="C41" s="113">
        <f>('16.6'!C41/'16.6'!$C$52)*100</f>
        <v>5.8740262194300605</v>
      </c>
      <c r="D41" s="113">
        <f>('16.6'!D41/'16.6'!$D$52)*100</f>
        <v>4.730628863284977</v>
      </c>
      <c r="E41" s="113">
        <f>('16.6'!E41/'16.6'!$E$52)*100</f>
        <v>7.035813811587942</v>
      </c>
      <c r="F41" s="113">
        <f>('16.6'!F41/'16.6'!$F$52)*100</f>
        <v>10.282466966332635</v>
      </c>
      <c r="G41" s="113">
        <f>('16.6'!G41/'16.6'!$G$52)*100</f>
        <v>3.8200171774996314</v>
      </c>
      <c r="H41" s="114">
        <f>('16.6'!H41/'16.6'!$H$52)*100</f>
        <v>2.1715587868265422</v>
      </c>
    </row>
    <row r="42" spans="1:8" ht="12.75" customHeight="1">
      <c r="A42" s="115" t="s">
        <v>12</v>
      </c>
      <c r="B42" s="113">
        <f>('16.6'!B42/'16.6'!$B$52)*100</f>
        <v>24.17972883360939</v>
      </c>
      <c r="C42" s="113">
        <f>('16.6'!C42/'16.6'!$C$52)*100</f>
        <v>29.58465197592911</v>
      </c>
      <c r="D42" s="113">
        <f>('16.6'!D42/'16.6'!$D$52)*100</f>
        <v>28.867724901046373</v>
      </c>
      <c r="E42" s="113">
        <f>('16.6'!E42/'16.6'!$E$52)*100</f>
        <v>31.670580912268342</v>
      </c>
      <c r="F42" s="113">
        <f>('16.6'!F42/'16.6'!$F$52)*100</f>
        <v>19.323516366747143</v>
      </c>
      <c r="G42" s="113">
        <f>('16.6'!G42/'16.6'!$G$52)*100</f>
        <v>42.79173898825246</v>
      </c>
      <c r="H42" s="114">
        <f>('16.6'!H42/'16.6'!$H$52)*100</f>
        <v>24.413542401388963</v>
      </c>
    </row>
    <row r="43" spans="1:8" ht="12.75" customHeight="1">
      <c r="A43" s="115" t="s">
        <v>18</v>
      </c>
      <c r="B43" s="113">
        <f>('16.6'!B43/'16.6'!$B$52)*100</f>
        <v>8.581263241201</v>
      </c>
      <c r="C43" s="113">
        <f>('16.6'!C43/'16.6'!$C$52)*100</f>
        <v>6.733359162783126</v>
      </c>
      <c r="D43" s="113">
        <f>('16.6'!D43/'16.6'!$D$52)*100</f>
        <v>7.222969207079948</v>
      </c>
      <c r="E43" s="113">
        <f>('16.6'!E43/'16.6'!$E$52)*100</f>
        <v>4.454868782338596</v>
      </c>
      <c r="F43" s="113">
        <f>('16.6'!F43/'16.6'!$F$52)*100</f>
        <v>8.197802943685657</v>
      </c>
      <c r="G43" s="113">
        <f>('16.6'!G43/'16.6'!$G$52)*100</f>
        <v>9.427141168141848</v>
      </c>
      <c r="H43" s="114">
        <f>('16.6'!H43/'16.6'!$H$52)*100</f>
        <v>7.215126688730942</v>
      </c>
    </row>
    <row r="44" spans="1:8" ht="12.75" customHeight="1">
      <c r="A44" s="115" t="s">
        <v>13</v>
      </c>
      <c r="B44" s="113">
        <f>('16.6'!B44/'16.6'!$B$52)*100</f>
        <v>1.3765402900016595</v>
      </c>
      <c r="C44" s="113">
        <f>('16.6'!C44/'16.6'!$C$52)*100</f>
        <v>3.5672485115144923</v>
      </c>
      <c r="D44" s="113">
        <f>('16.6'!D44/'16.6'!$D$52)*100</f>
        <v>1.8905889354573595</v>
      </c>
      <c r="E44" s="113">
        <f>('16.6'!E44/'16.6'!$E$52)*100</f>
        <v>4.132173870311863</v>
      </c>
      <c r="F44" s="113">
        <f>('16.6'!F44/'16.6'!$F$52)*100</f>
        <v>3.1295472126032906</v>
      </c>
      <c r="G44" s="113">
        <f>('16.6'!G44/'16.6'!$G$52)*100</f>
        <v>1.9164771032554595</v>
      </c>
      <c r="H44" s="114">
        <f>('16.6'!H44/'16.6'!$H$52)*100</f>
        <v>0.5667625196679508</v>
      </c>
    </row>
    <row r="45" spans="1:8" ht="12.75" customHeight="1">
      <c r="A45" s="115" t="s">
        <v>14</v>
      </c>
      <c r="B45" s="113">
        <f>('16.6'!B45/'16.6'!$B$52)*100</f>
        <v>7.978917165034308</v>
      </c>
      <c r="C45" s="113">
        <f>('16.6'!C45/'16.6'!$C$52)*100</f>
        <v>9.441560314541773</v>
      </c>
      <c r="D45" s="113">
        <f>('16.6'!D45/'16.6'!$D$52)*100</f>
        <v>3.92602645690912</v>
      </c>
      <c r="E45" s="113">
        <f>('16.6'!E45/'16.6'!$E$52)*100</f>
        <v>11.281831825990455</v>
      </c>
      <c r="F45" s="113">
        <f>('16.6'!F45/'16.6'!$F$52)*100</f>
        <v>4.431841986080863</v>
      </c>
      <c r="G45" s="113">
        <f>('16.6'!G45/'16.6'!$G$52)*100</f>
        <v>2.012426735089176</v>
      </c>
      <c r="H45" s="114">
        <f>('16.6'!H45/'16.6'!$H$52)*100</f>
        <v>8.621561499647333</v>
      </c>
    </row>
    <row r="46" spans="1:8" ht="12.75" customHeight="1">
      <c r="A46" s="116" t="s">
        <v>46</v>
      </c>
      <c r="B46" s="113">
        <f>('16.6'!B46/'16.6'!$B$52)*100</f>
        <v>5.383575317268768</v>
      </c>
      <c r="C46" s="113">
        <f>('16.6'!C46/'16.6'!$C$52)*100</f>
        <v>2.289131021470651</v>
      </c>
      <c r="D46" s="113">
        <f>('16.6'!D46/'16.6'!$D$52)*100</f>
        <v>1.7259023909463336</v>
      </c>
      <c r="E46" s="113">
        <f>('16.6'!E46/'16.6'!$E$52)*100</f>
        <v>-4.009934744372803</v>
      </c>
      <c r="F46" s="113">
        <f>('16.6'!F46/'16.6'!$F$52)*100</f>
        <v>5.097793230482606</v>
      </c>
      <c r="G46" s="113">
        <f>('16.6'!G46/'16.6'!$G$52)*100</f>
        <v>3.923513409589932</v>
      </c>
      <c r="H46" s="114">
        <f>('16.6'!H46/'16.6'!$H$52)*100</f>
        <v>11.569746622538116</v>
      </c>
    </row>
    <row r="47" spans="1:8" ht="12.75" customHeight="1">
      <c r="A47" s="116" t="s">
        <v>15</v>
      </c>
      <c r="B47" s="113">
        <f>('16.6'!B47/'16.6'!$B$52)*100</f>
        <v>4.281545088384077</v>
      </c>
      <c r="C47" s="113">
        <f>('16.6'!C47/'16.6'!$C$52)*100</f>
        <v>7.490334185165741</v>
      </c>
      <c r="D47" s="113">
        <f>('16.6'!D47/'16.6'!$D$52)*100</f>
        <v>7.1193394904478655</v>
      </c>
      <c r="E47" s="113">
        <f>('16.6'!E47/'16.6'!$E$52)*100</f>
        <v>7.459658017105288</v>
      </c>
      <c r="F47" s="113">
        <f>('16.6'!F47/'16.6'!$F$52)*100</f>
        <v>4.841505101772134</v>
      </c>
      <c r="G47" s="113">
        <f>('16.6'!G47/'16.6'!$G$52)*100</f>
        <v>9.668632376352548</v>
      </c>
      <c r="H47" s="114">
        <f>('16.6'!H47/'16.6'!$H$52)*100</f>
        <v>5.257229667408171</v>
      </c>
    </row>
    <row r="48" spans="1:8" ht="12.75" customHeight="1">
      <c r="A48" s="115" t="s">
        <v>47</v>
      </c>
      <c r="B48" s="113">
        <f>('16.6'!B48/'16.6'!$B$52)*100</f>
        <v>2.990185620662445</v>
      </c>
      <c r="C48" s="113">
        <f>('16.6'!C48/'16.6'!$C$52)*100</f>
        <v>3.230735839456325</v>
      </c>
      <c r="D48" s="113">
        <f>('16.6'!D48/'16.6'!$D$52)*100</f>
        <v>1.2593324999291502</v>
      </c>
      <c r="E48" s="113">
        <f>('16.6'!E48/'16.6'!$E$52)*100</f>
        <v>0.2575826137878363</v>
      </c>
      <c r="F48" s="113">
        <f>('16.6'!F48/'16.6'!$F$52)*100</f>
        <v>3.568537179917777</v>
      </c>
      <c r="G48" s="113">
        <f>('16.6'!G48/'16.6'!$G$52)*100</f>
        <v>5.759852805358805</v>
      </c>
      <c r="H48" s="114">
        <f>('16.6'!H48/'16.6'!$H$52)*100</f>
        <v>3.349031522977592</v>
      </c>
    </row>
    <row r="49" spans="1:8" ht="12.75" customHeight="1">
      <c r="A49" s="115" t="s">
        <v>16</v>
      </c>
      <c r="B49" s="113">
        <f>('16.6'!B49/'16.6'!$B$52)*100</f>
        <v>4.556618543390459</v>
      </c>
      <c r="C49" s="113">
        <f>('16.6'!C49/'16.6'!$C$52)*100</f>
        <v>4.054680215387149</v>
      </c>
      <c r="D49" s="113">
        <f>('16.6'!D49/'16.6'!$D$52)*100</f>
        <v>4.337994728771022</v>
      </c>
      <c r="E49" s="113">
        <f>('16.6'!E49/'16.6'!$E$52)*100</f>
        <v>-4.086103847973021</v>
      </c>
      <c r="F49" s="113">
        <f>('16.6'!F49/'16.6'!$F$52)*100</f>
        <v>4.193692971502867</v>
      </c>
      <c r="G49" s="113">
        <f>('16.6'!G49/'16.6'!$G$52)*100</f>
        <v>2.6391539183026618</v>
      </c>
      <c r="H49" s="114">
        <f>('16.6'!H49/'16.6'!$H$52)*100</f>
        <v>3.9646248168845966</v>
      </c>
    </row>
    <row r="50" spans="1:8" ht="12.75" customHeight="1">
      <c r="A50" s="115" t="s">
        <v>17</v>
      </c>
      <c r="B50" s="113">
        <f>('16.6'!B50/'16.6'!$B$52)*100</f>
        <v>1.6450812650902886</v>
      </c>
      <c r="C50" s="113">
        <f>('16.6'!C50/'16.6'!$C$52)*100</f>
        <v>2.478615738226459</v>
      </c>
      <c r="D50" s="113">
        <f>('16.6'!D50/'16.6'!$D$52)*100</f>
        <v>4.340135968737897</v>
      </c>
      <c r="E50" s="113">
        <f>('16.6'!E50/'16.6'!$E$52)*100</f>
        <v>2.1896569728514477</v>
      </c>
      <c r="F50" s="113">
        <f>('16.6'!F50/'16.6'!$F$52)*100</f>
        <v>3.096826591239159</v>
      </c>
      <c r="G50" s="113">
        <f>('16.6'!G50/'16.6'!$G$52)*100</f>
        <v>1.7332025255955525</v>
      </c>
      <c r="H50" s="114">
        <f>('16.6'!H50/'16.6'!$H$52)*100</f>
        <v>3.1040095491291844</v>
      </c>
    </row>
    <row r="51" spans="1:8" ht="12.75" customHeight="1">
      <c r="A51" s="115"/>
      <c r="B51" s="113"/>
      <c r="C51" s="113"/>
      <c r="D51" s="113"/>
      <c r="E51" s="113"/>
      <c r="F51" s="113"/>
      <c r="G51" s="113"/>
      <c r="H51" s="114"/>
    </row>
    <row r="52" spans="1:8" ht="12.75" customHeight="1" thickBot="1">
      <c r="A52" s="118" t="s">
        <v>366</v>
      </c>
      <c r="B52" s="120">
        <v>100</v>
      </c>
      <c r="C52" s="120">
        <v>100</v>
      </c>
      <c r="D52" s="120">
        <v>100</v>
      </c>
      <c r="E52" s="120">
        <v>100</v>
      </c>
      <c r="F52" s="120">
        <v>100</v>
      </c>
      <c r="G52" s="120">
        <v>100</v>
      </c>
      <c r="H52" s="121">
        <v>100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7" ht="12.75" customHeight="1">
      <c r="A54" s="310" t="s">
        <v>385</v>
      </c>
      <c r="B54" s="25"/>
      <c r="C54" s="25"/>
      <c r="D54" s="25"/>
      <c r="E54" s="25"/>
      <c r="F54" s="25"/>
      <c r="G54" s="6"/>
    </row>
  </sheetData>
  <mergeCells count="18"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57" t="s">
        <v>327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186" t="s">
        <v>303</v>
      </c>
      <c r="B8" s="187">
        <v>103.16666666666667</v>
      </c>
      <c r="C8" s="187">
        <v>105.45</v>
      </c>
      <c r="D8" s="187">
        <v>104.30833333333334</v>
      </c>
      <c r="E8" s="187">
        <v>96.18333333333334</v>
      </c>
      <c r="F8" s="187">
        <v>102.21666666666665</v>
      </c>
      <c r="G8" s="188">
        <v>99.2</v>
      </c>
      <c r="I8" s="51"/>
      <c r="J8" s="51"/>
    </row>
    <row r="9" spans="1:10" ht="12.75" customHeight="1">
      <c r="A9" s="116" t="s">
        <v>328</v>
      </c>
      <c r="B9" s="187"/>
      <c r="C9" s="187"/>
      <c r="D9" s="187"/>
      <c r="E9" s="187"/>
      <c r="F9" s="187"/>
      <c r="G9" s="188"/>
      <c r="I9" s="51"/>
      <c r="J9" s="51"/>
    </row>
    <row r="10" spans="1:10" ht="12.75" customHeight="1">
      <c r="A10" s="186" t="s">
        <v>304</v>
      </c>
      <c r="B10" s="187">
        <v>72.08333333333333</v>
      </c>
      <c r="C10" s="187">
        <v>80.93333333333335</v>
      </c>
      <c r="D10" s="187">
        <v>76.50833333333334</v>
      </c>
      <c r="E10" s="187">
        <v>58.26666666666667</v>
      </c>
      <c r="F10" s="187">
        <v>72.06666666666666</v>
      </c>
      <c r="G10" s="188">
        <v>65.16666666666667</v>
      </c>
      <c r="I10" s="51"/>
      <c r="J10" s="51"/>
    </row>
    <row r="11" spans="1:10" ht="12.75" customHeight="1">
      <c r="A11" s="116" t="s">
        <v>329</v>
      </c>
      <c r="B11" s="187"/>
      <c r="C11" s="187"/>
      <c r="D11" s="187"/>
      <c r="E11" s="187"/>
      <c r="F11" s="187"/>
      <c r="G11" s="188"/>
      <c r="I11" s="51"/>
      <c r="J11" s="51"/>
    </row>
    <row r="12" spans="1:10" ht="12.75" customHeight="1">
      <c r="A12" s="186" t="s">
        <v>218</v>
      </c>
      <c r="B12" s="187">
        <v>88.08333333333333</v>
      </c>
      <c r="C12" s="187">
        <v>98.2</v>
      </c>
      <c r="D12" s="187">
        <v>93.14166666666667</v>
      </c>
      <c r="E12" s="187">
        <v>84.11666666666666</v>
      </c>
      <c r="F12" s="187">
        <v>106.33333333333333</v>
      </c>
      <c r="G12" s="188">
        <v>95.225</v>
      </c>
      <c r="I12" s="51"/>
      <c r="J12" s="51"/>
    </row>
    <row r="13" spans="1:10" ht="12.75" customHeight="1">
      <c r="A13" s="116" t="s">
        <v>330</v>
      </c>
      <c r="B13" s="187"/>
      <c r="C13" s="187"/>
      <c r="D13" s="187"/>
      <c r="E13" s="187"/>
      <c r="F13" s="187"/>
      <c r="G13" s="188"/>
      <c r="I13" s="51"/>
      <c r="J13" s="51"/>
    </row>
    <row r="14" spans="1:10" ht="12.75" customHeight="1">
      <c r="A14" s="186" t="s">
        <v>305</v>
      </c>
      <c r="B14" s="187">
        <v>137.83333333333334</v>
      </c>
      <c r="C14" s="187">
        <v>97.53333333333335</v>
      </c>
      <c r="D14" s="187">
        <v>117.68333333333334</v>
      </c>
      <c r="E14" s="187">
        <v>125.46666666666668</v>
      </c>
      <c r="F14" s="187">
        <v>90.18333333333334</v>
      </c>
      <c r="G14" s="188">
        <v>107.825</v>
      </c>
      <c r="I14" s="51"/>
      <c r="J14" s="51"/>
    </row>
    <row r="15" spans="1:10" ht="12.75" customHeight="1">
      <c r="A15" s="159" t="s">
        <v>331</v>
      </c>
      <c r="B15" s="187">
        <v>102.36666666666667</v>
      </c>
      <c r="C15" s="187">
        <v>88.91666666666667</v>
      </c>
      <c r="D15" s="187">
        <v>95.64166666666668</v>
      </c>
      <c r="E15" s="187">
        <v>98.48333333333333</v>
      </c>
      <c r="F15" s="187">
        <v>93.88333333333334</v>
      </c>
      <c r="G15" s="188">
        <v>96.18333333333334</v>
      </c>
      <c r="I15" s="51"/>
      <c r="J15" s="51"/>
    </row>
    <row r="16" spans="1:10" ht="12.75" customHeight="1">
      <c r="A16" s="116" t="s">
        <v>332</v>
      </c>
      <c r="B16" s="187"/>
      <c r="C16" s="187"/>
      <c r="D16" s="187"/>
      <c r="E16" s="187"/>
      <c r="F16" s="187"/>
      <c r="G16" s="188"/>
      <c r="I16" s="51"/>
      <c r="J16" s="51"/>
    </row>
    <row r="17" spans="1:10" ht="12.75" customHeight="1">
      <c r="A17" s="186" t="s">
        <v>228</v>
      </c>
      <c r="B17" s="187">
        <v>103.2</v>
      </c>
      <c r="C17" s="187">
        <v>101.76666666666665</v>
      </c>
      <c r="D17" s="187">
        <v>102.48333333333332</v>
      </c>
      <c r="E17" s="187">
        <v>98.85</v>
      </c>
      <c r="F17" s="187">
        <v>98.38333333333333</v>
      </c>
      <c r="G17" s="188">
        <v>98.61666666666666</v>
      </c>
      <c r="I17" s="51"/>
      <c r="J17" s="51"/>
    </row>
    <row r="18" spans="1:10" ht="12.75" customHeight="1">
      <c r="A18" s="159" t="s">
        <v>333</v>
      </c>
      <c r="B18" s="187"/>
      <c r="C18" s="187"/>
      <c r="D18" s="187"/>
      <c r="E18" s="187"/>
      <c r="F18" s="187"/>
      <c r="G18" s="188"/>
      <c r="I18" s="51"/>
      <c r="J18" s="51"/>
    </row>
    <row r="19" spans="1:10" ht="12.75" customHeight="1">
      <c r="A19" s="186" t="s">
        <v>306</v>
      </c>
      <c r="B19" s="187">
        <v>107.7</v>
      </c>
      <c r="C19" s="187">
        <v>106.9</v>
      </c>
      <c r="D19" s="187">
        <v>107.3</v>
      </c>
      <c r="E19" s="187">
        <v>101.66666666666667</v>
      </c>
      <c r="F19" s="187">
        <v>104.15</v>
      </c>
      <c r="G19" s="188">
        <v>102.90833333333333</v>
      </c>
      <c r="I19" s="51"/>
      <c r="J19" s="51"/>
    </row>
    <row r="20" spans="1:10" ht="12.75" customHeight="1">
      <c r="A20" s="189" t="s">
        <v>334</v>
      </c>
      <c r="B20" s="190">
        <v>27.61666666666667</v>
      </c>
      <c r="C20" s="190">
        <v>71.25</v>
      </c>
      <c r="D20" s="190">
        <v>49.43333333333334</v>
      </c>
      <c r="E20" s="190">
        <v>35.11666666666666</v>
      </c>
      <c r="F20" s="190">
        <v>45.25</v>
      </c>
      <c r="G20" s="191">
        <v>40.18333333333333</v>
      </c>
      <c r="I20" s="51"/>
      <c r="J20" s="51"/>
    </row>
    <row r="21" spans="1:10" ht="12.75" customHeight="1">
      <c r="A21" s="189" t="s">
        <v>335</v>
      </c>
      <c r="B21" s="190"/>
      <c r="C21" s="190"/>
      <c r="D21" s="190"/>
      <c r="E21" s="190"/>
      <c r="F21" s="190"/>
      <c r="G21" s="191"/>
      <c r="I21" s="51"/>
      <c r="J21" s="51"/>
    </row>
    <row r="22" spans="1:10" ht="12.75" customHeight="1">
      <c r="A22" s="186" t="s">
        <v>307</v>
      </c>
      <c r="B22" s="190">
        <v>93.81666666666666</v>
      </c>
      <c r="C22" s="190">
        <v>99.5</v>
      </c>
      <c r="D22" s="190">
        <v>96.65833333333333</v>
      </c>
      <c r="E22" s="190">
        <v>87.08333333333333</v>
      </c>
      <c r="F22" s="190">
        <v>95.23333333333333</v>
      </c>
      <c r="G22" s="191">
        <v>91.15833333333333</v>
      </c>
      <c r="I22" s="51"/>
      <c r="J22" s="51"/>
    </row>
    <row r="23" spans="1:10" ht="12.75" customHeight="1">
      <c r="A23" s="189" t="s">
        <v>336</v>
      </c>
      <c r="B23" s="190">
        <v>93.58333333333333</v>
      </c>
      <c r="C23" s="190">
        <v>102.98333333333333</v>
      </c>
      <c r="D23" s="190">
        <v>98.28333333333333</v>
      </c>
      <c r="E23" s="190">
        <v>110.53333333333335</v>
      </c>
      <c r="F23" s="190">
        <v>108.31666666666668</v>
      </c>
      <c r="G23" s="191">
        <v>109.425</v>
      </c>
      <c r="I23" s="51"/>
      <c r="J23" s="51"/>
    </row>
    <row r="24" spans="1:10" ht="12.75" customHeight="1">
      <c r="A24" s="116" t="s">
        <v>337</v>
      </c>
      <c r="B24" s="187"/>
      <c r="C24" s="187"/>
      <c r="D24" s="187"/>
      <c r="E24" s="187"/>
      <c r="F24" s="187"/>
      <c r="G24" s="188"/>
      <c r="I24" s="51"/>
      <c r="J24" s="51"/>
    </row>
    <row r="25" spans="1:10" ht="12.75" customHeight="1">
      <c r="A25" s="186" t="s">
        <v>225</v>
      </c>
      <c r="B25" s="187">
        <v>99.01666666666667</v>
      </c>
      <c r="C25" s="187">
        <v>100.31666666666666</v>
      </c>
      <c r="D25" s="187">
        <v>99.66666666666666</v>
      </c>
      <c r="E25" s="187">
        <v>93.51666666666667</v>
      </c>
      <c r="F25" s="187">
        <v>97.51666666666667</v>
      </c>
      <c r="G25" s="188">
        <v>95.51666666666667</v>
      </c>
      <c r="I25" s="51"/>
      <c r="J25" s="51"/>
    </row>
    <row r="26" spans="1:10" ht="12.75" customHeight="1">
      <c r="A26" s="192"/>
      <c r="B26" s="187"/>
      <c r="C26" s="187"/>
      <c r="D26" s="187"/>
      <c r="E26" s="187"/>
      <c r="F26" s="187"/>
      <c r="G26" s="188"/>
      <c r="I26" s="51"/>
      <c r="J26" s="51"/>
    </row>
    <row r="27" spans="1:10" ht="12.75" customHeight="1">
      <c r="A27" s="193" t="s">
        <v>367</v>
      </c>
      <c r="B27" s="194">
        <v>101.15833333333332</v>
      </c>
      <c r="C27" s="194">
        <v>102.74166666666667</v>
      </c>
      <c r="D27" s="194">
        <v>101.95</v>
      </c>
      <c r="E27" s="194">
        <v>100.13333333333334</v>
      </c>
      <c r="F27" s="194">
        <v>101.3</v>
      </c>
      <c r="G27" s="195">
        <v>100.71666666666667</v>
      </c>
      <c r="I27" s="51"/>
      <c r="J27" s="51"/>
    </row>
    <row r="28" spans="1:10" ht="12.75" customHeight="1">
      <c r="A28" s="133"/>
      <c r="B28" s="187"/>
      <c r="C28" s="187"/>
      <c r="D28" s="187"/>
      <c r="E28" s="187"/>
      <c r="F28" s="187"/>
      <c r="G28" s="188"/>
      <c r="I28" s="51"/>
      <c r="J28" s="51"/>
    </row>
    <row r="29" spans="1:10" ht="12.75" customHeight="1">
      <c r="A29" s="189" t="s">
        <v>341</v>
      </c>
      <c r="B29" s="190"/>
      <c r="C29" s="190"/>
      <c r="D29" s="190"/>
      <c r="E29" s="190"/>
      <c r="F29" s="190"/>
      <c r="G29" s="191"/>
      <c r="I29" s="51"/>
      <c r="J29" s="51"/>
    </row>
    <row r="30" spans="1:10" ht="12.75" customHeight="1">
      <c r="A30" s="186" t="s">
        <v>338</v>
      </c>
      <c r="B30" s="190">
        <v>99</v>
      </c>
      <c r="C30" s="190">
        <v>74.91666666666667</v>
      </c>
      <c r="D30" s="190">
        <v>86.95833333333334</v>
      </c>
      <c r="E30" s="190">
        <v>83.71666666666665</v>
      </c>
      <c r="F30" s="190">
        <v>70.71666666666668</v>
      </c>
      <c r="G30" s="191">
        <v>77.21666666666667</v>
      </c>
      <c r="I30" s="51"/>
      <c r="J30" s="51"/>
    </row>
    <row r="31" spans="1:10" ht="12.75" customHeight="1">
      <c r="A31" s="189" t="s">
        <v>339</v>
      </c>
      <c r="B31" s="190">
        <v>96.4</v>
      </c>
      <c r="C31" s="190">
        <v>108.9</v>
      </c>
      <c r="D31" s="190">
        <v>102.65</v>
      </c>
      <c r="E31" s="190">
        <v>88.06666666666666</v>
      </c>
      <c r="F31" s="190">
        <v>97.21666666666665</v>
      </c>
      <c r="G31" s="191">
        <v>92.64166666666665</v>
      </c>
      <c r="I31" s="51"/>
      <c r="J31" s="51"/>
    </row>
    <row r="32" spans="1:10" ht="12.75" customHeight="1">
      <c r="A32" s="189" t="s">
        <v>340</v>
      </c>
      <c r="B32" s="190">
        <v>102.95</v>
      </c>
      <c r="C32" s="190">
        <v>105.45</v>
      </c>
      <c r="D32" s="190">
        <v>104.2</v>
      </c>
      <c r="E32" s="190">
        <v>95.73333333333333</v>
      </c>
      <c r="F32" s="190">
        <v>105.53333333333335</v>
      </c>
      <c r="G32" s="191">
        <v>100.63333333333334</v>
      </c>
      <c r="I32" s="51"/>
      <c r="J32" s="51"/>
    </row>
    <row r="33" spans="1:10" ht="12.75" customHeight="1">
      <c r="A33" s="189" t="s">
        <v>342</v>
      </c>
      <c r="B33" s="190"/>
      <c r="C33" s="190"/>
      <c r="D33" s="190"/>
      <c r="E33" s="190"/>
      <c r="F33" s="190"/>
      <c r="G33" s="191"/>
      <c r="I33" s="51"/>
      <c r="J33" s="51"/>
    </row>
    <row r="34" spans="1:10" ht="12.75" customHeight="1">
      <c r="A34" s="186" t="s">
        <v>234</v>
      </c>
      <c r="B34" s="190">
        <v>103.43333333333332</v>
      </c>
      <c r="C34" s="190">
        <v>108.68333333333335</v>
      </c>
      <c r="D34" s="190">
        <v>106.05833333333334</v>
      </c>
      <c r="E34" s="190">
        <v>100.78333333333332</v>
      </c>
      <c r="F34" s="190">
        <v>111.15</v>
      </c>
      <c r="G34" s="191">
        <v>105.96666666666667</v>
      </c>
      <c r="I34" s="51"/>
      <c r="J34" s="51"/>
    </row>
    <row r="35" spans="1:10" ht="12.75" customHeight="1">
      <c r="A35" s="133"/>
      <c r="B35" s="187"/>
      <c r="C35" s="187"/>
      <c r="D35" s="187"/>
      <c r="E35" s="187"/>
      <c r="F35" s="187"/>
      <c r="G35" s="188"/>
      <c r="I35" s="51"/>
      <c r="J35" s="51"/>
    </row>
    <row r="36" spans="1:10" ht="12.75" customHeight="1">
      <c r="A36" s="196" t="s">
        <v>368</v>
      </c>
      <c r="B36" s="194">
        <v>100.4</v>
      </c>
      <c r="C36" s="194">
        <v>104.51666666666667</v>
      </c>
      <c r="D36" s="194">
        <v>102.45833333333334</v>
      </c>
      <c r="E36" s="194">
        <v>93.43333333333334</v>
      </c>
      <c r="F36" s="194">
        <v>101.23333333333333</v>
      </c>
      <c r="G36" s="195">
        <v>97.33333333333334</v>
      </c>
      <c r="I36" s="51"/>
      <c r="J36" s="51"/>
    </row>
    <row r="37" spans="1:10" ht="12.75" customHeight="1">
      <c r="A37" s="197"/>
      <c r="B37" s="194"/>
      <c r="C37" s="194"/>
      <c r="D37" s="194"/>
      <c r="E37" s="194"/>
      <c r="F37" s="194"/>
      <c r="G37" s="195"/>
      <c r="I37" s="51"/>
      <c r="J37" s="51"/>
    </row>
    <row r="38" spans="1:10" ht="12.75" customHeight="1" thickBot="1">
      <c r="A38" s="198" t="s">
        <v>369</v>
      </c>
      <c r="B38" s="199">
        <v>105.3</v>
      </c>
      <c r="C38" s="199">
        <v>91.91666666666664</v>
      </c>
      <c r="D38" s="199">
        <v>98.60833333333332</v>
      </c>
      <c r="E38" s="199">
        <v>82.73333333333333</v>
      </c>
      <c r="F38" s="199">
        <v>82.51666666666667</v>
      </c>
      <c r="G38" s="200">
        <v>82.625</v>
      </c>
      <c r="I38" s="51"/>
      <c r="J38" s="51"/>
    </row>
    <row r="39" spans="1:7" ht="12.75" customHeight="1">
      <c r="A39" s="201" t="s">
        <v>45</v>
      </c>
      <c r="B39" s="202"/>
      <c r="C39" s="202"/>
      <c r="D39" s="202"/>
      <c r="E39" s="202"/>
      <c r="F39" s="202"/>
      <c r="G39" s="202"/>
    </row>
    <row r="40" spans="1:7" ht="12.75" customHeight="1">
      <c r="A40" s="90" t="s">
        <v>189</v>
      </c>
      <c r="B40" s="5"/>
      <c r="C40" s="5"/>
      <c r="D40" s="5"/>
      <c r="E40" s="5"/>
      <c r="F40" s="5"/>
      <c r="G40" s="5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86.61666666666667</v>
      </c>
      <c r="C8" s="187">
        <v>68.36666666666666</v>
      </c>
      <c r="D8" s="187">
        <f>(B8+C8)/2</f>
        <v>77.49166666666667</v>
      </c>
      <c r="E8" s="187">
        <v>60.5</v>
      </c>
      <c r="F8" s="187">
        <v>55.8</v>
      </c>
      <c r="G8" s="188">
        <f>(E8+F8)/2</f>
        <v>58.15</v>
      </c>
      <c r="I8" s="51"/>
      <c r="J8" s="51"/>
    </row>
    <row r="9" spans="1:10" ht="12.75" customHeight="1">
      <c r="A9" s="116" t="s">
        <v>343</v>
      </c>
      <c r="B9" s="187">
        <v>106.56666666666668</v>
      </c>
      <c r="C9" s="187">
        <v>95.58333333333333</v>
      </c>
      <c r="D9" s="187">
        <f>(B9+C9)/2</f>
        <v>101.075</v>
      </c>
      <c r="E9" s="187">
        <v>92.41666666666667</v>
      </c>
      <c r="F9" s="187">
        <v>91.26666666666667</v>
      </c>
      <c r="G9" s="188">
        <f>(E9+F9)/2</f>
        <v>91.84166666666667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100.6</v>
      </c>
      <c r="C11" s="187">
        <v>88.11666666666667</v>
      </c>
      <c r="D11" s="187">
        <f>(B11+C11)/2</f>
        <v>94.35833333333333</v>
      </c>
      <c r="E11" s="187">
        <v>83.71666666666667</v>
      </c>
      <c r="F11" s="187">
        <v>81.18333333333334</v>
      </c>
      <c r="G11" s="188">
        <f>(E11+F11)/2</f>
        <v>82.45</v>
      </c>
      <c r="I11" s="51"/>
      <c r="J11" s="51"/>
    </row>
    <row r="12" spans="1:7" ht="13.5" thickBot="1">
      <c r="A12" s="156" t="s">
        <v>345</v>
      </c>
      <c r="B12" s="207">
        <v>102.21666666666665</v>
      </c>
      <c r="C12" s="207">
        <v>67</v>
      </c>
      <c r="D12" s="207">
        <f>(B12+C12)/2</f>
        <v>84.60833333333332</v>
      </c>
      <c r="E12" s="207">
        <v>66.61666666666667</v>
      </c>
      <c r="F12" s="207">
        <v>67</v>
      </c>
      <c r="G12" s="208">
        <f>(E12+F12)/2</f>
        <v>66.80833333333334</v>
      </c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406</v>
      </c>
      <c r="B3" s="334"/>
      <c r="C3" s="334"/>
      <c r="D3" s="334"/>
      <c r="E3" s="334"/>
      <c r="F3" s="78"/>
      <c r="G3" s="62"/>
    </row>
    <row r="4" spans="1:7" ht="15" customHeight="1">
      <c r="A4" s="334" t="s">
        <v>372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 s="73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 s="73"/>
      <c r="G7" s="62"/>
    </row>
    <row r="8" spans="1:7" ht="12.75" customHeight="1" thickBot="1">
      <c r="A8" s="329"/>
      <c r="B8" s="333"/>
      <c r="C8" s="325"/>
      <c r="D8" s="325"/>
      <c r="E8" s="339"/>
      <c r="F8" s="53"/>
      <c r="G8" s="62"/>
    </row>
    <row r="9" spans="1:7" ht="12.75" customHeight="1">
      <c r="A9" s="107" t="s">
        <v>4</v>
      </c>
      <c r="B9" s="108">
        <v>8561</v>
      </c>
      <c r="C9" s="109">
        <f aca="true" t="shared" si="0" ref="C9:C26">(B9/$B$28)*100</f>
        <v>13.209788914948772</v>
      </c>
      <c r="D9" s="108">
        <v>9382</v>
      </c>
      <c r="E9" s="110">
        <f aca="true" t="shared" si="1" ref="E9:E26">(D9/$D$28)*100</f>
        <v>13.39711552191918</v>
      </c>
      <c r="F9" s="97"/>
      <c r="G9" s="62"/>
    </row>
    <row r="10" spans="1:7" ht="12.75" customHeight="1">
      <c r="A10" s="111" t="s">
        <v>5</v>
      </c>
      <c r="B10" s="112">
        <v>1588</v>
      </c>
      <c r="C10" s="113">
        <f t="shared" si="0"/>
        <v>2.450314775953586</v>
      </c>
      <c r="D10" s="112">
        <v>1748</v>
      </c>
      <c r="E10" s="114">
        <f t="shared" si="1"/>
        <v>2.4960731115236325</v>
      </c>
      <c r="F10" s="97"/>
      <c r="G10" s="62"/>
    </row>
    <row r="11" spans="1:7" ht="12.75" customHeight="1">
      <c r="A11" s="115" t="s">
        <v>6</v>
      </c>
      <c r="B11" s="112">
        <v>1198</v>
      </c>
      <c r="C11" s="113">
        <f t="shared" si="0"/>
        <v>1.8485372176274533</v>
      </c>
      <c r="D11" s="112">
        <v>1338</v>
      </c>
      <c r="E11" s="114">
        <f t="shared" si="1"/>
        <v>1.9106097386834213</v>
      </c>
      <c r="F11" s="97"/>
      <c r="G11" s="62"/>
    </row>
    <row r="12" spans="1:7" ht="12.75" customHeight="1">
      <c r="A12" s="111" t="s">
        <v>7</v>
      </c>
      <c r="B12" s="112">
        <v>1728</v>
      </c>
      <c r="C12" s="113">
        <f t="shared" si="0"/>
        <v>2.6663374891988645</v>
      </c>
      <c r="D12" s="112">
        <v>1845</v>
      </c>
      <c r="E12" s="114">
        <f t="shared" si="1"/>
        <v>2.6345851777809512</v>
      </c>
      <c r="F12" s="97"/>
      <c r="G12" s="62"/>
    </row>
    <row r="13" spans="1:7" ht="12.75" customHeight="1">
      <c r="A13" s="111" t="s">
        <v>8</v>
      </c>
      <c r="B13" s="112">
        <v>2084</v>
      </c>
      <c r="C13" s="113">
        <f t="shared" si="0"/>
        <v>3.215652388594001</v>
      </c>
      <c r="D13" s="112">
        <v>2286</v>
      </c>
      <c r="E13" s="114">
        <f t="shared" si="1"/>
        <v>3.264315293445666</v>
      </c>
      <c r="F13" s="97"/>
      <c r="G13" s="62"/>
    </row>
    <row r="14" spans="1:7" ht="12.75" customHeight="1">
      <c r="A14" s="111" t="s">
        <v>9</v>
      </c>
      <c r="B14" s="112">
        <v>651</v>
      </c>
      <c r="C14" s="113">
        <f t="shared" si="0"/>
        <v>1.0045056165905444</v>
      </c>
      <c r="D14" s="112">
        <v>695</v>
      </c>
      <c r="E14" s="114">
        <f t="shared" si="1"/>
        <v>0.9924318149364558</v>
      </c>
      <c r="F14" s="97"/>
      <c r="G14" s="62"/>
    </row>
    <row r="15" spans="1:7" ht="12.75" customHeight="1">
      <c r="A15" s="111" t="s">
        <v>10</v>
      </c>
      <c r="B15" s="112">
        <v>3107</v>
      </c>
      <c r="C15" s="113">
        <f t="shared" si="0"/>
        <v>4.7941612146648565</v>
      </c>
      <c r="D15" s="112">
        <v>3368</v>
      </c>
      <c r="E15" s="114">
        <f t="shared" si="1"/>
        <v>4.809367413965444</v>
      </c>
      <c r="F15" s="97"/>
      <c r="G15" s="62"/>
    </row>
    <row r="16" spans="1:7" ht="12.75" customHeight="1">
      <c r="A16" s="115" t="s">
        <v>11</v>
      </c>
      <c r="B16" s="112">
        <v>3123</v>
      </c>
      <c r="C16" s="113">
        <f t="shared" si="0"/>
        <v>4.818849524750031</v>
      </c>
      <c r="D16" s="112">
        <v>3408</v>
      </c>
      <c r="E16" s="114">
        <f t="shared" si="1"/>
        <v>4.8664857918035125</v>
      </c>
      <c r="F16" s="97"/>
      <c r="G16" s="62"/>
    </row>
    <row r="17" spans="1:7" ht="12.75" customHeight="1">
      <c r="A17" s="115" t="s">
        <v>12</v>
      </c>
      <c r="B17" s="112">
        <v>12281</v>
      </c>
      <c r="C17" s="113">
        <f t="shared" si="0"/>
        <v>18.949821009751883</v>
      </c>
      <c r="D17" s="112">
        <v>13156</v>
      </c>
      <c r="E17" s="114">
        <f t="shared" si="1"/>
        <v>18.786234470941025</v>
      </c>
      <c r="F17" s="97"/>
      <c r="G17" s="62"/>
    </row>
    <row r="18" spans="1:9" ht="12.75" customHeight="1">
      <c r="A18" s="115" t="s">
        <v>18</v>
      </c>
      <c r="B18" s="112">
        <v>7408</v>
      </c>
      <c r="C18" s="113">
        <f t="shared" si="0"/>
        <v>11.430687569435873</v>
      </c>
      <c r="D18" s="112">
        <v>8072</v>
      </c>
      <c r="E18" s="114">
        <f t="shared" si="1"/>
        <v>11.526488647722404</v>
      </c>
      <c r="F18" s="97"/>
      <c r="G18" s="62"/>
      <c r="I18" s="74"/>
    </row>
    <row r="19" spans="1:9" ht="12.75" customHeight="1">
      <c r="A19" s="115" t="s">
        <v>13</v>
      </c>
      <c r="B19" s="112">
        <v>1245</v>
      </c>
      <c r="C19" s="113">
        <f t="shared" si="0"/>
        <v>1.921059128502654</v>
      </c>
      <c r="D19" s="112">
        <v>1341</v>
      </c>
      <c r="E19" s="114">
        <f t="shared" si="1"/>
        <v>1.9148936170212765</v>
      </c>
      <c r="F19" s="97"/>
      <c r="G19" s="62"/>
      <c r="I19" s="73"/>
    </row>
    <row r="20" spans="1:9" ht="12.75" customHeight="1">
      <c r="A20" s="115" t="s">
        <v>14</v>
      </c>
      <c r="B20" s="112">
        <v>3971</v>
      </c>
      <c r="C20" s="113">
        <f t="shared" si="0"/>
        <v>6.127329959264288</v>
      </c>
      <c r="D20" s="112">
        <v>4365</v>
      </c>
      <c r="E20" s="114">
        <f t="shared" si="1"/>
        <v>6.233042981579323</v>
      </c>
      <c r="F20" s="97"/>
      <c r="G20" s="62"/>
      <c r="I20" s="73"/>
    </row>
    <row r="21" spans="1:9" ht="12.75" customHeight="1">
      <c r="A21" s="116" t="s">
        <v>46</v>
      </c>
      <c r="B21" s="112">
        <v>10898</v>
      </c>
      <c r="C21" s="113">
        <f t="shared" si="0"/>
        <v>16.815825206764597</v>
      </c>
      <c r="D21" s="112">
        <v>11734</v>
      </c>
      <c r="E21" s="114">
        <f t="shared" si="1"/>
        <v>16.75567613879766</v>
      </c>
      <c r="F21" s="97"/>
      <c r="G21" s="62"/>
      <c r="I21" s="73"/>
    </row>
    <row r="22" spans="1:9" ht="12.75" customHeight="1">
      <c r="A22" s="116" t="s">
        <v>15</v>
      </c>
      <c r="B22" s="112">
        <v>2075</v>
      </c>
      <c r="C22" s="113">
        <f t="shared" si="0"/>
        <v>3.20176521417109</v>
      </c>
      <c r="D22" s="112">
        <v>2210</v>
      </c>
      <c r="E22" s="114">
        <f t="shared" si="1"/>
        <v>3.1557903755533343</v>
      </c>
      <c r="F22" s="97"/>
      <c r="G22" s="62"/>
      <c r="I22" s="73"/>
    </row>
    <row r="23" spans="1:7" ht="12.75" customHeight="1">
      <c r="A23" s="115" t="s">
        <v>47</v>
      </c>
      <c r="B23" s="112">
        <v>900</v>
      </c>
      <c r="C23" s="113">
        <f t="shared" si="0"/>
        <v>1.3887174422910753</v>
      </c>
      <c r="D23" s="112">
        <v>932</v>
      </c>
      <c r="E23" s="114">
        <f t="shared" si="1"/>
        <v>1.3308582036270171</v>
      </c>
      <c r="F23" s="97"/>
      <c r="G23" s="62"/>
    </row>
    <row r="24" spans="1:7" ht="12.75" customHeight="1">
      <c r="A24" s="115" t="s">
        <v>16</v>
      </c>
      <c r="B24" s="112">
        <v>3420</v>
      </c>
      <c r="C24" s="113">
        <f t="shared" si="0"/>
        <v>5.277126280706086</v>
      </c>
      <c r="D24" s="112">
        <v>3538</v>
      </c>
      <c r="E24" s="114">
        <f t="shared" si="1"/>
        <v>5.0521205197772385</v>
      </c>
      <c r="F24" s="97"/>
      <c r="G24" s="62"/>
    </row>
    <row r="25" spans="1:7" ht="12.75" customHeight="1">
      <c r="A25" s="115" t="s">
        <v>17</v>
      </c>
      <c r="B25" s="112">
        <v>525</v>
      </c>
      <c r="C25" s="113">
        <f t="shared" si="0"/>
        <v>0.8100851746697939</v>
      </c>
      <c r="D25" s="112">
        <v>561</v>
      </c>
      <c r="E25" s="114">
        <f t="shared" si="1"/>
        <v>0.8010852491789233</v>
      </c>
      <c r="F25" s="97"/>
      <c r="G25" s="62"/>
    </row>
    <row r="26" spans="1:7" ht="12.75" customHeight="1">
      <c r="A26" s="116" t="s">
        <v>19</v>
      </c>
      <c r="B26" s="112">
        <v>45</v>
      </c>
      <c r="C26" s="113">
        <f t="shared" si="0"/>
        <v>0.06943587211455375</v>
      </c>
      <c r="D26" s="112">
        <v>51</v>
      </c>
      <c r="E26" s="114">
        <f t="shared" si="1"/>
        <v>0.07282593174353848</v>
      </c>
      <c r="F26" s="97"/>
      <c r="G26" s="62"/>
    </row>
    <row r="27" spans="1:7" ht="12.75" customHeight="1">
      <c r="A27" s="116"/>
      <c r="B27" s="117"/>
      <c r="C27" s="113"/>
      <c r="D27" s="112"/>
      <c r="E27" s="114"/>
      <c r="F27" s="97"/>
      <c r="G27" s="62"/>
    </row>
    <row r="28" spans="1:7" ht="12.75" customHeight="1" thickBot="1">
      <c r="A28" s="118" t="s">
        <v>373</v>
      </c>
      <c r="B28" s="119">
        <f>SUM(B9:B26)</f>
        <v>64808</v>
      </c>
      <c r="C28" s="120">
        <f>SUM(C9:C26)</f>
        <v>100.00000000000001</v>
      </c>
      <c r="D28" s="119">
        <f>SUM(D9:D26)</f>
        <v>70030</v>
      </c>
      <c r="E28" s="121">
        <f>SUM(E9:E26)</f>
        <v>100</v>
      </c>
      <c r="F28" s="9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346</v>
      </c>
      <c r="B6" s="382" t="s">
        <v>273</v>
      </c>
      <c r="C6" s="383"/>
      <c r="D6" s="384"/>
      <c r="E6" s="9"/>
      <c r="F6" s="9"/>
      <c r="G6" s="9"/>
    </row>
    <row r="7" spans="1:7" ht="12.75" customHeight="1" thickBot="1">
      <c r="A7" s="381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57" t="s">
        <v>327</v>
      </c>
      <c r="B8" s="184"/>
      <c r="C8" s="184"/>
      <c r="D8" s="185"/>
      <c r="E8" s="9"/>
      <c r="F8" s="9"/>
      <c r="G8" s="9"/>
    </row>
    <row r="9" spans="1:7" ht="12.75" customHeight="1">
      <c r="A9" s="186" t="s">
        <v>303</v>
      </c>
      <c r="B9" s="187">
        <v>-6.768982229402262</v>
      </c>
      <c r="C9" s="187">
        <v>-3.066224118855712</v>
      </c>
      <c r="D9" s="188">
        <f>(B9+C9)/2</f>
        <v>-4.9176031741289865</v>
      </c>
      <c r="E9" s="9"/>
      <c r="F9" s="9"/>
      <c r="G9" s="9"/>
    </row>
    <row r="10" spans="1:7" ht="12.75" customHeight="1">
      <c r="A10" s="116" t="s">
        <v>328</v>
      </c>
      <c r="B10" s="187"/>
      <c r="C10" s="187"/>
      <c r="D10" s="188"/>
      <c r="E10" s="9"/>
      <c r="F10" s="9"/>
      <c r="G10" s="9"/>
    </row>
    <row r="11" spans="1:7" ht="12.75" customHeight="1">
      <c r="A11" s="186" t="s">
        <v>304</v>
      </c>
      <c r="B11" s="187">
        <v>-19.167630057803454</v>
      </c>
      <c r="C11" s="187">
        <v>-10.955518945634292</v>
      </c>
      <c r="D11" s="188">
        <f aca="true" t="shared" si="0" ref="D11:D39">(B11+C11)/2</f>
        <v>-15.061574501718873</v>
      </c>
      <c r="E11" s="9"/>
      <c r="F11" s="9"/>
      <c r="G11" s="9"/>
    </row>
    <row r="12" spans="1:7" ht="12.75" customHeight="1">
      <c r="A12" s="116" t="s">
        <v>329</v>
      </c>
      <c r="B12" s="187"/>
      <c r="C12" s="187"/>
      <c r="D12" s="188"/>
      <c r="E12" s="9"/>
      <c r="F12" s="9"/>
      <c r="G12" s="9"/>
    </row>
    <row r="13" spans="1:7" ht="12.75" customHeight="1">
      <c r="A13" s="186" t="s">
        <v>218</v>
      </c>
      <c r="B13" s="187">
        <v>-4.503311258278148</v>
      </c>
      <c r="C13" s="187">
        <v>8.282416836388315</v>
      </c>
      <c r="D13" s="188">
        <f t="shared" si="0"/>
        <v>1.8895527890550832</v>
      </c>
      <c r="E13" s="9"/>
      <c r="F13" s="9"/>
      <c r="G13" s="9"/>
    </row>
    <row r="14" spans="1:7" ht="12.75" customHeight="1">
      <c r="A14" s="116" t="s">
        <v>330</v>
      </c>
      <c r="B14" s="187"/>
      <c r="C14" s="187"/>
      <c r="D14" s="188"/>
      <c r="E14" s="9"/>
      <c r="F14" s="9"/>
      <c r="G14" s="9"/>
    </row>
    <row r="15" spans="1:7" ht="12.75" customHeight="1">
      <c r="A15" s="186" t="s">
        <v>305</v>
      </c>
      <c r="B15" s="187">
        <v>-8.972188633615472</v>
      </c>
      <c r="C15" s="187">
        <v>-7.535885167464122</v>
      </c>
      <c r="D15" s="188">
        <f t="shared" si="0"/>
        <v>-8.254036900539797</v>
      </c>
      <c r="E15" s="9"/>
      <c r="F15" s="9"/>
      <c r="G15" s="9"/>
    </row>
    <row r="16" spans="1:7" ht="12.75" customHeight="1">
      <c r="A16" s="159" t="s">
        <v>331</v>
      </c>
      <c r="B16" s="187">
        <v>-3.7935525887333177</v>
      </c>
      <c r="C16" s="187">
        <v>5.585754451733835</v>
      </c>
      <c r="D16" s="188">
        <f t="shared" si="0"/>
        <v>0.8961009315002586</v>
      </c>
      <c r="E16" s="9"/>
      <c r="F16" s="9"/>
      <c r="G16" s="9"/>
    </row>
    <row r="17" spans="1:7" ht="12.75" customHeight="1">
      <c r="A17" s="116" t="s">
        <v>332</v>
      </c>
      <c r="B17" s="187"/>
      <c r="C17" s="187"/>
      <c r="D17" s="188"/>
      <c r="E17" s="9"/>
      <c r="F17" s="9"/>
      <c r="G17" s="9"/>
    </row>
    <row r="18" spans="1:7" ht="12.75" customHeight="1">
      <c r="A18" s="186" t="s">
        <v>228</v>
      </c>
      <c r="B18" s="187">
        <v>-4.215116279069775</v>
      </c>
      <c r="C18" s="187">
        <v>-3.3245987553226266</v>
      </c>
      <c r="D18" s="188">
        <f t="shared" si="0"/>
        <v>-3.769857517196201</v>
      </c>
      <c r="E18" s="9"/>
      <c r="F18" s="9"/>
      <c r="G18" s="9"/>
    </row>
    <row r="19" spans="1:7" ht="12.75" customHeight="1">
      <c r="A19" s="159" t="s">
        <v>333</v>
      </c>
      <c r="B19" s="187"/>
      <c r="C19" s="187"/>
      <c r="D19" s="188"/>
      <c r="E19" s="9"/>
      <c r="F19" s="9"/>
      <c r="G19" s="9"/>
    </row>
    <row r="20" spans="1:7" ht="12.75" customHeight="1">
      <c r="A20" s="186" t="s">
        <v>306</v>
      </c>
      <c r="B20" s="187">
        <v>-5.601980810894458</v>
      </c>
      <c r="C20" s="187">
        <v>-2.572497661365762</v>
      </c>
      <c r="D20" s="188">
        <f t="shared" si="0"/>
        <v>-4.08723923613011</v>
      </c>
      <c r="E20" s="9"/>
      <c r="F20" s="9"/>
      <c r="G20" s="9"/>
    </row>
    <row r="21" spans="1:7" ht="12.75" customHeight="1">
      <c r="A21" s="189" t="s">
        <v>334</v>
      </c>
      <c r="B21" s="190">
        <v>27.15751357875675</v>
      </c>
      <c r="C21" s="190">
        <v>-36.49122807017544</v>
      </c>
      <c r="D21" s="191">
        <f t="shared" si="0"/>
        <v>-4.666857245709345</v>
      </c>
      <c r="E21" s="9"/>
      <c r="F21" s="9"/>
      <c r="G21" s="9"/>
    </row>
    <row r="22" spans="1:7" ht="12.75" customHeight="1">
      <c r="A22" s="189" t="s">
        <v>335</v>
      </c>
      <c r="B22" s="190"/>
      <c r="C22" s="190"/>
      <c r="D22" s="191"/>
      <c r="E22" s="9"/>
      <c r="F22" s="9"/>
      <c r="G22" s="9"/>
    </row>
    <row r="23" spans="1:7" ht="12.75" customHeight="1">
      <c r="A23" s="186" t="s">
        <v>307</v>
      </c>
      <c r="B23" s="190">
        <v>-7.1771184935157235</v>
      </c>
      <c r="C23" s="190">
        <v>-4.288107202680066</v>
      </c>
      <c r="D23" s="191">
        <f t="shared" si="0"/>
        <v>-5.732612848097895</v>
      </c>
      <c r="E23" s="9"/>
      <c r="F23" s="9"/>
      <c r="G23" s="9"/>
    </row>
    <row r="24" spans="1:7" ht="12.75" customHeight="1">
      <c r="A24" s="189" t="s">
        <v>336</v>
      </c>
      <c r="B24" s="190">
        <v>18.11219946571685</v>
      </c>
      <c r="C24" s="190">
        <v>5.178831526136925</v>
      </c>
      <c r="D24" s="191">
        <f t="shared" si="0"/>
        <v>11.645515495926887</v>
      </c>
      <c r="E24" s="9"/>
      <c r="F24" s="9"/>
      <c r="G24" s="9"/>
    </row>
    <row r="25" spans="1:7" ht="12.75" customHeight="1">
      <c r="A25" s="116" t="s">
        <v>337</v>
      </c>
      <c r="B25" s="190"/>
      <c r="C25" s="190"/>
      <c r="D25" s="191"/>
      <c r="E25" s="9"/>
      <c r="F25" s="9"/>
      <c r="G25" s="9"/>
    </row>
    <row r="26" spans="1:7" ht="12.75" customHeight="1">
      <c r="A26" s="186" t="s">
        <v>225</v>
      </c>
      <c r="B26" s="190">
        <v>-5.554620434270325</v>
      </c>
      <c r="C26" s="190">
        <v>-2.7911613224788145</v>
      </c>
      <c r="D26" s="191">
        <f t="shared" si="0"/>
        <v>-4.17289087837457</v>
      </c>
      <c r="E26" s="9"/>
      <c r="F26" s="9"/>
      <c r="G26" s="9"/>
    </row>
    <row r="27" spans="1:7" ht="12.75" customHeight="1">
      <c r="A27" s="192"/>
      <c r="B27" s="190"/>
      <c r="C27" s="190"/>
      <c r="D27" s="191"/>
      <c r="E27" s="9"/>
      <c r="F27" s="9"/>
      <c r="G27" s="9"/>
    </row>
    <row r="28" spans="1:7" ht="12.75" customHeight="1">
      <c r="A28" s="193" t="s">
        <v>367</v>
      </c>
      <c r="B28" s="209">
        <v>-1.0132630364939228</v>
      </c>
      <c r="C28" s="209">
        <v>-1.4031957174142367</v>
      </c>
      <c r="D28" s="210">
        <f t="shared" si="0"/>
        <v>-1.2082293769540797</v>
      </c>
      <c r="E28" s="9"/>
      <c r="F28" s="9"/>
      <c r="G28" s="9"/>
    </row>
    <row r="29" spans="1:7" ht="12.75" customHeight="1">
      <c r="A29" s="133"/>
      <c r="B29" s="190"/>
      <c r="C29" s="190"/>
      <c r="D29" s="191"/>
      <c r="E29" s="9"/>
      <c r="F29" s="9"/>
      <c r="G29" s="9"/>
    </row>
    <row r="30" spans="1:7" ht="12.75" customHeight="1">
      <c r="A30" s="189" t="s">
        <v>341</v>
      </c>
      <c r="B30" s="190"/>
      <c r="C30" s="190"/>
      <c r="D30" s="191"/>
      <c r="E30" s="9"/>
      <c r="F30" s="9"/>
      <c r="G30" s="9"/>
    </row>
    <row r="31" spans="1:7" ht="12.75" customHeight="1">
      <c r="A31" s="186" t="s">
        <v>338</v>
      </c>
      <c r="B31" s="190">
        <v>-15.43771043771045</v>
      </c>
      <c r="C31" s="190">
        <v>-5.6062291434927545</v>
      </c>
      <c r="D31" s="191">
        <f>(B31+C31)/2</f>
        <v>-10.521969790601602</v>
      </c>
      <c r="E31" s="9"/>
      <c r="F31" s="9"/>
      <c r="G31" s="9"/>
    </row>
    <row r="32" spans="1:7" ht="12.75" customHeight="1">
      <c r="A32" s="189" t="s">
        <v>339</v>
      </c>
      <c r="B32" s="190">
        <v>-8.644536652835418</v>
      </c>
      <c r="C32" s="190">
        <v>-10.728497092133473</v>
      </c>
      <c r="D32" s="191">
        <f t="shared" si="0"/>
        <v>-9.686516872484447</v>
      </c>
      <c r="E32" s="9"/>
      <c r="F32" s="9"/>
      <c r="G32" s="9"/>
    </row>
    <row r="33" spans="1:7" ht="12.75" customHeight="1">
      <c r="A33" s="189" t="s">
        <v>340</v>
      </c>
      <c r="B33" s="190">
        <v>-7.009875344018133</v>
      </c>
      <c r="C33" s="190">
        <v>0.07902639481587748</v>
      </c>
      <c r="D33" s="191">
        <f t="shared" si="0"/>
        <v>-3.465424474601128</v>
      </c>
      <c r="E33" s="9"/>
      <c r="F33" s="9"/>
      <c r="G33" s="9"/>
    </row>
    <row r="34" spans="1:7" ht="12.75" customHeight="1">
      <c r="A34" s="189" t="s">
        <v>342</v>
      </c>
      <c r="B34" s="190"/>
      <c r="C34" s="190"/>
      <c r="D34" s="191"/>
      <c r="E34" s="9"/>
      <c r="F34" s="9"/>
      <c r="G34" s="9"/>
    </row>
    <row r="35" spans="1:7" ht="12.75" customHeight="1">
      <c r="A35" s="186" t="s">
        <v>234</v>
      </c>
      <c r="B35" s="190">
        <v>-2.562036738640032</v>
      </c>
      <c r="C35" s="190">
        <v>2.2695905535960623</v>
      </c>
      <c r="D35" s="191">
        <f t="shared" si="0"/>
        <v>-0.14622309252198473</v>
      </c>
      <c r="E35" s="9"/>
      <c r="F35" s="9"/>
      <c r="G35" s="9"/>
    </row>
    <row r="36" spans="1:7" ht="12.75" customHeight="1">
      <c r="A36" s="133"/>
      <c r="B36" s="190"/>
      <c r="C36" s="190"/>
      <c r="D36" s="191"/>
      <c r="E36" s="9"/>
      <c r="F36" s="9"/>
      <c r="G36" s="9"/>
    </row>
    <row r="37" spans="1:7" ht="12.75" customHeight="1">
      <c r="A37" s="196" t="s">
        <v>368</v>
      </c>
      <c r="B37" s="194">
        <v>-6.938911022576363</v>
      </c>
      <c r="C37" s="194">
        <v>-3.141444745654599</v>
      </c>
      <c r="D37" s="195">
        <f t="shared" si="0"/>
        <v>-5.040177884115481</v>
      </c>
      <c r="E37" s="9"/>
      <c r="F37" s="9"/>
      <c r="G37" s="9"/>
    </row>
    <row r="38" spans="1:7" ht="12.75" customHeight="1">
      <c r="A38" s="197"/>
      <c r="B38" s="194"/>
      <c r="C38" s="194"/>
      <c r="D38" s="195"/>
      <c r="E38" s="9"/>
      <c r="F38" s="9"/>
      <c r="G38" s="9"/>
    </row>
    <row r="39" spans="1:7" ht="12.75" customHeight="1" thickBot="1">
      <c r="A39" s="198" t="s">
        <v>369</v>
      </c>
      <c r="B39" s="199">
        <v>-21.43083254194365</v>
      </c>
      <c r="C39" s="199">
        <v>-10.226654578422462</v>
      </c>
      <c r="D39" s="200">
        <f t="shared" si="0"/>
        <v>-15.828743560183057</v>
      </c>
      <c r="E39" s="9"/>
      <c r="F39" s="9"/>
      <c r="G39" s="9"/>
    </row>
    <row r="40" spans="1:7" ht="12.75" customHeight="1">
      <c r="A40" s="201" t="s">
        <v>45</v>
      </c>
      <c r="B40" s="202"/>
      <c r="C40" s="202"/>
      <c r="D40" s="202"/>
      <c r="E40" s="17"/>
      <c r="F40" s="17"/>
      <c r="G40" s="17"/>
    </row>
    <row r="41" spans="1:4" ht="12.75" customHeight="1">
      <c r="A41" s="67" t="s">
        <v>308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325</v>
      </c>
      <c r="B6" s="382" t="s">
        <v>402</v>
      </c>
      <c r="C6" s="383"/>
      <c r="D6" s="384"/>
      <c r="E6" s="9"/>
      <c r="F6" s="9"/>
      <c r="G6" s="9"/>
    </row>
    <row r="7" spans="1:7" ht="12.75" customHeight="1" thickBot="1">
      <c r="A7" s="329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22" t="s">
        <v>357</v>
      </c>
      <c r="B8" s="184"/>
      <c r="C8" s="184"/>
      <c r="D8" s="185"/>
      <c r="E8" s="9"/>
      <c r="F8" s="9"/>
      <c r="G8" s="9"/>
    </row>
    <row r="9" spans="1:7" ht="12.75" customHeight="1">
      <c r="A9" s="206" t="s">
        <v>320</v>
      </c>
      <c r="B9" s="187">
        <v>-30.15201077544738</v>
      </c>
      <c r="C9" s="187">
        <v>-18.381277425646022</v>
      </c>
      <c r="D9" s="188">
        <f>(B9+C9)/2</f>
        <v>-24.2666441005467</v>
      </c>
      <c r="E9" s="9"/>
      <c r="F9" s="9"/>
      <c r="G9" s="9"/>
    </row>
    <row r="10" spans="1:7" ht="12.75" customHeight="1">
      <c r="A10" s="116" t="s">
        <v>343</v>
      </c>
      <c r="B10" s="187">
        <v>-13.278073193619022</v>
      </c>
      <c r="C10" s="187">
        <v>-4.5161290322580605</v>
      </c>
      <c r="D10" s="188">
        <f>(B10+C10)/2</f>
        <v>-8.897101112938541</v>
      </c>
      <c r="E10" s="9"/>
      <c r="F10" s="9"/>
      <c r="G10" s="9"/>
    </row>
    <row r="11" spans="1:7" ht="12.75" customHeight="1">
      <c r="A11" s="116" t="s">
        <v>344</v>
      </c>
      <c r="B11" s="187"/>
      <c r="C11" s="187"/>
      <c r="D11" s="188"/>
      <c r="E11" s="9"/>
      <c r="F11" s="9"/>
      <c r="G11" s="9"/>
    </row>
    <row r="12" spans="1:7" ht="12.75" customHeight="1">
      <c r="A12" s="206" t="s">
        <v>321</v>
      </c>
      <c r="B12" s="187">
        <v>-16.782637508283624</v>
      </c>
      <c r="C12" s="187">
        <v>-7.86835634575374</v>
      </c>
      <c r="D12" s="188">
        <f>(B12+C12)/2</f>
        <v>-12.325496927018682</v>
      </c>
      <c r="E12" s="9"/>
      <c r="F12" s="9"/>
      <c r="G12" s="9"/>
    </row>
    <row r="13" spans="1:7" ht="12.75" customHeight="1" thickBot="1">
      <c r="A13" s="156" t="s">
        <v>345</v>
      </c>
      <c r="B13" s="207">
        <v>-34.827979781509846</v>
      </c>
      <c r="C13" s="207">
        <v>0</v>
      </c>
      <c r="D13" s="208">
        <f>(B13+C13)/2</f>
        <v>-17.413989890754923</v>
      </c>
      <c r="E13" s="9"/>
      <c r="F13" s="9"/>
      <c r="G13" s="9"/>
    </row>
    <row r="14" spans="1:7" ht="12.75" customHeight="1">
      <c r="A14" s="201" t="s">
        <v>45</v>
      </c>
      <c r="B14" s="202"/>
      <c r="C14" s="202"/>
      <c r="D14" s="202"/>
      <c r="E14" s="9"/>
      <c r="F14" s="9"/>
      <c r="G14" s="9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426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3.5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1" ht="12.75" customHeight="1">
      <c r="A7" s="157" t="s">
        <v>327</v>
      </c>
      <c r="B7" s="184"/>
      <c r="C7" s="184"/>
      <c r="D7" s="184"/>
      <c r="E7" s="184"/>
      <c r="F7" s="184"/>
      <c r="G7" s="185"/>
      <c r="J7" s="51"/>
      <c r="K7" s="51"/>
    </row>
    <row r="8" spans="1:11" ht="12.75" customHeight="1">
      <c r="A8" s="186" t="s">
        <v>303</v>
      </c>
      <c r="B8" s="187">
        <v>109.18333333333335</v>
      </c>
      <c r="C8" s="187">
        <v>111.23333333333335</v>
      </c>
      <c r="D8" s="187">
        <f>(B8+C8)/2</f>
        <v>110.20833333333334</v>
      </c>
      <c r="E8" s="187">
        <v>108.85</v>
      </c>
      <c r="F8" s="187">
        <v>108.86666666666667</v>
      </c>
      <c r="G8" s="188">
        <f>(E8+F8)/2</f>
        <v>108.85833333333333</v>
      </c>
      <c r="J8" s="51"/>
      <c r="K8" s="51"/>
    </row>
    <row r="9" spans="1:11" ht="12.75" customHeight="1">
      <c r="A9" s="116" t="s">
        <v>328</v>
      </c>
      <c r="B9" s="187"/>
      <c r="C9" s="187"/>
      <c r="D9" s="187"/>
      <c r="E9" s="187"/>
      <c r="F9" s="187"/>
      <c r="G9" s="188"/>
      <c r="J9" s="51"/>
      <c r="K9" s="51"/>
    </row>
    <row r="10" spans="1:11" ht="12.75" customHeight="1">
      <c r="A10" s="186" t="s">
        <v>304</v>
      </c>
      <c r="B10" s="187">
        <v>110.83333333333333</v>
      </c>
      <c r="C10" s="187">
        <v>112.26666666666667</v>
      </c>
      <c r="D10" s="187">
        <f aca="true" t="shared" si="0" ref="D10:D38">(B10+C10)/2</f>
        <v>111.55</v>
      </c>
      <c r="E10" s="187">
        <v>111.61666666666667</v>
      </c>
      <c r="F10" s="187">
        <v>111.73333333333335</v>
      </c>
      <c r="G10" s="188">
        <f aca="true" t="shared" si="1" ref="G10:G25">(E10+F10)/2</f>
        <v>111.67500000000001</v>
      </c>
      <c r="J10" s="51"/>
      <c r="K10" s="51"/>
    </row>
    <row r="11" spans="1:11" ht="12.75" customHeight="1">
      <c r="A11" s="116" t="s">
        <v>329</v>
      </c>
      <c r="B11" s="187"/>
      <c r="C11" s="187"/>
      <c r="D11" s="187"/>
      <c r="E11" s="187"/>
      <c r="F11" s="187"/>
      <c r="G11" s="188"/>
      <c r="J11" s="51"/>
      <c r="K11" s="51"/>
    </row>
    <row r="12" spans="1:11" ht="12.75" customHeight="1">
      <c r="A12" s="186" t="s">
        <v>218</v>
      </c>
      <c r="B12" s="187">
        <v>110.9</v>
      </c>
      <c r="C12" s="187">
        <v>112.25</v>
      </c>
      <c r="D12" s="187">
        <f t="shared" si="0"/>
        <v>111.575</v>
      </c>
      <c r="E12" s="187">
        <v>112.08333333333333</v>
      </c>
      <c r="F12" s="187">
        <v>110.96666666666665</v>
      </c>
      <c r="G12" s="188">
        <f t="shared" si="1"/>
        <v>111.52499999999999</v>
      </c>
      <c r="J12" s="51"/>
      <c r="K12" s="51"/>
    </row>
    <row r="13" spans="1:11" ht="12.75" customHeight="1">
      <c r="A13" s="116" t="s">
        <v>330</v>
      </c>
      <c r="B13" s="187"/>
      <c r="C13" s="187"/>
      <c r="D13" s="187"/>
      <c r="E13" s="187"/>
      <c r="F13" s="187"/>
      <c r="G13" s="188"/>
      <c r="J13" s="51"/>
      <c r="K13" s="51"/>
    </row>
    <row r="14" spans="1:11" ht="12.75" customHeight="1">
      <c r="A14" s="186" t="s">
        <v>305</v>
      </c>
      <c r="B14" s="187">
        <v>106.21666666666665</v>
      </c>
      <c r="C14" s="187">
        <v>95.88333333333333</v>
      </c>
      <c r="D14" s="187">
        <f t="shared" si="0"/>
        <v>101.04999999999998</v>
      </c>
      <c r="E14" s="187">
        <v>81.3</v>
      </c>
      <c r="F14" s="187">
        <v>86.35</v>
      </c>
      <c r="G14" s="188">
        <f t="shared" si="1"/>
        <v>83.82499999999999</v>
      </c>
      <c r="J14" s="51"/>
      <c r="K14" s="51"/>
    </row>
    <row r="15" spans="1:11" ht="12.75" customHeight="1">
      <c r="A15" s="159" t="s">
        <v>331</v>
      </c>
      <c r="B15" s="187">
        <v>119.23333333333333</v>
      </c>
      <c r="C15" s="187">
        <v>117.6</v>
      </c>
      <c r="D15" s="187">
        <f t="shared" si="0"/>
        <v>118.41666666666666</v>
      </c>
      <c r="E15" s="187">
        <v>114.63333333333333</v>
      </c>
      <c r="F15" s="187">
        <v>112.76666666666667</v>
      </c>
      <c r="G15" s="188">
        <f t="shared" si="1"/>
        <v>113.69999999999999</v>
      </c>
      <c r="J15" s="51"/>
      <c r="K15" s="51"/>
    </row>
    <row r="16" spans="1:11" ht="12.75" customHeight="1">
      <c r="A16" s="116" t="s">
        <v>332</v>
      </c>
      <c r="B16" s="187"/>
      <c r="C16" s="187"/>
      <c r="D16" s="187"/>
      <c r="E16" s="187"/>
      <c r="F16" s="187"/>
      <c r="G16" s="188"/>
      <c r="J16" s="51"/>
      <c r="K16" s="51"/>
    </row>
    <row r="17" spans="1:11" ht="12.75" customHeight="1">
      <c r="A17" s="186" t="s">
        <v>228</v>
      </c>
      <c r="B17" s="187">
        <v>145.41666666666666</v>
      </c>
      <c r="C17" s="187">
        <v>143.6166666666667</v>
      </c>
      <c r="D17" s="187">
        <f t="shared" si="0"/>
        <v>144.51666666666668</v>
      </c>
      <c r="E17" s="187">
        <v>134.31666666666666</v>
      </c>
      <c r="F17" s="187">
        <v>124.06666666666666</v>
      </c>
      <c r="G17" s="188">
        <f t="shared" si="1"/>
        <v>129.19166666666666</v>
      </c>
      <c r="J17" s="51"/>
      <c r="K17" s="51"/>
    </row>
    <row r="18" spans="1:11" ht="12.75" customHeight="1">
      <c r="A18" s="159" t="s">
        <v>333</v>
      </c>
      <c r="B18" s="187"/>
      <c r="C18" s="187"/>
      <c r="D18" s="187"/>
      <c r="E18" s="187"/>
      <c r="F18" s="187"/>
      <c r="G18" s="188"/>
      <c r="J18" s="51"/>
      <c r="K18" s="51"/>
    </row>
    <row r="19" spans="1:11" ht="12.75" customHeight="1">
      <c r="A19" s="186" t="s">
        <v>306</v>
      </c>
      <c r="B19" s="187">
        <v>118.66666666666667</v>
      </c>
      <c r="C19" s="187">
        <v>119.88333333333333</v>
      </c>
      <c r="D19" s="187">
        <f t="shared" si="0"/>
        <v>119.275</v>
      </c>
      <c r="E19" s="187">
        <v>120.91666666666667</v>
      </c>
      <c r="F19" s="187">
        <v>121.1</v>
      </c>
      <c r="G19" s="188">
        <f t="shared" si="1"/>
        <v>121.00833333333333</v>
      </c>
      <c r="J19" s="51"/>
      <c r="K19" s="51"/>
    </row>
    <row r="20" spans="1:11" ht="12.75" customHeight="1">
      <c r="A20" s="189" t="s">
        <v>334</v>
      </c>
      <c r="B20" s="190">
        <v>96.66666666666667</v>
      </c>
      <c r="C20" s="190">
        <v>98.21666666666668</v>
      </c>
      <c r="D20" s="190">
        <f t="shared" si="0"/>
        <v>97.44166666666668</v>
      </c>
      <c r="E20" s="190">
        <v>93.25</v>
      </c>
      <c r="F20" s="190">
        <v>86.7</v>
      </c>
      <c r="G20" s="191">
        <f t="shared" si="1"/>
        <v>89.975</v>
      </c>
      <c r="J20" s="51"/>
      <c r="K20" s="51"/>
    </row>
    <row r="21" spans="1:11" ht="12.75" customHeight="1">
      <c r="A21" s="189" t="s">
        <v>335</v>
      </c>
      <c r="B21" s="190"/>
      <c r="C21" s="190"/>
      <c r="D21" s="190"/>
      <c r="E21" s="190"/>
      <c r="F21" s="190"/>
      <c r="G21" s="191"/>
      <c r="J21" s="51"/>
      <c r="K21" s="51"/>
    </row>
    <row r="22" spans="1:11" ht="12.75" customHeight="1">
      <c r="A22" s="186" t="s">
        <v>307</v>
      </c>
      <c r="B22" s="190">
        <v>110.83333333333333</v>
      </c>
      <c r="C22" s="190">
        <v>114.16666666666669</v>
      </c>
      <c r="D22" s="190">
        <f t="shared" si="0"/>
        <v>112.5</v>
      </c>
      <c r="E22" s="190">
        <v>113.63333333333333</v>
      </c>
      <c r="F22" s="190">
        <v>113.86666666666667</v>
      </c>
      <c r="G22" s="191">
        <f t="shared" si="1"/>
        <v>113.75</v>
      </c>
      <c r="J22" s="51"/>
      <c r="K22" s="51"/>
    </row>
    <row r="23" spans="1:11" ht="12.75" customHeight="1">
      <c r="A23" s="189" t="s">
        <v>336</v>
      </c>
      <c r="B23" s="190">
        <v>112.06666666666666</v>
      </c>
      <c r="C23" s="190">
        <v>113.7</v>
      </c>
      <c r="D23" s="190">
        <f t="shared" si="0"/>
        <v>112.88333333333333</v>
      </c>
      <c r="E23" s="190">
        <v>113.93333333333334</v>
      </c>
      <c r="F23" s="190">
        <v>113.2</v>
      </c>
      <c r="G23" s="191">
        <f t="shared" si="1"/>
        <v>113.56666666666666</v>
      </c>
      <c r="J23" s="51"/>
      <c r="K23" s="51"/>
    </row>
    <row r="24" spans="1:11" ht="12.75" customHeight="1">
      <c r="A24" s="116" t="s">
        <v>337</v>
      </c>
      <c r="B24" s="190"/>
      <c r="C24" s="190"/>
      <c r="D24" s="190"/>
      <c r="E24" s="190"/>
      <c r="F24" s="190"/>
      <c r="G24" s="191"/>
      <c r="J24" s="51"/>
      <c r="K24" s="51"/>
    </row>
    <row r="25" spans="1:11" ht="12.75" customHeight="1">
      <c r="A25" s="186" t="s">
        <v>225</v>
      </c>
      <c r="B25" s="190">
        <v>139.15</v>
      </c>
      <c r="C25" s="190">
        <v>133.41666666666666</v>
      </c>
      <c r="D25" s="190">
        <f t="shared" si="0"/>
        <v>136.28333333333333</v>
      </c>
      <c r="E25" s="190">
        <v>119.33333333333333</v>
      </c>
      <c r="F25" s="190">
        <v>118.13333333333333</v>
      </c>
      <c r="G25" s="191">
        <f t="shared" si="1"/>
        <v>118.73333333333332</v>
      </c>
      <c r="J25" s="51"/>
      <c r="K25" s="51"/>
    </row>
    <row r="26" spans="1:11" ht="12.75" customHeight="1">
      <c r="A26" s="192"/>
      <c r="B26" s="190"/>
      <c r="C26" s="190"/>
      <c r="D26" s="190"/>
      <c r="E26" s="190"/>
      <c r="F26" s="190"/>
      <c r="G26" s="191"/>
      <c r="J26" s="51"/>
      <c r="K26" s="51"/>
    </row>
    <row r="27" spans="1:11" ht="12.75" customHeight="1">
      <c r="A27" s="193" t="s">
        <v>367</v>
      </c>
      <c r="B27" s="209">
        <v>116.76666666666667</v>
      </c>
      <c r="C27" s="209">
        <v>115.76666666666667</v>
      </c>
      <c r="D27" s="209">
        <f t="shared" si="0"/>
        <v>116.26666666666667</v>
      </c>
      <c r="E27" s="209">
        <v>111.25</v>
      </c>
      <c r="F27" s="209">
        <v>110.8</v>
      </c>
      <c r="G27" s="210">
        <f>(E27+F27)/2</f>
        <v>111.025</v>
      </c>
      <c r="J27" s="51"/>
      <c r="K27" s="51"/>
    </row>
    <row r="28" spans="1:11" ht="12.75" customHeight="1">
      <c r="A28" s="133"/>
      <c r="B28" s="190"/>
      <c r="C28" s="190"/>
      <c r="D28" s="190"/>
      <c r="E28" s="190"/>
      <c r="F28" s="190"/>
      <c r="G28" s="191"/>
      <c r="J28" s="51"/>
      <c r="K28" s="51"/>
    </row>
    <row r="29" spans="1:11" ht="12.75" customHeight="1">
      <c r="A29" s="189" t="s">
        <v>341</v>
      </c>
      <c r="B29" s="190"/>
      <c r="C29" s="190"/>
      <c r="D29" s="190"/>
      <c r="E29" s="190"/>
      <c r="F29" s="190"/>
      <c r="G29" s="191"/>
      <c r="J29" s="51"/>
      <c r="K29" s="51"/>
    </row>
    <row r="30" spans="1:11" ht="12.75" customHeight="1">
      <c r="A30" s="186" t="s">
        <v>338</v>
      </c>
      <c r="B30" s="190">
        <v>113.28333333333332</v>
      </c>
      <c r="C30" s="190">
        <v>115.93333333333334</v>
      </c>
      <c r="D30" s="190">
        <f>(B30+C30)/2</f>
        <v>114.60833333333332</v>
      </c>
      <c r="E30" s="190">
        <v>120.83333333333336</v>
      </c>
      <c r="F30" s="190">
        <v>121.23333333333335</v>
      </c>
      <c r="G30" s="191">
        <f>(E30+F30)/2</f>
        <v>121.03333333333336</v>
      </c>
      <c r="J30" s="51"/>
      <c r="K30" s="51"/>
    </row>
    <row r="31" spans="1:11" ht="12.75" customHeight="1">
      <c r="A31" s="189" t="s">
        <v>339</v>
      </c>
      <c r="B31" s="190">
        <v>108.5166666666667</v>
      </c>
      <c r="C31" s="190">
        <v>109.08333333333333</v>
      </c>
      <c r="D31" s="190">
        <f t="shared" si="0"/>
        <v>108.80000000000001</v>
      </c>
      <c r="E31" s="190">
        <v>109.31666666666666</v>
      </c>
      <c r="F31" s="190">
        <v>109.73333333333335</v>
      </c>
      <c r="G31" s="191">
        <f>(E31+F31)/2</f>
        <v>109.525</v>
      </c>
      <c r="J31" s="51"/>
      <c r="K31" s="51"/>
    </row>
    <row r="32" spans="1:11" ht="12.75" customHeight="1">
      <c r="A32" s="189" t="s">
        <v>340</v>
      </c>
      <c r="B32" s="190">
        <v>112.33333333333336</v>
      </c>
      <c r="C32" s="190">
        <v>112.6</v>
      </c>
      <c r="D32" s="190">
        <f t="shared" si="0"/>
        <v>112.46666666666667</v>
      </c>
      <c r="E32" s="190">
        <v>118.78333333333335</v>
      </c>
      <c r="F32" s="190">
        <v>119.1</v>
      </c>
      <c r="G32" s="191">
        <f>(E32+F32)/2</f>
        <v>118.94166666666666</v>
      </c>
      <c r="J32" s="51"/>
      <c r="K32" s="51"/>
    </row>
    <row r="33" spans="1:11" ht="12.75" customHeight="1">
      <c r="A33" s="189" t="s">
        <v>342</v>
      </c>
      <c r="B33" s="190"/>
      <c r="C33" s="190"/>
      <c r="D33" s="190"/>
      <c r="E33" s="190"/>
      <c r="F33" s="190"/>
      <c r="G33" s="191"/>
      <c r="J33" s="51"/>
      <c r="K33" s="51"/>
    </row>
    <row r="34" spans="1:11" ht="12.75" customHeight="1">
      <c r="A34" s="186" t="s">
        <v>234</v>
      </c>
      <c r="B34" s="190">
        <v>112.95</v>
      </c>
      <c r="C34" s="190">
        <v>113.81666666666668</v>
      </c>
      <c r="D34" s="190">
        <f t="shared" si="0"/>
        <v>113.38333333333334</v>
      </c>
      <c r="E34" s="190">
        <v>118.83333333333333</v>
      </c>
      <c r="F34" s="190">
        <v>118.4</v>
      </c>
      <c r="G34" s="191">
        <f>(E34+F34)/2</f>
        <v>118.61666666666667</v>
      </c>
      <c r="J34" s="51"/>
      <c r="K34" s="51"/>
    </row>
    <row r="35" spans="1:11" ht="12.75" customHeight="1">
      <c r="A35" s="133"/>
      <c r="B35" s="187"/>
      <c r="C35" s="187"/>
      <c r="D35" s="187"/>
      <c r="E35" s="187"/>
      <c r="F35" s="187"/>
      <c r="G35" s="188"/>
      <c r="J35" s="51"/>
      <c r="K35" s="51"/>
    </row>
    <row r="36" spans="1:11" ht="12.75" customHeight="1">
      <c r="A36" s="196" t="s">
        <v>368</v>
      </c>
      <c r="B36" s="194">
        <v>111.8</v>
      </c>
      <c r="C36" s="194">
        <v>112.61666666666669</v>
      </c>
      <c r="D36" s="194">
        <f t="shared" si="0"/>
        <v>112.20833333333334</v>
      </c>
      <c r="E36" s="194">
        <v>116.46666666666665</v>
      </c>
      <c r="F36" s="194">
        <v>116.5</v>
      </c>
      <c r="G36" s="195">
        <f>(E36+F36)/2</f>
        <v>116.48333333333332</v>
      </c>
      <c r="J36" s="51"/>
      <c r="K36" s="51"/>
    </row>
    <row r="37" spans="1:11" ht="12.75" customHeight="1">
      <c r="A37" s="197"/>
      <c r="B37" s="194"/>
      <c r="C37" s="194"/>
      <c r="D37" s="194"/>
      <c r="E37" s="194"/>
      <c r="F37" s="194"/>
      <c r="G37" s="195"/>
      <c r="J37" s="51"/>
      <c r="K37" s="51"/>
    </row>
    <row r="38" spans="1:11" ht="12.75" customHeight="1" thickBot="1">
      <c r="A38" s="198" t="s">
        <v>399</v>
      </c>
      <c r="B38" s="199">
        <v>115.48333333333333</v>
      </c>
      <c r="C38" s="199">
        <v>117.15</v>
      </c>
      <c r="D38" s="199">
        <f t="shared" si="0"/>
        <v>116.31666666666666</v>
      </c>
      <c r="E38" s="199">
        <v>112.2</v>
      </c>
      <c r="F38" s="199">
        <v>112.51666666666667</v>
      </c>
      <c r="G38" s="200">
        <f>(E38+F38)/2</f>
        <v>112.35833333333333</v>
      </c>
      <c r="J38" s="51"/>
      <c r="K38" s="51"/>
    </row>
    <row r="39" spans="1:7" ht="12.75" customHeight="1">
      <c r="A39" s="201" t="s">
        <v>45</v>
      </c>
      <c r="B39" s="211"/>
      <c r="C39" s="211"/>
      <c r="D39" s="211"/>
      <c r="E39" s="211"/>
      <c r="F39" s="211"/>
      <c r="G39" s="211"/>
    </row>
    <row r="40" spans="1:7" ht="12.75" customHeight="1">
      <c r="A40" s="67" t="s">
        <v>308</v>
      </c>
      <c r="B40" s="5"/>
      <c r="C40" s="5"/>
      <c r="D40" s="5"/>
      <c r="E40" s="14"/>
      <c r="G40" s="14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  <row r="42" spans="1:9" ht="12.75" customHeight="1">
      <c r="A42" s="21"/>
      <c r="B42" s="1"/>
      <c r="C42" s="1"/>
      <c r="D42" s="19"/>
      <c r="E42" s="1"/>
      <c r="F42" s="1"/>
      <c r="G42" s="19"/>
      <c r="I42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427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112.83333333333333</v>
      </c>
      <c r="C8" s="187">
        <v>112.96666666666665</v>
      </c>
      <c r="D8" s="187">
        <f>(B8+C8)/2</f>
        <v>112.89999999999999</v>
      </c>
      <c r="E8" s="187">
        <v>112.21666666666668</v>
      </c>
      <c r="F8" s="187">
        <v>110.98333333333333</v>
      </c>
      <c r="G8" s="188">
        <f>(E8+F8)/2</f>
        <v>111.60000000000001</v>
      </c>
      <c r="I8" s="51"/>
      <c r="J8" s="51"/>
    </row>
    <row r="9" spans="1:10" ht="12.75" customHeight="1">
      <c r="A9" s="116" t="s">
        <v>343</v>
      </c>
      <c r="B9" s="187">
        <v>109</v>
      </c>
      <c r="C9" s="187">
        <v>109.76666666666667</v>
      </c>
      <c r="D9" s="187">
        <f>(B9+C9)/2</f>
        <v>109.38333333333333</v>
      </c>
      <c r="E9" s="187">
        <v>106.48333333333333</v>
      </c>
      <c r="F9" s="187">
        <v>104.88333333333333</v>
      </c>
      <c r="G9" s="188">
        <f>(E9+F9)/2</f>
        <v>105.68333333333334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110.2</v>
      </c>
      <c r="C11" s="187">
        <v>110.33333333333333</v>
      </c>
      <c r="D11" s="187">
        <f>(B11+C11)/2</f>
        <v>110.26666666666667</v>
      </c>
      <c r="E11" s="187">
        <v>109.71666666666668</v>
      </c>
      <c r="F11" s="187">
        <v>108.56666666666666</v>
      </c>
      <c r="G11" s="188">
        <f>(E11+F11)/2</f>
        <v>109.14166666666668</v>
      </c>
      <c r="I11" s="51"/>
      <c r="J11" s="51"/>
    </row>
    <row r="12" spans="1:10" ht="12.75" customHeight="1" thickBot="1">
      <c r="A12" s="156" t="s">
        <v>345</v>
      </c>
      <c r="B12" s="207">
        <v>110.45</v>
      </c>
      <c r="C12" s="207">
        <v>67</v>
      </c>
      <c r="D12" s="207">
        <f>(B12+C12)/2</f>
        <v>88.725</v>
      </c>
      <c r="E12" s="207">
        <v>112.56666666666668</v>
      </c>
      <c r="F12" s="207">
        <v>67</v>
      </c>
      <c r="G12" s="208">
        <f>(E12+F12)/2</f>
        <v>89.78333333333333</v>
      </c>
      <c r="I12" s="51"/>
      <c r="J12" s="51"/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428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 thickBot="1">
      <c r="A7" s="212" t="s">
        <v>348</v>
      </c>
      <c r="B7" s="213">
        <v>111.15</v>
      </c>
      <c r="C7" s="213">
        <v>112.73333333333333</v>
      </c>
      <c r="D7" s="213">
        <f>(B7+C7)/2</f>
        <v>111.94166666666666</v>
      </c>
      <c r="E7" s="213">
        <v>117.76666666666667</v>
      </c>
      <c r="F7" s="213">
        <v>118.68333333333332</v>
      </c>
      <c r="G7" s="214">
        <f>(E7+F7)/2</f>
        <v>118.225</v>
      </c>
      <c r="I7" s="51"/>
      <c r="J7" s="51"/>
    </row>
    <row r="8" spans="1:7" ht="12.75" customHeight="1">
      <c r="A8" s="201" t="s">
        <v>45</v>
      </c>
      <c r="B8" s="202"/>
      <c r="C8" s="202"/>
      <c r="D8" s="202"/>
      <c r="E8" s="202"/>
      <c r="F8" s="202"/>
      <c r="G8" s="202"/>
    </row>
    <row r="9" spans="1:9" ht="12.75" customHeight="1">
      <c r="A9" s="21" t="s">
        <v>326</v>
      </c>
      <c r="B9" s="1"/>
      <c r="C9" s="1"/>
      <c r="D9" s="19"/>
      <c r="E9" s="1"/>
      <c r="F9" s="1"/>
      <c r="G9" s="19"/>
      <c r="I9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429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27" t="s">
        <v>346</v>
      </c>
      <c r="B6" s="385" t="s">
        <v>402</v>
      </c>
      <c r="C6" s="386"/>
      <c r="D6" s="386"/>
    </row>
    <row r="7" spans="1:5" ht="13.5" thickBot="1">
      <c r="A7" s="381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57" t="s">
        <v>327</v>
      </c>
      <c r="B8" s="184"/>
      <c r="C8" s="184"/>
      <c r="D8" s="185"/>
    </row>
    <row r="9" spans="1:4" ht="12.75" customHeight="1">
      <c r="A9" s="186" t="s">
        <v>303</v>
      </c>
      <c r="B9" s="187">
        <v>-0.30529690123647407</v>
      </c>
      <c r="C9" s="187">
        <v>-2.1276595744680917</v>
      </c>
      <c r="D9" s="188">
        <f>(B9+C9)/2</f>
        <v>-1.216478237852283</v>
      </c>
    </row>
    <row r="10" spans="1:4" ht="12.75" customHeight="1">
      <c r="A10" s="116" t="s">
        <v>328</v>
      </c>
      <c r="B10" s="187"/>
      <c r="C10" s="187"/>
      <c r="D10" s="188"/>
    </row>
    <row r="11" spans="1:4" ht="12.75" customHeight="1">
      <c r="A11" s="186" t="s">
        <v>304</v>
      </c>
      <c r="B11" s="187">
        <v>0.7067669172932443</v>
      </c>
      <c r="C11" s="187">
        <v>-0.47505938242278845</v>
      </c>
      <c r="D11" s="188">
        <f aca="true" t="shared" si="0" ref="D11:D39">(B11+C11)/2</f>
        <v>0.1158537674352279</v>
      </c>
    </row>
    <row r="12" spans="1:4" ht="12.75" customHeight="1">
      <c r="A12" s="116" t="s">
        <v>329</v>
      </c>
      <c r="B12" s="187"/>
      <c r="C12" s="187"/>
      <c r="D12" s="188"/>
    </row>
    <row r="13" spans="1:4" ht="12.75" customHeight="1">
      <c r="A13" s="186" t="s">
        <v>218</v>
      </c>
      <c r="B13" s="187">
        <v>1.0670273519687312</v>
      </c>
      <c r="C13" s="187">
        <v>-1.1432813659985264</v>
      </c>
      <c r="D13" s="188">
        <f t="shared" si="0"/>
        <v>-0.038127007014897574</v>
      </c>
    </row>
    <row r="14" spans="1:4" ht="12.75" customHeight="1">
      <c r="A14" s="116" t="s">
        <v>330</v>
      </c>
      <c r="B14" s="187"/>
      <c r="C14" s="187"/>
      <c r="D14" s="188"/>
    </row>
    <row r="15" spans="1:4" ht="12.75" customHeight="1">
      <c r="A15" s="186" t="s">
        <v>305</v>
      </c>
      <c r="B15" s="187">
        <v>-23.458339871332175</v>
      </c>
      <c r="C15" s="187">
        <v>-9.942638623326959</v>
      </c>
      <c r="D15" s="188">
        <f t="shared" si="0"/>
        <v>-16.700489247329568</v>
      </c>
    </row>
    <row r="16" spans="1:4" ht="12.75" customHeight="1">
      <c r="A16" s="159" t="s">
        <v>331</v>
      </c>
      <c r="B16" s="187">
        <v>-3.857981548783904</v>
      </c>
      <c r="C16" s="187">
        <v>-4.109977324263035</v>
      </c>
      <c r="D16" s="188">
        <f t="shared" si="0"/>
        <v>-3.9839794365234695</v>
      </c>
    </row>
    <row r="17" spans="1:4" ht="12.75" customHeight="1">
      <c r="A17" s="116" t="s">
        <v>332</v>
      </c>
      <c r="B17" s="187"/>
      <c r="C17" s="187"/>
      <c r="D17" s="188"/>
    </row>
    <row r="18" spans="1:4" ht="12.75" customHeight="1">
      <c r="A18" s="186" t="s">
        <v>228</v>
      </c>
      <c r="B18" s="187">
        <v>-7.633237822349567</v>
      </c>
      <c r="C18" s="187">
        <v>-13.612626204015344</v>
      </c>
      <c r="D18" s="188">
        <f t="shared" si="0"/>
        <v>-10.622932013182457</v>
      </c>
    </row>
    <row r="19" spans="1:4" ht="12.75" customHeight="1">
      <c r="A19" s="159" t="s">
        <v>333</v>
      </c>
      <c r="B19" s="187"/>
      <c r="C19" s="187"/>
      <c r="D19" s="188"/>
    </row>
    <row r="20" spans="1:4" ht="12.75" customHeight="1">
      <c r="A20" s="186" t="s">
        <v>306</v>
      </c>
      <c r="B20" s="190">
        <v>1.8960674157303368</v>
      </c>
      <c r="C20" s="190">
        <v>1.0148755734742128</v>
      </c>
      <c r="D20" s="191">
        <f t="shared" si="0"/>
        <v>1.4554714946022749</v>
      </c>
    </row>
    <row r="21" spans="1:4" ht="12.75" customHeight="1">
      <c r="A21" s="189" t="s">
        <v>334</v>
      </c>
      <c r="B21" s="190">
        <v>-3.534482758620695</v>
      </c>
      <c r="C21" s="190">
        <v>-11.725776344815895</v>
      </c>
      <c r="D21" s="191">
        <f t="shared" si="0"/>
        <v>-7.630129551718294</v>
      </c>
    </row>
    <row r="22" spans="1:4" ht="12.75" customHeight="1">
      <c r="A22" s="189" t="s">
        <v>335</v>
      </c>
      <c r="B22" s="190"/>
      <c r="C22" s="190"/>
      <c r="D22" s="191"/>
    </row>
    <row r="23" spans="1:4" ht="12.75" customHeight="1">
      <c r="A23" s="186" t="s">
        <v>307</v>
      </c>
      <c r="B23" s="190">
        <v>2.526315789473682</v>
      </c>
      <c r="C23" s="190">
        <v>-0.2627737226277471</v>
      </c>
      <c r="D23" s="191">
        <f t="shared" si="0"/>
        <v>1.1317710334229674</v>
      </c>
    </row>
    <row r="24" spans="1:4" ht="12.75" customHeight="1">
      <c r="A24" s="189" t="s">
        <v>336</v>
      </c>
      <c r="B24" s="190">
        <v>1.665675193337306</v>
      </c>
      <c r="C24" s="190">
        <v>-0.4397537379067722</v>
      </c>
      <c r="D24" s="191">
        <f t="shared" si="0"/>
        <v>0.6129607277152669</v>
      </c>
    </row>
    <row r="25" spans="1:4" ht="12.75" customHeight="1">
      <c r="A25" s="116" t="s">
        <v>337</v>
      </c>
      <c r="B25" s="190"/>
      <c r="C25" s="190"/>
      <c r="D25" s="191"/>
    </row>
    <row r="26" spans="1:4" ht="12.75" customHeight="1">
      <c r="A26" s="186" t="s">
        <v>225</v>
      </c>
      <c r="B26" s="190">
        <v>-14.24122649419093</v>
      </c>
      <c r="C26" s="190">
        <v>-11.455340412242348</v>
      </c>
      <c r="D26" s="191">
        <f t="shared" si="0"/>
        <v>-12.848283453216638</v>
      </c>
    </row>
    <row r="27" spans="1:4" ht="12.75" customHeight="1">
      <c r="A27" s="192"/>
      <c r="B27" s="190"/>
      <c r="C27" s="190"/>
      <c r="D27" s="191"/>
    </row>
    <row r="28" spans="1:4" ht="12.75" customHeight="1">
      <c r="A28" s="193" t="s">
        <v>367</v>
      </c>
      <c r="B28" s="209">
        <v>-4.724521838424207</v>
      </c>
      <c r="C28" s="209">
        <v>-4.290238986467033</v>
      </c>
      <c r="D28" s="210">
        <f t="shared" si="0"/>
        <v>-4.50738041244562</v>
      </c>
    </row>
    <row r="29" spans="1:4" ht="12.75" customHeight="1">
      <c r="A29" s="133"/>
      <c r="B29" s="190"/>
      <c r="C29" s="190"/>
      <c r="D29" s="191"/>
    </row>
    <row r="30" spans="1:4" ht="12.75" customHeight="1">
      <c r="A30" s="189" t="s">
        <v>341</v>
      </c>
      <c r="B30" s="190"/>
      <c r="C30" s="190"/>
      <c r="D30" s="191"/>
    </row>
    <row r="31" spans="1:4" ht="12.75" customHeight="1">
      <c r="A31" s="186" t="s">
        <v>338</v>
      </c>
      <c r="B31" s="190">
        <v>6.664705016919265</v>
      </c>
      <c r="C31" s="190">
        <v>4.57159286946522</v>
      </c>
      <c r="D31" s="191">
        <f>(B31+C31)/2</f>
        <v>5.618148943192242</v>
      </c>
    </row>
    <row r="32" spans="1:4" ht="12.75" customHeight="1">
      <c r="A32" s="189" t="s">
        <v>339</v>
      </c>
      <c r="B32" s="190">
        <v>0.7372139456304425</v>
      </c>
      <c r="C32" s="190">
        <v>0.5958747135217906</v>
      </c>
      <c r="D32" s="191">
        <f t="shared" si="0"/>
        <v>0.6665443295761165</v>
      </c>
    </row>
    <row r="33" spans="1:4" ht="12.75" customHeight="1">
      <c r="A33" s="189" t="s">
        <v>340</v>
      </c>
      <c r="B33" s="190">
        <v>5.7418397626112645</v>
      </c>
      <c r="C33" s="190">
        <v>5.772646536412078</v>
      </c>
      <c r="D33" s="191">
        <f t="shared" si="0"/>
        <v>5.757243149511671</v>
      </c>
    </row>
    <row r="34" spans="1:4" ht="12.75" customHeight="1">
      <c r="A34" s="189" t="s">
        <v>342</v>
      </c>
      <c r="B34" s="190"/>
      <c r="C34" s="190"/>
      <c r="D34" s="191"/>
    </row>
    <row r="35" spans="1:4" ht="12.75" customHeight="1">
      <c r="A35" s="186" t="s">
        <v>234</v>
      </c>
      <c r="B35" s="190">
        <v>5.2087944518223335</v>
      </c>
      <c r="C35" s="190">
        <v>4.026943915653824</v>
      </c>
      <c r="D35" s="191">
        <f t="shared" si="0"/>
        <v>4.617869183738079</v>
      </c>
    </row>
    <row r="36" spans="1:4" ht="12.75" customHeight="1">
      <c r="A36" s="133"/>
      <c r="B36" s="190"/>
      <c r="C36" s="190"/>
      <c r="D36" s="191"/>
    </row>
    <row r="37" spans="1:4" ht="12.75" customHeight="1">
      <c r="A37" s="196" t="s">
        <v>368</v>
      </c>
      <c r="B37" s="209">
        <v>4.174120453190213</v>
      </c>
      <c r="C37" s="209">
        <v>3.4482758620689453</v>
      </c>
      <c r="D37" s="210">
        <f t="shared" si="0"/>
        <v>3.811198157629579</v>
      </c>
    </row>
    <row r="38" spans="1:4" ht="12.75" customHeight="1">
      <c r="A38" s="197"/>
      <c r="B38" s="209"/>
      <c r="C38" s="209"/>
      <c r="D38" s="210"/>
    </row>
    <row r="39" spans="1:4" ht="12.75" customHeight="1" thickBot="1">
      <c r="A39" s="198" t="s">
        <v>399</v>
      </c>
      <c r="B39" s="215">
        <v>-2.843123105787269</v>
      </c>
      <c r="C39" s="215">
        <v>-3.9550433916631156</v>
      </c>
      <c r="D39" s="216">
        <f t="shared" si="0"/>
        <v>-3.3990832487251925</v>
      </c>
    </row>
    <row r="40" spans="1:7" ht="12.75" customHeight="1">
      <c r="A40" s="134" t="s">
        <v>45</v>
      </c>
      <c r="B40" s="211"/>
      <c r="C40" s="211"/>
      <c r="D40" s="211"/>
      <c r="E40" s="16"/>
      <c r="F40" s="16"/>
      <c r="G40" s="16"/>
    </row>
    <row r="41" spans="1:4" ht="12.75" customHeight="1">
      <c r="A41" s="67" t="s">
        <v>189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430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22" t="s">
        <v>357</v>
      </c>
      <c r="B8" s="184"/>
      <c r="C8" s="184"/>
      <c r="D8" s="185"/>
    </row>
    <row r="9" spans="1:4" ht="12.75" customHeight="1">
      <c r="A9" s="206" t="s">
        <v>320</v>
      </c>
      <c r="B9" s="187">
        <v>-0.5465288035450332</v>
      </c>
      <c r="C9" s="187">
        <v>-1.7556801416346888</v>
      </c>
      <c r="D9" s="188">
        <f>(B9+C9)/2</f>
        <v>-1.151104472589861</v>
      </c>
    </row>
    <row r="10" spans="1:4" ht="12.75" customHeight="1">
      <c r="A10" s="116" t="s">
        <v>343</v>
      </c>
      <c r="B10" s="187">
        <v>-2.308868501529051</v>
      </c>
      <c r="C10" s="187">
        <v>-4.448830853325241</v>
      </c>
      <c r="D10" s="188">
        <f>(B10+C10)/2</f>
        <v>-3.378849677427146</v>
      </c>
    </row>
    <row r="11" spans="1:4" ht="12.75" customHeight="1">
      <c r="A11" s="116" t="s">
        <v>344</v>
      </c>
      <c r="B11" s="187"/>
      <c r="C11" s="187"/>
      <c r="D11" s="188"/>
    </row>
    <row r="12" spans="1:4" ht="12.75" customHeight="1">
      <c r="A12" s="206" t="s">
        <v>321</v>
      </c>
      <c r="B12" s="187">
        <v>-0.4385964912280581</v>
      </c>
      <c r="C12" s="187">
        <v>-1.6012084592145006</v>
      </c>
      <c r="D12" s="188">
        <f>(B12+C12)/2</f>
        <v>-1.0199024752212793</v>
      </c>
    </row>
    <row r="13" spans="1:4" ht="12.75" customHeight="1" thickBot="1">
      <c r="A13" s="156" t="s">
        <v>345</v>
      </c>
      <c r="B13" s="207">
        <v>1.9164025954428918</v>
      </c>
      <c r="C13" s="207">
        <v>0</v>
      </c>
      <c r="D13" s="208">
        <f>(B13+C13)/2</f>
        <v>0.9582012977214459</v>
      </c>
    </row>
    <row r="14" spans="1:7" ht="12.75" customHeight="1">
      <c r="A14" s="201" t="s">
        <v>45</v>
      </c>
      <c r="B14" s="202"/>
      <c r="C14" s="202"/>
      <c r="D14" s="202"/>
      <c r="E14" s="17"/>
      <c r="F14" s="17"/>
      <c r="G14" s="17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431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 thickBot="1">
      <c r="A8" s="212" t="s">
        <v>348</v>
      </c>
      <c r="B8" s="213">
        <v>5.952916479232263</v>
      </c>
      <c r="C8" s="213">
        <v>5.277942046126542</v>
      </c>
      <c r="D8" s="214">
        <f>(B8+C8)/2</f>
        <v>5.6154292626794025</v>
      </c>
    </row>
    <row r="9" spans="1:7" ht="12.75" customHeight="1">
      <c r="A9" s="201" t="s">
        <v>45</v>
      </c>
      <c r="B9" s="202"/>
      <c r="C9" s="202"/>
      <c r="D9" s="202"/>
      <c r="E9" s="17"/>
      <c r="F9" s="17"/>
      <c r="G9" s="17"/>
    </row>
    <row r="10" spans="1:9" ht="12.75" customHeight="1">
      <c r="A10" s="21" t="s">
        <v>326</v>
      </c>
      <c r="B10" s="1"/>
      <c r="C10" s="1"/>
      <c r="D10" s="19"/>
      <c r="E10" s="1"/>
      <c r="F10" s="1"/>
      <c r="G10" s="19"/>
      <c r="I10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113</v>
      </c>
      <c r="B7" s="184">
        <v>110.57472332666667</v>
      </c>
      <c r="C7" s="184">
        <v>114.27819961833335</v>
      </c>
      <c r="D7" s="184">
        <f aca="true" t="shared" si="0" ref="D7:D28">(B7+C7)/2</f>
        <v>112.42646147250001</v>
      </c>
      <c r="E7" s="184">
        <v>114.81383333333333</v>
      </c>
      <c r="F7" s="184">
        <v>114.23083333333334</v>
      </c>
      <c r="G7" s="185">
        <f aca="true" t="shared" si="1" ref="G7:G28">(E7+F7)/2</f>
        <v>114.52233333333334</v>
      </c>
      <c r="H7" s="39"/>
      <c r="K7" s="51"/>
      <c r="L7" s="51"/>
      <c r="M7" s="51"/>
    </row>
    <row r="8" spans="1:13" ht="12.75" customHeight="1">
      <c r="A8" s="218" t="s">
        <v>57</v>
      </c>
      <c r="B8" s="187">
        <v>117.37866307833333</v>
      </c>
      <c r="C8" s="187">
        <v>118.33744677166668</v>
      </c>
      <c r="D8" s="187">
        <f t="shared" si="0"/>
        <v>117.858054925</v>
      </c>
      <c r="E8" s="187">
        <v>117.9215</v>
      </c>
      <c r="F8" s="187">
        <v>117.68400000000001</v>
      </c>
      <c r="G8" s="188">
        <f t="shared" si="1"/>
        <v>117.80275</v>
      </c>
      <c r="H8" s="39"/>
      <c r="K8" s="51"/>
      <c r="L8" s="51"/>
      <c r="M8" s="51"/>
    </row>
    <row r="9" spans="1:13" ht="12.75" customHeight="1">
      <c r="A9" s="218" t="s">
        <v>114</v>
      </c>
      <c r="B9" s="187">
        <v>109.22682952999999</v>
      </c>
      <c r="C9" s="187">
        <v>111.29845464</v>
      </c>
      <c r="D9" s="187">
        <f t="shared" si="0"/>
        <v>110.262642085</v>
      </c>
      <c r="E9" s="187">
        <v>112.3395</v>
      </c>
      <c r="F9" s="187">
        <v>112.044</v>
      </c>
      <c r="G9" s="188">
        <f t="shared" si="1"/>
        <v>112.19175</v>
      </c>
      <c r="H9" s="39"/>
      <c r="K9" s="51"/>
      <c r="L9" s="51"/>
      <c r="M9" s="51"/>
    </row>
    <row r="10" spans="1:13" ht="12.75" customHeight="1">
      <c r="A10" s="218" t="s">
        <v>115</v>
      </c>
      <c r="B10" s="187">
        <v>99.36726545166665</v>
      </c>
      <c r="C10" s="187">
        <v>109.75324300833331</v>
      </c>
      <c r="D10" s="187">
        <f t="shared" si="0"/>
        <v>104.56025422999998</v>
      </c>
      <c r="E10" s="187">
        <v>103.63633333333333</v>
      </c>
      <c r="F10" s="187">
        <v>109.47216666666667</v>
      </c>
      <c r="G10" s="188">
        <f t="shared" si="1"/>
        <v>106.55425</v>
      </c>
      <c r="H10" s="39"/>
      <c r="K10" s="51"/>
      <c r="L10" s="51"/>
      <c r="M10" s="51"/>
    </row>
    <row r="11" spans="1:13" ht="12.75" customHeight="1">
      <c r="A11" s="218" t="s">
        <v>176</v>
      </c>
      <c r="B11" s="187">
        <v>103.51324085166665</v>
      </c>
      <c r="C11" s="187">
        <v>105.17130004500001</v>
      </c>
      <c r="D11" s="187">
        <f t="shared" si="0"/>
        <v>104.34227044833332</v>
      </c>
      <c r="E11" s="187">
        <v>100.64833333333333</v>
      </c>
      <c r="F11" s="187">
        <v>100.05983333333334</v>
      </c>
      <c r="G11" s="188">
        <f t="shared" si="1"/>
        <v>100.35408333333334</v>
      </c>
      <c r="H11" s="39"/>
      <c r="K11" s="51"/>
      <c r="L11" s="51"/>
      <c r="M11" s="51"/>
    </row>
    <row r="12" spans="1:13" ht="12.75" customHeight="1">
      <c r="A12" s="218" t="s">
        <v>177</v>
      </c>
      <c r="B12" s="187">
        <v>113.66938545166668</v>
      </c>
      <c r="C12" s="187">
        <v>115.28833130999999</v>
      </c>
      <c r="D12" s="187">
        <f t="shared" si="0"/>
        <v>114.47885838083334</v>
      </c>
      <c r="E12" s="187">
        <v>113.81766666666665</v>
      </c>
      <c r="F12" s="187">
        <v>110.82766666666667</v>
      </c>
      <c r="G12" s="188">
        <f t="shared" si="1"/>
        <v>112.32266666666666</v>
      </c>
      <c r="H12" s="39"/>
      <c r="K12" s="51"/>
      <c r="L12" s="51"/>
      <c r="M12" s="51"/>
    </row>
    <row r="13" spans="1:13" ht="12.75" customHeight="1">
      <c r="A13" s="218" t="s">
        <v>116</v>
      </c>
      <c r="B13" s="187">
        <v>106.32835484499999</v>
      </c>
      <c r="C13" s="187">
        <v>108.16783271666667</v>
      </c>
      <c r="D13" s="187">
        <f t="shared" si="0"/>
        <v>107.24809378083333</v>
      </c>
      <c r="E13" s="187">
        <v>108.0315</v>
      </c>
      <c r="F13" s="187">
        <v>107.65466666666667</v>
      </c>
      <c r="G13" s="188">
        <f t="shared" si="1"/>
        <v>107.84308333333334</v>
      </c>
      <c r="H13" s="39"/>
      <c r="K13" s="51"/>
      <c r="L13" s="51"/>
      <c r="M13" s="51"/>
    </row>
    <row r="14" spans="1:13" ht="12.75" customHeight="1">
      <c r="A14" s="218" t="s">
        <v>117</v>
      </c>
      <c r="B14" s="187">
        <v>104.96420826999999</v>
      </c>
      <c r="C14" s="187">
        <v>102.56326440166667</v>
      </c>
      <c r="D14" s="187">
        <f t="shared" si="0"/>
        <v>103.76373633583333</v>
      </c>
      <c r="E14" s="187">
        <v>99.16699999999999</v>
      </c>
      <c r="F14" s="187">
        <v>98.752</v>
      </c>
      <c r="G14" s="188">
        <f t="shared" si="1"/>
        <v>98.95949999999999</v>
      </c>
      <c r="H14" s="37"/>
      <c r="K14" s="51"/>
      <c r="L14" s="51"/>
      <c r="M14" s="51"/>
    </row>
    <row r="15" spans="1:13" ht="12.75" customHeight="1">
      <c r="A15" s="218" t="s">
        <v>178</v>
      </c>
      <c r="B15" s="187">
        <v>104.22587930833333</v>
      </c>
      <c r="C15" s="187">
        <v>104.76878677</v>
      </c>
      <c r="D15" s="187">
        <f t="shared" si="0"/>
        <v>104.49733303916668</v>
      </c>
      <c r="E15" s="187">
        <v>103.79983333333332</v>
      </c>
      <c r="F15" s="187">
        <v>103.69283333333334</v>
      </c>
      <c r="G15" s="188">
        <f t="shared" si="1"/>
        <v>103.74633333333333</v>
      </c>
      <c r="H15" s="39"/>
      <c r="K15" s="51"/>
      <c r="L15" s="51"/>
      <c r="M15" s="51"/>
    </row>
    <row r="16" spans="1:13" ht="12.75" customHeight="1">
      <c r="A16" s="218" t="s">
        <v>52</v>
      </c>
      <c r="B16" s="187">
        <v>114.317795355</v>
      </c>
      <c r="C16" s="187">
        <v>116.60135626833333</v>
      </c>
      <c r="D16" s="187">
        <f t="shared" si="0"/>
        <v>115.45957581166667</v>
      </c>
      <c r="E16" s="187">
        <v>116.83616666666666</v>
      </c>
      <c r="F16" s="187">
        <v>116.85533333333332</v>
      </c>
      <c r="G16" s="188">
        <f t="shared" si="1"/>
        <v>116.84574999999998</v>
      </c>
      <c r="H16" s="39"/>
      <c r="K16" s="51"/>
      <c r="L16" s="51"/>
      <c r="M16" s="51"/>
    </row>
    <row r="17" spans="1:13" ht="12.75" customHeight="1">
      <c r="A17" s="218" t="s">
        <v>118</v>
      </c>
      <c r="B17" s="187">
        <v>128.19896690166667</v>
      </c>
      <c r="C17" s="187">
        <v>124.96391741666666</v>
      </c>
      <c r="D17" s="187">
        <f t="shared" si="0"/>
        <v>126.58144215916667</v>
      </c>
      <c r="E17" s="187">
        <v>119.03233333333333</v>
      </c>
      <c r="F17" s="187">
        <v>113.45816666666667</v>
      </c>
      <c r="G17" s="188">
        <f t="shared" si="1"/>
        <v>116.24525</v>
      </c>
      <c r="H17" s="39"/>
      <c r="K17" s="51"/>
      <c r="L17" s="51"/>
      <c r="M17" s="51"/>
    </row>
    <row r="18" spans="1:13" ht="12.75" customHeight="1">
      <c r="A18" s="218" t="s">
        <v>358</v>
      </c>
      <c r="B18" s="187">
        <v>112.04124958833334</v>
      </c>
      <c r="C18" s="187">
        <v>112.58959753333333</v>
      </c>
      <c r="D18" s="187">
        <f t="shared" si="0"/>
        <v>112.31542356083334</v>
      </c>
      <c r="E18" s="187">
        <v>112.52883333333334</v>
      </c>
      <c r="F18" s="187">
        <v>109.01683333333335</v>
      </c>
      <c r="G18" s="188">
        <f t="shared" si="1"/>
        <v>110.77283333333335</v>
      </c>
      <c r="H18" s="39"/>
      <c r="K18" s="51"/>
      <c r="L18" s="51"/>
      <c r="M18" s="51"/>
    </row>
    <row r="19" spans="1:13" ht="12.75" customHeight="1">
      <c r="A19" s="218" t="s">
        <v>119</v>
      </c>
      <c r="B19" s="187">
        <v>84.99962116333334</v>
      </c>
      <c r="C19" s="187">
        <v>85.13874056666667</v>
      </c>
      <c r="D19" s="187">
        <f t="shared" si="0"/>
        <v>85.069180865</v>
      </c>
      <c r="E19" s="187">
        <v>76.0325</v>
      </c>
      <c r="F19" s="187">
        <v>74.76933333333334</v>
      </c>
      <c r="G19" s="188">
        <f t="shared" si="1"/>
        <v>75.40091666666666</v>
      </c>
      <c r="H19" s="39"/>
      <c r="K19" s="51"/>
      <c r="L19" s="51"/>
      <c r="M19" s="51"/>
    </row>
    <row r="20" spans="1:13" ht="12.75" customHeight="1">
      <c r="A20" s="218" t="s">
        <v>68</v>
      </c>
      <c r="B20" s="187">
        <v>112.42748460333333</v>
      </c>
      <c r="C20" s="187">
        <v>116.24252913333333</v>
      </c>
      <c r="D20" s="187">
        <f t="shared" si="0"/>
        <v>114.33500686833332</v>
      </c>
      <c r="E20" s="187">
        <v>116.86283333333334</v>
      </c>
      <c r="F20" s="187">
        <v>112.57916666666667</v>
      </c>
      <c r="G20" s="188">
        <f t="shared" si="1"/>
        <v>114.721</v>
      </c>
      <c r="H20" s="39"/>
      <c r="K20" s="51"/>
      <c r="L20" s="51"/>
      <c r="M20" s="51"/>
    </row>
    <row r="21" spans="1:13" ht="12.75" customHeight="1">
      <c r="A21" s="218" t="s">
        <v>179</v>
      </c>
      <c r="B21" s="187">
        <v>101.99106306833333</v>
      </c>
      <c r="C21" s="187">
        <v>103.15025464</v>
      </c>
      <c r="D21" s="187">
        <f t="shared" si="0"/>
        <v>102.57065885416667</v>
      </c>
      <c r="E21" s="187">
        <v>102.96816666666666</v>
      </c>
      <c r="F21" s="187">
        <v>103.00116666666668</v>
      </c>
      <c r="G21" s="188">
        <f t="shared" si="1"/>
        <v>102.98466666666667</v>
      </c>
      <c r="H21" s="39"/>
      <c r="K21" s="51"/>
      <c r="L21" s="51"/>
      <c r="M21" s="51"/>
    </row>
    <row r="22" spans="1:13" ht="12.75" customHeight="1">
      <c r="A22" s="218" t="s">
        <v>180</v>
      </c>
      <c r="B22" s="187">
        <v>108.90275639833334</v>
      </c>
      <c r="C22" s="187">
        <v>109.01744541666666</v>
      </c>
      <c r="D22" s="187">
        <f t="shared" si="0"/>
        <v>108.96010090749999</v>
      </c>
      <c r="E22" s="187">
        <v>112.215</v>
      </c>
      <c r="F22" s="187">
        <v>110.22916666666667</v>
      </c>
      <c r="G22" s="188">
        <f t="shared" si="1"/>
        <v>111.22208333333333</v>
      </c>
      <c r="H22" s="37"/>
      <c r="K22" s="51"/>
      <c r="L22" s="51"/>
      <c r="M22" s="51"/>
    </row>
    <row r="23" spans="1:13" ht="12.75" customHeight="1">
      <c r="A23" s="218" t="s">
        <v>181</v>
      </c>
      <c r="B23" s="187">
        <v>113.80205299666666</v>
      </c>
      <c r="C23" s="187">
        <v>115.28753960166667</v>
      </c>
      <c r="D23" s="187">
        <f t="shared" si="0"/>
        <v>114.54479629916666</v>
      </c>
      <c r="E23" s="187">
        <v>115.52416666666666</v>
      </c>
      <c r="F23" s="187">
        <v>114.46</v>
      </c>
      <c r="G23" s="188">
        <f t="shared" si="1"/>
        <v>114.99208333333333</v>
      </c>
      <c r="H23" s="39"/>
      <c r="K23" s="51"/>
      <c r="L23" s="51"/>
      <c r="M23" s="51"/>
    </row>
    <row r="24" spans="1:13" ht="12.75" customHeight="1">
      <c r="A24" s="218" t="s">
        <v>182</v>
      </c>
      <c r="B24" s="187">
        <v>105.368716305</v>
      </c>
      <c r="C24" s="187">
        <v>107.73768381166667</v>
      </c>
      <c r="D24" s="187">
        <f t="shared" si="0"/>
        <v>106.55320005833335</v>
      </c>
      <c r="E24" s="187">
        <v>104.18216666666666</v>
      </c>
      <c r="F24" s="187">
        <v>93.94850000000001</v>
      </c>
      <c r="G24" s="188">
        <f t="shared" si="1"/>
        <v>99.06533333333334</v>
      </c>
      <c r="H24" s="39"/>
      <c r="K24" s="51"/>
      <c r="L24" s="51"/>
      <c r="M24" s="51"/>
    </row>
    <row r="25" spans="1:13" ht="12.75" customHeight="1">
      <c r="A25" s="218" t="s">
        <v>183</v>
      </c>
      <c r="B25" s="187">
        <v>109.86089496166666</v>
      </c>
      <c r="C25" s="187">
        <v>114.44158532166665</v>
      </c>
      <c r="D25" s="187">
        <f t="shared" si="0"/>
        <v>112.15124014166665</v>
      </c>
      <c r="E25" s="187">
        <v>113.53949999999999</v>
      </c>
      <c r="F25" s="187">
        <v>113.5895</v>
      </c>
      <c r="G25" s="188">
        <f t="shared" si="1"/>
        <v>113.5645</v>
      </c>
      <c r="H25" s="39"/>
      <c r="K25" s="51"/>
      <c r="L25" s="51"/>
      <c r="M25" s="51"/>
    </row>
    <row r="26" spans="1:13" ht="12.75" customHeight="1">
      <c r="A26" s="218" t="s">
        <v>62</v>
      </c>
      <c r="B26" s="187">
        <v>102.02332961666667</v>
      </c>
      <c r="C26" s="187">
        <v>101.89026562166667</v>
      </c>
      <c r="D26" s="187">
        <f t="shared" si="0"/>
        <v>101.95679761916668</v>
      </c>
      <c r="E26" s="187">
        <v>96.20233333333333</v>
      </c>
      <c r="F26" s="187">
        <v>93.595</v>
      </c>
      <c r="G26" s="188">
        <f t="shared" si="1"/>
        <v>94.89866666666666</v>
      </c>
      <c r="H26" s="39"/>
      <c r="K26" s="51"/>
      <c r="L26" s="51"/>
      <c r="M26" s="51"/>
    </row>
    <row r="27" spans="1:13" ht="12.75" customHeight="1">
      <c r="A27" s="218" t="s">
        <v>184</v>
      </c>
      <c r="B27" s="187">
        <v>107.95974037166667</v>
      </c>
      <c r="C27" s="187">
        <v>111.32166611999999</v>
      </c>
      <c r="D27" s="187">
        <f t="shared" si="0"/>
        <v>109.64070324583332</v>
      </c>
      <c r="E27" s="187">
        <v>111.70366666666666</v>
      </c>
      <c r="F27" s="187">
        <v>111.68533333333333</v>
      </c>
      <c r="G27" s="188">
        <f t="shared" si="1"/>
        <v>111.6945</v>
      </c>
      <c r="H27" s="39"/>
      <c r="K27" s="51"/>
      <c r="L27" s="51"/>
      <c r="M27" s="51"/>
    </row>
    <row r="28" spans="1:36" ht="12.75" customHeight="1">
      <c r="A28" s="218" t="s">
        <v>185</v>
      </c>
      <c r="B28" s="187">
        <v>105.67694373</v>
      </c>
      <c r="C28" s="187">
        <v>107.54782536166665</v>
      </c>
      <c r="D28" s="187">
        <f t="shared" si="0"/>
        <v>106.61238454583332</v>
      </c>
      <c r="E28" s="187">
        <v>109.79433333333333</v>
      </c>
      <c r="F28" s="187">
        <v>109.84366666666666</v>
      </c>
      <c r="G28" s="188">
        <f t="shared" si="1"/>
        <v>109.81899999999999</v>
      </c>
      <c r="H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>
      <c r="A29" s="218"/>
      <c r="B29" s="187"/>
      <c r="C29" s="187"/>
      <c r="D29" s="187"/>
      <c r="E29" s="187"/>
      <c r="F29" s="187"/>
      <c r="G29" s="188"/>
      <c r="H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13" ht="12.75" customHeight="1">
      <c r="A30" s="219" t="s">
        <v>301</v>
      </c>
      <c r="B30" s="209">
        <v>109.78899999999999</v>
      </c>
      <c r="C30" s="209">
        <v>111.03</v>
      </c>
      <c r="D30" s="209">
        <f>(B30+C30)/2</f>
        <v>110.4095</v>
      </c>
      <c r="E30" s="209">
        <v>110.983</v>
      </c>
      <c r="F30" s="209">
        <v>111.72133333333333</v>
      </c>
      <c r="G30" s="210">
        <f>(E30+F30)/2</f>
        <v>111.35216666666668</v>
      </c>
      <c r="H30" s="39"/>
      <c r="K30" s="51"/>
      <c r="L30" s="51"/>
      <c r="M30" s="51"/>
    </row>
    <row r="31" spans="1:13" ht="12.75" customHeight="1">
      <c r="A31" s="219" t="s">
        <v>302</v>
      </c>
      <c r="B31" s="209">
        <v>109.039</v>
      </c>
      <c r="C31" s="209">
        <v>110.40816666666667</v>
      </c>
      <c r="D31" s="209">
        <f>(B31+C31)/2</f>
        <v>109.72358333333334</v>
      </c>
      <c r="E31" s="209">
        <v>109.37950000000001</v>
      </c>
      <c r="F31" s="209">
        <v>108.01883333333335</v>
      </c>
      <c r="G31" s="210">
        <f>(E31+F31)/2</f>
        <v>108.69916666666668</v>
      </c>
      <c r="H31" s="39"/>
      <c r="K31" s="51"/>
      <c r="L31" s="51"/>
      <c r="M31" s="51"/>
    </row>
    <row r="32" spans="1:13" ht="12.75" customHeight="1">
      <c r="A32" s="219" t="s">
        <v>300</v>
      </c>
      <c r="B32" s="194">
        <v>109.80046850500001</v>
      </c>
      <c r="C32" s="194">
        <v>111.03657459</v>
      </c>
      <c r="D32" s="194">
        <f>(B32+C32)/2</f>
        <v>110.4185215475</v>
      </c>
      <c r="E32" s="194">
        <v>109.72383333333335</v>
      </c>
      <c r="F32" s="194">
        <v>108.35516666666666</v>
      </c>
      <c r="G32" s="195">
        <f>(E32+F32)/2</f>
        <v>109.0395</v>
      </c>
      <c r="H32" s="39"/>
      <c r="K32" s="51"/>
      <c r="L32" s="51"/>
      <c r="M32" s="51"/>
    </row>
    <row r="33" spans="1:13" ht="12.75" customHeight="1">
      <c r="A33" s="219" t="s">
        <v>120</v>
      </c>
      <c r="B33" s="194">
        <v>108.22754662666667</v>
      </c>
      <c r="C33" s="194">
        <v>109.61453328166668</v>
      </c>
      <c r="D33" s="194">
        <f>(B33+C33)/2</f>
        <v>108.92103995416667</v>
      </c>
      <c r="E33" s="194">
        <v>108.3845</v>
      </c>
      <c r="F33" s="194">
        <v>106.66783333333335</v>
      </c>
      <c r="G33" s="195">
        <f>(E33+F33)/2</f>
        <v>107.52616666666668</v>
      </c>
      <c r="H33" s="39"/>
      <c r="K33" s="51"/>
      <c r="L33" s="51"/>
      <c r="M33" s="51"/>
    </row>
    <row r="34" spans="1:13" ht="12.75" customHeight="1">
      <c r="A34" s="219"/>
      <c r="B34" s="194"/>
      <c r="C34" s="194"/>
      <c r="D34" s="194"/>
      <c r="E34" s="194"/>
      <c r="F34" s="194"/>
      <c r="G34" s="195"/>
      <c r="H34" s="39"/>
      <c r="K34" s="51"/>
      <c r="L34" s="51"/>
      <c r="M34" s="51"/>
    </row>
    <row r="35" spans="1:13" ht="12.75" customHeight="1" thickBot="1">
      <c r="A35" s="198" t="s">
        <v>370</v>
      </c>
      <c r="B35" s="199">
        <v>106.41697140499998</v>
      </c>
      <c r="C35" s="199">
        <v>107.53491007833333</v>
      </c>
      <c r="D35" s="199">
        <f>(B35+C35)/2</f>
        <v>106.97594074166665</v>
      </c>
      <c r="E35" s="199">
        <v>106.29899999999999</v>
      </c>
      <c r="F35" s="199">
        <v>107.03666666666668</v>
      </c>
      <c r="G35" s="200">
        <f>(E35+F35)/2</f>
        <v>106.66783333333333</v>
      </c>
      <c r="H35" s="39"/>
      <c r="K35" s="51"/>
      <c r="L35" s="51"/>
      <c r="M35" s="51"/>
    </row>
    <row r="36" spans="1:7" ht="12.75">
      <c r="A36" s="220" t="s">
        <v>45</v>
      </c>
      <c r="B36" s="220"/>
      <c r="C36" s="220"/>
      <c r="D36" s="220"/>
      <c r="E36" s="220"/>
      <c r="F36" s="220"/>
      <c r="G36" s="22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322</v>
      </c>
      <c r="B7" s="184">
        <v>109.71066666666667</v>
      </c>
      <c r="C7" s="184">
        <v>111.44533333333334</v>
      </c>
      <c r="D7" s="184">
        <f>(B7+C7)/2</f>
        <v>110.578</v>
      </c>
      <c r="E7" s="184">
        <v>116.37366666666668</v>
      </c>
      <c r="F7" s="184">
        <v>117.43316666666668</v>
      </c>
      <c r="G7" s="185">
        <f>(E7+F7)/2</f>
        <v>116.90341666666669</v>
      </c>
      <c r="H7" s="39"/>
      <c r="K7" s="51"/>
      <c r="L7" s="51"/>
      <c r="M7" s="51"/>
    </row>
    <row r="8" spans="1:13" ht="12.75" customHeight="1" thickBot="1">
      <c r="A8" s="223" t="s">
        <v>323</v>
      </c>
      <c r="B8" s="207">
        <v>107.123</v>
      </c>
      <c r="C8" s="207">
        <v>108.46983333333333</v>
      </c>
      <c r="D8" s="207">
        <f>(B8+C8)/2</f>
        <v>107.79641666666666</v>
      </c>
      <c r="E8" s="207">
        <v>113.406</v>
      </c>
      <c r="F8" s="207">
        <v>115.21050000000001</v>
      </c>
      <c r="G8" s="208">
        <f>(E8+F8)/2</f>
        <v>114.30825000000002</v>
      </c>
      <c r="H8" s="39"/>
      <c r="K8" s="51"/>
      <c r="L8" s="51"/>
      <c r="M8" s="51"/>
    </row>
    <row r="9" spans="1:7" ht="12.75">
      <c r="A9" s="220" t="s">
        <v>45</v>
      </c>
      <c r="B9" s="220"/>
      <c r="C9" s="220"/>
      <c r="D9" s="220"/>
      <c r="E9" s="220"/>
      <c r="F9" s="220"/>
      <c r="G9" s="220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407</v>
      </c>
      <c r="B3" s="334"/>
      <c r="C3" s="334"/>
      <c r="D3" s="334"/>
      <c r="E3" s="334"/>
      <c r="F3" s="78"/>
      <c r="G3" s="62"/>
    </row>
    <row r="4" spans="1:7" ht="15" customHeight="1">
      <c r="A4" s="334" t="s">
        <v>349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/>
      <c r="G7" s="62"/>
    </row>
    <row r="8" spans="1:7" ht="12.75" customHeight="1" thickBot="1">
      <c r="A8" s="329"/>
      <c r="B8" s="333"/>
      <c r="C8" s="325"/>
      <c r="D8" s="325"/>
      <c r="E8" s="339"/>
      <c r="F8"/>
      <c r="G8" s="62"/>
    </row>
    <row r="9" spans="1:7" ht="12.75" customHeight="1">
      <c r="A9" s="107" t="s">
        <v>4</v>
      </c>
      <c r="B9" s="108">
        <v>2543</v>
      </c>
      <c r="C9" s="109">
        <f aca="true" t="shared" si="0" ref="C9:C26">(B9/$B$28)*100</f>
        <v>15.446759399866366</v>
      </c>
      <c r="D9" s="108">
        <v>3210</v>
      </c>
      <c r="E9" s="110">
        <f aca="true" t="shared" si="1" ref="E9:E26">(D9/$D$28)*100</f>
        <v>15.588578088578089</v>
      </c>
      <c r="F9"/>
      <c r="G9" s="62"/>
    </row>
    <row r="10" spans="1:7" ht="12.75" customHeight="1">
      <c r="A10" s="111" t="s">
        <v>5</v>
      </c>
      <c r="B10" s="112">
        <v>491</v>
      </c>
      <c r="C10" s="113">
        <f t="shared" si="0"/>
        <v>2.982445483812185</v>
      </c>
      <c r="D10" s="112">
        <v>626</v>
      </c>
      <c r="E10" s="114">
        <f t="shared" si="1"/>
        <v>3.04001554001554</v>
      </c>
      <c r="F10"/>
      <c r="G10" s="62"/>
    </row>
    <row r="11" spans="1:7" ht="12.75" customHeight="1">
      <c r="A11" s="115" t="s">
        <v>6</v>
      </c>
      <c r="B11" s="112">
        <v>244</v>
      </c>
      <c r="C11" s="113">
        <f t="shared" si="0"/>
        <v>1.4821114013241816</v>
      </c>
      <c r="D11" s="112">
        <v>287</v>
      </c>
      <c r="E11" s="114">
        <f t="shared" si="1"/>
        <v>1.3937451437451438</v>
      </c>
      <c r="F11"/>
      <c r="G11" s="62"/>
    </row>
    <row r="12" spans="1:7" ht="12.75" customHeight="1">
      <c r="A12" s="111" t="s">
        <v>7</v>
      </c>
      <c r="B12" s="112">
        <v>516</v>
      </c>
      <c r="C12" s="113">
        <f t="shared" si="0"/>
        <v>3.1343011601773676</v>
      </c>
      <c r="D12" s="112">
        <v>679</v>
      </c>
      <c r="E12" s="114">
        <f t="shared" si="1"/>
        <v>3.2973970473970473</v>
      </c>
      <c r="F12"/>
      <c r="G12" s="62"/>
    </row>
    <row r="13" spans="1:7" ht="12.75" customHeight="1">
      <c r="A13" s="111" t="s">
        <v>8</v>
      </c>
      <c r="B13" s="112">
        <v>568</v>
      </c>
      <c r="C13" s="113">
        <f t="shared" si="0"/>
        <v>3.4501609670169473</v>
      </c>
      <c r="D13" s="112">
        <v>724</v>
      </c>
      <c r="E13" s="114">
        <f t="shared" si="1"/>
        <v>3.515928515928516</v>
      </c>
      <c r="F13"/>
      <c r="G13" s="62"/>
    </row>
    <row r="14" spans="1:7" ht="12.75" customHeight="1">
      <c r="A14" s="111" t="s">
        <v>9</v>
      </c>
      <c r="B14" s="112">
        <v>155</v>
      </c>
      <c r="C14" s="113">
        <f t="shared" si="0"/>
        <v>0.9415051934641316</v>
      </c>
      <c r="D14" s="112">
        <v>214</v>
      </c>
      <c r="E14" s="114">
        <f t="shared" si="1"/>
        <v>1.0392385392385393</v>
      </c>
      <c r="F14"/>
      <c r="G14" s="62"/>
    </row>
    <row r="15" spans="1:7" ht="12.75" customHeight="1">
      <c r="A15" s="111" t="s">
        <v>10</v>
      </c>
      <c r="B15" s="112">
        <v>1239</v>
      </c>
      <c r="C15" s="113">
        <f t="shared" si="0"/>
        <v>7.525967320658446</v>
      </c>
      <c r="D15" s="112">
        <v>1653</v>
      </c>
      <c r="E15" s="114">
        <f t="shared" si="1"/>
        <v>8.027389277389277</v>
      </c>
      <c r="F15"/>
      <c r="G15" s="62"/>
    </row>
    <row r="16" spans="1:7" ht="12.75" customHeight="1">
      <c r="A16" s="115" t="s">
        <v>11</v>
      </c>
      <c r="B16" s="112">
        <v>1165</v>
      </c>
      <c r="C16" s="113">
        <f t="shared" si="0"/>
        <v>7.076474518617506</v>
      </c>
      <c r="D16" s="112">
        <v>1948</v>
      </c>
      <c r="E16" s="114">
        <f t="shared" si="1"/>
        <v>9.45998445998446</v>
      </c>
      <c r="F16"/>
      <c r="G16" s="62"/>
    </row>
    <row r="17" spans="1:7" ht="12.75" customHeight="1">
      <c r="A17" s="115" t="s">
        <v>12</v>
      </c>
      <c r="B17" s="112">
        <v>2068</v>
      </c>
      <c r="C17" s="113">
        <f t="shared" si="0"/>
        <v>12.5615015489279</v>
      </c>
      <c r="D17" s="112">
        <v>2629</v>
      </c>
      <c r="E17" s="114">
        <f t="shared" si="1"/>
        <v>12.767094017094017</v>
      </c>
      <c r="F17"/>
      <c r="G17" s="62"/>
    </row>
    <row r="18" spans="1:9" ht="12.75" customHeight="1">
      <c r="A18" s="115" t="s">
        <v>18</v>
      </c>
      <c r="B18" s="112">
        <v>1899</v>
      </c>
      <c r="C18" s="113">
        <f t="shared" si="0"/>
        <v>11.534957176699265</v>
      </c>
      <c r="D18" s="112">
        <v>2345</v>
      </c>
      <c r="E18" s="114">
        <f t="shared" si="1"/>
        <v>11.387917637917639</v>
      </c>
      <c r="F18"/>
      <c r="G18" s="62"/>
      <c r="I18" s="74"/>
    </row>
    <row r="19" spans="1:9" ht="12.75" customHeight="1">
      <c r="A19" s="115" t="s">
        <v>13</v>
      </c>
      <c r="B19" s="112">
        <v>500</v>
      </c>
      <c r="C19" s="113">
        <f t="shared" si="0"/>
        <v>3.0371135273036507</v>
      </c>
      <c r="D19" s="112">
        <v>674</v>
      </c>
      <c r="E19" s="114">
        <f t="shared" si="1"/>
        <v>3.273115773115773</v>
      </c>
      <c r="F19"/>
      <c r="G19" s="62"/>
      <c r="I19" s="73"/>
    </row>
    <row r="20" spans="1:9" ht="12.75" customHeight="1">
      <c r="A20" s="115" t="s">
        <v>14</v>
      </c>
      <c r="B20" s="112">
        <v>786</v>
      </c>
      <c r="C20" s="113">
        <f t="shared" si="0"/>
        <v>4.7743424649213395</v>
      </c>
      <c r="D20" s="112">
        <v>1038</v>
      </c>
      <c r="E20" s="114">
        <f t="shared" si="1"/>
        <v>5.040792540792541</v>
      </c>
      <c r="F20"/>
      <c r="G20" s="62"/>
      <c r="I20" s="73"/>
    </row>
    <row r="21" spans="1:9" ht="12.75" customHeight="1">
      <c r="A21" s="116" t="s">
        <v>46</v>
      </c>
      <c r="B21" s="112">
        <v>2760</v>
      </c>
      <c r="C21" s="113">
        <f t="shared" si="0"/>
        <v>16.764866670716152</v>
      </c>
      <c r="D21" s="112">
        <v>2368</v>
      </c>
      <c r="E21" s="114">
        <f t="shared" si="1"/>
        <v>11.499611499611499</v>
      </c>
      <c r="F21"/>
      <c r="G21" s="62"/>
      <c r="I21" s="73"/>
    </row>
    <row r="22" spans="1:9" ht="12.75" customHeight="1">
      <c r="A22" s="116" t="s">
        <v>15</v>
      </c>
      <c r="B22" s="112">
        <v>601</v>
      </c>
      <c r="C22" s="113">
        <f t="shared" si="0"/>
        <v>3.6506104598189877</v>
      </c>
      <c r="D22" s="112">
        <v>795</v>
      </c>
      <c r="E22" s="114">
        <f t="shared" si="1"/>
        <v>3.8607226107226102</v>
      </c>
      <c r="F22"/>
      <c r="G22" s="62"/>
      <c r="I22" s="73"/>
    </row>
    <row r="23" spans="1:7" ht="12.75" customHeight="1">
      <c r="A23" s="115" t="s">
        <v>47</v>
      </c>
      <c r="B23" s="112">
        <v>335</v>
      </c>
      <c r="C23" s="113">
        <f t="shared" si="0"/>
        <v>2.034866063293446</v>
      </c>
      <c r="D23" s="112">
        <v>683</v>
      </c>
      <c r="E23" s="114">
        <f t="shared" si="1"/>
        <v>3.316822066822067</v>
      </c>
      <c r="F23"/>
      <c r="G23" s="62"/>
    </row>
    <row r="24" spans="1:7" ht="12.75" customHeight="1">
      <c r="A24" s="115" t="s">
        <v>16</v>
      </c>
      <c r="B24" s="112">
        <v>471</v>
      </c>
      <c r="C24" s="113">
        <f t="shared" si="0"/>
        <v>2.860960942720039</v>
      </c>
      <c r="D24" s="112">
        <v>537</v>
      </c>
      <c r="E24" s="114">
        <f t="shared" si="1"/>
        <v>2.607808857808858</v>
      </c>
      <c r="F24"/>
      <c r="G24" s="62"/>
    </row>
    <row r="25" spans="1:7" ht="12.75" customHeight="1">
      <c r="A25" s="115" t="s">
        <v>17</v>
      </c>
      <c r="B25" s="112">
        <v>100</v>
      </c>
      <c r="C25" s="113">
        <f t="shared" si="0"/>
        <v>0.6074227054607301</v>
      </c>
      <c r="D25" s="112">
        <v>144</v>
      </c>
      <c r="E25" s="114">
        <f t="shared" si="1"/>
        <v>0.6993006993006993</v>
      </c>
      <c r="F25"/>
      <c r="G25" s="62"/>
    </row>
    <row r="26" spans="1:7" ht="12.75" customHeight="1">
      <c r="A26" s="116" t="s">
        <v>19</v>
      </c>
      <c r="B26" s="112">
        <v>22</v>
      </c>
      <c r="C26" s="113">
        <f t="shared" si="0"/>
        <v>0.13363299520136063</v>
      </c>
      <c r="D26" s="112">
        <v>38</v>
      </c>
      <c r="E26" s="114">
        <f t="shared" si="1"/>
        <v>0.18453768453768454</v>
      </c>
      <c r="F26"/>
      <c r="G26" s="62"/>
    </row>
    <row r="27" spans="1:7" ht="12.75" customHeight="1">
      <c r="A27" s="116"/>
      <c r="B27" s="117"/>
      <c r="C27" s="113"/>
      <c r="D27" s="112"/>
      <c r="E27" s="114"/>
      <c r="F27"/>
      <c r="G27" s="62"/>
    </row>
    <row r="28" spans="1:7" ht="12.75" customHeight="1" thickBot="1">
      <c r="A28" s="118" t="s">
        <v>373</v>
      </c>
      <c r="B28" s="119">
        <f>SUM(B9:B26)</f>
        <v>16463</v>
      </c>
      <c r="C28" s="120">
        <f>SUM(C9:C26)</f>
        <v>100.00000000000003</v>
      </c>
      <c r="D28" s="119">
        <f>SUM(D9:D26)</f>
        <v>20592</v>
      </c>
      <c r="E28" s="121">
        <f>SUM(E9:E26)</f>
        <v>100</v>
      </c>
      <c r="F2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3.5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113</v>
      </c>
      <c r="B8" s="184">
        <v>3.8337061844986247</v>
      </c>
      <c r="C8" s="184">
        <v>-0.04144822473420448</v>
      </c>
      <c r="D8" s="185">
        <f>(B8+C8)/2</f>
        <v>1.89612897988221</v>
      </c>
    </row>
    <row r="9" spans="1:4" ht="12.75" customHeight="1">
      <c r="A9" s="218" t="s">
        <v>57</v>
      </c>
      <c r="B9" s="187">
        <v>0.46246643762196976</v>
      </c>
      <c r="C9" s="187">
        <v>-0.5521893445339392</v>
      </c>
      <c r="D9" s="188">
        <f>(B9+C9)/2</f>
        <v>-0.04486145345598472</v>
      </c>
    </row>
    <row r="10" spans="1:4" ht="12.75" customHeight="1">
      <c r="A10" s="218" t="s">
        <v>114</v>
      </c>
      <c r="B10" s="187">
        <v>2.8497306782534535</v>
      </c>
      <c r="C10" s="187">
        <v>0.669861376253152</v>
      </c>
      <c r="D10" s="188">
        <f aca="true" t="shared" si="0" ref="D10:D36">(B10+C10)/2</f>
        <v>1.7597960272533029</v>
      </c>
    </row>
    <row r="11" spans="1:4" ht="12.75" customHeight="1">
      <c r="A11" s="218" t="s">
        <v>115</v>
      </c>
      <c r="B11" s="187">
        <v>4.296251750777215</v>
      </c>
      <c r="C11" s="187">
        <v>-0.25609843860860315</v>
      </c>
      <c r="D11" s="188">
        <f t="shared" si="0"/>
        <v>2.020076656084306</v>
      </c>
    </row>
    <row r="12" spans="1:4" ht="12.75" customHeight="1">
      <c r="A12" s="218" t="s">
        <v>176</v>
      </c>
      <c r="B12" s="187">
        <v>-2.767672516831645</v>
      </c>
      <c r="C12" s="187">
        <v>-4.860134570438517</v>
      </c>
      <c r="D12" s="188">
        <f t="shared" si="0"/>
        <v>-3.813903543635081</v>
      </c>
    </row>
    <row r="13" spans="1:4" ht="12.75" customHeight="1">
      <c r="A13" s="218" t="s">
        <v>177</v>
      </c>
      <c r="B13" s="187">
        <v>0.13044956160427157</v>
      </c>
      <c r="C13" s="187">
        <v>-3.8691380061170193</v>
      </c>
      <c r="D13" s="188">
        <f t="shared" si="0"/>
        <v>-1.8693442222563739</v>
      </c>
    </row>
    <row r="14" spans="1:4" ht="12.75" customHeight="1">
      <c r="A14" s="218" t="s">
        <v>116</v>
      </c>
      <c r="B14" s="187">
        <v>1.6017789022342712</v>
      </c>
      <c r="C14" s="187">
        <v>-0.4744165036052589</v>
      </c>
      <c r="D14" s="188">
        <f t="shared" si="0"/>
        <v>0.5636811993145061</v>
      </c>
    </row>
    <row r="15" spans="1:4" ht="12.75" customHeight="1">
      <c r="A15" s="218" t="s">
        <v>117</v>
      </c>
      <c r="B15" s="187">
        <v>-5.523033389713005</v>
      </c>
      <c r="C15" s="187">
        <v>-3.716013159195762</v>
      </c>
      <c r="D15" s="188">
        <f t="shared" si="0"/>
        <v>-4.619523274454384</v>
      </c>
    </row>
    <row r="16" spans="1:4" ht="12.75" customHeight="1">
      <c r="A16" s="218" t="s">
        <v>178</v>
      </c>
      <c r="B16" s="187">
        <v>-0.40877177321731045</v>
      </c>
      <c r="C16" s="187">
        <v>-1.0269789980757507</v>
      </c>
      <c r="D16" s="188">
        <f t="shared" si="0"/>
        <v>-0.7178753856465305</v>
      </c>
    </row>
    <row r="17" spans="1:4" ht="12.75" customHeight="1">
      <c r="A17" s="218" t="s">
        <v>52</v>
      </c>
      <c r="B17" s="187">
        <v>2.202956507205339</v>
      </c>
      <c r="C17" s="187">
        <v>0.21781656159771604</v>
      </c>
      <c r="D17" s="188">
        <f t="shared" si="0"/>
        <v>1.2103865344015274</v>
      </c>
    </row>
    <row r="18" spans="1:4" ht="12.75" customHeight="1">
      <c r="A18" s="218" t="s">
        <v>118</v>
      </c>
      <c r="B18" s="187">
        <v>-7.150317814467636</v>
      </c>
      <c r="C18" s="187">
        <v>-9.207258373340213</v>
      </c>
      <c r="D18" s="188">
        <f t="shared" si="0"/>
        <v>-8.178788093903925</v>
      </c>
    </row>
    <row r="19" spans="1:4" ht="12.75" customHeight="1">
      <c r="A19" s="218" t="s">
        <v>358</v>
      </c>
      <c r="B19" s="187">
        <v>0.4351823518494265</v>
      </c>
      <c r="C19" s="187">
        <v>-3.173263141776687</v>
      </c>
      <c r="D19" s="188">
        <f t="shared" si="0"/>
        <v>-1.36904039496363</v>
      </c>
    </row>
    <row r="20" spans="1:4" ht="12.75" customHeight="1">
      <c r="A20" s="218" t="s">
        <v>119</v>
      </c>
      <c r="B20" s="187">
        <v>-10.549601328342781</v>
      </c>
      <c r="C20" s="187">
        <v>-12.17942286239684</v>
      </c>
      <c r="D20" s="188">
        <f t="shared" si="0"/>
        <v>-11.364512095369811</v>
      </c>
    </row>
    <row r="21" spans="1:4" ht="12.75" customHeight="1">
      <c r="A21" s="218" t="s">
        <v>68</v>
      </c>
      <c r="B21" s="187">
        <v>3.9450751261124575</v>
      </c>
      <c r="C21" s="187">
        <v>-3.151482072851919</v>
      </c>
      <c r="D21" s="188">
        <f t="shared" si="0"/>
        <v>0.3967965266302693</v>
      </c>
    </row>
    <row r="22" spans="1:4" ht="12.75" customHeight="1">
      <c r="A22" s="218" t="s">
        <v>179</v>
      </c>
      <c r="B22" s="187">
        <v>0.958028643822132</v>
      </c>
      <c r="C22" s="187">
        <v>-0.1445347603393207</v>
      </c>
      <c r="D22" s="188">
        <f t="shared" si="0"/>
        <v>0.4067469417414057</v>
      </c>
    </row>
    <row r="23" spans="1:4" ht="12.75" customHeight="1">
      <c r="A23" s="218" t="s">
        <v>180</v>
      </c>
      <c r="B23" s="187">
        <v>3.0414690235676685</v>
      </c>
      <c r="C23" s="187">
        <v>1.1114929774485085</v>
      </c>
      <c r="D23" s="188">
        <f t="shared" si="0"/>
        <v>2.0764810005080885</v>
      </c>
    </row>
    <row r="24" spans="1:4" ht="12.75" customHeight="1">
      <c r="A24" s="218" t="s">
        <v>181</v>
      </c>
      <c r="B24" s="187">
        <v>1.5132536054076642</v>
      </c>
      <c r="C24" s="187">
        <v>-0.7178048942027283</v>
      </c>
      <c r="D24" s="188">
        <f t="shared" si="0"/>
        <v>0.39772435560246794</v>
      </c>
    </row>
    <row r="25" spans="1:4" ht="12.75" customHeight="1">
      <c r="A25" s="218" t="s">
        <v>182</v>
      </c>
      <c r="B25" s="187">
        <v>-1.1260929049365687</v>
      </c>
      <c r="C25" s="187">
        <v>-12.798849319771122</v>
      </c>
      <c r="D25" s="188">
        <f t="shared" si="0"/>
        <v>-6.962471112353845</v>
      </c>
    </row>
    <row r="26" spans="1:4" ht="12.75" customHeight="1">
      <c r="A26" s="218" t="s">
        <v>183</v>
      </c>
      <c r="B26" s="187">
        <v>3.3484207821326164</v>
      </c>
      <c r="C26" s="187">
        <v>-0.7445591733736044</v>
      </c>
      <c r="D26" s="188">
        <f t="shared" si="0"/>
        <v>1.301930804379506</v>
      </c>
    </row>
    <row r="27" spans="1:4" ht="12.75" customHeight="1">
      <c r="A27" s="218" t="s">
        <v>62</v>
      </c>
      <c r="B27" s="187">
        <v>-5.70555411708737</v>
      </c>
      <c r="C27" s="187">
        <v>-8.14137206440132</v>
      </c>
      <c r="D27" s="188">
        <f t="shared" si="0"/>
        <v>-6.923463090744345</v>
      </c>
    </row>
    <row r="28" spans="1:4" ht="12.75" customHeight="1">
      <c r="A28" s="218" t="s">
        <v>184</v>
      </c>
      <c r="B28" s="187">
        <v>3.4678911621230277</v>
      </c>
      <c r="C28" s="187">
        <v>0.3266814322930863</v>
      </c>
      <c r="D28" s="188">
        <f t="shared" si="0"/>
        <v>1.897286297208057</v>
      </c>
    </row>
    <row r="29" spans="1:4" ht="12.75" customHeight="1">
      <c r="A29" s="218" t="s">
        <v>185</v>
      </c>
      <c r="B29" s="187">
        <v>3.8962042788189195</v>
      </c>
      <c r="C29" s="187">
        <v>2.134716622376559</v>
      </c>
      <c r="D29" s="188">
        <f t="shared" si="0"/>
        <v>3.015460450597739</v>
      </c>
    </row>
    <row r="30" spans="1:4" ht="12.75" customHeight="1">
      <c r="A30" s="218"/>
      <c r="B30" s="187"/>
      <c r="C30" s="187"/>
      <c r="D30" s="188"/>
    </row>
    <row r="31" spans="1:4" ht="12.75" customHeight="1">
      <c r="A31" s="219" t="s">
        <v>301</v>
      </c>
      <c r="B31" s="194">
        <v>1.0875406461485366</v>
      </c>
      <c r="C31" s="194">
        <v>0.6226545378126026</v>
      </c>
      <c r="D31" s="195">
        <f t="shared" si="0"/>
        <v>0.8550975919805697</v>
      </c>
    </row>
    <row r="32" spans="1:4" ht="12.75" customHeight="1">
      <c r="A32" s="219" t="s">
        <v>302</v>
      </c>
      <c r="B32" s="194">
        <v>0.3122735901833342</v>
      </c>
      <c r="C32" s="194">
        <v>-2.1640911224864037</v>
      </c>
      <c r="D32" s="195">
        <f t="shared" si="0"/>
        <v>-0.9259087661515347</v>
      </c>
    </row>
    <row r="33" spans="1:4" ht="12.75" customHeight="1">
      <c r="A33" s="219" t="s">
        <v>300</v>
      </c>
      <c r="B33" s="194">
        <v>-0.06979494050444464</v>
      </c>
      <c r="C33" s="194">
        <v>-2.4148871065541924</v>
      </c>
      <c r="D33" s="195">
        <f t="shared" si="0"/>
        <v>-1.2423410235293184</v>
      </c>
    </row>
    <row r="34" spans="1:4" ht="12.75" customHeight="1">
      <c r="A34" s="219" t="s">
        <v>120</v>
      </c>
      <c r="B34" s="194">
        <v>0.14502164950181437</v>
      </c>
      <c r="C34" s="194">
        <v>-2.6882383750715433</v>
      </c>
      <c r="D34" s="195">
        <f t="shared" si="0"/>
        <v>-1.2716083627848644</v>
      </c>
    </row>
    <row r="35" spans="1:4" ht="12.75" customHeight="1">
      <c r="A35" s="219"/>
      <c r="B35" s="194"/>
      <c r="C35" s="194"/>
      <c r="D35" s="195"/>
    </row>
    <row r="36" spans="1:4" ht="12.75" customHeight="1" thickBot="1">
      <c r="A36" s="198" t="s">
        <v>370</v>
      </c>
      <c r="B36" s="199">
        <v>-0.11085769820587915</v>
      </c>
      <c r="C36" s="199">
        <v>-0.46333177877184856</v>
      </c>
      <c r="D36" s="200">
        <f t="shared" si="0"/>
        <v>-0.28709473848886385</v>
      </c>
    </row>
    <row r="37" spans="1:4" ht="12.75">
      <c r="A37" s="220" t="s">
        <v>45</v>
      </c>
      <c r="B37" s="168"/>
      <c r="C37" s="168"/>
      <c r="D37" s="168"/>
    </row>
    <row r="38" spans="1:4" ht="14.25" customHeight="1">
      <c r="A38" s="393"/>
      <c r="B38" s="394"/>
      <c r="C38" s="394"/>
      <c r="D38" s="394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2.75" customHeight="1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322</v>
      </c>
      <c r="B8" s="184">
        <v>6.073247207807212</v>
      </c>
      <c r="C8" s="184">
        <v>5.3728883518376795</v>
      </c>
      <c r="D8" s="185">
        <f>(B8+C8)/2</f>
        <v>5.723067779822445</v>
      </c>
    </row>
    <row r="9" spans="1:4" ht="13.5" thickBot="1">
      <c r="A9" s="223" t="s">
        <v>323</v>
      </c>
      <c r="B9" s="207">
        <v>5.865220354172307</v>
      </c>
      <c r="C9" s="207">
        <v>6.214323798168171</v>
      </c>
      <c r="D9" s="208">
        <f>(B9+C9)/2</f>
        <v>6.039772076170239</v>
      </c>
    </row>
    <row r="10" spans="1:4" ht="12.75">
      <c r="A10" s="220" t="s">
        <v>45</v>
      </c>
      <c r="B10" s="168"/>
      <c r="C10" s="168"/>
      <c r="D10" s="16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911"/>
  <dimension ref="A1:H22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26" t="s">
        <v>365</v>
      </c>
      <c r="B1" s="326"/>
      <c r="C1" s="326"/>
      <c r="D1" s="326"/>
      <c r="E1" s="326"/>
    </row>
    <row r="2" ht="12.75" customHeight="1"/>
    <row r="3" spans="1:5" ht="15" customHeight="1">
      <c r="A3" s="399" t="s">
        <v>436</v>
      </c>
      <c r="B3" s="399"/>
      <c r="C3" s="399"/>
      <c r="D3" s="399"/>
      <c r="E3" s="399"/>
    </row>
    <row r="4" spans="1:5" ht="15" customHeight="1">
      <c r="A4" s="399" t="s">
        <v>403</v>
      </c>
      <c r="B4" s="399"/>
      <c r="C4" s="399"/>
      <c r="D4" s="399"/>
      <c r="E4" s="399"/>
    </row>
    <row r="5" spans="1:5" ht="14.25" customHeight="1" thickBot="1">
      <c r="A5" s="226"/>
      <c r="B5" s="227"/>
      <c r="C5" s="227"/>
      <c r="D5" s="227"/>
      <c r="E5" s="227"/>
    </row>
    <row r="6" spans="1:5" ht="12.75" customHeight="1" thickBot="1">
      <c r="A6" s="233" t="s">
        <v>125</v>
      </c>
      <c r="B6" s="234" t="s">
        <v>121</v>
      </c>
      <c r="C6" s="234" t="s">
        <v>122</v>
      </c>
      <c r="D6" s="234" t="s">
        <v>123</v>
      </c>
      <c r="E6" s="235" t="s">
        <v>124</v>
      </c>
    </row>
    <row r="7" spans="1:8" ht="12.75">
      <c r="A7" s="122">
        <v>1996</v>
      </c>
      <c r="B7" s="184">
        <v>462.55</v>
      </c>
      <c r="C7" s="184">
        <v>392.8</v>
      </c>
      <c r="D7" s="184">
        <v>70.1</v>
      </c>
      <c r="E7" s="185">
        <v>15.155118365582096</v>
      </c>
      <c r="G7"/>
      <c r="H7"/>
    </row>
    <row r="8" spans="1:8" ht="12.75">
      <c r="A8" s="116">
        <v>1997</v>
      </c>
      <c r="B8" s="187">
        <v>454.925</v>
      </c>
      <c r="C8" s="187">
        <v>386.9</v>
      </c>
      <c r="D8" s="187">
        <v>68.3</v>
      </c>
      <c r="E8" s="188">
        <v>15.013463757762269</v>
      </c>
      <c r="G8"/>
      <c r="H8"/>
    </row>
    <row r="9" spans="1:8" ht="12.75">
      <c r="A9" s="116">
        <v>1998</v>
      </c>
      <c r="B9" s="187">
        <v>470.6</v>
      </c>
      <c r="C9" s="187">
        <v>408</v>
      </c>
      <c r="D9" s="187">
        <v>63.1</v>
      </c>
      <c r="E9" s="188">
        <v>13.408414789630259</v>
      </c>
      <c r="G9"/>
      <c r="H9"/>
    </row>
    <row r="10" spans="1:8" ht="12.75">
      <c r="A10" s="116">
        <v>1999</v>
      </c>
      <c r="B10" s="187">
        <v>450.825</v>
      </c>
      <c r="C10" s="187">
        <v>404</v>
      </c>
      <c r="D10" s="187">
        <v>50.85</v>
      </c>
      <c r="E10" s="188">
        <v>11.279321244385294</v>
      </c>
      <c r="G10"/>
      <c r="H10"/>
    </row>
    <row r="11" spans="1:8" ht="12.75">
      <c r="A11" s="116">
        <v>2000</v>
      </c>
      <c r="B11" s="187">
        <v>463.425</v>
      </c>
      <c r="C11" s="187">
        <v>420.2</v>
      </c>
      <c r="D11" s="187">
        <v>43.475</v>
      </c>
      <c r="E11" s="188">
        <v>9.3812375249501</v>
      </c>
      <c r="G11"/>
      <c r="H11"/>
    </row>
    <row r="12" spans="1:8" ht="12.75">
      <c r="A12" s="116">
        <v>2001</v>
      </c>
      <c r="B12" s="187">
        <v>480.9</v>
      </c>
      <c r="C12" s="187">
        <v>436.8</v>
      </c>
      <c r="D12" s="187">
        <v>43.725</v>
      </c>
      <c r="E12" s="188">
        <v>9.092326887086713</v>
      </c>
      <c r="G12"/>
      <c r="H12"/>
    </row>
    <row r="13" spans="1:8" ht="12.75">
      <c r="A13" s="116">
        <v>2002</v>
      </c>
      <c r="B13" s="187">
        <v>489.575</v>
      </c>
      <c r="C13" s="187">
        <v>441</v>
      </c>
      <c r="D13" s="187">
        <v>47.8</v>
      </c>
      <c r="E13" s="188">
        <v>9.763570443752235</v>
      </c>
      <c r="G13"/>
      <c r="H13"/>
    </row>
    <row r="14" spans="1:8" ht="12.75">
      <c r="A14" s="116">
        <v>2003</v>
      </c>
      <c r="B14" s="187">
        <v>504</v>
      </c>
      <c r="C14" s="187">
        <v>451.5</v>
      </c>
      <c r="D14" s="187">
        <v>54</v>
      </c>
      <c r="E14" s="188">
        <v>10.714285714285714</v>
      </c>
      <c r="G14"/>
      <c r="H14"/>
    </row>
    <row r="15" spans="1:8" ht="12.75">
      <c r="A15" s="116">
        <v>2004</v>
      </c>
      <c r="B15" s="187">
        <v>508.05</v>
      </c>
      <c r="C15" s="187">
        <v>455.9</v>
      </c>
      <c r="D15" s="187">
        <v>52.175</v>
      </c>
      <c r="E15" s="188">
        <v>10.269658498179313</v>
      </c>
      <c r="G15"/>
      <c r="H15"/>
    </row>
    <row r="16" spans="1:8" ht="12.75">
      <c r="A16" s="116">
        <v>2005</v>
      </c>
      <c r="B16" s="187">
        <v>520.85</v>
      </c>
      <c r="C16" s="187">
        <v>490.7</v>
      </c>
      <c r="D16" s="187">
        <v>30.15</v>
      </c>
      <c r="E16" s="188">
        <v>5.788614764327542</v>
      </c>
      <c r="G16"/>
      <c r="H16"/>
    </row>
    <row r="17" spans="1:8" ht="12.75">
      <c r="A17" s="116">
        <v>2006</v>
      </c>
      <c r="B17" s="187">
        <v>527.375</v>
      </c>
      <c r="C17" s="187">
        <v>496.9</v>
      </c>
      <c r="D17" s="187">
        <v>30.475</v>
      </c>
      <c r="E17" s="188">
        <v>5.77862052619104</v>
      </c>
      <c r="G17"/>
      <c r="H17"/>
    </row>
    <row r="18" spans="1:8" ht="12.75">
      <c r="A18" s="116">
        <v>2007</v>
      </c>
      <c r="B18" s="190">
        <v>529</v>
      </c>
      <c r="C18" s="190">
        <v>495.6</v>
      </c>
      <c r="D18" s="190">
        <v>33.4</v>
      </c>
      <c r="E18" s="191">
        <v>6.313799621928162</v>
      </c>
      <c r="G18"/>
      <c r="H18"/>
    </row>
    <row r="19" spans="1:8" ht="12.75">
      <c r="A19" s="116">
        <v>2008</v>
      </c>
      <c r="B19" s="190">
        <v>548.65</v>
      </c>
      <c r="C19" s="190">
        <v>509</v>
      </c>
      <c r="D19" s="190">
        <v>39.7</v>
      </c>
      <c r="E19" s="191">
        <v>7.235942768613872</v>
      </c>
      <c r="G19"/>
      <c r="H19"/>
    </row>
    <row r="20" spans="1:8" ht="13.5" thickBot="1">
      <c r="A20" s="228">
        <v>2009</v>
      </c>
      <c r="B20" s="229">
        <v>479.675</v>
      </c>
      <c r="C20" s="229">
        <v>445.675</v>
      </c>
      <c r="D20" s="229">
        <v>34</v>
      </c>
      <c r="E20" s="230">
        <v>7.088132589774326</v>
      </c>
      <c r="G20"/>
      <c r="H20"/>
    </row>
    <row r="21" spans="1:8" ht="12.75">
      <c r="A21" s="231" t="s">
        <v>299</v>
      </c>
      <c r="B21" s="168"/>
      <c r="C21" s="168"/>
      <c r="D21" s="232"/>
      <c r="E21" s="168"/>
      <c r="G21"/>
      <c r="H21"/>
    </row>
    <row r="22" spans="1:8" ht="14.25">
      <c r="A22" s="317" t="s">
        <v>404</v>
      </c>
      <c r="B22" s="22"/>
      <c r="C22" s="22"/>
      <c r="D22" s="316"/>
      <c r="E22" s="22"/>
      <c r="G22"/>
      <c r="H22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zoomScale="75" zoomScaleNormal="75" workbookViewId="0" topLeftCell="A1">
      <selection activeCell="B10" sqref="B10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26" t="s">
        <v>365</v>
      </c>
      <c r="B1" s="326"/>
      <c r="C1" s="326"/>
      <c r="D1" s="326"/>
      <c r="E1" s="326"/>
      <c r="F1" s="326"/>
      <c r="G1" s="326"/>
      <c r="H1" s="326"/>
      <c r="I1" s="326"/>
      <c r="J1" s="326"/>
      <c r="L1" s="66"/>
      <c r="M1" s="66"/>
      <c r="N1" s="66"/>
    </row>
    <row r="2" ht="12.75" customHeight="1"/>
    <row r="3" spans="1:10" ht="15" customHeight="1">
      <c r="A3" s="366" t="s">
        <v>437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5" customHeight="1">
      <c r="A4" s="366" t="s">
        <v>208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3.5" thickBot="1">
      <c r="A5" s="236"/>
      <c r="B5" s="236"/>
      <c r="C5" s="236"/>
      <c r="D5" s="236"/>
      <c r="E5" s="236"/>
      <c r="F5" s="236"/>
      <c r="G5" s="236"/>
      <c r="H5" s="237"/>
      <c r="I5" s="237"/>
      <c r="J5" s="164"/>
    </row>
    <row r="6" spans="1:10" ht="12.75">
      <c r="A6" s="327" t="s">
        <v>21</v>
      </c>
      <c r="B6" s="400">
        <v>2007</v>
      </c>
      <c r="C6" s="390"/>
      <c r="D6" s="402"/>
      <c r="E6" s="400">
        <v>2008</v>
      </c>
      <c r="F6" s="390"/>
      <c r="G6" s="402"/>
      <c r="H6" s="400" t="s">
        <v>273</v>
      </c>
      <c r="I6" s="390"/>
      <c r="J6" s="401"/>
    </row>
    <row r="7" spans="1:11" ht="13.5" thickBot="1">
      <c r="A7" s="329"/>
      <c r="B7" s="139" t="s">
        <v>121</v>
      </c>
      <c r="C7" s="139" t="s">
        <v>122</v>
      </c>
      <c r="D7" s="139" t="s">
        <v>123</v>
      </c>
      <c r="E7" s="139" t="s">
        <v>121</v>
      </c>
      <c r="F7" s="139" t="s">
        <v>122</v>
      </c>
      <c r="G7" s="139" t="s">
        <v>123</v>
      </c>
      <c r="H7" s="139" t="s">
        <v>121</v>
      </c>
      <c r="I7" s="139" t="s">
        <v>122</v>
      </c>
      <c r="J7" s="240" t="s">
        <v>123</v>
      </c>
      <c r="K7" s="4"/>
    </row>
    <row r="8" spans="1:11" ht="12.75">
      <c r="A8" s="122" t="s">
        <v>35</v>
      </c>
      <c r="B8" s="108">
        <v>109525</v>
      </c>
      <c r="C8" s="108">
        <v>103475</v>
      </c>
      <c r="D8" s="108">
        <v>6050</v>
      </c>
      <c r="E8" s="108">
        <v>116400</v>
      </c>
      <c r="F8" s="108">
        <v>108450</v>
      </c>
      <c r="G8" s="108">
        <v>7925</v>
      </c>
      <c r="H8" s="184">
        <f>E8*100/B8-100</f>
        <v>6.277105683633877</v>
      </c>
      <c r="I8" s="184">
        <f aca="true" t="shared" si="0" ref="I8:J23">F8*100/C8-100</f>
        <v>4.807924619473297</v>
      </c>
      <c r="J8" s="185">
        <f t="shared" si="0"/>
        <v>30.991735537190095</v>
      </c>
      <c r="K8" s="35"/>
    </row>
    <row r="9" spans="1:11" ht="12.75">
      <c r="A9" s="116" t="s">
        <v>216</v>
      </c>
      <c r="B9" s="112"/>
      <c r="C9" s="112"/>
      <c r="D9" s="112"/>
      <c r="E9" s="112"/>
      <c r="F9" s="112"/>
      <c r="G9" s="112"/>
      <c r="H9" s="187"/>
      <c r="I9" s="187"/>
      <c r="J9" s="188"/>
      <c r="K9" s="35"/>
    </row>
    <row r="10" spans="1:11" ht="12.75">
      <c r="A10" s="133" t="s">
        <v>217</v>
      </c>
      <c r="B10" s="112">
        <v>29950</v>
      </c>
      <c r="C10" s="112">
        <v>28025</v>
      </c>
      <c r="D10" s="112">
        <v>1950</v>
      </c>
      <c r="E10" s="112">
        <v>29725</v>
      </c>
      <c r="F10" s="112">
        <v>27600</v>
      </c>
      <c r="G10" s="112">
        <v>2100</v>
      </c>
      <c r="H10" s="187">
        <f aca="true" t="shared" si="1" ref="H10:H23">E10*100/B10-100</f>
        <v>-0.7512520868113484</v>
      </c>
      <c r="I10" s="187">
        <f t="shared" si="0"/>
        <v>-1.5165031222123133</v>
      </c>
      <c r="J10" s="188">
        <f t="shared" si="0"/>
        <v>7.692307692307693</v>
      </c>
      <c r="K10" s="35"/>
    </row>
    <row r="11" spans="1:11" ht="12.75">
      <c r="A11" s="116" t="s">
        <v>219</v>
      </c>
      <c r="B11" s="112"/>
      <c r="C11" s="112"/>
      <c r="D11" s="112"/>
      <c r="E11" s="112"/>
      <c r="F11" s="112"/>
      <c r="G11" s="112"/>
      <c r="H11" s="187"/>
      <c r="I11" s="187"/>
      <c r="J11" s="188"/>
      <c r="K11" s="35"/>
    </row>
    <row r="12" spans="1:11" ht="12.75">
      <c r="A12" s="133" t="s">
        <v>218</v>
      </c>
      <c r="B12" s="112">
        <v>46000</v>
      </c>
      <c r="C12" s="112">
        <v>40600</v>
      </c>
      <c r="D12" s="112">
        <v>5425</v>
      </c>
      <c r="E12" s="112">
        <v>58025</v>
      </c>
      <c r="F12" s="112">
        <v>47750</v>
      </c>
      <c r="G12" s="112">
        <v>10275</v>
      </c>
      <c r="H12" s="187">
        <f t="shared" si="1"/>
        <v>26.141304347826093</v>
      </c>
      <c r="I12" s="187">
        <f t="shared" si="0"/>
        <v>17.610837438423644</v>
      </c>
      <c r="J12" s="188">
        <f t="shared" si="0"/>
        <v>89.40092165898616</v>
      </c>
      <c r="K12" s="35"/>
    </row>
    <row r="13" spans="1:11" ht="12.75">
      <c r="A13" s="116" t="s">
        <v>220</v>
      </c>
      <c r="B13" s="112"/>
      <c r="C13" s="112"/>
      <c r="D13" s="112"/>
      <c r="E13" s="112"/>
      <c r="F13" s="112"/>
      <c r="G13" s="112"/>
      <c r="H13" s="187"/>
      <c r="I13" s="187"/>
      <c r="J13" s="188"/>
      <c r="K13" s="35"/>
    </row>
    <row r="14" spans="1:11" ht="12.75">
      <c r="A14" s="133" t="s">
        <v>221</v>
      </c>
      <c r="B14" s="112">
        <v>10200</v>
      </c>
      <c r="C14" s="112">
        <v>9300</v>
      </c>
      <c r="D14" s="112">
        <v>950</v>
      </c>
      <c r="E14" s="112">
        <v>12900</v>
      </c>
      <c r="F14" s="112">
        <v>12025</v>
      </c>
      <c r="G14" s="112">
        <v>900</v>
      </c>
      <c r="H14" s="187">
        <f t="shared" si="1"/>
        <v>26.470588235294116</v>
      </c>
      <c r="I14" s="187">
        <f t="shared" si="0"/>
        <v>29.301075268817215</v>
      </c>
      <c r="J14" s="188">
        <f t="shared" si="0"/>
        <v>-5.263157894736835</v>
      </c>
      <c r="K14" s="35"/>
    </row>
    <row r="15" spans="1:11" ht="12.75">
      <c r="A15" s="116" t="s">
        <v>222</v>
      </c>
      <c r="B15" s="112">
        <v>38025</v>
      </c>
      <c r="C15" s="112">
        <v>36100</v>
      </c>
      <c r="D15" s="112">
        <v>1950</v>
      </c>
      <c r="E15" s="112">
        <v>41750</v>
      </c>
      <c r="F15" s="112">
        <v>38925</v>
      </c>
      <c r="G15" s="112">
        <v>2825</v>
      </c>
      <c r="H15" s="187">
        <f t="shared" si="1"/>
        <v>9.796186719263645</v>
      </c>
      <c r="I15" s="187">
        <f t="shared" si="0"/>
        <v>7.825484764542935</v>
      </c>
      <c r="J15" s="188">
        <f t="shared" si="0"/>
        <v>44.87179487179486</v>
      </c>
      <c r="K15" s="35"/>
    </row>
    <row r="16" spans="1:11" ht="12.75">
      <c r="A16" s="116" t="s">
        <v>223</v>
      </c>
      <c r="B16" s="112"/>
      <c r="C16" s="112"/>
      <c r="D16" s="112"/>
      <c r="E16" s="112"/>
      <c r="F16" s="112"/>
      <c r="G16" s="112"/>
      <c r="H16" s="187"/>
      <c r="I16" s="187"/>
      <c r="J16" s="188"/>
      <c r="K16" s="35"/>
    </row>
    <row r="17" spans="1:11" ht="12.75">
      <c r="A17" s="133" t="s">
        <v>228</v>
      </c>
      <c r="B17" s="112">
        <v>18800</v>
      </c>
      <c r="C17" s="112">
        <v>17125</v>
      </c>
      <c r="D17" s="112">
        <v>1550</v>
      </c>
      <c r="E17" s="112">
        <v>11800</v>
      </c>
      <c r="F17" s="112">
        <v>11475</v>
      </c>
      <c r="G17" s="112">
        <v>375</v>
      </c>
      <c r="H17" s="187">
        <f t="shared" si="1"/>
        <v>-37.234042553191486</v>
      </c>
      <c r="I17" s="187">
        <f t="shared" si="0"/>
        <v>-32.99270072992701</v>
      </c>
      <c r="J17" s="188">
        <f t="shared" si="0"/>
        <v>-75.80645161290323</v>
      </c>
      <c r="K17" s="35"/>
    </row>
    <row r="18" spans="1:11" ht="12.75">
      <c r="A18" s="116" t="s">
        <v>224</v>
      </c>
      <c r="B18" s="112"/>
      <c r="C18" s="112"/>
      <c r="D18" s="112"/>
      <c r="E18" s="112"/>
      <c r="F18" s="112"/>
      <c r="G18" s="112"/>
      <c r="H18" s="187"/>
      <c r="I18" s="187"/>
      <c r="J18" s="188"/>
      <c r="K18" s="35"/>
    </row>
    <row r="19" spans="1:11" ht="12.75">
      <c r="A19" s="133" t="s">
        <v>225</v>
      </c>
      <c r="B19" s="112">
        <v>15525</v>
      </c>
      <c r="C19" s="112">
        <v>15150</v>
      </c>
      <c r="D19" s="112">
        <v>800</v>
      </c>
      <c r="E19" s="112">
        <v>13750</v>
      </c>
      <c r="F19" s="112">
        <v>13225</v>
      </c>
      <c r="G19" s="112">
        <v>525</v>
      </c>
      <c r="H19" s="187">
        <f t="shared" si="1"/>
        <v>-11.433172302737518</v>
      </c>
      <c r="I19" s="187">
        <f t="shared" si="0"/>
        <v>-12.706270627062707</v>
      </c>
      <c r="J19" s="188">
        <f t="shared" si="0"/>
        <v>-34.375</v>
      </c>
      <c r="K19" s="35"/>
    </row>
    <row r="20" spans="1:11" ht="12.75">
      <c r="A20" s="111" t="s">
        <v>226</v>
      </c>
      <c r="B20" s="112"/>
      <c r="C20" s="112"/>
      <c r="D20" s="112"/>
      <c r="E20" s="112"/>
      <c r="F20" s="112"/>
      <c r="G20" s="112"/>
      <c r="H20" s="187"/>
      <c r="I20" s="187"/>
      <c r="J20" s="188"/>
      <c r="K20" s="35"/>
    </row>
    <row r="21" spans="1:11" ht="12.75">
      <c r="A21" s="133" t="s">
        <v>267</v>
      </c>
      <c r="B21" s="112">
        <v>185675</v>
      </c>
      <c r="C21" s="112">
        <v>174650</v>
      </c>
      <c r="D21" s="112">
        <v>11025</v>
      </c>
      <c r="E21" s="112">
        <v>195050</v>
      </c>
      <c r="F21" s="112">
        <v>186025</v>
      </c>
      <c r="G21" s="112">
        <v>9075</v>
      </c>
      <c r="H21" s="187">
        <f t="shared" si="1"/>
        <v>5.049145011444722</v>
      </c>
      <c r="I21" s="187">
        <f t="shared" si="0"/>
        <v>6.513026052104209</v>
      </c>
      <c r="J21" s="188">
        <f t="shared" si="0"/>
        <v>-17.687074829931973</v>
      </c>
      <c r="K21" s="35"/>
    </row>
    <row r="22" spans="1:11" ht="12.75">
      <c r="A22" s="111" t="s">
        <v>268</v>
      </c>
      <c r="B22" s="112">
        <v>66000</v>
      </c>
      <c r="C22" s="112">
        <v>63150</v>
      </c>
      <c r="D22" s="112">
        <v>2825</v>
      </c>
      <c r="E22" s="112">
        <v>62325</v>
      </c>
      <c r="F22" s="112">
        <v>57275</v>
      </c>
      <c r="G22" s="112">
        <v>5050</v>
      </c>
      <c r="H22" s="187">
        <f t="shared" si="1"/>
        <v>-5.568181818181813</v>
      </c>
      <c r="I22" s="187">
        <f t="shared" si="0"/>
        <v>-9.303246239113221</v>
      </c>
      <c r="J22" s="188">
        <f t="shared" si="0"/>
        <v>78.76106194690266</v>
      </c>
      <c r="K22" s="35"/>
    </row>
    <row r="23" spans="1:11" ht="13.5" thickBot="1">
      <c r="A23" s="228" t="s">
        <v>269</v>
      </c>
      <c r="B23" s="238">
        <v>9075</v>
      </c>
      <c r="C23" s="238">
        <v>8100</v>
      </c>
      <c r="D23" s="238">
        <v>1000</v>
      </c>
      <c r="E23" s="238">
        <v>6875</v>
      </c>
      <c r="F23" s="238">
        <v>6225</v>
      </c>
      <c r="G23" s="238">
        <v>650</v>
      </c>
      <c r="H23" s="229">
        <f t="shared" si="1"/>
        <v>-24.24242424242425</v>
      </c>
      <c r="I23" s="229">
        <f t="shared" si="0"/>
        <v>-23.148148148148152</v>
      </c>
      <c r="J23" s="230">
        <f t="shared" si="0"/>
        <v>-35</v>
      </c>
      <c r="K23" s="35"/>
    </row>
    <row r="24" spans="1:10" ht="12.75">
      <c r="A24" s="201" t="s">
        <v>45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4" ht="12.75" customHeight="1">
      <c r="A25" s="21" t="s">
        <v>324</v>
      </c>
      <c r="B25" s="75"/>
      <c r="C25" s="4"/>
      <c r="D25" s="75"/>
      <c r="E25" s="4"/>
      <c r="F25" s="4"/>
      <c r="I25" s="14"/>
      <c r="K25" s="14"/>
      <c r="L25" s="9"/>
      <c r="M25" s="9"/>
      <c r="N25" s="9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26" t="s">
        <v>365</v>
      </c>
      <c r="B1" s="326"/>
      <c r="C1" s="326"/>
      <c r="D1" s="326"/>
      <c r="E1" s="88"/>
      <c r="F1" s="88"/>
      <c r="G1" s="88"/>
      <c r="H1" s="88"/>
      <c r="I1" s="88"/>
      <c r="J1" s="88"/>
      <c r="K1" s="88"/>
      <c r="M1" s="66"/>
      <c r="N1" s="66"/>
      <c r="O1" s="66"/>
    </row>
    <row r="2" spans="2:4" ht="12.75" customHeight="1">
      <c r="B2" s="32"/>
      <c r="C2" s="32"/>
      <c r="D2" s="32"/>
    </row>
    <row r="3" spans="1:4" ht="15" customHeight="1">
      <c r="A3" s="366" t="s">
        <v>438</v>
      </c>
      <c r="B3" s="366"/>
      <c r="C3" s="366"/>
      <c r="D3" s="366"/>
    </row>
    <row r="4" spans="1:4" ht="13.5" thickBot="1">
      <c r="A4" s="236"/>
      <c r="B4" s="241"/>
      <c r="C4" s="242"/>
      <c r="D4" s="243"/>
    </row>
    <row r="5" spans="1:4" ht="12.75" customHeight="1">
      <c r="A5" s="327" t="s">
        <v>21</v>
      </c>
      <c r="B5" s="335" t="s">
        <v>190</v>
      </c>
      <c r="C5" s="336"/>
      <c r="D5" s="244" t="s">
        <v>186</v>
      </c>
    </row>
    <row r="6" spans="1:5" ht="12.75" customHeight="1" thickBot="1">
      <c r="A6" s="329"/>
      <c r="B6" s="139">
        <v>2007</v>
      </c>
      <c r="C6" s="139">
        <v>2008</v>
      </c>
      <c r="D6" s="245" t="s">
        <v>274</v>
      </c>
      <c r="E6" s="4"/>
    </row>
    <row r="7" spans="1:6" ht="12.75">
      <c r="A7" s="122" t="s">
        <v>35</v>
      </c>
      <c r="B7" s="184">
        <f>'16.15'!D8*100/SUM('16.15'!D8:D23)</f>
        <v>18.046234153616705</v>
      </c>
      <c r="C7" s="184">
        <f>'16.15'!G8*100/SUM('16.15'!G8:G23)</f>
        <v>19.962216624685137</v>
      </c>
      <c r="D7" s="185">
        <f aca="true" t="shared" si="0" ref="D7:D22">C7-B7</f>
        <v>1.915982471068432</v>
      </c>
      <c r="E7" s="51"/>
      <c r="F7" s="51"/>
    </row>
    <row r="8" spans="1:6" ht="12.75">
      <c r="A8" s="116" t="s">
        <v>216</v>
      </c>
      <c r="B8" s="187"/>
      <c r="C8" s="187"/>
      <c r="D8" s="188"/>
      <c r="E8" s="51"/>
      <c r="F8" s="51"/>
    </row>
    <row r="9" spans="1:6" ht="12.75">
      <c r="A9" s="133" t="s">
        <v>217</v>
      </c>
      <c r="B9" s="187">
        <f>'16.15'!D10*100/SUM('16.15'!D8:D23)</f>
        <v>5.8165548098434</v>
      </c>
      <c r="C9" s="187">
        <f>'16.15'!G10*100/SUM('16.15'!G8:G23)</f>
        <v>5.289672544080605</v>
      </c>
      <c r="D9" s="188">
        <f t="shared" si="0"/>
        <v>-0.5268822657627954</v>
      </c>
      <c r="E9" s="51"/>
      <c r="F9" s="51"/>
    </row>
    <row r="10" spans="1:6" ht="12.75">
      <c r="A10" s="116" t="s">
        <v>219</v>
      </c>
      <c r="B10" s="187"/>
      <c r="C10" s="187"/>
      <c r="D10" s="188"/>
      <c r="E10" s="51"/>
      <c r="F10" s="51"/>
    </row>
    <row r="11" spans="1:6" ht="12.75">
      <c r="A11" s="133" t="s">
        <v>218</v>
      </c>
      <c r="B11" s="187">
        <f>'16.15'!D12*100/SUM('16.15'!D8:D23)</f>
        <v>16.181953765846384</v>
      </c>
      <c r="C11" s="187">
        <f>'16.15'!G12*100/SUM('16.15'!G8:G23)</f>
        <v>25.8816120906801</v>
      </c>
      <c r="D11" s="188">
        <f t="shared" si="0"/>
        <v>9.699658324833717</v>
      </c>
      <c r="E11" s="51"/>
      <c r="F11" s="51"/>
    </row>
    <row r="12" spans="1:6" ht="12.75">
      <c r="A12" s="116" t="s">
        <v>220</v>
      </c>
      <c r="B12" s="187"/>
      <c r="C12" s="187"/>
      <c r="D12" s="188"/>
      <c r="E12" s="51"/>
      <c r="F12" s="51"/>
    </row>
    <row r="13" spans="1:6" ht="12.75">
      <c r="A13" s="133" t="s">
        <v>221</v>
      </c>
      <c r="B13" s="187">
        <f>'16.15'!D14*100/SUM('16.15'!D8:D23)</f>
        <v>2.8337061894108873</v>
      </c>
      <c r="C13" s="187">
        <f>'16.15'!G14*100/SUM('16.15'!G8:G23)</f>
        <v>2.2670025188916876</v>
      </c>
      <c r="D13" s="188">
        <f t="shared" si="0"/>
        <v>-0.5667036705191997</v>
      </c>
      <c r="E13" s="51"/>
      <c r="F13" s="51"/>
    </row>
    <row r="14" spans="1:6" ht="12.75">
      <c r="A14" s="116" t="s">
        <v>222</v>
      </c>
      <c r="B14" s="187">
        <f>'16.15'!D15*100/SUM('16.15'!D8:D23)</f>
        <v>5.8165548098434</v>
      </c>
      <c r="C14" s="187">
        <f>'16.15'!G15*100/SUM('16.15'!G8:G23)</f>
        <v>7.1158690176322414</v>
      </c>
      <c r="D14" s="188">
        <f t="shared" si="0"/>
        <v>1.299314207788841</v>
      </c>
      <c r="E14" s="51"/>
      <c r="F14" s="51"/>
    </row>
    <row r="15" spans="1:6" ht="12.75">
      <c r="A15" s="116" t="s">
        <v>223</v>
      </c>
      <c r="B15" s="187"/>
      <c r="C15" s="187"/>
      <c r="D15" s="188"/>
      <c r="E15" s="51"/>
      <c r="F15" s="51"/>
    </row>
    <row r="16" spans="1:6" ht="12.75">
      <c r="A16" s="133" t="s">
        <v>228</v>
      </c>
      <c r="B16" s="187">
        <f>'16.15'!D17*100/SUM('16.15'!D8:D23)</f>
        <v>4.6234153616703955</v>
      </c>
      <c r="C16" s="187">
        <f>'16.15'!G17*100/SUM('16.15'!G8:G23)</f>
        <v>0.9445843828715366</v>
      </c>
      <c r="D16" s="188">
        <f t="shared" si="0"/>
        <v>-3.678830978798859</v>
      </c>
      <c r="E16" s="51"/>
      <c r="F16" s="51"/>
    </row>
    <row r="17" spans="1:6" ht="12.75">
      <c r="A17" s="116" t="s">
        <v>224</v>
      </c>
      <c r="B17" s="187"/>
      <c r="C17" s="187"/>
      <c r="D17" s="188"/>
      <c r="E17" s="51"/>
      <c r="F17" s="51"/>
    </row>
    <row r="18" spans="1:6" ht="12.75">
      <c r="A18" s="133" t="s">
        <v>225</v>
      </c>
      <c r="B18" s="187">
        <f>'16.15'!D19*100/SUM('16.15'!D8:D23)</f>
        <v>2.3862788963460106</v>
      </c>
      <c r="C18" s="187">
        <f>'16.15'!G19*100/SUM('16.15'!G8:G23)</f>
        <v>1.3224181360201512</v>
      </c>
      <c r="D18" s="188">
        <f t="shared" si="0"/>
        <v>-1.0638607603258594</v>
      </c>
      <c r="E18" s="51"/>
      <c r="F18" s="51"/>
    </row>
    <row r="19" spans="1:6" ht="12.75">
      <c r="A19" s="111" t="s">
        <v>226</v>
      </c>
      <c r="B19" s="187"/>
      <c r="C19" s="187"/>
      <c r="D19" s="188"/>
      <c r="E19" s="51"/>
      <c r="F19" s="51"/>
    </row>
    <row r="20" spans="1:6" ht="12.75">
      <c r="A20" s="133" t="s">
        <v>267</v>
      </c>
      <c r="B20" s="187">
        <f>'16.15'!D21*100/SUM('16.15'!D8:D23)</f>
        <v>32.88590604026846</v>
      </c>
      <c r="C20" s="187">
        <f>'16.15'!G21*100/SUM('16.15'!G8:G23)</f>
        <v>22.858942065491185</v>
      </c>
      <c r="D20" s="188">
        <f t="shared" si="0"/>
        <v>-10.026963974777274</v>
      </c>
      <c r="E20" s="51"/>
      <c r="F20" s="51"/>
    </row>
    <row r="21" spans="1:6" ht="12.75">
      <c r="A21" s="111" t="s">
        <v>268</v>
      </c>
      <c r="B21" s="187">
        <f>'16.15'!D22*100/SUM('16.15'!D8:D23)</f>
        <v>8.42654735272185</v>
      </c>
      <c r="C21" s="187">
        <f>'16.15'!G22*100/SUM('16.15'!G8:G23)</f>
        <v>12.720403022670025</v>
      </c>
      <c r="D21" s="188">
        <f t="shared" si="0"/>
        <v>4.293855669948176</v>
      </c>
      <c r="E21" s="51"/>
      <c r="F21" s="51"/>
    </row>
    <row r="22" spans="1:6" ht="13.5" thickBot="1">
      <c r="A22" s="228" t="s">
        <v>269</v>
      </c>
      <c r="B22" s="229">
        <f>'16.15'!D23*100/SUM('16.15'!D8:D23)</f>
        <v>2.982848620432513</v>
      </c>
      <c r="C22" s="229">
        <f>'16.15'!G23*100/SUM('16.15'!G8:G23)</f>
        <v>1.63727959697733</v>
      </c>
      <c r="D22" s="230">
        <f t="shared" si="0"/>
        <v>-1.3455690234551831</v>
      </c>
      <c r="E22" s="51"/>
      <c r="F22" s="51"/>
    </row>
    <row r="23" spans="1:4" ht="12.75">
      <c r="A23" s="220" t="s">
        <v>45</v>
      </c>
      <c r="B23" s="220"/>
      <c r="C23" s="168"/>
      <c r="D23" s="168"/>
    </row>
    <row r="24" spans="1:11" ht="12.75" customHeight="1">
      <c r="A24" s="21" t="s">
        <v>324</v>
      </c>
      <c r="B24" s="75"/>
      <c r="C24" s="4"/>
      <c r="D24" s="75"/>
      <c r="E24" s="4"/>
      <c r="F24" s="4"/>
      <c r="I24" s="14"/>
      <c r="K24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2"/>
  <dimension ref="A1:F14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439</v>
      </c>
      <c r="B3" s="403"/>
      <c r="C3" s="403"/>
      <c r="D3" s="403"/>
      <c r="E3" s="403"/>
      <c r="F3" s="42"/>
    </row>
    <row r="4" spans="1:6" ht="14.25" customHeight="1" thickBot="1">
      <c r="A4" s="246"/>
      <c r="B4" s="246"/>
      <c r="C4" s="246"/>
      <c r="D4" s="246"/>
      <c r="E4" s="246"/>
      <c r="F4" s="42"/>
    </row>
    <row r="5" spans="1:5" ht="12.75" customHeight="1">
      <c r="A5" s="404" t="s">
        <v>126</v>
      </c>
      <c r="B5" s="255" t="s">
        <v>127</v>
      </c>
      <c r="C5" s="255" t="s">
        <v>128</v>
      </c>
      <c r="D5" s="256" t="s">
        <v>129</v>
      </c>
      <c r="E5" s="407" t="s">
        <v>130</v>
      </c>
    </row>
    <row r="6" spans="1:5" ht="12.75" customHeight="1">
      <c r="A6" s="405"/>
      <c r="B6" s="410" t="s">
        <v>136</v>
      </c>
      <c r="C6" s="410" t="s">
        <v>136</v>
      </c>
      <c r="D6" s="410" t="s">
        <v>136</v>
      </c>
      <c r="E6" s="408"/>
    </row>
    <row r="7" spans="1:5" ht="13.5" thickBot="1">
      <c r="A7" s="406"/>
      <c r="B7" s="411"/>
      <c r="C7" s="411"/>
      <c r="D7" s="411"/>
      <c r="E7" s="409"/>
    </row>
    <row r="8" spans="1:6" ht="12.75">
      <c r="A8" s="247" t="s">
        <v>131</v>
      </c>
      <c r="B8" s="184">
        <v>14948.112</v>
      </c>
      <c r="C8" s="184">
        <v>14500.078</v>
      </c>
      <c r="D8" s="184">
        <f>B8-C8</f>
        <v>448.03399999999965</v>
      </c>
      <c r="E8" s="185">
        <f>B8/C8*100</f>
        <v>103.08987303378643</v>
      </c>
      <c r="F8" s="44"/>
    </row>
    <row r="9" spans="1:6" ht="12.75">
      <c r="A9" s="248" t="s">
        <v>132</v>
      </c>
      <c r="B9" s="187">
        <v>566.308</v>
      </c>
      <c r="C9" s="187">
        <v>612.616</v>
      </c>
      <c r="D9" s="187">
        <f>B9-C9</f>
        <v>-46.30799999999999</v>
      </c>
      <c r="E9" s="188">
        <f>B9/C9*100</f>
        <v>92.44094179714536</v>
      </c>
      <c r="F9" s="44"/>
    </row>
    <row r="10" spans="1:6" ht="12.75">
      <c r="A10" s="249" t="s">
        <v>133</v>
      </c>
      <c r="B10" s="194">
        <f>SUM(B8:B9)</f>
        <v>15514.419999999998</v>
      </c>
      <c r="C10" s="194">
        <f>SUM(C8:C9)</f>
        <v>15112.694</v>
      </c>
      <c r="D10" s="194">
        <f>B10-C10</f>
        <v>401.72599999999875</v>
      </c>
      <c r="E10" s="195">
        <f>B10/C10*100</f>
        <v>102.65820243564781</v>
      </c>
      <c r="F10" s="45"/>
    </row>
    <row r="11" spans="1:6" ht="12.75">
      <c r="A11" s="249" t="s">
        <v>134</v>
      </c>
      <c r="B11" s="194">
        <v>11573.117</v>
      </c>
      <c r="C11" s="194">
        <v>11321.24</v>
      </c>
      <c r="D11" s="194">
        <f>B11-C11</f>
        <v>251.8770000000004</v>
      </c>
      <c r="E11" s="195">
        <f>B11/C11*100</f>
        <v>102.22481812946285</v>
      </c>
      <c r="F11" s="44"/>
    </row>
    <row r="12" spans="1:6" ht="12.75">
      <c r="A12" s="248"/>
      <c r="B12" s="187"/>
      <c r="C12" s="187"/>
      <c r="D12" s="187"/>
      <c r="E12" s="188"/>
      <c r="F12" s="70"/>
    </row>
    <row r="13" spans="1:5" ht="13.5" thickBot="1">
      <c r="A13" s="250" t="s">
        <v>135</v>
      </c>
      <c r="B13" s="199">
        <f>SUM(B10:B11)</f>
        <v>27087.536999999997</v>
      </c>
      <c r="C13" s="199">
        <f>SUM(C10:C11)</f>
        <v>26433.934</v>
      </c>
      <c r="D13" s="199">
        <f>SUM(D10:D11)</f>
        <v>653.6029999999992</v>
      </c>
      <c r="E13" s="200">
        <f>B13/C13*100</f>
        <v>102.47259072372654</v>
      </c>
    </row>
    <row r="14" spans="1:5" ht="12.75">
      <c r="A14" s="251" t="s">
        <v>202</v>
      </c>
      <c r="B14" s="252"/>
      <c r="C14" s="253"/>
      <c r="D14" s="253"/>
      <c r="E14" s="254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440</v>
      </c>
      <c r="B3" s="403"/>
      <c r="C3" s="403"/>
      <c r="D3" s="403"/>
      <c r="E3" s="403"/>
      <c r="F3" s="44"/>
    </row>
    <row r="4" spans="1:6" ht="14.25" customHeight="1" thickBot="1">
      <c r="A4" s="257"/>
      <c r="B4" s="258"/>
      <c r="C4" s="258"/>
      <c r="D4" s="258"/>
      <c r="E4" s="258"/>
      <c r="F4" s="44"/>
    </row>
    <row r="5" spans="1:6" ht="12.75">
      <c r="A5" s="404" t="s">
        <v>24</v>
      </c>
      <c r="B5" s="261" t="s">
        <v>127</v>
      </c>
      <c r="C5" s="261" t="s">
        <v>128</v>
      </c>
      <c r="D5" s="262" t="s">
        <v>129</v>
      </c>
      <c r="E5" s="407" t="s">
        <v>130</v>
      </c>
      <c r="F5" s="44"/>
    </row>
    <row r="6" spans="1:6" ht="12.75" customHeight="1">
      <c r="A6" s="405"/>
      <c r="B6" s="410" t="s">
        <v>136</v>
      </c>
      <c r="C6" s="410" t="s">
        <v>136</v>
      </c>
      <c r="D6" s="410" t="s">
        <v>136</v>
      </c>
      <c r="E6" s="408"/>
      <c r="F6" s="44"/>
    </row>
    <row r="7" spans="1:6" ht="13.5" thickBot="1">
      <c r="A7" s="406"/>
      <c r="B7" s="412"/>
      <c r="C7" s="411"/>
      <c r="D7" s="411"/>
      <c r="E7" s="409"/>
      <c r="F7" s="44"/>
    </row>
    <row r="8" spans="1:6" ht="12.75">
      <c r="A8" s="259" t="s">
        <v>137</v>
      </c>
      <c r="B8" s="184"/>
      <c r="C8" s="184"/>
      <c r="D8" s="184"/>
      <c r="E8" s="185"/>
      <c r="F8" s="44"/>
    </row>
    <row r="9" spans="1:6" ht="12.75">
      <c r="A9" s="248" t="s">
        <v>203</v>
      </c>
      <c r="B9" s="187">
        <v>2815.59000000002</v>
      </c>
      <c r="C9" s="187">
        <v>1090.628</v>
      </c>
      <c r="D9" s="187">
        <f aca="true" t="shared" si="0" ref="D9:D32">B9-C9</f>
        <v>1724.9620000000202</v>
      </c>
      <c r="E9" s="188">
        <f aca="true" t="shared" si="1" ref="E9:E32">B9/C9*100</f>
        <v>258.1622698115233</v>
      </c>
      <c r="F9" s="44"/>
    </row>
    <row r="10" spans="1:6" ht="12.75">
      <c r="A10" s="248" t="s">
        <v>204</v>
      </c>
      <c r="B10" s="187">
        <v>868.782999999995</v>
      </c>
      <c r="C10" s="187">
        <v>1853.812</v>
      </c>
      <c r="D10" s="187">
        <f t="shared" si="0"/>
        <v>-985.0290000000049</v>
      </c>
      <c r="E10" s="188">
        <f t="shared" si="1"/>
        <v>46.86467667703063</v>
      </c>
      <c r="F10" s="44"/>
    </row>
    <row r="11" spans="1:6" ht="12.75">
      <c r="A11" s="248" t="s">
        <v>138</v>
      </c>
      <c r="B11" s="187">
        <v>221.16</v>
      </c>
      <c r="C11" s="187">
        <v>670.558999999996</v>
      </c>
      <c r="D11" s="187">
        <f t="shared" si="0"/>
        <v>-449.398999999996</v>
      </c>
      <c r="E11" s="188">
        <f t="shared" si="1"/>
        <v>32.9814378749672</v>
      </c>
      <c r="F11" s="44"/>
    </row>
    <row r="12" spans="1:6" ht="12.75">
      <c r="A12" s="248" t="s">
        <v>359</v>
      </c>
      <c r="B12" s="187">
        <v>179.013</v>
      </c>
      <c r="C12" s="187">
        <v>215.097</v>
      </c>
      <c r="D12" s="187">
        <f t="shared" si="0"/>
        <v>-36.084</v>
      </c>
      <c r="E12" s="188">
        <f t="shared" si="1"/>
        <v>83.22431275192123</v>
      </c>
      <c r="F12" s="44"/>
    </row>
    <row r="13" spans="1:6" ht="12.75">
      <c r="A13" s="248" t="s">
        <v>212</v>
      </c>
      <c r="B13" s="187">
        <v>2614.80300000002</v>
      </c>
      <c r="C13" s="187">
        <v>1217.539</v>
      </c>
      <c r="D13" s="187">
        <f t="shared" si="0"/>
        <v>1397.26400000002</v>
      </c>
      <c r="E13" s="188">
        <f t="shared" si="1"/>
        <v>214.7613341338569</v>
      </c>
      <c r="F13" s="44"/>
    </row>
    <row r="14" spans="1:6" ht="12.75">
      <c r="A14" s="248" t="s">
        <v>139</v>
      </c>
      <c r="B14" s="187">
        <v>853.011999999994</v>
      </c>
      <c r="C14" s="187">
        <v>735.104999999999</v>
      </c>
      <c r="D14" s="187">
        <f t="shared" si="0"/>
        <v>117.90699999999504</v>
      </c>
      <c r="E14" s="188">
        <f t="shared" si="1"/>
        <v>116.0394773535747</v>
      </c>
      <c r="F14" s="44"/>
    </row>
    <row r="15" spans="1:6" ht="12.75">
      <c r="A15" s="248" t="s">
        <v>360</v>
      </c>
      <c r="B15" s="187">
        <v>394.714</v>
      </c>
      <c r="C15" s="187">
        <v>596.198999999999</v>
      </c>
      <c r="D15" s="187">
        <f t="shared" si="0"/>
        <v>-201.48499999999905</v>
      </c>
      <c r="E15" s="188">
        <f t="shared" si="1"/>
        <v>66.20507582199913</v>
      </c>
      <c r="F15" s="44"/>
    </row>
    <row r="16" spans="1:6" ht="12.75">
      <c r="A16" s="248" t="s">
        <v>140</v>
      </c>
      <c r="B16" s="187">
        <v>788.981999999996</v>
      </c>
      <c r="C16" s="187">
        <v>997.868999999998</v>
      </c>
      <c r="D16" s="187">
        <f t="shared" si="0"/>
        <v>-208.887000000002</v>
      </c>
      <c r="E16" s="188">
        <f t="shared" si="1"/>
        <v>79.06669111877387</v>
      </c>
      <c r="F16" s="44"/>
    </row>
    <row r="17" spans="1:6" ht="12.75">
      <c r="A17" s="248" t="s">
        <v>141</v>
      </c>
      <c r="B17" s="187">
        <v>1896.22199999997</v>
      </c>
      <c r="C17" s="187">
        <v>844.784999999996</v>
      </c>
      <c r="D17" s="187">
        <f t="shared" si="0"/>
        <v>1051.436999999974</v>
      </c>
      <c r="E17" s="188">
        <f t="shared" si="1"/>
        <v>224.46208206821606</v>
      </c>
      <c r="F17" s="44"/>
    </row>
    <row r="18" spans="1:6" ht="12.75">
      <c r="A18" s="248" t="s">
        <v>142</v>
      </c>
      <c r="B18" s="187">
        <v>1024.907</v>
      </c>
      <c r="C18" s="187">
        <v>1308.263</v>
      </c>
      <c r="D18" s="187">
        <f t="shared" si="0"/>
        <v>-283.356</v>
      </c>
      <c r="E18" s="188">
        <f t="shared" si="1"/>
        <v>78.34105221962251</v>
      </c>
      <c r="F18" s="44"/>
    </row>
    <row r="19" spans="1:6" ht="12.75">
      <c r="A19" s="248" t="s">
        <v>143</v>
      </c>
      <c r="B19" s="187">
        <v>2702.58600000002</v>
      </c>
      <c r="C19" s="187">
        <v>1816.703</v>
      </c>
      <c r="D19" s="187">
        <f t="shared" si="0"/>
        <v>885.8830000000198</v>
      </c>
      <c r="E19" s="188">
        <f t="shared" si="1"/>
        <v>148.76322657033208</v>
      </c>
      <c r="F19" s="44"/>
    </row>
    <row r="20" spans="1:6" ht="12.75">
      <c r="A20" s="248" t="s">
        <v>211</v>
      </c>
      <c r="B20" s="187">
        <v>504.239999999999</v>
      </c>
      <c r="C20" s="187">
        <v>1594.431</v>
      </c>
      <c r="D20" s="187">
        <f t="shared" si="0"/>
        <v>-1090.1910000000012</v>
      </c>
      <c r="E20" s="188">
        <f t="shared" si="1"/>
        <v>31.62507502676497</v>
      </c>
      <c r="F20" s="44"/>
    </row>
    <row r="21" spans="1:6" ht="12.75">
      <c r="A21" s="248" t="s">
        <v>144</v>
      </c>
      <c r="B21" s="187">
        <v>344.873999999999</v>
      </c>
      <c r="C21" s="187">
        <v>634.035</v>
      </c>
      <c r="D21" s="187">
        <f t="shared" si="0"/>
        <v>-289.16100000000097</v>
      </c>
      <c r="E21" s="188">
        <f t="shared" si="1"/>
        <v>54.39352717121279</v>
      </c>
      <c r="F21" s="44"/>
    </row>
    <row r="22" spans="1:8" ht="12.75">
      <c r="A22" s="248" t="s">
        <v>145</v>
      </c>
      <c r="B22" s="187">
        <v>239.787</v>
      </c>
      <c r="C22" s="187">
        <v>1455.004</v>
      </c>
      <c r="D22" s="187">
        <f t="shared" si="0"/>
        <v>-1215.2169999999999</v>
      </c>
      <c r="E22" s="188">
        <f t="shared" si="1"/>
        <v>16.480160879282806</v>
      </c>
      <c r="H22" s="79"/>
    </row>
    <row r="23" spans="1:5" ht="12.75">
      <c r="A23" s="248" t="s">
        <v>188</v>
      </c>
      <c r="B23" s="187">
        <v>164.559</v>
      </c>
      <c r="C23" s="187">
        <v>99.5180000000001</v>
      </c>
      <c r="D23" s="187">
        <f t="shared" si="0"/>
        <v>65.0409999999999</v>
      </c>
      <c r="E23" s="188">
        <f t="shared" si="1"/>
        <v>165.35601599710589</v>
      </c>
    </row>
    <row r="24" spans="1:5" ht="12.75">
      <c r="A24" s="248"/>
      <c r="B24" s="187"/>
      <c r="C24" s="187"/>
      <c r="D24" s="187"/>
      <c r="E24" s="188"/>
    </row>
    <row r="25" spans="1:6" ht="12.75">
      <c r="A25" s="249" t="s">
        <v>146</v>
      </c>
      <c r="B25" s="187"/>
      <c r="C25" s="187"/>
      <c r="D25" s="187"/>
      <c r="E25" s="188"/>
      <c r="F25" s="44"/>
    </row>
    <row r="26" spans="1:6" ht="12.75">
      <c r="A26" s="248" t="s">
        <v>147</v>
      </c>
      <c r="B26" s="187">
        <v>292.747999999999</v>
      </c>
      <c r="C26" s="187">
        <v>309.644</v>
      </c>
      <c r="D26" s="187">
        <f t="shared" si="0"/>
        <v>-16.89600000000098</v>
      </c>
      <c r="E26" s="188">
        <f t="shared" si="1"/>
        <v>94.54341114311889</v>
      </c>
      <c r="F26" s="44"/>
    </row>
    <row r="27" spans="1:6" ht="12.75">
      <c r="A27" s="248" t="s">
        <v>148</v>
      </c>
      <c r="B27" s="187">
        <v>1806.81199999999</v>
      </c>
      <c r="C27" s="187">
        <v>4332.162</v>
      </c>
      <c r="D27" s="187">
        <f t="shared" si="0"/>
        <v>-2525.3500000000104</v>
      </c>
      <c r="E27" s="188">
        <f t="shared" si="1"/>
        <v>41.7069352438803</v>
      </c>
      <c r="F27" s="44"/>
    </row>
    <row r="28" spans="1:6" ht="12.75">
      <c r="A28" s="248" t="s">
        <v>149</v>
      </c>
      <c r="B28" s="187">
        <v>160.553</v>
      </c>
      <c r="C28" s="187">
        <v>128.257</v>
      </c>
      <c r="D28" s="187">
        <f t="shared" si="0"/>
        <v>32.29599999999999</v>
      </c>
      <c r="E28" s="188">
        <f t="shared" si="1"/>
        <v>125.18069189206047</v>
      </c>
      <c r="F28" s="44"/>
    </row>
    <row r="29" spans="1:6" ht="12.75">
      <c r="A29" s="248" t="s">
        <v>150</v>
      </c>
      <c r="B29" s="187">
        <v>3744.68000000002</v>
      </c>
      <c r="C29" s="187">
        <v>909.610999999997</v>
      </c>
      <c r="D29" s="187">
        <f t="shared" si="0"/>
        <v>2835.0690000000227</v>
      </c>
      <c r="E29" s="188">
        <f t="shared" si="1"/>
        <v>411.6792782848967</v>
      </c>
      <c r="F29" s="44"/>
    </row>
    <row r="30" spans="1:6" ht="12.75">
      <c r="A30" s="248" t="s">
        <v>151</v>
      </c>
      <c r="B30" s="187">
        <v>5004.57500000003</v>
      </c>
      <c r="C30" s="187">
        <v>1552.869</v>
      </c>
      <c r="D30" s="187">
        <f t="shared" si="0"/>
        <v>3451.70600000003</v>
      </c>
      <c r="E30" s="188">
        <f t="shared" si="1"/>
        <v>322.27927790431966</v>
      </c>
      <c r="F30" s="44"/>
    </row>
    <row r="31" spans="1:7" ht="12.75">
      <c r="A31" s="248" t="s">
        <v>152</v>
      </c>
      <c r="B31" s="187">
        <v>489.679999999999</v>
      </c>
      <c r="C31" s="187">
        <v>2557.20200000001</v>
      </c>
      <c r="D31" s="187">
        <f t="shared" si="0"/>
        <v>-2067.522000000011</v>
      </c>
      <c r="E31" s="188">
        <f t="shared" si="1"/>
        <v>19.149054317961472</v>
      </c>
      <c r="F31" s="44"/>
      <c r="G31" s="79"/>
    </row>
    <row r="32" spans="1:7" ht="13.5" thickBot="1">
      <c r="A32" s="260" t="s">
        <v>153</v>
      </c>
      <c r="B32" s="207">
        <v>278.905</v>
      </c>
      <c r="C32" s="207">
        <v>1761.897</v>
      </c>
      <c r="D32" s="207">
        <f t="shared" si="0"/>
        <v>-1482.992</v>
      </c>
      <c r="E32" s="208">
        <f t="shared" si="1"/>
        <v>15.82981297998691</v>
      </c>
      <c r="F32" s="44"/>
      <c r="G32" s="79"/>
    </row>
    <row r="33" spans="1:5" ht="12.75">
      <c r="A33" s="251" t="s">
        <v>202</v>
      </c>
      <c r="B33" s="252"/>
      <c r="C33" s="253"/>
      <c r="D33" s="253"/>
      <c r="E33" s="254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1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441</v>
      </c>
      <c r="B3" s="403"/>
      <c r="C3" s="403"/>
      <c r="D3" s="403"/>
      <c r="E3" s="403"/>
      <c r="F3" s="403"/>
      <c r="G3" s="421"/>
    </row>
    <row r="4" spans="1:7" ht="15" customHeight="1" thickBot="1">
      <c r="A4" s="314"/>
      <c r="B4" s="314"/>
      <c r="C4" s="314"/>
      <c r="D4" s="314"/>
      <c r="E4" s="314"/>
      <c r="F4" s="314"/>
      <c r="G4" s="315"/>
    </row>
    <row r="5" spans="1:7" ht="12.75">
      <c r="A5" s="413" t="s">
        <v>126</v>
      </c>
      <c r="B5" s="416" t="s">
        <v>154</v>
      </c>
      <c r="C5" s="417"/>
      <c r="D5" s="413"/>
      <c r="E5" s="416" t="s">
        <v>158</v>
      </c>
      <c r="F5" s="417"/>
      <c r="G5" s="417"/>
    </row>
    <row r="6" spans="1:7" ht="12.75">
      <c r="A6" s="414"/>
      <c r="B6" s="418"/>
      <c r="C6" s="419"/>
      <c r="D6" s="420"/>
      <c r="E6" s="418"/>
      <c r="F6" s="419"/>
      <c r="G6" s="419"/>
    </row>
    <row r="7" spans="1:7" ht="13.5" thickBot="1">
      <c r="A7" s="415"/>
      <c r="B7" s="268" t="s">
        <v>155</v>
      </c>
      <c r="C7" s="268" t="s">
        <v>156</v>
      </c>
      <c r="D7" s="268" t="s">
        <v>157</v>
      </c>
      <c r="E7" s="268" t="s">
        <v>155</v>
      </c>
      <c r="F7" s="268" t="s">
        <v>156</v>
      </c>
      <c r="G7" s="269" t="s">
        <v>157</v>
      </c>
    </row>
    <row r="8" spans="1:7" ht="12.75">
      <c r="A8" s="264" t="s">
        <v>131</v>
      </c>
      <c r="B8" s="184">
        <v>11104.491</v>
      </c>
      <c r="C8" s="184">
        <f>D8-B8</f>
        <v>3843.620999999999</v>
      </c>
      <c r="D8" s="184">
        <v>14948.112</v>
      </c>
      <c r="E8" s="184">
        <v>10083.325</v>
      </c>
      <c r="F8" s="184">
        <f>G8-E8</f>
        <v>4416.752999999999</v>
      </c>
      <c r="G8" s="185">
        <v>14500.078</v>
      </c>
    </row>
    <row r="9" spans="1:7" ht="12.75">
      <c r="A9" s="265" t="s">
        <v>132</v>
      </c>
      <c r="B9" s="187">
        <v>493.958</v>
      </c>
      <c r="C9" s="187">
        <f>D9-B9</f>
        <v>72.34999999999997</v>
      </c>
      <c r="D9" s="187">
        <v>566.308</v>
      </c>
      <c r="E9" s="187">
        <v>119.58</v>
      </c>
      <c r="F9" s="187">
        <f>G9-E9</f>
        <v>493.036</v>
      </c>
      <c r="G9" s="188">
        <v>612.616</v>
      </c>
    </row>
    <row r="10" spans="1:7" s="68" customFormat="1" ht="12.75">
      <c r="A10" s="266" t="s">
        <v>133</v>
      </c>
      <c r="B10" s="194">
        <f>SUM(B8:B9)</f>
        <v>11598.449</v>
      </c>
      <c r="C10" s="194">
        <f>SUM(C8:C9)</f>
        <v>3915.970999999999</v>
      </c>
      <c r="D10" s="194">
        <f>SUM(D8:D9)</f>
        <v>15514.419999999998</v>
      </c>
      <c r="E10" s="194">
        <f>SUM(E8:E9)</f>
        <v>10202.905</v>
      </c>
      <c r="F10" s="194">
        <f>G10-E10</f>
        <v>4909.788999999999</v>
      </c>
      <c r="G10" s="195">
        <f>SUM(G8:G9)</f>
        <v>15112.694</v>
      </c>
    </row>
    <row r="11" spans="1:7" s="68" customFormat="1" ht="12.75">
      <c r="A11" s="266" t="s">
        <v>134</v>
      </c>
      <c r="B11" s="194">
        <v>10253.439</v>
      </c>
      <c r="C11" s="194">
        <f>D11-B11</f>
        <v>1319.6779999999999</v>
      </c>
      <c r="D11" s="194">
        <v>11573.117</v>
      </c>
      <c r="E11" s="194">
        <v>3988.246</v>
      </c>
      <c r="F11" s="194">
        <f>G11-E11</f>
        <v>7332.994</v>
      </c>
      <c r="G11" s="195">
        <v>11321.24</v>
      </c>
    </row>
    <row r="12" spans="1:7" ht="12.75">
      <c r="A12" s="265"/>
      <c r="B12" s="194"/>
      <c r="C12" s="194"/>
      <c r="D12" s="194"/>
      <c r="E12" s="194"/>
      <c r="F12" s="194"/>
      <c r="G12" s="195"/>
    </row>
    <row r="13" spans="1:7" ht="13.5" thickBot="1">
      <c r="A13" s="267" t="s">
        <v>135</v>
      </c>
      <c r="B13" s="199">
        <f>SUM(B10:B11)</f>
        <v>21851.888</v>
      </c>
      <c r="C13" s="199">
        <f>SUM(C10:C11)</f>
        <v>5235.648999999999</v>
      </c>
      <c r="D13" s="199">
        <f>SUM(D10:D11)</f>
        <v>27087.536999999997</v>
      </c>
      <c r="E13" s="199">
        <f>SUM(E10:E11)</f>
        <v>14191.151000000002</v>
      </c>
      <c r="F13" s="199">
        <f>G13-E13</f>
        <v>12242.783</v>
      </c>
      <c r="G13" s="200">
        <f>SUM(G10:G11)</f>
        <v>26433.934</v>
      </c>
    </row>
    <row r="14" spans="1:7" ht="12.75">
      <c r="A14" s="251" t="s">
        <v>202</v>
      </c>
      <c r="B14" s="252"/>
      <c r="C14" s="253"/>
      <c r="D14" s="253"/>
      <c r="E14" s="254"/>
      <c r="F14" s="252"/>
      <c r="G14" s="253"/>
    </row>
    <row r="15" ht="12.75">
      <c r="C15" s="72"/>
    </row>
    <row r="16" ht="12.75">
      <c r="C16" s="72"/>
    </row>
    <row r="17" ht="12.75">
      <c r="C17" s="72"/>
    </row>
    <row r="18" ht="12.75">
      <c r="C18" s="72"/>
    </row>
    <row r="19" ht="12.75">
      <c r="C19" s="72"/>
    </row>
    <row r="20" ht="12.75">
      <c r="C20" s="72"/>
    </row>
    <row r="21" ht="12.75">
      <c r="C21" s="72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442</v>
      </c>
      <c r="B3" s="403"/>
      <c r="C3" s="403"/>
      <c r="D3" s="403"/>
      <c r="E3" s="403"/>
      <c r="F3" s="403"/>
      <c r="G3" s="403"/>
    </row>
    <row r="4" spans="1:7" ht="14.25" customHeight="1" thickBot="1">
      <c r="A4" s="263"/>
      <c r="B4" s="263"/>
      <c r="C4" s="263"/>
      <c r="D4" s="263"/>
      <c r="E4" s="263"/>
      <c r="F4" s="263"/>
      <c r="G4" s="263"/>
    </row>
    <row r="5" spans="1:7" ht="12.75">
      <c r="A5" s="422" t="s">
        <v>21</v>
      </c>
      <c r="B5" s="425" t="s">
        <v>154</v>
      </c>
      <c r="C5" s="426"/>
      <c r="D5" s="422"/>
      <c r="E5" s="425" t="s">
        <v>158</v>
      </c>
      <c r="F5" s="426"/>
      <c r="G5" s="426"/>
    </row>
    <row r="6" spans="1:7" ht="12.75">
      <c r="A6" s="423"/>
      <c r="B6" s="427"/>
      <c r="C6" s="428"/>
      <c r="D6" s="429"/>
      <c r="E6" s="427"/>
      <c r="F6" s="428"/>
      <c r="G6" s="428"/>
    </row>
    <row r="7" spans="1:7" ht="13.5" thickBot="1">
      <c r="A7" s="424"/>
      <c r="B7" s="268" t="s">
        <v>193</v>
      </c>
      <c r="C7" s="268" t="s">
        <v>159</v>
      </c>
      <c r="D7" s="268" t="s">
        <v>157</v>
      </c>
      <c r="E7" s="268" t="s">
        <v>193</v>
      </c>
      <c r="F7" s="268" t="s">
        <v>159</v>
      </c>
      <c r="G7" s="269" t="s">
        <v>157</v>
      </c>
    </row>
    <row r="8" spans="1:7" ht="12.75">
      <c r="A8" s="264" t="s">
        <v>160</v>
      </c>
      <c r="B8" s="184">
        <v>281.132</v>
      </c>
      <c r="C8" s="184">
        <f>D8-B8</f>
        <v>11.615999999999019</v>
      </c>
      <c r="D8" s="184">
        <v>292.747999999999</v>
      </c>
      <c r="E8" s="184">
        <v>301.03</v>
      </c>
      <c r="F8" s="184">
        <f aca="true" t="shared" si="0" ref="F8:F26">G8-E8</f>
        <v>8.614000000000033</v>
      </c>
      <c r="G8" s="185">
        <v>309.644</v>
      </c>
    </row>
    <row r="9" spans="1:7" ht="12.75">
      <c r="A9" s="265" t="s">
        <v>205</v>
      </c>
      <c r="B9" s="187">
        <v>2391.62800000001</v>
      </c>
      <c r="C9" s="187">
        <f aca="true" t="shared" si="1" ref="C9:C29">D9-B9</f>
        <v>423.96200000001</v>
      </c>
      <c r="D9" s="187">
        <v>2815.59000000002</v>
      </c>
      <c r="E9" s="187">
        <v>874.788999999998</v>
      </c>
      <c r="F9" s="187">
        <f t="shared" si="0"/>
        <v>215.83900000000187</v>
      </c>
      <c r="G9" s="188">
        <v>1090.628</v>
      </c>
    </row>
    <row r="10" spans="1:7" ht="12.75">
      <c r="A10" s="265" t="s">
        <v>161</v>
      </c>
      <c r="B10" s="187">
        <v>1318.094</v>
      </c>
      <c r="C10" s="187">
        <f t="shared" si="1"/>
        <v>488.71799999998984</v>
      </c>
      <c r="D10" s="187">
        <v>1806.81199999999</v>
      </c>
      <c r="E10" s="187">
        <v>1433.133</v>
      </c>
      <c r="F10" s="187">
        <f t="shared" si="0"/>
        <v>2899.0290000000005</v>
      </c>
      <c r="G10" s="188">
        <v>4332.162</v>
      </c>
    </row>
    <row r="11" spans="1:7" ht="12.75">
      <c r="A11" s="265" t="s">
        <v>206</v>
      </c>
      <c r="B11" s="187">
        <v>766.850999999999</v>
      </c>
      <c r="C11" s="187">
        <f t="shared" si="1"/>
        <v>101.93199999999604</v>
      </c>
      <c r="D11" s="187">
        <v>868.782999999995</v>
      </c>
      <c r="E11" s="187">
        <v>1829.222</v>
      </c>
      <c r="F11" s="187">
        <f t="shared" si="0"/>
        <v>24.589999999999918</v>
      </c>
      <c r="G11" s="188">
        <v>1853.812</v>
      </c>
    </row>
    <row r="12" spans="1:7" ht="12.75">
      <c r="A12" s="265" t="s">
        <v>162</v>
      </c>
      <c r="B12" s="187">
        <v>106.535</v>
      </c>
      <c r="C12" s="187">
        <f t="shared" si="1"/>
        <v>54.018</v>
      </c>
      <c r="D12" s="187">
        <v>160.553</v>
      </c>
      <c r="E12" s="187">
        <v>76.742</v>
      </c>
      <c r="F12" s="187">
        <f t="shared" si="0"/>
        <v>51.515</v>
      </c>
      <c r="G12" s="188">
        <v>128.257</v>
      </c>
    </row>
    <row r="13" spans="1:7" ht="12.75">
      <c r="A13" s="265" t="s">
        <v>163</v>
      </c>
      <c r="B13" s="187">
        <v>3595.267</v>
      </c>
      <c r="C13" s="187">
        <f t="shared" si="1"/>
        <v>149.41300000002002</v>
      </c>
      <c r="D13" s="187">
        <v>3744.68000000002</v>
      </c>
      <c r="E13" s="187">
        <v>490.715999999998</v>
      </c>
      <c r="F13" s="187">
        <f t="shared" si="0"/>
        <v>418.894999999999</v>
      </c>
      <c r="G13" s="188">
        <v>909.610999999997</v>
      </c>
    </row>
    <row r="14" spans="1:7" ht="12.75">
      <c r="A14" s="265" t="s">
        <v>164</v>
      </c>
      <c r="B14" s="187">
        <v>4614.05200000002</v>
      </c>
      <c r="C14" s="187">
        <f t="shared" si="1"/>
        <v>390.52300000001014</v>
      </c>
      <c r="D14" s="187">
        <v>5004.57500000003</v>
      </c>
      <c r="E14" s="187">
        <v>514.577999999999</v>
      </c>
      <c r="F14" s="187">
        <f t="shared" si="0"/>
        <v>1038.291000000001</v>
      </c>
      <c r="G14" s="188">
        <v>1552.869</v>
      </c>
    </row>
    <row r="15" spans="1:7" ht="12.75">
      <c r="A15" s="265" t="s">
        <v>165</v>
      </c>
      <c r="B15" s="187">
        <v>131.994</v>
      </c>
      <c r="C15" s="187">
        <f t="shared" si="1"/>
        <v>89.166</v>
      </c>
      <c r="D15" s="187">
        <v>221.16</v>
      </c>
      <c r="E15" s="187">
        <v>134.315</v>
      </c>
      <c r="F15" s="187">
        <f t="shared" si="0"/>
        <v>536.243999999996</v>
      </c>
      <c r="G15" s="188">
        <v>670.558999999996</v>
      </c>
    </row>
    <row r="16" spans="1:7" ht="12.75">
      <c r="A16" s="265" t="s">
        <v>166</v>
      </c>
      <c r="B16" s="187">
        <v>353.189</v>
      </c>
      <c r="C16" s="187">
        <f t="shared" si="1"/>
        <v>136.49099999999896</v>
      </c>
      <c r="D16" s="187">
        <v>489.679999999999</v>
      </c>
      <c r="E16" s="187">
        <v>946.798999999999</v>
      </c>
      <c r="F16" s="187">
        <f t="shared" si="0"/>
        <v>1610.4030000000107</v>
      </c>
      <c r="G16" s="188">
        <v>2557.20200000001</v>
      </c>
    </row>
    <row r="17" spans="1:7" ht="12.75">
      <c r="A17" s="265" t="s">
        <v>361</v>
      </c>
      <c r="B17" s="187">
        <v>133.37</v>
      </c>
      <c r="C17" s="187">
        <f t="shared" si="1"/>
        <v>45.643</v>
      </c>
      <c r="D17" s="187">
        <v>179.013</v>
      </c>
      <c r="E17" s="187">
        <v>210.766</v>
      </c>
      <c r="F17" s="187">
        <f t="shared" si="0"/>
        <v>4.331000000000017</v>
      </c>
      <c r="G17" s="188">
        <v>215.097</v>
      </c>
    </row>
    <row r="18" spans="1:7" ht="12.75">
      <c r="A18" s="265" t="s">
        <v>167</v>
      </c>
      <c r="B18" s="187">
        <v>168.361</v>
      </c>
      <c r="C18" s="187">
        <f t="shared" si="1"/>
        <v>110.54399999999998</v>
      </c>
      <c r="D18" s="187">
        <v>278.905</v>
      </c>
      <c r="E18" s="187">
        <v>390.555</v>
      </c>
      <c r="F18" s="187">
        <f t="shared" si="0"/>
        <v>1371.3419999999999</v>
      </c>
      <c r="G18" s="188">
        <v>1761.897</v>
      </c>
    </row>
    <row r="19" spans="1:7" ht="12.75">
      <c r="A19" s="265" t="s">
        <v>213</v>
      </c>
      <c r="B19" s="187">
        <v>1912.326</v>
      </c>
      <c r="C19" s="187">
        <f t="shared" si="1"/>
        <v>702.4770000000199</v>
      </c>
      <c r="D19" s="187">
        <v>2614.80300000002</v>
      </c>
      <c r="E19" s="187">
        <v>465.076999999999</v>
      </c>
      <c r="F19" s="187">
        <f t="shared" si="0"/>
        <v>752.462000000001</v>
      </c>
      <c r="G19" s="188">
        <v>1217.539</v>
      </c>
    </row>
    <row r="20" spans="1:7" ht="12.75">
      <c r="A20" s="265" t="s">
        <v>168</v>
      </c>
      <c r="B20" s="187">
        <v>726.210999999999</v>
      </c>
      <c r="C20" s="187">
        <f t="shared" si="1"/>
        <v>126.80099999999504</v>
      </c>
      <c r="D20" s="187">
        <v>853.011999999994</v>
      </c>
      <c r="E20" s="187">
        <v>284.262</v>
      </c>
      <c r="F20" s="187">
        <f t="shared" si="0"/>
        <v>450.842999999999</v>
      </c>
      <c r="G20" s="188">
        <v>735.104999999999</v>
      </c>
    </row>
    <row r="21" spans="1:7" ht="12.75">
      <c r="A21" s="265" t="s">
        <v>169</v>
      </c>
      <c r="B21" s="187">
        <v>298.648</v>
      </c>
      <c r="C21" s="187">
        <f t="shared" si="1"/>
        <v>96.06599999999997</v>
      </c>
      <c r="D21" s="187">
        <v>394.714</v>
      </c>
      <c r="E21" s="187">
        <v>494.945</v>
      </c>
      <c r="F21" s="187">
        <f t="shared" si="0"/>
        <v>101.25399999999905</v>
      </c>
      <c r="G21" s="188">
        <v>596.198999999999</v>
      </c>
    </row>
    <row r="22" spans="1:7" ht="12.75">
      <c r="A22" s="265" t="s">
        <v>170</v>
      </c>
      <c r="B22" s="187">
        <v>242.072</v>
      </c>
      <c r="C22" s="187">
        <f t="shared" si="1"/>
        <v>102.801999999999</v>
      </c>
      <c r="D22" s="187">
        <v>344.873999999999</v>
      </c>
      <c r="E22" s="187">
        <v>448.817</v>
      </c>
      <c r="F22" s="187">
        <f t="shared" si="0"/>
        <v>185.21799999999996</v>
      </c>
      <c r="G22" s="188">
        <v>634.035</v>
      </c>
    </row>
    <row r="23" spans="1:7" ht="12.75">
      <c r="A23" s="265" t="s">
        <v>171</v>
      </c>
      <c r="B23" s="187">
        <v>617.959999999999</v>
      </c>
      <c r="C23" s="187">
        <f t="shared" si="1"/>
        <v>171.02199999999698</v>
      </c>
      <c r="D23" s="187">
        <v>788.981999999996</v>
      </c>
      <c r="E23" s="187">
        <v>972.957</v>
      </c>
      <c r="F23" s="187">
        <f t="shared" si="0"/>
        <v>24.911999999997988</v>
      </c>
      <c r="G23" s="188">
        <v>997.868999999998</v>
      </c>
    </row>
    <row r="24" spans="1:7" ht="12.75">
      <c r="A24" s="265" t="s">
        <v>172</v>
      </c>
      <c r="B24" s="187">
        <v>1297.10999999999</v>
      </c>
      <c r="C24" s="187">
        <f t="shared" si="1"/>
        <v>599.1119999999801</v>
      </c>
      <c r="D24" s="187">
        <v>1896.22199999997</v>
      </c>
      <c r="E24" s="187">
        <v>500.159999999998</v>
      </c>
      <c r="F24" s="187">
        <f t="shared" si="0"/>
        <v>344.624999999998</v>
      </c>
      <c r="G24" s="188">
        <v>844.784999999996</v>
      </c>
    </row>
    <row r="25" spans="1:7" ht="12.75">
      <c r="A25" s="265" t="s">
        <v>173</v>
      </c>
      <c r="B25" s="187">
        <v>711.722999999999</v>
      </c>
      <c r="C25" s="187">
        <f t="shared" si="1"/>
        <v>313.1840000000009</v>
      </c>
      <c r="D25" s="187">
        <v>1024.907</v>
      </c>
      <c r="E25" s="187">
        <v>1165.212</v>
      </c>
      <c r="F25" s="187">
        <f t="shared" si="0"/>
        <v>143.05099999999993</v>
      </c>
      <c r="G25" s="188">
        <v>1308.263</v>
      </c>
    </row>
    <row r="26" spans="1:7" ht="12.75">
      <c r="A26" s="265" t="s">
        <v>174</v>
      </c>
      <c r="B26" s="187">
        <v>1784.649</v>
      </c>
      <c r="C26" s="187">
        <f t="shared" si="1"/>
        <v>917.9370000000199</v>
      </c>
      <c r="D26" s="187">
        <v>2702.58600000002</v>
      </c>
      <c r="E26" s="187">
        <v>1524.544</v>
      </c>
      <c r="F26" s="187">
        <f t="shared" si="0"/>
        <v>292.1589999999999</v>
      </c>
      <c r="G26" s="188">
        <v>1816.703</v>
      </c>
    </row>
    <row r="27" spans="1:7" ht="12.75">
      <c r="A27" s="265" t="s">
        <v>210</v>
      </c>
      <c r="B27" s="187"/>
      <c r="C27" s="187"/>
      <c r="D27" s="187"/>
      <c r="E27" s="187"/>
      <c r="F27" s="187"/>
      <c r="G27" s="188"/>
    </row>
    <row r="28" spans="1:7" ht="12.75">
      <c r="A28" s="270" t="s">
        <v>209</v>
      </c>
      <c r="B28" s="187">
        <v>428.616</v>
      </c>
      <c r="C28" s="187">
        <f t="shared" si="1"/>
        <v>75.623999999999</v>
      </c>
      <c r="D28" s="187">
        <v>504.239999999999</v>
      </c>
      <c r="E28" s="187">
        <v>436.906</v>
      </c>
      <c r="F28" s="187">
        <f>G28-E28</f>
        <v>1157.525</v>
      </c>
      <c r="G28" s="188">
        <v>1594.431</v>
      </c>
    </row>
    <row r="29" spans="1:8" ht="13.5" thickBot="1">
      <c r="A29" s="271" t="s">
        <v>175</v>
      </c>
      <c r="B29" s="207">
        <v>124.451</v>
      </c>
      <c r="C29" s="207">
        <f t="shared" si="1"/>
        <v>115.33600000000001</v>
      </c>
      <c r="D29" s="207">
        <v>239.787</v>
      </c>
      <c r="E29" s="207">
        <v>1322.788</v>
      </c>
      <c r="F29" s="207">
        <f>G29-E29</f>
        <v>132.2159999999999</v>
      </c>
      <c r="G29" s="208">
        <v>1455.004</v>
      </c>
      <c r="H29" s="71"/>
    </row>
    <row r="30" spans="1:7" ht="12.75">
      <c r="A30" s="251" t="s">
        <v>202</v>
      </c>
      <c r="B30" s="252"/>
      <c r="C30" s="253"/>
      <c r="D30" s="253"/>
      <c r="E30" s="254"/>
      <c r="F30" s="252"/>
      <c r="G30" s="253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tabSelected="1" zoomScale="75" zoomScaleNormal="75" workbookViewId="0" topLeftCell="A1">
      <selection activeCell="L12" sqref="L12"/>
    </sheetView>
  </sheetViews>
  <sheetFormatPr defaultColWidth="11.421875" defaultRowHeight="12.75"/>
  <cols>
    <col min="1" max="1" width="28.7109375" style="9" customWidth="1"/>
    <col min="2" max="2" width="16.4218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34" t="s">
        <v>443</v>
      </c>
      <c r="B3" s="334"/>
      <c r="C3" s="334"/>
      <c r="D3" s="334"/>
      <c r="E3" s="334"/>
      <c r="F3" s="334"/>
      <c r="G3" s="434"/>
      <c r="H3" s="434"/>
      <c r="I3" s="43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72"/>
      <c r="B4" s="272"/>
      <c r="C4" s="272"/>
      <c r="D4" s="272"/>
      <c r="E4" s="272"/>
      <c r="F4" s="272"/>
      <c r="G4" s="243"/>
      <c r="H4" s="243"/>
      <c r="I4" s="24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77"/>
      <c r="B5" s="375">
        <v>2008</v>
      </c>
      <c r="C5" s="376"/>
      <c r="D5" s="376"/>
      <c r="E5" s="377"/>
      <c r="F5" s="375">
        <v>2009</v>
      </c>
      <c r="G5" s="376"/>
      <c r="H5" s="376"/>
      <c r="I5" s="37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78" t="s">
        <v>77</v>
      </c>
      <c r="B6" s="430" t="s">
        <v>49</v>
      </c>
      <c r="C6" s="279" t="s">
        <v>50</v>
      </c>
      <c r="D6" s="430" t="s">
        <v>389</v>
      </c>
      <c r="E6" s="430" t="s">
        <v>51</v>
      </c>
      <c r="F6" s="430" t="s">
        <v>49</v>
      </c>
      <c r="G6" s="279" t="s">
        <v>50</v>
      </c>
      <c r="H6" s="430" t="s">
        <v>388</v>
      </c>
      <c r="I6" s="432" t="s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80"/>
      <c r="B7" s="431"/>
      <c r="C7" s="281" t="s">
        <v>386</v>
      </c>
      <c r="D7" s="431"/>
      <c r="E7" s="431"/>
      <c r="F7" s="431"/>
      <c r="G7" s="281" t="s">
        <v>390</v>
      </c>
      <c r="H7" s="431"/>
      <c r="I7" s="4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73" t="s">
        <v>52</v>
      </c>
      <c r="B8" s="112">
        <v>805954.822</v>
      </c>
      <c r="C8" s="112">
        <v>157895.6</v>
      </c>
      <c r="D8" s="112">
        <v>37166.4</v>
      </c>
      <c r="E8" s="112">
        <v>1001016.8219999999</v>
      </c>
      <c r="F8" s="112">
        <v>786036.1707</v>
      </c>
      <c r="G8" s="112">
        <v>135966.1</v>
      </c>
      <c r="H8" s="112">
        <v>36265.6</v>
      </c>
      <c r="I8" s="123">
        <v>958267.8707</v>
      </c>
      <c r="J8" s="80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74" t="s">
        <v>53</v>
      </c>
      <c r="B9" s="112">
        <v>15125861.213292</v>
      </c>
      <c r="C9" s="112">
        <v>3077389.4</v>
      </c>
      <c r="D9" s="112">
        <v>546968.6</v>
      </c>
      <c r="E9" s="112">
        <v>18750219.213292003</v>
      </c>
      <c r="F9" s="112">
        <v>14999217.450612</v>
      </c>
      <c r="G9" s="112">
        <v>2514256.6</v>
      </c>
      <c r="H9" s="112">
        <v>523106.2</v>
      </c>
      <c r="I9" s="158">
        <v>18036580.250612</v>
      </c>
      <c r="J9" s="80"/>
      <c r="K9" s="32"/>
      <c r="L9" s="89"/>
      <c r="M9" s="32"/>
      <c r="N9" s="32"/>
      <c r="O9" s="32"/>
      <c r="P9" s="32"/>
      <c r="Q9" s="32"/>
      <c r="R9" s="32"/>
      <c r="S9" s="32"/>
      <c r="T9" s="32"/>
    </row>
    <row r="10" spans="1:20" ht="12.75">
      <c r="A10" s="274" t="s">
        <v>54</v>
      </c>
      <c r="B10" s="112">
        <v>8925319.00815</v>
      </c>
      <c r="C10" s="112">
        <v>2211964.8</v>
      </c>
      <c r="D10" s="112">
        <v>344970.9</v>
      </c>
      <c r="E10" s="112">
        <v>11482254.70815</v>
      </c>
      <c r="F10" s="112">
        <v>8764959.4503</v>
      </c>
      <c r="G10" s="112">
        <v>1834635.3</v>
      </c>
      <c r="H10" s="112">
        <v>367159.1</v>
      </c>
      <c r="I10" s="158">
        <v>10966753.850300001</v>
      </c>
      <c r="J10" s="80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74" t="s">
        <v>55</v>
      </c>
      <c r="B11" s="112">
        <v>2933791.101827</v>
      </c>
      <c r="C11" s="112">
        <v>332003.1</v>
      </c>
      <c r="D11" s="112">
        <v>106925.6</v>
      </c>
      <c r="E11" s="112">
        <v>3372719.8018269995</v>
      </c>
      <c r="F11" s="112">
        <v>2555600.96388</v>
      </c>
      <c r="G11" s="112">
        <v>296434.7</v>
      </c>
      <c r="H11" s="112">
        <v>101276.1</v>
      </c>
      <c r="I11" s="158">
        <v>2953311.76388</v>
      </c>
      <c r="J11" s="80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74" t="s">
        <v>275</v>
      </c>
      <c r="B12" s="112">
        <v>221377.6624</v>
      </c>
      <c r="C12" s="112">
        <v>18094.2</v>
      </c>
      <c r="D12" s="112">
        <v>5114.5</v>
      </c>
      <c r="E12" s="112">
        <v>244586.36239999998</v>
      </c>
      <c r="F12" s="112">
        <v>190496.7543</v>
      </c>
      <c r="G12" s="112">
        <v>13898.7</v>
      </c>
      <c r="H12" s="112">
        <v>5682.6</v>
      </c>
      <c r="I12" s="158">
        <v>210078.0543</v>
      </c>
      <c r="J12" s="80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74" t="s">
        <v>56</v>
      </c>
      <c r="B13" s="112">
        <v>5302733.359897</v>
      </c>
      <c r="C13" s="112">
        <v>1156669.4</v>
      </c>
      <c r="D13" s="112">
        <v>223665.8</v>
      </c>
      <c r="E13" s="112">
        <v>6683068.559896999</v>
      </c>
      <c r="F13" s="112">
        <v>5301999.139049</v>
      </c>
      <c r="G13" s="112">
        <v>990378</v>
      </c>
      <c r="H13" s="112">
        <v>192690.7</v>
      </c>
      <c r="I13" s="158">
        <v>6485067.839049</v>
      </c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74" t="s">
        <v>57</v>
      </c>
      <c r="B14" s="112">
        <v>4559773.928765</v>
      </c>
      <c r="C14" s="112">
        <v>944601.6</v>
      </c>
      <c r="D14" s="112">
        <v>218685.1</v>
      </c>
      <c r="E14" s="112">
        <v>5723060.628765</v>
      </c>
      <c r="F14" s="112">
        <v>4307272.999206</v>
      </c>
      <c r="G14" s="112">
        <v>787259.5</v>
      </c>
      <c r="H14" s="112">
        <v>202789.8</v>
      </c>
      <c r="I14" s="158">
        <v>5297322.299206</v>
      </c>
      <c r="J14" s="80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74" t="s">
        <v>58</v>
      </c>
      <c r="B15" s="112">
        <v>2629751.902462</v>
      </c>
      <c r="C15" s="112">
        <v>389489.6</v>
      </c>
      <c r="D15" s="112">
        <v>99676.9</v>
      </c>
      <c r="E15" s="112">
        <v>3118918.402462</v>
      </c>
      <c r="F15" s="112">
        <v>2644901.005323</v>
      </c>
      <c r="G15" s="112">
        <v>390775.9</v>
      </c>
      <c r="H15" s="112">
        <v>97405.6</v>
      </c>
      <c r="I15" s="158">
        <v>3133082.5053230003</v>
      </c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74" t="s">
        <v>59</v>
      </c>
      <c r="B16" s="112">
        <v>875191.97074</v>
      </c>
      <c r="C16" s="112">
        <v>57263.3</v>
      </c>
      <c r="D16" s="112">
        <v>18633.9</v>
      </c>
      <c r="E16" s="112">
        <v>951089.17074</v>
      </c>
      <c r="F16" s="112">
        <v>892135.18734</v>
      </c>
      <c r="G16" s="112">
        <v>55095.6</v>
      </c>
      <c r="H16" s="112">
        <v>17656.6</v>
      </c>
      <c r="I16" s="158">
        <v>964887.3873399999</v>
      </c>
      <c r="J16" s="8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74" t="s">
        <v>60</v>
      </c>
      <c r="B17" s="112">
        <v>667035.6843</v>
      </c>
      <c r="C17" s="112">
        <v>714091.5</v>
      </c>
      <c r="D17" s="112">
        <v>55840.8</v>
      </c>
      <c r="E17" s="112">
        <v>1436967.9843</v>
      </c>
      <c r="F17" s="112">
        <v>691528.7839</v>
      </c>
      <c r="G17" s="112">
        <v>740019.8</v>
      </c>
      <c r="H17" s="112">
        <v>40000.8</v>
      </c>
      <c r="I17" s="158">
        <v>1471549.3839</v>
      </c>
      <c r="J17" s="8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74" t="s">
        <v>61</v>
      </c>
      <c r="B18" s="112">
        <v>256401.96150000003</v>
      </c>
      <c r="C18" s="112">
        <v>34833.8</v>
      </c>
      <c r="D18" s="112">
        <v>12158.4</v>
      </c>
      <c r="E18" s="112">
        <v>303394.1615</v>
      </c>
      <c r="F18" s="112">
        <v>254940.403993</v>
      </c>
      <c r="G18" s="112">
        <v>29541.8</v>
      </c>
      <c r="H18" s="112">
        <v>15128.9</v>
      </c>
      <c r="I18" s="158">
        <v>299611.10399300006</v>
      </c>
      <c r="J18" s="8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74" t="s">
        <v>36</v>
      </c>
      <c r="B19" s="112">
        <v>298055.7701</v>
      </c>
      <c r="C19" s="112">
        <v>42933.3</v>
      </c>
      <c r="D19" s="112">
        <v>18877.3</v>
      </c>
      <c r="E19" s="112">
        <v>359866.3701</v>
      </c>
      <c r="F19" s="112">
        <v>286003.0475</v>
      </c>
      <c r="G19" s="112">
        <v>38525.7</v>
      </c>
      <c r="H19" s="112">
        <v>20283.7</v>
      </c>
      <c r="I19" s="158">
        <v>344812.4475</v>
      </c>
      <c r="J19" s="80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74" t="s">
        <v>62</v>
      </c>
      <c r="B20" s="112">
        <v>172134.3795</v>
      </c>
      <c r="C20" s="112">
        <v>95866.5</v>
      </c>
      <c r="D20" s="112">
        <v>17327.2</v>
      </c>
      <c r="E20" s="112">
        <v>285328.0795</v>
      </c>
      <c r="F20" s="112">
        <v>165739.479</v>
      </c>
      <c r="G20" s="112">
        <v>76965</v>
      </c>
      <c r="H20" s="112">
        <v>14233.7</v>
      </c>
      <c r="I20" s="158">
        <v>256938.179</v>
      </c>
      <c r="J20" s="80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74" t="s">
        <v>63</v>
      </c>
      <c r="B21" s="112">
        <v>221642.2088</v>
      </c>
      <c r="C21" s="112">
        <v>27096.7</v>
      </c>
      <c r="D21" s="112">
        <v>17467.9</v>
      </c>
      <c r="E21" s="112">
        <v>266206.8088</v>
      </c>
      <c r="F21" s="112">
        <v>226057.9833</v>
      </c>
      <c r="G21" s="112">
        <v>22547.5</v>
      </c>
      <c r="H21" s="112">
        <v>20382.4</v>
      </c>
      <c r="I21" s="158">
        <v>268987.88330000004</v>
      </c>
      <c r="J21" s="80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74" t="s">
        <v>64</v>
      </c>
      <c r="B22" s="112">
        <v>1542155.706755</v>
      </c>
      <c r="C22" s="112">
        <v>454596</v>
      </c>
      <c r="D22" s="112">
        <v>80846.1</v>
      </c>
      <c r="E22" s="112">
        <v>2077597.806755</v>
      </c>
      <c r="F22" s="112">
        <v>1345912.359224</v>
      </c>
      <c r="G22" s="112">
        <v>311351.3</v>
      </c>
      <c r="H22" s="112">
        <v>62951.7</v>
      </c>
      <c r="I22" s="158">
        <v>1720215.3592240002</v>
      </c>
      <c r="J22" s="80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74" t="s">
        <v>362</v>
      </c>
      <c r="B23" s="112">
        <v>1281903.2</v>
      </c>
      <c r="C23" s="112">
        <v>211237.1</v>
      </c>
      <c r="D23" s="112">
        <v>45132</v>
      </c>
      <c r="E23" s="112">
        <v>1538272.3</v>
      </c>
      <c r="F23" s="112">
        <v>1145555.75</v>
      </c>
      <c r="G23" s="112">
        <v>135010.3</v>
      </c>
      <c r="H23" s="112">
        <v>33396.3</v>
      </c>
      <c r="I23" s="158">
        <v>1313962.35</v>
      </c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74" t="s">
        <v>276</v>
      </c>
      <c r="B24" s="112">
        <v>210584.08</v>
      </c>
      <c r="C24" s="112">
        <v>160565.6</v>
      </c>
      <c r="D24" s="112">
        <v>25832</v>
      </c>
      <c r="E24" s="112">
        <v>396981.68</v>
      </c>
      <c r="F24" s="112">
        <v>168362.83</v>
      </c>
      <c r="G24" s="112">
        <v>110059.5</v>
      </c>
      <c r="H24" s="112">
        <v>22551.6</v>
      </c>
      <c r="I24" s="158">
        <v>300973.93</v>
      </c>
      <c r="J24" s="80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74" t="s">
        <v>65</v>
      </c>
      <c r="B25" s="112">
        <v>111046.469</v>
      </c>
      <c r="C25" s="112">
        <v>15773.5</v>
      </c>
      <c r="D25" s="112">
        <v>6436.4</v>
      </c>
      <c r="E25" s="112">
        <v>133256.369</v>
      </c>
      <c r="F25" s="112">
        <v>118303.373</v>
      </c>
      <c r="G25" s="112">
        <v>13110.6</v>
      </c>
      <c r="H25" s="112">
        <v>5937.7</v>
      </c>
      <c r="I25" s="158">
        <v>137351.673</v>
      </c>
      <c r="J25" s="80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74" t="s">
        <v>102</v>
      </c>
      <c r="B26" s="112">
        <v>739621.82</v>
      </c>
      <c r="C26" s="112">
        <v>139516.8</v>
      </c>
      <c r="D26" s="112">
        <v>41386.5</v>
      </c>
      <c r="E26" s="112">
        <v>920525.12</v>
      </c>
      <c r="F26" s="112">
        <v>625740.28</v>
      </c>
      <c r="G26" s="112">
        <v>108358.1</v>
      </c>
      <c r="H26" s="112">
        <v>37402.2</v>
      </c>
      <c r="I26" s="158">
        <v>771500.58</v>
      </c>
      <c r="J26" s="80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74" t="s">
        <v>277</v>
      </c>
      <c r="B27" s="112">
        <v>49324.102</v>
      </c>
      <c r="C27" s="112">
        <v>192928.2</v>
      </c>
      <c r="D27" s="112">
        <v>13804.8</v>
      </c>
      <c r="E27" s="112">
        <v>256057.10199999998</v>
      </c>
      <c r="F27" s="112">
        <v>46134.986</v>
      </c>
      <c r="G27" s="112">
        <v>208386.7</v>
      </c>
      <c r="H27" s="112">
        <v>12904.4</v>
      </c>
      <c r="I27" s="158">
        <v>267426.086</v>
      </c>
      <c r="J27" s="80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74" t="s">
        <v>363</v>
      </c>
      <c r="B28" s="112">
        <v>256804.7</v>
      </c>
      <c r="C28" s="112">
        <v>109853.9</v>
      </c>
      <c r="D28" s="112">
        <v>7669.2</v>
      </c>
      <c r="E28" s="112">
        <v>374327.8</v>
      </c>
      <c r="F28" s="112">
        <v>259188.42</v>
      </c>
      <c r="G28" s="112">
        <v>60038.2</v>
      </c>
      <c r="H28" s="112">
        <v>6561.1</v>
      </c>
      <c r="I28" s="158">
        <v>325787.72</v>
      </c>
      <c r="J28" s="80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74" t="s">
        <v>67</v>
      </c>
      <c r="B29" s="112">
        <v>4175217.9557</v>
      </c>
      <c r="C29" s="112">
        <v>459758.1</v>
      </c>
      <c r="D29" s="112">
        <v>155384.2</v>
      </c>
      <c r="E29" s="112">
        <v>4790360.255700001</v>
      </c>
      <c r="F29" s="112">
        <v>4153492.533</v>
      </c>
      <c r="G29" s="112">
        <v>390911.5</v>
      </c>
      <c r="H29" s="112">
        <v>148924.7</v>
      </c>
      <c r="I29" s="158">
        <v>4693328.732999999</v>
      </c>
      <c r="J29" s="80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74" t="s">
        <v>68</v>
      </c>
      <c r="B30" s="112">
        <v>5999496.0168</v>
      </c>
      <c r="C30" s="112">
        <v>293889.9</v>
      </c>
      <c r="D30" s="112">
        <v>140479.8</v>
      </c>
      <c r="E30" s="112">
        <v>6433865.7168000005</v>
      </c>
      <c r="F30" s="112">
        <v>5758440.9783</v>
      </c>
      <c r="G30" s="112">
        <v>235685.9</v>
      </c>
      <c r="H30" s="112">
        <v>132212.4</v>
      </c>
      <c r="I30" s="158">
        <v>6126339.2783</v>
      </c>
      <c r="J30" s="80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74" t="s">
        <v>69</v>
      </c>
      <c r="B31" s="112">
        <v>292579.964</v>
      </c>
      <c r="C31" s="112">
        <v>79431.6</v>
      </c>
      <c r="D31" s="112">
        <v>5993.4</v>
      </c>
      <c r="E31" s="112">
        <v>378004.964</v>
      </c>
      <c r="F31" s="112">
        <v>285087.422</v>
      </c>
      <c r="G31" s="112">
        <v>71889.2</v>
      </c>
      <c r="H31" s="112">
        <v>7294.6</v>
      </c>
      <c r="I31" s="158">
        <v>364271.222</v>
      </c>
      <c r="J31" s="80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74" t="s">
        <v>70</v>
      </c>
      <c r="B32" s="112">
        <v>687890.6451</v>
      </c>
      <c r="C32" s="112">
        <v>76920.2</v>
      </c>
      <c r="D32" s="112">
        <v>5142.2</v>
      </c>
      <c r="E32" s="112">
        <v>769953.0451</v>
      </c>
      <c r="F32" s="112">
        <v>732415.6524</v>
      </c>
      <c r="G32" s="112">
        <v>60477.4</v>
      </c>
      <c r="H32" s="112">
        <v>4187.6</v>
      </c>
      <c r="I32" s="158">
        <v>797080.6524</v>
      </c>
      <c r="J32" s="80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74" t="s">
        <v>71</v>
      </c>
      <c r="B33" s="112">
        <v>1238088.723086</v>
      </c>
      <c r="C33" s="112">
        <v>270587.6</v>
      </c>
      <c r="D33" s="112">
        <v>95510.1</v>
      </c>
      <c r="E33" s="112">
        <v>1604186.423086</v>
      </c>
      <c r="F33" s="112">
        <v>1226992.22827</v>
      </c>
      <c r="G33" s="112">
        <v>229433</v>
      </c>
      <c r="H33" s="112">
        <v>101929.6</v>
      </c>
      <c r="I33" s="158">
        <v>1558354.8282700002</v>
      </c>
      <c r="J33" s="80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74" t="s">
        <v>364</v>
      </c>
      <c r="B34" s="112">
        <v>1995220.3913</v>
      </c>
      <c r="C34" s="112">
        <v>624755.4</v>
      </c>
      <c r="D34" s="112">
        <v>140455.3</v>
      </c>
      <c r="E34" s="112">
        <v>2760431.0913000004</v>
      </c>
      <c r="F34" s="112">
        <v>2009893.497</v>
      </c>
      <c r="G34" s="112">
        <v>577980.6</v>
      </c>
      <c r="H34" s="112">
        <v>140396.6</v>
      </c>
      <c r="I34" s="158">
        <v>2728270.6969999997</v>
      </c>
      <c r="J34" s="80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74" t="s">
        <v>278</v>
      </c>
      <c r="B35" s="112">
        <v>290886.6934</v>
      </c>
      <c r="C35" s="112">
        <v>282620.8</v>
      </c>
      <c r="D35" s="112">
        <v>20413</v>
      </c>
      <c r="E35" s="112">
        <v>593920.4934</v>
      </c>
      <c r="F35" s="112">
        <v>308440.9678</v>
      </c>
      <c r="G35" s="112">
        <v>277385.3</v>
      </c>
      <c r="H35" s="112">
        <v>20861.6</v>
      </c>
      <c r="I35" s="158">
        <v>606687.8677999999</v>
      </c>
      <c r="J35" s="80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74" t="s">
        <v>279</v>
      </c>
      <c r="B36" s="112">
        <v>497528.681843</v>
      </c>
      <c r="C36" s="112">
        <v>928442.4</v>
      </c>
      <c r="D36" s="112">
        <v>4423.1</v>
      </c>
      <c r="E36" s="112">
        <v>1430394.181843</v>
      </c>
      <c r="F36" s="112">
        <v>506086.43501</v>
      </c>
      <c r="G36" s="112">
        <v>875576.4</v>
      </c>
      <c r="H36" s="112">
        <v>3995.6</v>
      </c>
      <c r="I36" s="158">
        <v>1385658.4350100001</v>
      </c>
      <c r="J36" s="80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4" t="s">
        <v>280</v>
      </c>
      <c r="B37" s="112">
        <v>299722.222437</v>
      </c>
      <c r="C37" s="112">
        <v>240906.6</v>
      </c>
      <c r="D37" s="112">
        <v>6652.2</v>
      </c>
      <c r="E37" s="112">
        <v>547281.0224370001</v>
      </c>
      <c r="F37" s="112">
        <v>266296.801082</v>
      </c>
      <c r="G37" s="112">
        <v>230730.2</v>
      </c>
      <c r="H37" s="112">
        <v>6830.2</v>
      </c>
      <c r="I37" s="158">
        <v>503857.201082</v>
      </c>
      <c r="J37" s="80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74" t="s">
        <v>281</v>
      </c>
      <c r="B38" s="112">
        <v>154648.711512</v>
      </c>
      <c r="C38" s="112">
        <v>90004.8</v>
      </c>
      <c r="D38" s="112">
        <v>1692.4</v>
      </c>
      <c r="E38" s="112">
        <v>246345.911512</v>
      </c>
      <c r="F38" s="112">
        <v>153131.199</v>
      </c>
      <c r="G38" s="112">
        <v>73466.4</v>
      </c>
      <c r="H38" s="112">
        <v>1493.7</v>
      </c>
      <c r="I38" s="158">
        <v>228091.29899999997</v>
      </c>
      <c r="J38" s="80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74" t="s">
        <v>285</v>
      </c>
      <c r="B39" s="112">
        <v>113381.385559</v>
      </c>
      <c r="C39" s="112">
        <v>148970.8</v>
      </c>
      <c r="D39" s="112">
        <v>6819.8</v>
      </c>
      <c r="E39" s="112">
        <v>269171.985559</v>
      </c>
      <c r="F39" s="112">
        <v>113490.677116</v>
      </c>
      <c r="G39" s="112">
        <v>88404.9</v>
      </c>
      <c r="H39" s="112">
        <v>8239.3</v>
      </c>
      <c r="I39" s="158">
        <v>210134.877116</v>
      </c>
      <c r="J39" s="80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74" t="s">
        <v>72</v>
      </c>
      <c r="B40" s="112">
        <v>826453.08</v>
      </c>
      <c r="C40" s="112">
        <v>2941022.8</v>
      </c>
      <c r="D40" s="112">
        <v>28007.2</v>
      </c>
      <c r="E40" s="112">
        <v>3795483.08</v>
      </c>
      <c r="F40" s="112">
        <v>890561.25</v>
      </c>
      <c r="G40" s="112">
        <v>2971506.1</v>
      </c>
      <c r="H40" s="112">
        <v>31710.9</v>
      </c>
      <c r="I40" s="158">
        <v>3893778.25</v>
      </c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74" t="s">
        <v>73</v>
      </c>
      <c r="B41" s="112">
        <v>412387.7111</v>
      </c>
      <c r="C41" s="112">
        <v>2023505.6</v>
      </c>
      <c r="D41" s="112">
        <v>6731.4</v>
      </c>
      <c r="E41" s="112">
        <v>2442624.7111000004</v>
      </c>
      <c r="F41" s="112">
        <v>433065.417</v>
      </c>
      <c r="G41" s="112">
        <v>1912590.7</v>
      </c>
      <c r="H41" s="112">
        <v>11295.8</v>
      </c>
      <c r="I41" s="158">
        <v>2356951.9170000004</v>
      </c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74" t="s">
        <v>282</v>
      </c>
      <c r="B42" s="112">
        <v>467907.2727</v>
      </c>
      <c r="C42" s="112">
        <v>187334.4</v>
      </c>
      <c r="D42" s="112">
        <v>33819.9</v>
      </c>
      <c r="E42" s="112">
        <v>689061.5726999999</v>
      </c>
      <c r="F42" s="112">
        <v>463354.01774</v>
      </c>
      <c r="G42" s="112">
        <v>189469.5</v>
      </c>
      <c r="H42" s="112">
        <v>32339.7</v>
      </c>
      <c r="I42" s="158">
        <v>685163.21774</v>
      </c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74" t="s">
        <v>74</v>
      </c>
      <c r="B43" s="112">
        <v>509796.26</v>
      </c>
      <c r="C43" s="112">
        <v>376294.4</v>
      </c>
      <c r="D43" s="112">
        <v>37371.5</v>
      </c>
      <c r="E43" s="112">
        <v>923462.16</v>
      </c>
      <c r="F43" s="112">
        <v>496716.917</v>
      </c>
      <c r="G43" s="112">
        <v>336161.6</v>
      </c>
      <c r="H43" s="112">
        <v>62574.5</v>
      </c>
      <c r="I43" s="158">
        <v>895453.017</v>
      </c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74" t="s">
        <v>75</v>
      </c>
      <c r="B44" s="112">
        <v>1510652.122</v>
      </c>
      <c r="C44" s="112">
        <v>2002259.7</v>
      </c>
      <c r="D44" s="112">
        <v>51869.7</v>
      </c>
      <c r="E44" s="112">
        <v>3564781.5220000003</v>
      </c>
      <c r="F44" s="112">
        <v>1561484.725</v>
      </c>
      <c r="G44" s="112">
        <v>1908402.3</v>
      </c>
      <c r="H44" s="112">
        <v>52946.7</v>
      </c>
      <c r="I44" s="158">
        <v>3522833.725</v>
      </c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274" t="s">
        <v>283</v>
      </c>
      <c r="B45" s="112">
        <v>262346.85</v>
      </c>
      <c r="C45" s="112">
        <v>209210.1</v>
      </c>
      <c r="D45" s="112">
        <v>46259.9</v>
      </c>
      <c r="E45" s="112">
        <v>517816.85</v>
      </c>
      <c r="F45" s="112">
        <v>271841.61</v>
      </c>
      <c r="G45" s="112">
        <v>164993.5</v>
      </c>
      <c r="H45" s="112">
        <v>38893.8</v>
      </c>
      <c r="I45" s="158">
        <v>475728.91</v>
      </c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274" t="s">
        <v>284</v>
      </c>
      <c r="B46" s="112">
        <v>154208.912</v>
      </c>
      <c r="C46" s="112">
        <v>107148.1</v>
      </c>
      <c r="D46" s="112">
        <v>16032.1</v>
      </c>
      <c r="E46" s="112">
        <v>277389.112</v>
      </c>
      <c r="F46" s="112">
        <v>170264.61</v>
      </c>
      <c r="G46" s="112">
        <v>74967.7</v>
      </c>
      <c r="H46" s="112">
        <v>16460.1</v>
      </c>
      <c r="I46" s="158">
        <v>261692.41</v>
      </c>
      <c r="J46" s="80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274"/>
      <c r="B47" s="113"/>
      <c r="C47" s="113"/>
      <c r="D47" s="113"/>
      <c r="E47" s="113"/>
      <c r="F47" s="113"/>
      <c r="G47" s="113"/>
      <c r="H47" s="113"/>
      <c r="I47" s="114"/>
      <c r="J47" s="80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275" t="s">
        <v>22</v>
      </c>
      <c r="B48" s="469">
        <v>66220599.266545005</v>
      </c>
      <c r="C48" s="469">
        <v>21550094</v>
      </c>
      <c r="D48" s="469">
        <v>2671995.5</v>
      </c>
      <c r="E48" s="469">
        <v>90442688.766545</v>
      </c>
      <c r="F48" s="469">
        <v>64910595.381665</v>
      </c>
      <c r="G48" s="469">
        <v>19341789.6</v>
      </c>
      <c r="H48" s="469">
        <v>2598736.8</v>
      </c>
      <c r="I48" s="161">
        <v>86851121.781665</v>
      </c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>
      <c r="A49" s="252" t="s">
        <v>286</v>
      </c>
      <c r="B49" s="220"/>
      <c r="C49" s="220"/>
      <c r="D49" s="220"/>
      <c r="E49" s="220"/>
      <c r="F49" s="276"/>
      <c r="G49" s="220"/>
      <c r="H49" s="220"/>
      <c r="I49" s="22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2.75">
      <c r="A50" s="91" t="s">
        <v>287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12" t="s">
        <v>391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3" t="s">
        <v>289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9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0">
    <mergeCell ref="A1:I1"/>
    <mergeCell ref="A3:I3"/>
    <mergeCell ref="B5:E5"/>
    <mergeCell ref="F5:I5"/>
    <mergeCell ref="B6:B7"/>
    <mergeCell ref="E6:E7"/>
    <mergeCell ref="F6:F7"/>
    <mergeCell ref="I6:I7"/>
    <mergeCell ref="D6:D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34" t="s">
        <v>408</v>
      </c>
      <c r="B3" s="334"/>
      <c r="C3" s="334"/>
      <c r="D3" s="334"/>
      <c r="E3" s="334"/>
      <c r="F3" s="334"/>
      <c r="G3" s="62"/>
      <c r="H3" s="74"/>
      <c r="J3" s="14"/>
      <c r="K3" s="9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296</v>
      </c>
      <c r="G7" s="304"/>
      <c r="H7" s="307"/>
    </row>
    <row r="8" spans="1:10" ht="12.75" customHeight="1">
      <c r="A8" s="122" t="s">
        <v>35</v>
      </c>
      <c r="B8" s="108">
        <v>4437</v>
      </c>
      <c r="C8" s="109">
        <f>(B8/$B$24)*100</f>
        <v>14.264129106924708</v>
      </c>
      <c r="D8" s="108">
        <v>5120</v>
      </c>
      <c r="E8" s="109">
        <f>(D8/$D$24)*100</f>
        <v>14.307270999832337</v>
      </c>
      <c r="F8" s="110">
        <v>19.09754004813105</v>
      </c>
      <c r="G8" s="305"/>
      <c r="H8" s="307"/>
      <c r="J8" s="14"/>
    </row>
    <row r="9" spans="1:10" ht="12.75" customHeight="1">
      <c r="A9" s="116" t="s">
        <v>216</v>
      </c>
      <c r="B9" s="112"/>
      <c r="C9" s="113"/>
      <c r="D9" s="112"/>
      <c r="E9" s="113"/>
      <c r="F9" s="114"/>
      <c r="G9" s="306"/>
      <c r="H9" s="307"/>
      <c r="J9" s="14"/>
    </row>
    <row r="10" spans="1:10" ht="12.75" customHeight="1">
      <c r="A10" s="133" t="s">
        <v>217</v>
      </c>
      <c r="B10" s="112">
        <v>782</v>
      </c>
      <c r="C10" s="113">
        <f aca="true" t="shared" si="0" ref="C10:C22">(B10/$B$24)*100</f>
        <v>2.5139844403009066</v>
      </c>
      <c r="D10" s="112">
        <v>955</v>
      </c>
      <c r="E10" s="113">
        <f aca="true" t="shared" si="1" ref="E10:E22">(D10/$D$24)*100</f>
        <v>2.668641368132789</v>
      </c>
      <c r="F10" s="114">
        <v>3.717178552751003</v>
      </c>
      <c r="G10" s="306"/>
      <c r="H10" s="307"/>
      <c r="J10" s="14"/>
    </row>
    <row r="11" spans="1:10" ht="12.75" customHeight="1">
      <c r="A11" s="116" t="s">
        <v>219</v>
      </c>
      <c r="B11" s="112"/>
      <c r="C11" s="113"/>
      <c r="D11" s="112"/>
      <c r="E11" s="113"/>
      <c r="F11" s="114"/>
      <c r="G11" s="305"/>
      <c r="H11" s="307"/>
      <c r="J11" s="14"/>
    </row>
    <row r="12" spans="1:10" ht="12.75" customHeight="1">
      <c r="A12" s="133" t="s">
        <v>218</v>
      </c>
      <c r="B12" s="112">
        <v>1395</v>
      </c>
      <c r="C12" s="113">
        <f t="shared" si="0"/>
        <v>4.484665337876937</v>
      </c>
      <c r="D12" s="112">
        <v>1657</v>
      </c>
      <c r="E12" s="113">
        <f t="shared" si="1"/>
        <v>4.630302352875426</v>
      </c>
      <c r="F12" s="114">
        <v>8.319138512610566</v>
      </c>
      <c r="G12" s="305"/>
      <c r="H12" s="307"/>
      <c r="J12" s="14"/>
    </row>
    <row r="13" spans="1:10" ht="12.75" customHeight="1">
      <c r="A13" s="116" t="s">
        <v>220</v>
      </c>
      <c r="B13" s="112"/>
      <c r="C13" s="113"/>
      <c r="D13" s="112"/>
      <c r="E13" s="113"/>
      <c r="F13" s="114"/>
      <c r="G13" s="305"/>
      <c r="H13" s="307"/>
      <c r="J13" s="14"/>
    </row>
    <row r="14" spans="1:10" ht="12.75" customHeight="1">
      <c r="A14" s="133" t="s">
        <v>221</v>
      </c>
      <c r="B14" s="112">
        <v>1598</v>
      </c>
      <c r="C14" s="113">
        <f t="shared" si="0"/>
        <v>5.137272551919244</v>
      </c>
      <c r="D14" s="112">
        <v>1849</v>
      </c>
      <c r="E14" s="113">
        <f t="shared" si="1"/>
        <v>5.166825015369138</v>
      </c>
      <c r="F14" s="114">
        <v>6.26745191441336</v>
      </c>
      <c r="G14" s="305"/>
      <c r="H14" s="307"/>
      <c r="J14" s="14"/>
    </row>
    <row r="15" spans="1:10" ht="12.75" customHeight="1">
      <c r="A15" s="116" t="s">
        <v>222</v>
      </c>
      <c r="B15" s="112">
        <v>1627</v>
      </c>
      <c r="C15" s="113">
        <f t="shared" si="0"/>
        <v>5.230502153925288</v>
      </c>
      <c r="D15" s="112">
        <v>1841</v>
      </c>
      <c r="E15" s="113">
        <f t="shared" si="1"/>
        <v>5.144469904431901</v>
      </c>
      <c r="F15" s="114">
        <v>4.706251250255562</v>
      </c>
      <c r="G15" s="305"/>
      <c r="H15" s="307"/>
      <c r="J15" s="14"/>
    </row>
    <row r="16" spans="1:10" ht="12.75" customHeight="1">
      <c r="A16" s="116" t="s">
        <v>223</v>
      </c>
      <c r="B16" s="112"/>
      <c r="C16" s="113"/>
      <c r="D16" s="112"/>
      <c r="E16" s="113"/>
      <c r="F16" s="114"/>
      <c r="G16" s="29"/>
      <c r="H16" s="14"/>
      <c r="J16" s="14"/>
    </row>
    <row r="17" spans="1:10" ht="12.75" customHeight="1">
      <c r="A17" s="133" t="s">
        <v>228</v>
      </c>
      <c r="B17" s="112">
        <v>665</v>
      </c>
      <c r="C17" s="113">
        <f t="shared" si="0"/>
        <v>2.137851218414454</v>
      </c>
      <c r="D17" s="112">
        <v>782</v>
      </c>
      <c r="E17" s="113">
        <f t="shared" si="1"/>
        <v>2.185212094115017</v>
      </c>
      <c r="F17" s="114">
        <v>2.776214862652366</v>
      </c>
      <c r="G17" s="29"/>
      <c r="H17" s="14"/>
      <c r="J17" s="14"/>
    </row>
    <row r="18" spans="1:10" ht="12.75" customHeight="1">
      <c r="A18" s="116" t="s">
        <v>224</v>
      </c>
      <c r="B18" s="112"/>
      <c r="C18" s="113"/>
      <c r="D18" s="112"/>
      <c r="E18" s="113"/>
      <c r="F18" s="114"/>
      <c r="H18" s="14"/>
      <c r="J18" s="14"/>
    </row>
    <row r="19" spans="1:10" ht="12.75" customHeight="1">
      <c r="A19" s="133" t="s">
        <v>225</v>
      </c>
      <c r="B19" s="112">
        <v>909</v>
      </c>
      <c r="C19" s="113">
        <f t="shared" si="0"/>
        <v>2.922265800810133</v>
      </c>
      <c r="D19" s="112">
        <v>1132</v>
      </c>
      <c r="E19" s="113">
        <f t="shared" si="1"/>
        <v>3.1632481976191804</v>
      </c>
      <c r="F19" s="114">
        <v>5.889385654037271</v>
      </c>
      <c r="H19" s="14"/>
      <c r="J19" s="14"/>
    </row>
    <row r="20" spans="1:10" ht="12.75" customHeight="1">
      <c r="A20" s="111" t="s">
        <v>226</v>
      </c>
      <c r="B20" s="112"/>
      <c r="C20" s="113"/>
      <c r="D20" s="112"/>
      <c r="E20" s="113"/>
      <c r="F20" s="114"/>
      <c r="H20" s="14"/>
      <c r="J20" s="14"/>
    </row>
    <row r="21" spans="1:10" ht="12.75" customHeight="1">
      <c r="A21" s="133" t="s">
        <v>229</v>
      </c>
      <c r="B21" s="112">
        <v>14507</v>
      </c>
      <c r="C21" s="113">
        <f t="shared" si="0"/>
        <v>46.63730470005787</v>
      </c>
      <c r="D21" s="112">
        <v>16474</v>
      </c>
      <c r="E21" s="113">
        <f t="shared" si="1"/>
        <v>46.034762197507405</v>
      </c>
      <c r="F21" s="114">
        <v>18.58531413308175</v>
      </c>
      <c r="H21" s="14"/>
      <c r="J21" s="14"/>
    </row>
    <row r="22" spans="1:10" ht="12.75" customHeight="1">
      <c r="A22" s="111" t="s">
        <v>227</v>
      </c>
      <c r="B22" s="112">
        <v>5186</v>
      </c>
      <c r="C22" s="113">
        <f t="shared" si="0"/>
        <v>16.672024689770463</v>
      </c>
      <c r="D22" s="112">
        <v>5976</v>
      </c>
      <c r="E22" s="113">
        <f t="shared" si="1"/>
        <v>16.699267870116806</v>
      </c>
      <c r="F22" s="114">
        <v>30.641525072067072</v>
      </c>
      <c r="H22" s="14"/>
      <c r="J22" s="14"/>
    </row>
    <row r="23" spans="1:10" ht="12.75" customHeight="1">
      <c r="A23" s="111"/>
      <c r="B23" s="112"/>
      <c r="C23" s="113"/>
      <c r="D23" s="112"/>
      <c r="E23" s="113"/>
      <c r="F23" s="114"/>
      <c r="H23" s="14"/>
      <c r="J23" s="14"/>
    </row>
    <row r="24" spans="1:10" ht="12.75" customHeight="1" thickBot="1">
      <c r="A24" s="118" t="s">
        <v>366</v>
      </c>
      <c r="B24" s="119">
        <f>SUM(B8:B22)</f>
        <v>31106</v>
      </c>
      <c r="C24" s="120">
        <f>SUM(C8:C22)</f>
        <v>100</v>
      </c>
      <c r="D24" s="119">
        <f>SUM(D8:D22)</f>
        <v>35786</v>
      </c>
      <c r="E24" s="120">
        <f>SUM(E8:E22)</f>
        <v>100</v>
      </c>
      <c r="F24" s="121">
        <f>SUM(F8:F22)</f>
        <v>99.99999999999999</v>
      </c>
      <c r="H24" s="14"/>
      <c r="J24" s="14"/>
    </row>
    <row r="25" spans="1:6" ht="12.75" customHeight="1">
      <c r="A25" s="134" t="s">
        <v>245</v>
      </c>
      <c r="B25" s="124"/>
      <c r="C25" s="124"/>
      <c r="D25" s="127"/>
      <c r="E25" s="127"/>
      <c r="F25" s="135"/>
    </row>
    <row r="26" spans="1:6" ht="12.75" customHeight="1">
      <c r="A26" s="21" t="s">
        <v>297</v>
      </c>
      <c r="B26" s="75"/>
      <c r="C26" s="4"/>
      <c r="D26" s="75"/>
      <c r="E26" s="4"/>
      <c r="F26" s="4"/>
    </row>
    <row r="27" spans="1:6" ht="12.75" customHeight="1">
      <c r="A27" s="21" t="s">
        <v>324</v>
      </c>
      <c r="B27" s="75"/>
      <c r="C27" s="4"/>
      <c r="D27" s="75"/>
      <c r="E27" s="4"/>
      <c r="F27" s="4"/>
    </row>
    <row r="28" spans="1:5" ht="12.75" customHeight="1">
      <c r="A28"/>
      <c r="B28" s="4"/>
      <c r="C28" s="4"/>
      <c r="D28" s="4"/>
      <c r="E28" s="4"/>
    </row>
    <row r="29" spans="1:6" ht="12.75" customHeight="1">
      <c r="A29" s="309" t="s">
        <v>374</v>
      </c>
      <c r="B29" s="82" t="s">
        <v>246</v>
      </c>
      <c r="C29" s="82" t="s">
        <v>249</v>
      </c>
      <c r="F29" s="3"/>
    </row>
    <row r="30" spans="1:6" ht="12.75" customHeight="1">
      <c r="A30" s="2"/>
      <c r="B30" s="82" t="s">
        <v>247</v>
      </c>
      <c r="C30" s="82" t="s">
        <v>250</v>
      </c>
      <c r="F30" s="3"/>
    </row>
    <row r="31" spans="1:6" ht="12.75" customHeight="1">
      <c r="A31" s="2"/>
      <c r="B31" s="83" t="s">
        <v>248</v>
      </c>
      <c r="C31" s="322" t="s">
        <v>187</v>
      </c>
      <c r="D31" s="322"/>
      <c r="E31" s="32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309" t="s">
        <v>375</v>
      </c>
      <c r="B33" s="82" t="s">
        <v>251</v>
      </c>
      <c r="C33" s="82" t="s">
        <v>30</v>
      </c>
      <c r="F33" s="3"/>
    </row>
    <row r="34" spans="1:6" ht="12.75" customHeight="1">
      <c r="A34" s="2"/>
      <c r="B34" s="82" t="s">
        <v>252</v>
      </c>
      <c r="C34" s="82" t="s">
        <v>255</v>
      </c>
      <c r="F34" s="3"/>
    </row>
    <row r="35" spans="1:6" ht="12.75" customHeight="1">
      <c r="A35" s="2"/>
      <c r="B35" s="20" t="s">
        <v>253</v>
      </c>
      <c r="C35" s="340" t="s">
        <v>73</v>
      </c>
      <c r="D35" s="340"/>
      <c r="F35" s="3"/>
    </row>
    <row r="36" spans="1:6" ht="12.75" customHeight="1">
      <c r="A36" s="5"/>
      <c r="B36" s="3">
        <v>1598</v>
      </c>
      <c r="C36" s="3" t="s">
        <v>254</v>
      </c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4"/>
      <c r="G40" s="84"/>
      <c r="H40" s="84"/>
      <c r="I40" s="85"/>
      <c r="J40" s="84"/>
      <c r="K40" s="85"/>
      <c r="L40" s="84"/>
      <c r="M40" s="84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1">
    <mergeCell ref="A3:F3"/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zoomScale="75" zoomScaleNormal="75" workbookViewId="0" topLeftCell="A1">
      <selection activeCell="B12" sqref="B12"/>
    </sheetView>
  </sheetViews>
  <sheetFormatPr defaultColWidth="11.421875" defaultRowHeight="12.75"/>
  <cols>
    <col min="1" max="1" width="28.7109375" style="9" customWidth="1"/>
    <col min="2" max="4" width="12.7109375" style="35" customWidth="1"/>
    <col min="5" max="8" width="12.7109375" style="9" customWidth="1"/>
    <col min="9" max="9" width="12.7109375" style="35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334" t="s">
        <v>444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thickBot="1">
      <c r="A4" s="272"/>
      <c r="B4" s="282"/>
      <c r="C4" s="282"/>
      <c r="D4" s="282"/>
      <c r="E4" s="272"/>
      <c r="F4" s="272"/>
      <c r="G4" s="272"/>
      <c r="H4" s="272"/>
      <c r="I4" s="282"/>
      <c r="J4" s="272"/>
      <c r="K4" s="27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83"/>
      <c r="B5" s="440">
        <v>2008</v>
      </c>
      <c r="C5" s="441"/>
      <c r="D5" s="441"/>
      <c r="E5" s="442"/>
      <c r="F5" s="440">
        <v>2009</v>
      </c>
      <c r="G5" s="441"/>
      <c r="H5" s="441"/>
      <c r="I5" s="441"/>
      <c r="J5" s="441"/>
      <c r="K5" s="437" t="s">
        <v>400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284" t="s">
        <v>77</v>
      </c>
      <c r="B6" s="430" t="s">
        <v>49</v>
      </c>
      <c r="C6" s="279" t="s">
        <v>50</v>
      </c>
      <c r="D6" s="435" t="s">
        <v>387</v>
      </c>
      <c r="E6" s="430" t="s">
        <v>51</v>
      </c>
      <c r="F6" s="430" t="s">
        <v>49</v>
      </c>
      <c r="G6" s="279" t="s">
        <v>50</v>
      </c>
      <c r="H6" s="435" t="s">
        <v>387</v>
      </c>
      <c r="I6" s="430" t="s">
        <v>51</v>
      </c>
      <c r="J6" s="285" t="s">
        <v>194</v>
      </c>
      <c r="K6" s="43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286"/>
      <c r="B7" s="431"/>
      <c r="C7" s="281" t="s">
        <v>390</v>
      </c>
      <c r="D7" s="436"/>
      <c r="E7" s="431"/>
      <c r="F7" s="431"/>
      <c r="G7" s="281" t="s">
        <v>390</v>
      </c>
      <c r="H7" s="436"/>
      <c r="I7" s="431"/>
      <c r="J7" s="287" t="s">
        <v>195</v>
      </c>
      <c r="K7" s="439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273" t="s">
        <v>52</v>
      </c>
      <c r="B8" s="109">
        <v>395.02521328</v>
      </c>
      <c r="C8" s="109">
        <v>100.15110000000001</v>
      </c>
      <c r="D8" s="109">
        <v>19.7623</v>
      </c>
      <c r="E8" s="109">
        <v>514.93861328</v>
      </c>
      <c r="F8" s="109">
        <v>391.75558313</v>
      </c>
      <c r="G8" s="109">
        <v>83.6784</v>
      </c>
      <c r="H8" s="109">
        <v>19.3744</v>
      </c>
      <c r="I8" s="109">
        <v>494.80838313</v>
      </c>
      <c r="J8" s="109">
        <v>10.745246044918494</v>
      </c>
      <c r="K8" s="110">
        <v>-0.8277016352580091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74" t="s">
        <v>53</v>
      </c>
      <c r="B9" s="113">
        <v>2276.06414979</v>
      </c>
      <c r="C9" s="113">
        <v>485.11620000000005</v>
      </c>
      <c r="D9" s="113">
        <v>117.51310000000001</v>
      </c>
      <c r="E9" s="113">
        <v>2878.69344979</v>
      </c>
      <c r="F9" s="113">
        <v>2277.021776443</v>
      </c>
      <c r="G9" s="113">
        <v>419.8763</v>
      </c>
      <c r="H9" s="113">
        <v>111.4153</v>
      </c>
      <c r="I9" s="113">
        <v>2808.313376443</v>
      </c>
      <c r="J9" s="113">
        <v>60.9852606179224</v>
      </c>
      <c r="K9" s="114">
        <v>0.04207379889042784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274" t="s">
        <v>54</v>
      </c>
      <c r="B10" s="113">
        <v>1250.477220319</v>
      </c>
      <c r="C10" s="113">
        <v>298.5697</v>
      </c>
      <c r="D10" s="113">
        <v>68.69479999999999</v>
      </c>
      <c r="E10" s="113">
        <v>1617.741720319</v>
      </c>
      <c r="F10" s="113">
        <v>1261.72032221</v>
      </c>
      <c r="G10" s="113">
        <v>251.3158</v>
      </c>
      <c r="H10" s="113">
        <v>67.1371</v>
      </c>
      <c r="I10" s="113">
        <v>1580.17322221</v>
      </c>
      <c r="J10" s="113">
        <v>34.31500080663986</v>
      </c>
      <c r="K10" s="114">
        <v>0.8991048943803861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274" t="s">
        <v>55</v>
      </c>
      <c r="B11" s="113">
        <v>3511.3692744749997</v>
      </c>
      <c r="C11" s="113">
        <v>372.2206</v>
      </c>
      <c r="D11" s="113">
        <v>127.32739999999998</v>
      </c>
      <c r="E11" s="113">
        <v>4010.917274475</v>
      </c>
      <c r="F11" s="113">
        <v>3536.9072098300003</v>
      </c>
      <c r="G11" s="113">
        <v>357.1633</v>
      </c>
      <c r="H11" s="113">
        <v>117.3662</v>
      </c>
      <c r="I11" s="113">
        <v>4011.4367098300004</v>
      </c>
      <c r="J11" s="113">
        <v>87.11225579502171</v>
      </c>
      <c r="K11" s="114">
        <v>0.7272927840612482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74" t="s">
        <v>275</v>
      </c>
      <c r="B12" s="113">
        <v>29.067182680000002</v>
      </c>
      <c r="C12" s="113">
        <v>5.2963</v>
      </c>
      <c r="D12" s="113">
        <v>1.5716999999999999</v>
      </c>
      <c r="E12" s="113">
        <v>35.935182680000004</v>
      </c>
      <c r="F12" s="113">
        <v>27.5027008</v>
      </c>
      <c r="G12" s="113">
        <v>4.2854</v>
      </c>
      <c r="H12" s="113">
        <v>1.4546000000000001</v>
      </c>
      <c r="I12" s="113">
        <v>33.2427008</v>
      </c>
      <c r="J12" s="113">
        <v>0.721897630420223</v>
      </c>
      <c r="K12" s="114">
        <v>-5.382296238418931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274" t="s">
        <v>56</v>
      </c>
      <c r="B13" s="113">
        <v>1551.289378482</v>
      </c>
      <c r="C13" s="113">
        <v>234.47209999999998</v>
      </c>
      <c r="D13" s="113">
        <v>74.0632</v>
      </c>
      <c r="E13" s="113">
        <v>1859.824678482</v>
      </c>
      <c r="F13" s="113">
        <v>1572.449900776</v>
      </c>
      <c r="G13" s="113">
        <v>206.87359999999998</v>
      </c>
      <c r="H13" s="113">
        <v>71.0283</v>
      </c>
      <c r="I13" s="113">
        <v>1850.351800776</v>
      </c>
      <c r="J13" s="113">
        <v>40.182191827927134</v>
      </c>
      <c r="K13" s="114">
        <v>1.3640602834982758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274" t="s">
        <v>57</v>
      </c>
      <c r="B14" s="113">
        <v>1841.432882805</v>
      </c>
      <c r="C14" s="113">
        <v>367.0149</v>
      </c>
      <c r="D14" s="113">
        <v>91.34410000000001</v>
      </c>
      <c r="E14" s="113">
        <v>2299.7918828049997</v>
      </c>
      <c r="F14" s="113">
        <v>1710.158382127</v>
      </c>
      <c r="G14" s="113">
        <v>310.17359999999996</v>
      </c>
      <c r="H14" s="113">
        <v>94.3955</v>
      </c>
      <c r="I14" s="113">
        <v>2114.7274821270003</v>
      </c>
      <c r="J14" s="113">
        <v>45.92336728344305</v>
      </c>
      <c r="K14" s="114">
        <v>-7.128932143214101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274" t="s">
        <v>58</v>
      </c>
      <c r="B15" s="113">
        <v>570.238327862</v>
      </c>
      <c r="C15" s="113">
        <v>71.5449</v>
      </c>
      <c r="D15" s="113">
        <v>30.635600000000004</v>
      </c>
      <c r="E15" s="113">
        <v>672.418827862</v>
      </c>
      <c r="F15" s="113">
        <v>579.359091543</v>
      </c>
      <c r="G15" s="113">
        <v>68.6961</v>
      </c>
      <c r="H15" s="113">
        <v>29.6207</v>
      </c>
      <c r="I15" s="113">
        <v>677.675891543</v>
      </c>
      <c r="J15" s="113">
        <v>14.716392125931108</v>
      </c>
      <c r="K15" s="114">
        <v>1.5994652122379307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274" t="s">
        <v>59</v>
      </c>
      <c r="B16" s="113">
        <v>143.59692769400002</v>
      </c>
      <c r="C16" s="113">
        <v>6.8324</v>
      </c>
      <c r="D16" s="113">
        <v>3.309</v>
      </c>
      <c r="E16" s="113">
        <v>153.73832769400002</v>
      </c>
      <c r="F16" s="113">
        <v>147.439584551</v>
      </c>
      <c r="G16" s="113">
        <v>6.4982999999999995</v>
      </c>
      <c r="H16" s="113">
        <v>3.0101999999999998</v>
      </c>
      <c r="I16" s="113">
        <v>156.948084551</v>
      </c>
      <c r="J16" s="113">
        <v>3.408280543088716</v>
      </c>
      <c r="K16" s="114">
        <v>2.6760021392578466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274" t="s">
        <v>60</v>
      </c>
      <c r="B17" s="113">
        <v>75.17144302000001</v>
      </c>
      <c r="C17" s="113">
        <v>65.2964</v>
      </c>
      <c r="D17" s="113">
        <v>4.3146</v>
      </c>
      <c r="E17" s="113">
        <v>144.78244302000004</v>
      </c>
      <c r="F17" s="113">
        <v>76.04581467999999</v>
      </c>
      <c r="G17" s="113">
        <v>63.2995</v>
      </c>
      <c r="H17" s="113">
        <v>3.7908999999999997</v>
      </c>
      <c r="I17" s="113">
        <v>143.13621468</v>
      </c>
      <c r="J17" s="113">
        <v>3.108342334351255</v>
      </c>
      <c r="K17" s="114">
        <v>1.1631699816742298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274" t="s">
        <v>61</v>
      </c>
      <c r="B18" s="113">
        <v>190.3839145</v>
      </c>
      <c r="C18" s="113">
        <v>28.710099999999997</v>
      </c>
      <c r="D18" s="113">
        <v>11.5106</v>
      </c>
      <c r="E18" s="113">
        <v>230.60461450000003</v>
      </c>
      <c r="F18" s="113">
        <v>183.991752847</v>
      </c>
      <c r="G18" s="113">
        <v>22.252</v>
      </c>
      <c r="H18" s="113">
        <v>12.8628</v>
      </c>
      <c r="I18" s="113">
        <v>219.106552847</v>
      </c>
      <c r="J18" s="113">
        <v>4.758112232258598</v>
      </c>
      <c r="K18" s="114">
        <v>-3.3575114104505985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274" t="s">
        <v>36</v>
      </c>
      <c r="B19" s="113">
        <v>165.1330482</v>
      </c>
      <c r="C19" s="113">
        <v>28.5787</v>
      </c>
      <c r="D19" s="113">
        <v>15.61</v>
      </c>
      <c r="E19" s="113">
        <v>209.3217482</v>
      </c>
      <c r="F19" s="113">
        <v>168.97251686</v>
      </c>
      <c r="G19" s="113">
        <v>25.047800000000002</v>
      </c>
      <c r="H19" s="113">
        <v>16.5408</v>
      </c>
      <c r="I19" s="113">
        <v>210.56111686</v>
      </c>
      <c r="J19" s="113">
        <v>4.572539765477469</v>
      </c>
      <c r="K19" s="114">
        <v>2.3250758717600064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274" t="s">
        <v>62</v>
      </c>
      <c r="B20" s="113">
        <v>181.089287</v>
      </c>
      <c r="C20" s="113">
        <v>68.1011</v>
      </c>
      <c r="D20" s="113">
        <v>13.815100000000001</v>
      </c>
      <c r="E20" s="113">
        <v>263.005487</v>
      </c>
      <c r="F20" s="113">
        <v>185.0396615</v>
      </c>
      <c r="G20" s="113">
        <v>54.035</v>
      </c>
      <c r="H20" s="113">
        <v>11.4001</v>
      </c>
      <c r="I20" s="113">
        <v>250.4747615</v>
      </c>
      <c r="J20" s="113">
        <v>5.439303439716923</v>
      </c>
      <c r="K20" s="114">
        <v>2.181451241784373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274" t="s">
        <v>63</v>
      </c>
      <c r="B21" s="113">
        <v>148.03923647</v>
      </c>
      <c r="C21" s="113">
        <v>18.7369</v>
      </c>
      <c r="D21" s="113">
        <v>12.5277</v>
      </c>
      <c r="E21" s="113">
        <v>179.30383647</v>
      </c>
      <c r="F21" s="113">
        <v>147.8373395</v>
      </c>
      <c r="G21" s="113">
        <v>14.7418</v>
      </c>
      <c r="H21" s="113">
        <v>14.197999999999999</v>
      </c>
      <c r="I21" s="113">
        <v>176.77713950000003</v>
      </c>
      <c r="J21" s="113">
        <v>3.8388877872857803</v>
      </c>
      <c r="K21" s="114">
        <v>-0.13638071555502052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274" t="s">
        <v>64</v>
      </c>
      <c r="B22" s="113">
        <v>625.084297332</v>
      </c>
      <c r="C22" s="113">
        <v>219.8022</v>
      </c>
      <c r="D22" s="113">
        <v>39.957</v>
      </c>
      <c r="E22" s="113">
        <v>884.843497332</v>
      </c>
      <c r="F22" s="113">
        <v>638.345780926</v>
      </c>
      <c r="G22" s="113">
        <v>177.4841</v>
      </c>
      <c r="H22" s="113">
        <v>34.1573</v>
      </c>
      <c r="I22" s="113">
        <v>849.987180926</v>
      </c>
      <c r="J22" s="113">
        <v>18.458299627629675</v>
      </c>
      <c r="K22" s="114">
        <v>2.1215512292666716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274" t="s">
        <v>362</v>
      </c>
      <c r="B23" s="113">
        <v>436.732397096</v>
      </c>
      <c r="C23" s="113">
        <v>63.4889</v>
      </c>
      <c r="D23" s="113">
        <v>14.437899999999999</v>
      </c>
      <c r="E23" s="113">
        <v>514.659197096</v>
      </c>
      <c r="F23" s="113">
        <v>449.51309999999995</v>
      </c>
      <c r="G23" s="113">
        <v>45.786899999999996</v>
      </c>
      <c r="H23" s="113">
        <v>11.5382</v>
      </c>
      <c r="I23" s="113">
        <v>506.8382</v>
      </c>
      <c r="J23" s="113">
        <v>11.006485236796737</v>
      </c>
      <c r="K23" s="114">
        <v>2.9264380176473566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274" t="s">
        <v>276</v>
      </c>
      <c r="B24" s="113">
        <v>159.37662</v>
      </c>
      <c r="C24" s="113">
        <v>110.3433</v>
      </c>
      <c r="D24" s="113">
        <v>20.0324</v>
      </c>
      <c r="E24" s="113">
        <v>289.75232</v>
      </c>
      <c r="F24" s="113">
        <v>169.19905</v>
      </c>
      <c r="G24" s="113">
        <v>93.296</v>
      </c>
      <c r="H24" s="113">
        <v>18.4727</v>
      </c>
      <c r="I24" s="113">
        <v>280.96774999999997</v>
      </c>
      <c r="J24" s="113">
        <v>6.10148838897896</v>
      </c>
      <c r="K24" s="114">
        <v>6.163030687939042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274" t="s">
        <v>65</v>
      </c>
      <c r="B25" s="113">
        <v>33.090866</v>
      </c>
      <c r="C25" s="113">
        <v>5.4685</v>
      </c>
      <c r="D25" s="113">
        <v>2.2962</v>
      </c>
      <c r="E25" s="113">
        <v>40.855565999999996</v>
      </c>
      <c r="F25" s="113">
        <v>35.306723</v>
      </c>
      <c r="G25" s="113">
        <v>4.4227</v>
      </c>
      <c r="H25" s="113">
        <v>2.2095</v>
      </c>
      <c r="I25" s="113">
        <v>41.938922999999996</v>
      </c>
      <c r="J25" s="113">
        <v>0.9107445667012768</v>
      </c>
      <c r="K25" s="114">
        <v>6.696279873727093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274" t="s">
        <v>102</v>
      </c>
      <c r="B26" s="113">
        <v>1086.3652299999999</v>
      </c>
      <c r="C26" s="113">
        <v>227.31080000000003</v>
      </c>
      <c r="D26" s="113">
        <v>76.13329999999999</v>
      </c>
      <c r="E26" s="113">
        <v>1389.8093299999998</v>
      </c>
      <c r="F26" s="113">
        <v>1081.47378</v>
      </c>
      <c r="G26" s="113">
        <v>201.31539999999998</v>
      </c>
      <c r="H26" s="113">
        <v>71.2101</v>
      </c>
      <c r="I26" s="113">
        <v>1353.99928</v>
      </c>
      <c r="J26" s="113">
        <v>29.403413329842564</v>
      </c>
      <c r="K26" s="114">
        <v>-0.45025833531140336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274" t="s">
        <v>277</v>
      </c>
      <c r="B27" s="113">
        <v>38.231679</v>
      </c>
      <c r="C27" s="113">
        <v>173.308</v>
      </c>
      <c r="D27" s="113">
        <v>11.8541</v>
      </c>
      <c r="E27" s="113">
        <v>223.39377899999997</v>
      </c>
      <c r="F27" s="113">
        <v>38.403508</v>
      </c>
      <c r="G27" s="113">
        <v>181.1841</v>
      </c>
      <c r="H27" s="113">
        <v>10.632100000000001</v>
      </c>
      <c r="I27" s="113">
        <v>230.219708</v>
      </c>
      <c r="J27" s="113">
        <v>4.999445222009027</v>
      </c>
      <c r="K27" s="114">
        <v>0.4494414174172334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274" t="s">
        <v>363</v>
      </c>
      <c r="B28" s="113">
        <v>55.816795</v>
      </c>
      <c r="C28" s="113">
        <v>14.454600000000001</v>
      </c>
      <c r="D28" s="113">
        <v>2.2695</v>
      </c>
      <c r="E28" s="113">
        <v>72.54089499999999</v>
      </c>
      <c r="F28" s="113">
        <v>55.401008999999995</v>
      </c>
      <c r="G28" s="113">
        <v>7.7587</v>
      </c>
      <c r="H28" s="113">
        <v>2.0587</v>
      </c>
      <c r="I28" s="113">
        <v>65.218409</v>
      </c>
      <c r="J28" s="113">
        <v>1.4162812823221915</v>
      </c>
      <c r="K28" s="114">
        <v>-0.7449119928867276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274" t="s">
        <v>67</v>
      </c>
      <c r="B29" s="113">
        <v>2567.6015743</v>
      </c>
      <c r="C29" s="113">
        <v>330.652</v>
      </c>
      <c r="D29" s="113">
        <v>116.94579999999999</v>
      </c>
      <c r="E29" s="113">
        <v>3015.1993743</v>
      </c>
      <c r="F29" s="113">
        <v>2691.1741335</v>
      </c>
      <c r="G29" s="113">
        <v>288.47860000000003</v>
      </c>
      <c r="H29" s="113">
        <v>116.66820000000001</v>
      </c>
      <c r="I29" s="113">
        <v>3096.3209335</v>
      </c>
      <c r="J29" s="113">
        <v>67.23962527479665</v>
      </c>
      <c r="K29" s="114">
        <v>4.812762246170905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274" t="s">
        <v>68</v>
      </c>
      <c r="B30" s="113">
        <v>4241.38673053</v>
      </c>
      <c r="C30" s="113">
        <v>237.1784</v>
      </c>
      <c r="D30" s="113">
        <v>118.4864</v>
      </c>
      <c r="E30" s="113">
        <v>4597.05153053</v>
      </c>
      <c r="F30" s="113">
        <v>4376.34826279</v>
      </c>
      <c r="G30" s="113">
        <v>209.4051</v>
      </c>
      <c r="H30" s="113">
        <v>118.2893</v>
      </c>
      <c r="I30" s="113">
        <v>4704.042662790001</v>
      </c>
      <c r="J30" s="113">
        <v>102.1528687483701</v>
      </c>
      <c r="K30" s="114">
        <v>3.1820142994396576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274" t="s">
        <v>69</v>
      </c>
      <c r="B31" s="113">
        <v>105.2083849</v>
      </c>
      <c r="C31" s="113">
        <v>27.3923</v>
      </c>
      <c r="D31" s="113">
        <v>2.4129999999999994</v>
      </c>
      <c r="E31" s="113">
        <v>135.01368490000002</v>
      </c>
      <c r="F31" s="113">
        <v>103.7484479</v>
      </c>
      <c r="G31" s="113">
        <v>26.5985</v>
      </c>
      <c r="H31" s="113">
        <v>2.7548999999999997</v>
      </c>
      <c r="I31" s="113">
        <v>133.1018479</v>
      </c>
      <c r="J31" s="113">
        <v>2.8904362849953196</v>
      </c>
      <c r="K31" s="114">
        <v>-1.3876622109422811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274" t="s">
        <v>70</v>
      </c>
      <c r="B32" s="113">
        <v>115.12034068999999</v>
      </c>
      <c r="C32" s="113">
        <v>16.2137</v>
      </c>
      <c r="D32" s="113">
        <v>0.9821</v>
      </c>
      <c r="E32" s="113">
        <v>132.31614069</v>
      </c>
      <c r="F32" s="113">
        <v>122.14870198</v>
      </c>
      <c r="G32" s="113">
        <v>13.5973</v>
      </c>
      <c r="H32" s="113">
        <v>0.6435</v>
      </c>
      <c r="I32" s="113">
        <v>136.38950197999998</v>
      </c>
      <c r="J32" s="113">
        <v>2.961830895928778</v>
      </c>
      <c r="K32" s="114">
        <v>6.10522975164416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274" t="s">
        <v>71</v>
      </c>
      <c r="B33" s="113">
        <v>597.446712189</v>
      </c>
      <c r="C33" s="113">
        <v>139.86079999999998</v>
      </c>
      <c r="D33" s="113">
        <v>60.55029999999999</v>
      </c>
      <c r="E33" s="113">
        <v>797.8578121889999</v>
      </c>
      <c r="F33" s="113">
        <v>599.002940641</v>
      </c>
      <c r="G33" s="113">
        <v>129.8508</v>
      </c>
      <c r="H33" s="113">
        <v>60.5191</v>
      </c>
      <c r="I33" s="113">
        <v>789.372840641</v>
      </c>
      <c r="J33" s="113">
        <v>17.14200018239247</v>
      </c>
      <c r="K33" s="114">
        <v>0.26047987548514584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274" t="s">
        <v>364</v>
      </c>
      <c r="B34" s="113">
        <v>488.14830258999996</v>
      </c>
      <c r="C34" s="113">
        <v>146.0175</v>
      </c>
      <c r="D34" s="113">
        <v>41.786</v>
      </c>
      <c r="E34" s="113">
        <v>675.9518025899999</v>
      </c>
      <c r="F34" s="113">
        <v>487.9404323</v>
      </c>
      <c r="G34" s="113">
        <v>134.8306</v>
      </c>
      <c r="H34" s="113">
        <v>41.4491</v>
      </c>
      <c r="I34" s="113">
        <v>664.2201323</v>
      </c>
      <c r="J34" s="113">
        <v>14.424187206376958</v>
      </c>
      <c r="K34" s="114">
        <v>-0.04258342985052366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274" t="s">
        <v>278</v>
      </c>
      <c r="B35" s="113">
        <v>87.2799761</v>
      </c>
      <c r="C35" s="113">
        <v>116.87159999999999</v>
      </c>
      <c r="D35" s="113">
        <v>13.109</v>
      </c>
      <c r="E35" s="113">
        <v>217.2605761</v>
      </c>
      <c r="F35" s="113">
        <v>91.0694517</v>
      </c>
      <c r="G35" s="113">
        <v>112.7971</v>
      </c>
      <c r="H35" s="113">
        <v>13.2834</v>
      </c>
      <c r="I35" s="113">
        <v>217.1499517</v>
      </c>
      <c r="J35" s="113">
        <v>4.715622732377264</v>
      </c>
      <c r="K35" s="114">
        <v>4.341746835102526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274" t="s">
        <v>279</v>
      </c>
      <c r="B36" s="113">
        <v>132.364993628</v>
      </c>
      <c r="C36" s="113">
        <v>167.7888</v>
      </c>
      <c r="D36" s="113">
        <v>1.0495</v>
      </c>
      <c r="E36" s="113">
        <v>301.20329362800004</v>
      </c>
      <c r="F36" s="113">
        <v>137.07312708499998</v>
      </c>
      <c r="G36" s="113">
        <v>154.89010000000002</v>
      </c>
      <c r="H36" s="113">
        <v>0.8232999999999999</v>
      </c>
      <c r="I36" s="113">
        <v>292.786527085</v>
      </c>
      <c r="J36" s="113">
        <v>6.3581446463467834</v>
      </c>
      <c r="K36" s="114">
        <v>3.5569324849074206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274" t="s">
        <v>280</v>
      </c>
      <c r="B37" s="113">
        <v>275.41060403</v>
      </c>
      <c r="C37" s="113">
        <v>144.6002</v>
      </c>
      <c r="D37" s="113">
        <v>4.9648</v>
      </c>
      <c r="E37" s="113">
        <v>424.97560403000006</v>
      </c>
      <c r="F37" s="113">
        <v>233.600712618</v>
      </c>
      <c r="G37" s="113">
        <v>139.92669999999998</v>
      </c>
      <c r="H37" s="113">
        <v>5.3192</v>
      </c>
      <c r="I37" s="113">
        <v>378.846612618</v>
      </c>
      <c r="J37" s="113">
        <v>8.227023236982669</v>
      </c>
      <c r="K37" s="114">
        <v>-15.180930145828995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274" t="s">
        <v>281</v>
      </c>
      <c r="B38" s="113">
        <v>30.581929499999998</v>
      </c>
      <c r="C38" s="113">
        <v>14.3487</v>
      </c>
      <c r="D38" s="113">
        <v>0.38559999999999994</v>
      </c>
      <c r="E38" s="113">
        <v>45.31622949999999</v>
      </c>
      <c r="F38" s="113">
        <v>28.0552532</v>
      </c>
      <c r="G38" s="113">
        <v>10.589300000000001</v>
      </c>
      <c r="H38" s="113">
        <v>0.3513</v>
      </c>
      <c r="I38" s="113">
        <v>38.995853200000006</v>
      </c>
      <c r="J38" s="113">
        <v>0.8468329390762039</v>
      </c>
      <c r="K38" s="114">
        <v>-8.26199112126001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74" t="s">
        <v>285</v>
      </c>
      <c r="B39" s="113">
        <v>35.184139394999995</v>
      </c>
      <c r="C39" s="113">
        <v>29.1829</v>
      </c>
      <c r="D39" s="113">
        <v>1.6308</v>
      </c>
      <c r="E39" s="113">
        <v>65.99783939499999</v>
      </c>
      <c r="F39" s="113">
        <v>34.05962498</v>
      </c>
      <c r="G39" s="113">
        <v>18.9591</v>
      </c>
      <c r="H39" s="113">
        <v>2.3806000000000003</v>
      </c>
      <c r="I39" s="113">
        <v>55.39932498</v>
      </c>
      <c r="J39" s="113">
        <v>1.2030503078119896</v>
      </c>
      <c r="K39" s="114">
        <v>-3.1960833328206917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274" t="s">
        <v>72</v>
      </c>
      <c r="B40" s="113">
        <v>716.0988199999999</v>
      </c>
      <c r="C40" s="113">
        <v>1614.0101</v>
      </c>
      <c r="D40" s="113">
        <v>18.6053</v>
      </c>
      <c r="E40" s="113">
        <v>2348.71422</v>
      </c>
      <c r="F40" s="113">
        <v>752.43727</v>
      </c>
      <c r="G40" s="113">
        <v>1540.4576000000002</v>
      </c>
      <c r="H40" s="113">
        <v>19.9988</v>
      </c>
      <c r="I40" s="113">
        <v>2312.89367</v>
      </c>
      <c r="J40" s="113">
        <v>50.22673909175674</v>
      </c>
      <c r="K40" s="114">
        <v>5.074502147622596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274" t="s">
        <v>73</v>
      </c>
      <c r="B41" s="113">
        <v>42.6782006</v>
      </c>
      <c r="C41" s="113">
        <v>168.85199999999998</v>
      </c>
      <c r="D41" s="113">
        <v>0.7063</v>
      </c>
      <c r="E41" s="113">
        <v>212.23650059999997</v>
      </c>
      <c r="F41" s="113">
        <v>44.0234166</v>
      </c>
      <c r="G41" s="113">
        <v>153.1146</v>
      </c>
      <c r="H41" s="113">
        <v>1.1364999999999998</v>
      </c>
      <c r="I41" s="113">
        <v>198.2745166</v>
      </c>
      <c r="J41" s="113">
        <v>4.3057242721462385</v>
      </c>
      <c r="K41" s="114">
        <v>3.1519979312342343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274" t="s">
        <v>282</v>
      </c>
      <c r="B42" s="113">
        <v>516.5454332</v>
      </c>
      <c r="C42" s="113">
        <v>103.84240000000001</v>
      </c>
      <c r="D42" s="113">
        <v>31.266099999999998</v>
      </c>
      <c r="E42" s="113">
        <v>651.6539332000001</v>
      </c>
      <c r="F42" s="113">
        <v>526.89731183</v>
      </c>
      <c r="G42" s="113">
        <v>92.0209</v>
      </c>
      <c r="H42" s="113">
        <v>28.6787</v>
      </c>
      <c r="I42" s="113">
        <v>647.5969118300001</v>
      </c>
      <c r="J42" s="113">
        <v>14.063197780775115</v>
      </c>
      <c r="K42" s="114">
        <v>2.004059655676386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274" t="s">
        <v>74</v>
      </c>
      <c r="B43" s="113">
        <v>2371.592432</v>
      </c>
      <c r="C43" s="113">
        <v>951.0491</v>
      </c>
      <c r="D43" s="113">
        <v>122.206</v>
      </c>
      <c r="E43" s="113">
        <v>3444.847532</v>
      </c>
      <c r="F43" s="113">
        <v>2345.176153</v>
      </c>
      <c r="G43" s="113">
        <v>837.5858000000001</v>
      </c>
      <c r="H43" s="113">
        <v>105.40199999999999</v>
      </c>
      <c r="I43" s="113">
        <v>3288.163953</v>
      </c>
      <c r="J43" s="113">
        <v>71.40568332233384</v>
      </c>
      <c r="K43" s="114">
        <v>-1.1138625104197502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274" t="s">
        <v>75</v>
      </c>
      <c r="B44" s="113">
        <v>1898.613608</v>
      </c>
      <c r="C44" s="113">
        <v>1080.9176</v>
      </c>
      <c r="D44" s="113">
        <v>40.2453</v>
      </c>
      <c r="E44" s="113">
        <v>3019.7765080000004</v>
      </c>
      <c r="F44" s="113">
        <v>1966.713168</v>
      </c>
      <c r="G44" s="113">
        <v>1005.8732</v>
      </c>
      <c r="H44" s="113">
        <v>38.0448</v>
      </c>
      <c r="I44" s="113">
        <v>3010.6311680000003</v>
      </c>
      <c r="J44" s="113">
        <v>65.3787885444154</v>
      </c>
      <c r="K44" s="114">
        <v>3.586804587992816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274" t="s">
        <v>283</v>
      </c>
      <c r="B45" s="113">
        <v>36.960021</v>
      </c>
      <c r="C45" s="113">
        <v>77.87</v>
      </c>
      <c r="D45" s="113">
        <v>14.372399999999999</v>
      </c>
      <c r="E45" s="113">
        <v>129.20242100000002</v>
      </c>
      <c r="F45" s="113">
        <v>37.312833</v>
      </c>
      <c r="G45" s="113">
        <v>64.3092</v>
      </c>
      <c r="H45" s="113">
        <v>12.633299999999998</v>
      </c>
      <c r="I45" s="113">
        <v>114.25533300000001</v>
      </c>
      <c r="J45" s="113">
        <v>2.481165855079185</v>
      </c>
      <c r="K45" s="114">
        <v>0.9545773797044177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274" t="s">
        <v>284</v>
      </c>
      <c r="B46" s="113">
        <v>107.962538</v>
      </c>
      <c r="C46" s="113">
        <v>53.063700000000004</v>
      </c>
      <c r="D46" s="113">
        <v>6.8058</v>
      </c>
      <c r="E46" s="113">
        <v>167.832038</v>
      </c>
      <c r="F46" s="113">
        <v>124.218451</v>
      </c>
      <c r="G46" s="113">
        <v>38.6238</v>
      </c>
      <c r="H46" s="113">
        <v>6.7776</v>
      </c>
      <c r="I46" s="113">
        <v>169.619851</v>
      </c>
      <c r="J46" s="113">
        <v>3.683460295414123</v>
      </c>
      <c r="K46" s="114">
        <v>15.05699412142387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274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thickBot="1">
      <c r="A48" s="275" t="s">
        <v>22</v>
      </c>
      <c r="B48" s="120">
        <v>29108.697615934</v>
      </c>
      <c r="C48" s="120">
        <v>8215.2686</v>
      </c>
      <c r="D48" s="120">
        <v>1319.0001</v>
      </c>
      <c r="E48" s="120">
        <v>38642.966315934</v>
      </c>
      <c r="F48" s="120">
        <v>29391.639510584002</v>
      </c>
      <c r="G48" s="120">
        <v>7438.0344000000005</v>
      </c>
      <c r="H48" s="120">
        <v>1266.9122</v>
      </c>
      <c r="I48" s="120">
        <v>38096.586110584</v>
      </c>
      <c r="J48" s="120">
        <v>827.3044782309195</v>
      </c>
      <c r="K48" s="121">
        <v>0.9720183925203258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5" ht="12.75">
      <c r="A49" s="252" t="s">
        <v>286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7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1" t="s">
        <v>287</v>
      </c>
      <c r="B50" s="9"/>
      <c r="C50" s="9"/>
      <c r="D50" s="9"/>
      <c r="I50" s="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33" s="94" customFormat="1" ht="14.25">
      <c r="A52" s="313" t="s">
        <v>392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26" ht="12.75">
      <c r="A53" s="32" t="s">
        <v>290</v>
      </c>
      <c r="B53" s="34"/>
      <c r="C53" s="34"/>
      <c r="D53" s="34"/>
      <c r="E53" s="32"/>
      <c r="F53" s="32"/>
      <c r="G53" s="32"/>
      <c r="H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4"/>
      <c r="C54" s="34"/>
      <c r="D54" s="34"/>
      <c r="E54" s="32"/>
      <c r="F54" s="32"/>
      <c r="G54" s="32"/>
      <c r="H54" s="32"/>
      <c r="I54" s="3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4"/>
      <c r="C55" s="34"/>
      <c r="D55" s="34"/>
      <c r="E55" s="32"/>
      <c r="F55" s="32"/>
      <c r="G55" s="32"/>
      <c r="H55" s="32"/>
      <c r="I55" s="3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34" t="s">
        <v>445</v>
      </c>
      <c r="B3" s="334"/>
      <c r="C3" s="334"/>
      <c r="D3" s="334"/>
      <c r="E3" s="334"/>
      <c r="F3" s="334"/>
      <c r="G3" s="334"/>
      <c r="H3" s="334"/>
      <c r="I3" s="334"/>
    </row>
    <row r="4" spans="1:9" ht="13.5" customHeight="1" thickBot="1">
      <c r="A4" s="448"/>
      <c r="B4" s="448"/>
      <c r="C4" s="448"/>
      <c r="D4" s="448"/>
      <c r="E4" s="448"/>
      <c r="F4" s="448"/>
      <c r="G4" s="448"/>
      <c r="H4" s="448"/>
      <c r="I4" s="448"/>
    </row>
    <row r="5" spans="1:9" ht="12.75">
      <c r="A5" s="294"/>
      <c r="B5" s="335" t="s">
        <v>191</v>
      </c>
      <c r="C5" s="321"/>
      <c r="D5" s="321"/>
      <c r="E5" s="321"/>
      <c r="F5" s="321"/>
      <c r="G5" s="321"/>
      <c r="H5" s="321"/>
      <c r="I5" s="321"/>
    </row>
    <row r="6" spans="1:9" ht="12.75">
      <c r="A6" s="170" t="s">
        <v>77</v>
      </c>
      <c r="B6" s="443" t="s">
        <v>198</v>
      </c>
      <c r="C6" s="444"/>
      <c r="D6" s="445" t="s">
        <v>197</v>
      </c>
      <c r="E6" s="446"/>
      <c r="F6" s="445" t="s">
        <v>196</v>
      </c>
      <c r="G6" s="446"/>
      <c r="H6" s="445" t="s">
        <v>199</v>
      </c>
      <c r="I6" s="447"/>
    </row>
    <row r="7" spans="1:9" ht="13.5" thickBot="1">
      <c r="A7" s="171"/>
      <c r="B7" s="139">
        <v>2008</v>
      </c>
      <c r="C7" s="139">
        <v>2009</v>
      </c>
      <c r="D7" s="139">
        <v>2008</v>
      </c>
      <c r="E7" s="139">
        <v>2009</v>
      </c>
      <c r="F7" s="139">
        <v>2008</v>
      </c>
      <c r="G7" s="139">
        <v>2009</v>
      </c>
      <c r="H7" s="139">
        <v>2008</v>
      </c>
      <c r="I7" s="240">
        <v>2009</v>
      </c>
    </row>
    <row r="8" spans="1:9" ht="12.75">
      <c r="A8" s="107" t="s">
        <v>52</v>
      </c>
      <c r="B8" s="109">
        <v>23.148945</v>
      </c>
      <c r="C8" s="109">
        <v>22.43933</v>
      </c>
      <c r="D8" s="109">
        <v>43.929419</v>
      </c>
      <c r="E8" s="109">
        <v>44.122479</v>
      </c>
      <c r="F8" s="109">
        <v>11.66482</v>
      </c>
      <c r="G8" s="109">
        <v>11.446269</v>
      </c>
      <c r="H8" s="109">
        <v>0.268397</v>
      </c>
      <c r="I8" s="110">
        <v>0.351768</v>
      </c>
    </row>
    <row r="9" spans="1:9" ht="12.75">
      <c r="A9" s="111" t="s">
        <v>53</v>
      </c>
      <c r="B9" s="113">
        <v>40.102688</v>
      </c>
      <c r="C9" s="113">
        <v>40.158404</v>
      </c>
      <c r="D9" s="113">
        <v>37.484578</v>
      </c>
      <c r="E9" s="113">
        <v>38.48986</v>
      </c>
      <c r="F9" s="113">
        <v>13.122002</v>
      </c>
      <c r="G9" s="113">
        <v>12.380765</v>
      </c>
      <c r="H9" s="113">
        <v>0.46136</v>
      </c>
      <c r="I9" s="114">
        <v>0.50947</v>
      </c>
    </row>
    <row r="10" spans="1:9" ht="12.75">
      <c r="A10" s="111" t="s">
        <v>80</v>
      </c>
      <c r="B10" s="113">
        <v>38.724468</v>
      </c>
      <c r="C10" s="113">
        <v>37.835217</v>
      </c>
      <c r="D10" s="113">
        <v>42.042969</v>
      </c>
      <c r="E10" s="113">
        <v>43.31276</v>
      </c>
      <c r="F10" s="113">
        <v>14.766367</v>
      </c>
      <c r="G10" s="113">
        <v>14.277614</v>
      </c>
      <c r="H10" s="113">
        <v>0.318304</v>
      </c>
      <c r="I10" s="114">
        <v>0.377425</v>
      </c>
    </row>
    <row r="11" spans="1:9" ht="12.75">
      <c r="A11" s="111" t="s">
        <v>55</v>
      </c>
      <c r="B11" s="113">
        <v>3.598946</v>
      </c>
      <c r="C11" s="113">
        <v>3.276381</v>
      </c>
      <c r="D11" s="113">
        <v>66.020477</v>
      </c>
      <c r="E11" s="113">
        <v>67.004649</v>
      </c>
      <c r="F11" s="113">
        <v>25.792276</v>
      </c>
      <c r="G11" s="113">
        <v>24.962249</v>
      </c>
      <c r="H11" s="113">
        <v>0.579398</v>
      </c>
      <c r="I11" s="114">
        <v>0.51403</v>
      </c>
    </row>
    <row r="12" spans="1:9" ht="12.75">
      <c r="A12" s="111" t="s">
        <v>81</v>
      </c>
      <c r="B12" s="113">
        <v>7.27573</v>
      </c>
      <c r="C12" s="113">
        <v>7.154686</v>
      </c>
      <c r="D12" s="113">
        <v>65.890683</v>
      </c>
      <c r="E12" s="113">
        <v>66.815179</v>
      </c>
      <c r="F12" s="113">
        <v>22.707611</v>
      </c>
      <c r="G12" s="113">
        <v>21.831245</v>
      </c>
      <c r="H12" s="113">
        <v>0.355368</v>
      </c>
      <c r="I12" s="114">
        <v>0.371844</v>
      </c>
    </row>
    <row r="13" spans="1:9" ht="12.75">
      <c r="A13" s="111" t="s">
        <v>57</v>
      </c>
      <c r="B13" s="113">
        <v>53.742215</v>
      </c>
      <c r="C13" s="113">
        <v>51.63296</v>
      </c>
      <c r="D13" s="113">
        <v>32.970364</v>
      </c>
      <c r="E13" s="113">
        <v>34.816901</v>
      </c>
      <c r="F13" s="113">
        <v>7.606475</v>
      </c>
      <c r="G13" s="113">
        <v>7.359742</v>
      </c>
      <c r="H13" s="113">
        <v>0.28024</v>
      </c>
      <c r="I13" s="114">
        <v>0.237439</v>
      </c>
    </row>
    <row r="14" spans="1:9" ht="12.75">
      <c r="A14" s="111" t="s">
        <v>82</v>
      </c>
      <c r="B14" s="113">
        <v>16.631296</v>
      </c>
      <c r="C14" s="113">
        <v>15.428689</v>
      </c>
      <c r="D14" s="113">
        <v>55.845137</v>
      </c>
      <c r="E14" s="113">
        <v>57.550824</v>
      </c>
      <c r="F14" s="113">
        <v>22.642616</v>
      </c>
      <c r="G14" s="113">
        <v>21.765821</v>
      </c>
      <c r="H14" s="113">
        <v>0.284944</v>
      </c>
      <c r="I14" s="114">
        <v>0.3275</v>
      </c>
    </row>
    <row r="15" spans="1:9" ht="12.75">
      <c r="A15" s="111" t="s">
        <v>61</v>
      </c>
      <c r="B15" s="113">
        <v>4.679121</v>
      </c>
      <c r="C15" s="113">
        <v>4.318827</v>
      </c>
      <c r="D15" s="113">
        <v>66.07206</v>
      </c>
      <c r="E15" s="113">
        <v>67.949169</v>
      </c>
      <c r="F15" s="113">
        <v>23.513192</v>
      </c>
      <c r="G15" s="113">
        <v>22.269492</v>
      </c>
      <c r="H15" s="113">
        <v>0.300573</v>
      </c>
      <c r="I15" s="114">
        <v>0.277371</v>
      </c>
    </row>
    <row r="16" spans="1:9" ht="12.75">
      <c r="A16" s="111" t="s">
        <v>36</v>
      </c>
      <c r="B16" s="113">
        <v>3.398597</v>
      </c>
      <c r="C16" s="113">
        <v>3.66895</v>
      </c>
      <c r="D16" s="113">
        <v>65.623483</v>
      </c>
      <c r="E16" s="113">
        <v>65.939511</v>
      </c>
      <c r="F16" s="113">
        <v>28.026424</v>
      </c>
      <c r="G16" s="113">
        <v>27.032358</v>
      </c>
      <c r="H16" s="113">
        <v>0.275819</v>
      </c>
      <c r="I16" s="114">
        <v>0.308487</v>
      </c>
    </row>
    <row r="17" spans="1:9" ht="12.75">
      <c r="A17" s="111" t="s">
        <v>63</v>
      </c>
      <c r="B17" s="113">
        <v>17.038708</v>
      </c>
      <c r="C17" s="113">
        <v>17.880172</v>
      </c>
      <c r="D17" s="113">
        <v>53.293588</v>
      </c>
      <c r="E17" s="113">
        <v>53.265097</v>
      </c>
      <c r="F17" s="113">
        <v>19.353103</v>
      </c>
      <c r="G17" s="113">
        <v>17.124758</v>
      </c>
      <c r="H17" s="113">
        <v>0.635789</v>
      </c>
      <c r="I17" s="114">
        <v>0.654305</v>
      </c>
    </row>
    <row r="18" spans="1:9" ht="12.75">
      <c r="A18" s="111" t="s">
        <v>64</v>
      </c>
      <c r="B18" s="113">
        <v>2.562677</v>
      </c>
      <c r="C18" s="113">
        <v>2.770114</v>
      </c>
      <c r="D18" s="113">
        <v>57.233319</v>
      </c>
      <c r="E18" s="113">
        <v>55.571706</v>
      </c>
      <c r="F18" s="113">
        <v>29.702336</v>
      </c>
      <c r="G18" s="113">
        <v>30.119687</v>
      </c>
      <c r="H18" s="113">
        <v>2.477004</v>
      </c>
      <c r="I18" s="114">
        <v>2.277854</v>
      </c>
    </row>
    <row r="19" spans="1:9" ht="12.75">
      <c r="A19" s="111" t="s">
        <v>66</v>
      </c>
      <c r="B19" s="113">
        <v>35.527792</v>
      </c>
      <c r="C19" s="113">
        <v>35.411942</v>
      </c>
      <c r="D19" s="113">
        <v>30.191285</v>
      </c>
      <c r="E19" s="113">
        <v>29.755388</v>
      </c>
      <c r="F19" s="113">
        <v>10.634234</v>
      </c>
      <c r="G19" s="113">
        <v>10.490845</v>
      </c>
      <c r="H19" s="113">
        <v>0.794273</v>
      </c>
      <c r="I19" s="114">
        <v>0.920108</v>
      </c>
    </row>
    <row r="20" spans="1:9" ht="12.75">
      <c r="A20" s="111" t="s">
        <v>67</v>
      </c>
      <c r="B20" s="113">
        <v>37.997106</v>
      </c>
      <c r="C20" s="113">
        <v>37.786794</v>
      </c>
      <c r="D20" s="113">
        <v>31.415396</v>
      </c>
      <c r="E20" s="113">
        <v>30.999959</v>
      </c>
      <c r="F20" s="113">
        <v>10.05633</v>
      </c>
      <c r="G20" s="113">
        <v>8.634992</v>
      </c>
      <c r="H20" s="113">
        <v>0.220484</v>
      </c>
      <c r="I20" s="114">
        <v>0.333169</v>
      </c>
    </row>
    <row r="21" spans="1:9" ht="12.75">
      <c r="A21" s="111" t="s">
        <v>68</v>
      </c>
      <c r="B21" s="113">
        <v>44.508178</v>
      </c>
      <c r="C21" s="113">
        <v>44.363975</v>
      </c>
      <c r="D21" s="113">
        <v>30.616402</v>
      </c>
      <c r="E21" s="113">
        <v>30.917078</v>
      </c>
      <c r="F21" s="113">
        <v>10.08996</v>
      </c>
      <c r="G21" s="113">
        <v>9.028604</v>
      </c>
      <c r="H21" s="113">
        <v>0.365356</v>
      </c>
      <c r="I21" s="114">
        <v>0.411444</v>
      </c>
    </row>
    <row r="22" spans="1:9" ht="12.75">
      <c r="A22" s="111" t="s">
        <v>79</v>
      </c>
      <c r="B22" s="113">
        <v>7.763406</v>
      </c>
      <c r="C22" s="113">
        <v>7.490729</v>
      </c>
      <c r="D22" s="113">
        <v>64.353325</v>
      </c>
      <c r="E22" s="113">
        <v>64.943027</v>
      </c>
      <c r="F22" s="113">
        <v>22.538147</v>
      </c>
      <c r="G22" s="113">
        <v>22.14112</v>
      </c>
      <c r="H22" s="113">
        <v>0.400018</v>
      </c>
      <c r="I22" s="114">
        <v>0.450384</v>
      </c>
    </row>
    <row r="23" spans="1:9" ht="14.25">
      <c r="A23" s="288" t="s">
        <v>111</v>
      </c>
      <c r="B23" s="113">
        <v>4.083691</v>
      </c>
      <c r="C23" s="113">
        <v>4.783093</v>
      </c>
      <c r="D23" s="113">
        <v>55.190449</v>
      </c>
      <c r="E23" s="113">
        <v>55.608459</v>
      </c>
      <c r="F23" s="113">
        <v>28.197443</v>
      </c>
      <c r="G23" s="113">
        <v>28.00945</v>
      </c>
      <c r="H23" s="113">
        <v>0.801946</v>
      </c>
      <c r="I23" s="114">
        <v>0.729352</v>
      </c>
    </row>
    <row r="24" spans="1:9" ht="12.75">
      <c r="A24" s="111" t="s">
        <v>83</v>
      </c>
      <c r="B24" s="113">
        <v>16.770118</v>
      </c>
      <c r="C24" s="113">
        <v>15.238472</v>
      </c>
      <c r="D24" s="113">
        <v>50.637023</v>
      </c>
      <c r="E24" s="113">
        <v>53.137655</v>
      </c>
      <c r="F24" s="113">
        <v>13.090692</v>
      </c>
      <c r="G24" s="113">
        <v>13.725064</v>
      </c>
      <c r="H24" s="113">
        <v>2.822691</v>
      </c>
      <c r="I24" s="114">
        <v>3.721034</v>
      </c>
    </row>
    <row r="25" spans="1:9" ht="12.75">
      <c r="A25" s="111" t="s">
        <v>72</v>
      </c>
      <c r="B25" s="113">
        <v>1.977802</v>
      </c>
      <c r="C25" s="113">
        <v>1.998023</v>
      </c>
      <c r="D25" s="113">
        <v>65.690097</v>
      </c>
      <c r="E25" s="113">
        <v>65.311049</v>
      </c>
      <c r="F25" s="113">
        <v>28.389985</v>
      </c>
      <c r="G25" s="113">
        <v>29.150477</v>
      </c>
      <c r="H25" s="113">
        <v>0.363568</v>
      </c>
      <c r="I25" s="114">
        <v>0.280741</v>
      </c>
    </row>
    <row r="26" spans="1:9" ht="12.75">
      <c r="A26" s="111" t="s">
        <v>84</v>
      </c>
      <c r="B26" s="113">
        <v>2.193152</v>
      </c>
      <c r="C26" s="113">
        <v>2.038659</v>
      </c>
      <c r="D26" s="113">
        <v>71.093708</v>
      </c>
      <c r="E26" s="113">
        <v>70.822265</v>
      </c>
      <c r="F26" s="113">
        <v>24.199559</v>
      </c>
      <c r="G26" s="113">
        <v>24.034579</v>
      </c>
      <c r="H26" s="113">
        <v>0.450609</v>
      </c>
      <c r="I26" s="114">
        <v>0.356435</v>
      </c>
    </row>
    <row r="27" spans="1:9" ht="12.75">
      <c r="A27" s="111" t="s">
        <v>74</v>
      </c>
      <c r="B27" s="113">
        <v>4.099881</v>
      </c>
      <c r="C27" s="113">
        <v>3.983457</v>
      </c>
      <c r="D27" s="113">
        <v>66.975235</v>
      </c>
      <c r="E27" s="113">
        <v>66.404075</v>
      </c>
      <c r="F27" s="113">
        <v>21.987037</v>
      </c>
      <c r="G27" s="113">
        <v>22.525421</v>
      </c>
      <c r="H27" s="113">
        <v>0.31972</v>
      </c>
      <c r="I27" s="114">
        <v>0.499714</v>
      </c>
    </row>
    <row r="28" spans="1:9" ht="12.75">
      <c r="A28" s="111" t="s">
        <v>85</v>
      </c>
      <c r="B28" s="113">
        <v>1.679678</v>
      </c>
      <c r="C28" s="113">
        <v>1.845312</v>
      </c>
      <c r="D28" s="113">
        <v>68.299687</v>
      </c>
      <c r="E28" s="113">
        <v>68.928498</v>
      </c>
      <c r="F28" s="113">
        <v>26.396704</v>
      </c>
      <c r="G28" s="113">
        <v>25.4852</v>
      </c>
      <c r="H28" s="113">
        <v>0.399822</v>
      </c>
      <c r="I28" s="114">
        <v>0.393208</v>
      </c>
    </row>
    <row r="29" spans="1:9" ht="12.75">
      <c r="A29" s="111"/>
      <c r="B29" s="113"/>
      <c r="C29" s="113"/>
      <c r="D29" s="113"/>
      <c r="E29" s="113"/>
      <c r="F29" s="113"/>
      <c r="G29" s="113"/>
      <c r="H29" s="113"/>
      <c r="I29" s="114"/>
    </row>
    <row r="30" spans="1:9" ht="15.75" customHeight="1" thickBot="1">
      <c r="A30" s="198" t="s">
        <v>86</v>
      </c>
      <c r="B30" s="120">
        <v>28.159765</v>
      </c>
      <c r="C30" s="120">
        <v>27.7189</v>
      </c>
      <c r="D30" s="120">
        <v>46.130174</v>
      </c>
      <c r="E30" s="120">
        <v>46.968939</v>
      </c>
      <c r="F30" s="120">
        <v>16.790565</v>
      </c>
      <c r="G30" s="120">
        <v>16.137156</v>
      </c>
      <c r="H30" s="120">
        <v>0.441307</v>
      </c>
      <c r="I30" s="121">
        <v>0.467261</v>
      </c>
    </row>
    <row r="31" spans="1:9" ht="12.75" customHeight="1">
      <c r="A31" s="289" t="s">
        <v>201</v>
      </c>
      <c r="B31" s="290"/>
      <c r="C31" s="289"/>
      <c r="D31" s="289"/>
      <c r="E31" s="220"/>
      <c r="F31" s="220"/>
      <c r="G31" s="220"/>
      <c r="H31" s="220"/>
      <c r="I31" s="220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94"/>
      <c r="B34" s="335" t="s">
        <v>192</v>
      </c>
      <c r="C34" s="321"/>
      <c r="D34" s="321"/>
      <c r="E34" s="321"/>
      <c r="F34" s="321"/>
      <c r="G34" s="321"/>
      <c r="H34" s="321"/>
      <c r="I34" s="321"/>
    </row>
    <row r="35" spans="1:9" ht="12.75">
      <c r="A35" s="170" t="s">
        <v>77</v>
      </c>
      <c r="B35" s="452" t="s">
        <v>87</v>
      </c>
      <c r="C35" s="453"/>
      <c r="D35" s="454" t="s">
        <v>88</v>
      </c>
      <c r="E35" s="455"/>
      <c r="F35" s="457" t="s">
        <v>395</v>
      </c>
      <c r="G35" s="458"/>
      <c r="H35" s="452" t="s">
        <v>89</v>
      </c>
      <c r="I35" s="456"/>
    </row>
    <row r="36" spans="1:9" ht="12.75">
      <c r="A36" s="299"/>
      <c r="B36" s="449" t="s">
        <v>393</v>
      </c>
      <c r="C36" s="450"/>
      <c r="D36" s="449" t="s">
        <v>394</v>
      </c>
      <c r="E36" s="450"/>
      <c r="F36" s="459"/>
      <c r="G36" s="460"/>
      <c r="H36" s="449" t="s">
        <v>396</v>
      </c>
      <c r="I36" s="451"/>
    </row>
    <row r="37" spans="1:9" ht="13.5" thickBot="1">
      <c r="A37" s="171"/>
      <c r="B37" s="139">
        <v>2008</v>
      </c>
      <c r="C37" s="139">
        <v>2009</v>
      </c>
      <c r="D37" s="139">
        <v>2008</v>
      </c>
      <c r="E37" s="139">
        <v>2009</v>
      </c>
      <c r="F37" s="139">
        <v>2008</v>
      </c>
      <c r="G37" s="139">
        <v>2009</v>
      </c>
      <c r="H37" s="139">
        <v>2008</v>
      </c>
      <c r="I37" s="240">
        <v>2009</v>
      </c>
    </row>
    <row r="38" spans="1:9" ht="12.75">
      <c r="A38" s="107" t="s">
        <v>52</v>
      </c>
      <c r="B38" s="109">
        <v>0.984963</v>
      </c>
      <c r="C38" s="109">
        <v>0.773302</v>
      </c>
      <c r="D38" s="109">
        <v>1.150227</v>
      </c>
      <c r="E38" s="109">
        <v>1.572885</v>
      </c>
      <c r="F38" s="109">
        <v>12.910259</v>
      </c>
      <c r="G38" s="109">
        <v>13.63708</v>
      </c>
      <c r="H38" s="109">
        <v>5.942965</v>
      </c>
      <c r="I38" s="110">
        <v>5.656909</v>
      </c>
    </row>
    <row r="39" spans="1:9" ht="12.75">
      <c r="A39" s="111" t="s">
        <v>53</v>
      </c>
      <c r="B39" s="113">
        <v>0.367901</v>
      </c>
      <c r="C39" s="113">
        <v>0.359156</v>
      </c>
      <c r="D39" s="113">
        <v>0.135678</v>
      </c>
      <c r="E39" s="113">
        <v>0.11645</v>
      </c>
      <c r="F39" s="113">
        <v>3.577963</v>
      </c>
      <c r="G39" s="113">
        <v>3.296727</v>
      </c>
      <c r="H39" s="113">
        <v>4.747845</v>
      </c>
      <c r="I39" s="114">
        <v>4.68917</v>
      </c>
    </row>
    <row r="40" spans="1:9" ht="12.75">
      <c r="A40" s="111" t="s">
        <v>80</v>
      </c>
      <c r="B40" s="113">
        <v>0.355899</v>
      </c>
      <c r="C40" s="113">
        <v>0.311011</v>
      </c>
      <c r="D40" s="113">
        <v>0.674416</v>
      </c>
      <c r="E40" s="113">
        <v>0.785739</v>
      </c>
      <c r="F40" s="113">
        <v>0.415865</v>
      </c>
      <c r="G40" s="113">
        <v>0.330966</v>
      </c>
      <c r="H40" s="113">
        <v>2.701714</v>
      </c>
      <c r="I40" s="114">
        <v>2.769264</v>
      </c>
    </row>
    <row r="41" spans="1:9" ht="12.75">
      <c r="A41" s="111" t="s">
        <v>55</v>
      </c>
      <c r="B41" s="113">
        <v>0.051855</v>
      </c>
      <c r="C41" s="113">
        <v>0.020916</v>
      </c>
      <c r="D41" s="113">
        <v>0.422657</v>
      </c>
      <c r="E41" s="113">
        <v>0.366684</v>
      </c>
      <c r="F41" s="113">
        <v>0.714038</v>
      </c>
      <c r="G41" s="113">
        <v>0.984347</v>
      </c>
      <c r="H41" s="113">
        <v>2.820355</v>
      </c>
      <c r="I41" s="114">
        <v>2.870711</v>
      </c>
    </row>
    <row r="42" spans="1:9" ht="12.75">
      <c r="A42" s="111" t="s">
        <v>81</v>
      </c>
      <c r="B42" s="113">
        <v>0.365417</v>
      </c>
      <c r="C42" s="113">
        <v>0.308156</v>
      </c>
      <c r="D42" s="113">
        <v>0.574978</v>
      </c>
      <c r="E42" s="113">
        <v>0.481455</v>
      </c>
      <c r="F42" s="113">
        <v>0.026401</v>
      </c>
      <c r="G42" s="113">
        <v>0.024579</v>
      </c>
      <c r="H42" s="113">
        <v>2.803823</v>
      </c>
      <c r="I42" s="114">
        <v>3.012869</v>
      </c>
    </row>
    <row r="43" spans="1:9" ht="12.75">
      <c r="A43" s="111" t="s">
        <v>57</v>
      </c>
      <c r="B43" s="113">
        <v>0.161848</v>
      </c>
      <c r="C43" s="113">
        <v>0.18408</v>
      </c>
      <c r="D43" s="113">
        <v>3.22161</v>
      </c>
      <c r="E43" s="113">
        <v>3.682776</v>
      </c>
      <c r="F43" s="113">
        <v>0.145183</v>
      </c>
      <c r="G43" s="113">
        <v>0.162072</v>
      </c>
      <c r="H43" s="113">
        <v>1.872028</v>
      </c>
      <c r="I43" s="114">
        <v>1.924093</v>
      </c>
    </row>
    <row r="44" spans="1:9" ht="12.75">
      <c r="A44" s="111" t="s">
        <v>82</v>
      </c>
      <c r="B44" s="113">
        <v>0.386409</v>
      </c>
      <c r="C44" s="113">
        <v>0.377805</v>
      </c>
      <c r="D44" s="113">
        <v>0.198299</v>
      </c>
      <c r="E44" s="113">
        <v>0.224471</v>
      </c>
      <c r="F44" s="113">
        <v>0.022107</v>
      </c>
      <c r="G44" s="113">
        <v>0.069338</v>
      </c>
      <c r="H44" s="113">
        <v>3.989193</v>
      </c>
      <c r="I44" s="114">
        <v>4.25556</v>
      </c>
    </row>
    <row r="45" spans="1:9" ht="12.75">
      <c r="A45" s="111" t="s">
        <v>61</v>
      </c>
      <c r="B45" s="113">
        <v>0.012839</v>
      </c>
      <c r="C45" s="113">
        <v>0.021578</v>
      </c>
      <c r="D45" s="113">
        <v>1.586953</v>
      </c>
      <c r="E45" s="113">
        <v>1.358412</v>
      </c>
      <c r="F45" s="113">
        <v>0</v>
      </c>
      <c r="G45" s="113">
        <v>0.014274</v>
      </c>
      <c r="H45" s="113">
        <v>3.835236</v>
      </c>
      <c r="I45" s="114">
        <v>3.790905</v>
      </c>
    </row>
    <row r="46" spans="1:9" ht="12.75">
      <c r="A46" s="111" t="s">
        <v>36</v>
      </c>
      <c r="B46" s="113">
        <v>0.02213</v>
      </c>
      <c r="C46" s="113">
        <v>0.014284</v>
      </c>
      <c r="D46" s="113">
        <v>0.021073</v>
      </c>
      <c r="E46" s="113">
        <v>0.007453</v>
      </c>
      <c r="F46" s="113">
        <v>0.003885</v>
      </c>
      <c r="G46" s="113">
        <v>0.00274</v>
      </c>
      <c r="H46" s="113">
        <v>2.628592</v>
      </c>
      <c r="I46" s="114">
        <v>3.026224</v>
      </c>
    </row>
    <row r="47" spans="1:9" ht="12.75">
      <c r="A47" s="111" t="s">
        <v>63</v>
      </c>
      <c r="B47" s="113">
        <v>2.669311</v>
      </c>
      <c r="C47" s="113">
        <v>2.508319</v>
      </c>
      <c r="D47" s="113">
        <v>0.386431</v>
      </c>
      <c r="E47" s="113">
        <v>0.161289</v>
      </c>
      <c r="F47" s="113">
        <v>1.878853</v>
      </c>
      <c r="G47" s="113">
        <v>3.110767</v>
      </c>
      <c r="H47" s="113">
        <v>4.744227</v>
      </c>
      <c r="I47" s="114">
        <v>5.295304</v>
      </c>
    </row>
    <row r="48" spans="1:9" ht="12.75">
      <c r="A48" s="111" t="s">
        <v>64</v>
      </c>
      <c r="B48" s="113">
        <v>0.043711</v>
      </c>
      <c r="C48" s="113">
        <v>0.044046</v>
      </c>
      <c r="D48" s="113">
        <v>0.325885</v>
      </c>
      <c r="E48" s="113">
        <v>0.406023</v>
      </c>
      <c r="F48" s="113">
        <v>1.49335</v>
      </c>
      <c r="G48" s="113">
        <v>1.563848</v>
      </c>
      <c r="H48" s="113">
        <v>6.16171</v>
      </c>
      <c r="I48" s="114">
        <v>7.246744</v>
      </c>
    </row>
    <row r="49" spans="1:9" ht="12.75">
      <c r="A49" s="111" t="s">
        <v>66</v>
      </c>
      <c r="B49" s="113">
        <v>4.223946</v>
      </c>
      <c r="C49" s="113">
        <v>3.964284</v>
      </c>
      <c r="D49" s="113">
        <v>0.590868</v>
      </c>
      <c r="E49" s="113">
        <v>0.768387</v>
      </c>
      <c r="F49" s="113">
        <v>10.986919</v>
      </c>
      <c r="G49" s="113">
        <v>11.960712</v>
      </c>
      <c r="H49" s="113">
        <v>7.050696</v>
      </c>
      <c r="I49" s="114">
        <v>6.728383</v>
      </c>
    </row>
    <row r="50" spans="1:9" ht="12.75">
      <c r="A50" s="111" t="s">
        <v>67</v>
      </c>
      <c r="B50" s="113">
        <v>5.507647</v>
      </c>
      <c r="C50" s="113">
        <v>5.27366</v>
      </c>
      <c r="D50" s="113">
        <v>0.29617</v>
      </c>
      <c r="E50" s="113">
        <v>0.282532</v>
      </c>
      <c r="F50" s="113">
        <v>11.87078</v>
      </c>
      <c r="G50" s="113">
        <v>13.534766</v>
      </c>
      <c r="H50" s="113">
        <v>2.6361</v>
      </c>
      <c r="I50" s="114">
        <v>3.154128</v>
      </c>
    </row>
    <row r="51" spans="1:9" ht="12.75">
      <c r="A51" s="111" t="s">
        <v>68</v>
      </c>
      <c r="B51" s="113">
        <v>6.220097</v>
      </c>
      <c r="C51" s="113">
        <v>5.474839</v>
      </c>
      <c r="D51" s="113">
        <v>0.371088</v>
      </c>
      <c r="E51" s="113">
        <v>0.346212</v>
      </c>
      <c r="F51" s="113">
        <v>4.848663</v>
      </c>
      <c r="G51" s="113">
        <v>5.99405</v>
      </c>
      <c r="H51" s="113">
        <v>2.980262</v>
      </c>
      <c r="I51" s="114">
        <v>3.463804</v>
      </c>
    </row>
    <row r="52" spans="1:9" ht="12.75">
      <c r="A52" s="111" t="s">
        <v>79</v>
      </c>
      <c r="B52" s="113">
        <v>0.133451</v>
      </c>
      <c r="C52" s="113">
        <v>0.111853</v>
      </c>
      <c r="D52" s="113">
        <v>1.652173</v>
      </c>
      <c r="E52" s="113">
        <v>1.408718</v>
      </c>
      <c r="F52" s="113">
        <v>0.263275</v>
      </c>
      <c r="G52" s="113">
        <v>0.364577</v>
      </c>
      <c r="H52" s="113">
        <v>2.89619</v>
      </c>
      <c r="I52" s="114">
        <v>3.089581</v>
      </c>
    </row>
    <row r="53" spans="1:9" ht="14.25">
      <c r="A53" s="288" t="s">
        <v>111</v>
      </c>
      <c r="B53" s="113">
        <v>0.001903</v>
      </c>
      <c r="C53" s="113">
        <v>0.025144</v>
      </c>
      <c r="D53" s="113">
        <v>0.685701</v>
      </c>
      <c r="E53" s="113">
        <v>0.362893</v>
      </c>
      <c r="F53" s="113">
        <v>0.01838</v>
      </c>
      <c r="G53" s="113">
        <v>0.047462</v>
      </c>
      <c r="H53" s="113">
        <v>11.02048</v>
      </c>
      <c r="I53" s="114">
        <v>10.434131</v>
      </c>
    </row>
    <row r="54" spans="1:9" ht="12.75">
      <c r="A54" s="111" t="s">
        <v>83</v>
      </c>
      <c r="B54" s="113">
        <v>0.09311</v>
      </c>
      <c r="C54" s="113">
        <v>0.124155</v>
      </c>
      <c r="D54" s="113">
        <v>2.181341</v>
      </c>
      <c r="E54" s="113">
        <v>1.779953</v>
      </c>
      <c r="F54" s="113">
        <v>4.519889</v>
      </c>
      <c r="G54" s="113">
        <v>1.438844</v>
      </c>
      <c r="H54" s="113">
        <v>9.885139</v>
      </c>
      <c r="I54" s="114">
        <v>10.834838</v>
      </c>
    </row>
    <row r="55" spans="1:9" ht="12.75">
      <c r="A55" s="111" t="s">
        <v>72</v>
      </c>
      <c r="B55" s="113">
        <v>0.008157</v>
      </c>
      <c r="C55" s="113">
        <v>0.001647</v>
      </c>
      <c r="D55" s="113">
        <v>0.531175</v>
      </c>
      <c r="E55" s="113">
        <v>0.316704</v>
      </c>
      <c r="F55" s="113">
        <v>0.001685</v>
      </c>
      <c r="G55" s="113">
        <v>0.001065</v>
      </c>
      <c r="H55" s="113">
        <v>3.03751</v>
      </c>
      <c r="I55" s="114">
        <v>2.940262</v>
      </c>
    </row>
    <row r="56" spans="1:9" ht="12.75">
      <c r="A56" s="111" t="s">
        <v>84</v>
      </c>
      <c r="B56" s="113">
        <v>0.007105</v>
      </c>
      <c r="C56" s="113">
        <v>0.007231</v>
      </c>
      <c r="D56" s="113">
        <v>0.0264</v>
      </c>
      <c r="E56" s="113">
        <v>0.02143</v>
      </c>
      <c r="F56" s="113">
        <v>0.002464</v>
      </c>
      <c r="G56" s="113">
        <v>0</v>
      </c>
      <c r="H56" s="113">
        <v>2.027004</v>
      </c>
      <c r="I56" s="114">
        <v>2.719418</v>
      </c>
    </row>
    <row r="57" spans="1:9" ht="12.75">
      <c r="A57" s="111" t="s">
        <v>74</v>
      </c>
      <c r="B57" s="113">
        <v>0.00804</v>
      </c>
      <c r="C57" s="113">
        <v>0.005193</v>
      </c>
      <c r="D57" s="113">
        <v>2.655139</v>
      </c>
      <c r="E57" s="113">
        <v>2.446977</v>
      </c>
      <c r="F57" s="113">
        <v>0.05156</v>
      </c>
      <c r="G57" s="113">
        <v>0.066816</v>
      </c>
      <c r="H57" s="113">
        <v>3.90343</v>
      </c>
      <c r="I57" s="114">
        <v>4.068329</v>
      </c>
    </row>
    <row r="58" spans="1:9" ht="12.75">
      <c r="A58" s="111" t="s">
        <v>85</v>
      </c>
      <c r="B58" s="113">
        <v>0.006735</v>
      </c>
      <c r="C58" s="113">
        <v>0.004312</v>
      </c>
      <c r="D58" s="113">
        <v>0.274694</v>
      </c>
      <c r="E58" s="113">
        <v>0.129669</v>
      </c>
      <c r="F58" s="113">
        <v>0.000428</v>
      </c>
      <c r="G58" s="113">
        <v>0</v>
      </c>
      <c r="H58" s="113">
        <v>2.942273</v>
      </c>
      <c r="I58" s="114">
        <v>3.213814</v>
      </c>
    </row>
    <row r="59" spans="1:9" ht="12.75">
      <c r="A59" s="111"/>
      <c r="B59" s="113"/>
      <c r="C59" s="113"/>
      <c r="D59" s="113"/>
      <c r="E59" s="113"/>
      <c r="F59" s="113"/>
      <c r="G59" s="113"/>
      <c r="H59" s="113"/>
      <c r="I59" s="114"/>
    </row>
    <row r="60" spans="1:9" ht="13.5" thickBot="1">
      <c r="A60" s="198" t="s">
        <v>86</v>
      </c>
      <c r="B60" s="120">
        <v>1.258917</v>
      </c>
      <c r="C60" s="120">
        <v>1.142571</v>
      </c>
      <c r="D60" s="120">
        <v>0.765945</v>
      </c>
      <c r="E60" s="120">
        <v>0.763006</v>
      </c>
      <c r="F60" s="120">
        <v>2.56255</v>
      </c>
      <c r="G60" s="120">
        <v>2.700903</v>
      </c>
      <c r="H60" s="120">
        <v>3.890779</v>
      </c>
      <c r="I60" s="121">
        <v>4.101268</v>
      </c>
    </row>
    <row r="61" spans="1:9" ht="14.25">
      <c r="A61" s="291" t="s">
        <v>292</v>
      </c>
      <c r="B61" s="289"/>
      <c r="C61" s="292"/>
      <c r="D61" s="289"/>
      <c r="E61" s="293"/>
      <c r="F61" s="220"/>
      <c r="G61" s="293"/>
      <c r="H61" s="220"/>
      <c r="I61" s="220"/>
    </row>
    <row r="62" spans="1:7" ht="12.75">
      <c r="A62" s="69" t="s">
        <v>200</v>
      </c>
      <c r="B62" s="69"/>
      <c r="C62" s="69"/>
      <c r="D62" s="69"/>
      <c r="E62" s="33"/>
      <c r="F62" s="33"/>
      <c r="G62" s="33"/>
    </row>
  </sheetData>
  <mergeCells count="16">
    <mergeCell ref="B34:I34"/>
    <mergeCell ref="B36:C36"/>
    <mergeCell ref="D36:E36"/>
    <mergeCell ref="H36:I36"/>
    <mergeCell ref="B35:C35"/>
    <mergeCell ref="D35:E35"/>
    <mergeCell ref="H35:I35"/>
    <mergeCell ref="F35:G36"/>
    <mergeCell ref="A1:I1"/>
    <mergeCell ref="B6:C6"/>
    <mergeCell ref="D6:E6"/>
    <mergeCell ref="F6:G6"/>
    <mergeCell ref="H6:I6"/>
    <mergeCell ref="A3:I3"/>
    <mergeCell ref="B5:I5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zoomScale="75" zoomScaleNormal="75" workbookViewId="0" topLeftCell="A1">
      <selection activeCell="A5" sqref="A5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3" t="s">
        <v>365</v>
      </c>
      <c r="B1" s="323"/>
      <c r="C1" s="323"/>
      <c r="D1" s="323"/>
      <c r="E1" s="323"/>
      <c r="F1" s="323"/>
      <c r="G1" s="323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61" t="s">
        <v>446</v>
      </c>
      <c r="B3" s="461"/>
      <c r="C3" s="461"/>
      <c r="D3" s="461"/>
      <c r="E3" s="461"/>
      <c r="F3" s="461"/>
      <c r="G3" s="461"/>
      <c r="H3" s="36"/>
      <c r="I3" s="36"/>
      <c r="J3" s="36"/>
      <c r="K3" s="36"/>
      <c r="L3" s="36"/>
      <c r="M3" s="36"/>
      <c r="N3" s="36"/>
    </row>
    <row r="4" spans="1:14" ht="15" customHeight="1">
      <c r="A4" s="461" t="s">
        <v>397</v>
      </c>
      <c r="B4" s="461"/>
      <c r="C4" s="461"/>
      <c r="D4" s="461"/>
      <c r="E4" s="461"/>
      <c r="F4" s="461"/>
      <c r="G4" s="461"/>
      <c r="H4" s="36"/>
      <c r="I4" s="36"/>
      <c r="J4" s="36"/>
      <c r="K4" s="36"/>
      <c r="L4" s="36"/>
      <c r="M4" s="36"/>
      <c r="N4" s="36"/>
    </row>
    <row r="5" spans="1:8" ht="13.5" thickBot="1">
      <c r="A5" s="164"/>
      <c r="B5" s="164"/>
      <c r="C5" s="164"/>
      <c r="D5" s="164"/>
      <c r="E5" s="164"/>
      <c r="F5" s="164"/>
      <c r="G5" s="164"/>
      <c r="H5" s="33"/>
    </row>
    <row r="6" spans="1:8" ht="12.75" customHeight="1">
      <c r="A6" s="466" t="s">
        <v>77</v>
      </c>
      <c r="B6" s="462" t="s">
        <v>92</v>
      </c>
      <c r="C6" s="462" t="s">
        <v>91</v>
      </c>
      <c r="D6" s="462" t="s">
        <v>93</v>
      </c>
      <c r="E6" s="462" t="s">
        <v>291</v>
      </c>
      <c r="F6" s="297" t="s">
        <v>90</v>
      </c>
      <c r="G6" s="464" t="s">
        <v>76</v>
      </c>
      <c r="H6" s="33"/>
    </row>
    <row r="7" spans="1:8" s="4" customFormat="1" ht="13.5" thickBot="1">
      <c r="A7" s="467"/>
      <c r="B7" s="463"/>
      <c r="C7" s="463"/>
      <c r="D7" s="463"/>
      <c r="E7" s="463"/>
      <c r="F7" s="298" t="s">
        <v>398</v>
      </c>
      <c r="G7" s="465"/>
      <c r="H7" s="6"/>
    </row>
    <row r="8" spans="1:8" ht="12.75">
      <c r="A8" s="295" t="s">
        <v>52</v>
      </c>
      <c r="B8" s="109">
        <v>27.780191468286635</v>
      </c>
      <c r="C8" s="109">
        <v>54.90355652722432</v>
      </c>
      <c r="D8" s="109">
        <v>6.172686255981801</v>
      </c>
      <c r="E8" s="109">
        <v>6.247989177659162</v>
      </c>
      <c r="F8" s="109">
        <v>3.245498924605878</v>
      </c>
      <c r="G8" s="110">
        <v>1.6503309781906526</v>
      </c>
      <c r="H8" s="19"/>
    </row>
    <row r="9" spans="1:8" ht="12.75">
      <c r="A9" s="288" t="s">
        <v>94</v>
      </c>
      <c r="B9" s="113">
        <v>18.111477864972173</v>
      </c>
      <c r="C9" s="113">
        <v>64.84474470471628</v>
      </c>
      <c r="D9" s="113">
        <v>5.420016069464592</v>
      </c>
      <c r="E9" s="113">
        <v>2.8005393142642268</v>
      </c>
      <c r="F9" s="113">
        <v>6.052168763563038</v>
      </c>
      <c r="G9" s="114">
        <v>2.772405078148381</v>
      </c>
      <c r="H9" s="19"/>
    </row>
    <row r="10" spans="1:8" ht="12.75">
      <c r="A10" s="288" t="s">
        <v>95</v>
      </c>
      <c r="B10" s="113">
        <v>9.192397636707419</v>
      </c>
      <c r="C10" s="113">
        <v>75.7764499688241</v>
      </c>
      <c r="D10" s="113">
        <v>4.301614564571732</v>
      </c>
      <c r="E10" s="113">
        <v>1.5601604510162188</v>
      </c>
      <c r="F10" s="113">
        <v>6.854507811335877</v>
      </c>
      <c r="G10" s="114">
        <v>2.317016979655372</v>
      </c>
      <c r="H10" s="19"/>
    </row>
    <row r="11" spans="1:8" ht="12.75">
      <c r="A11" s="288" t="s">
        <v>96</v>
      </c>
      <c r="B11" s="113">
        <v>36.425352654839664</v>
      </c>
      <c r="C11" s="113">
        <v>49.089692234801426</v>
      </c>
      <c r="D11" s="113">
        <v>9.216419967162958</v>
      </c>
      <c r="E11" s="113">
        <v>4.487367738433767</v>
      </c>
      <c r="F11" s="113">
        <v>0.06900537976904432</v>
      </c>
      <c r="G11" s="114">
        <v>0.712402986598619</v>
      </c>
      <c r="H11" s="19"/>
    </row>
    <row r="12" spans="1:8" ht="12.75">
      <c r="A12" s="288" t="s">
        <v>97</v>
      </c>
      <c r="B12" s="113">
        <v>38.658436023292396</v>
      </c>
      <c r="C12" s="113">
        <v>51.39906009444012</v>
      </c>
      <c r="D12" s="113">
        <v>6.59861841248675</v>
      </c>
      <c r="E12" s="113">
        <v>1.747880595786488</v>
      </c>
      <c r="F12" s="113">
        <v>0.4974541558720236</v>
      </c>
      <c r="G12" s="114">
        <v>1.0990089302958996</v>
      </c>
      <c r="H12" s="19"/>
    </row>
    <row r="13" spans="1:8" ht="12.75">
      <c r="A13" s="288" t="s">
        <v>57</v>
      </c>
      <c r="B13" s="113">
        <v>55.70388616745938</v>
      </c>
      <c r="C13" s="113">
        <v>34.41296309470575</v>
      </c>
      <c r="D13" s="113">
        <v>1.407355227854791</v>
      </c>
      <c r="E13" s="113">
        <v>2.2707033314362373</v>
      </c>
      <c r="F13" s="113">
        <v>4.032154931772294</v>
      </c>
      <c r="G13" s="114">
        <v>2.1729795926663686</v>
      </c>
      <c r="H13" s="19"/>
    </row>
    <row r="14" spans="1:8" ht="12.75">
      <c r="A14" s="288" t="s">
        <v>98</v>
      </c>
      <c r="B14" s="113">
        <v>50.73822253533855</v>
      </c>
      <c r="C14" s="113">
        <v>42.857986452013094</v>
      </c>
      <c r="D14" s="113">
        <v>1.8410504413981783</v>
      </c>
      <c r="E14" s="113">
        <v>1.0110924656268099</v>
      </c>
      <c r="F14" s="113">
        <v>1.1081168791156428</v>
      </c>
      <c r="G14" s="114">
        <v>2.4437879727725718</v>
      </c>
      <c r="H14" s="19"/>
    </row>
    <row r="15" spans="1:8" ht="12.75">
      <c r="A15" s="288" t="s">
        <v>61</v>
      </c>
      <c r="B15" s="113">
        <v>11.123391648341553</v>
      </c>
      <c r="C15" s="113">
        <v>59.29700463343075</v>
      </c>
      <c r="D15" s="113">
        <v>19.10558136063249</v>
      </c>
      <c r="E15" s="113">
        <v>6.199438476422326</v>
      </c>
      <c r="F15" s="113">
        <v>0.45932398991783846</v>
      </c>
      <c r="G15" s="114">
        <v>3.8138245037865524</v>
      </c>
      <c r="H15" s="19"/>
    </row>
    <row r="16" spans="1:8" ht="12.75">
      <c r="A16" s="288" t="s">
        <v>99</v>
      </c>
      <c r="B16" s="113">
        <v>14.080212795196271</v>
      </c>
      <c r="C16" s="113">
        <v>62.53653923644351</v>
      </c>
      <c r="D16" s="113">
        <v>12.834326734725726</v>
      </c>
      <c r="E16" s="113">
        <v>4.141074643691494</v>
      </c>
      <c r="F16" s="113">
        <v>0.43555934437837296</v>
      </c>
      <c r="G16" s="114">
        <v>5.972054326129136</v>
      </c>
      <c r="H16" s="19"/>
    </row>
    <row r="17" spans="1:8" ht="12.75">
      <c r="A17" s="288" t="s">
        <v>100</v>
      </c>
      <c r="B17" s="113">
        <v>1.8301121538785166</v>
      </c>
      <c r="C17" s="113">
        <v>69.20326091369058</v>
      </c>
      <c r="D17" s="113">
        <v>20.130126546775067</v>
      </c>
      <c r="E17" s="113">
        <v>5.421693416541498</v>
      </c>
      <c r="F17" s="113">
        <v>1.3429679628884699</v>
      </c>
      <c r="G17" s="114">
        <v>2.070731860337236</v>
      </c>
      <c r="H17" s="19"/>
    </row>
    <row r="18" spans="1:8" ht="12.75">
      <c r="A18" s="288" t="s">
        <v>101</v>
      </c>
      <c r="B18" s="113">
        <v>16.91290728470994</v>
      </c>
      <c r="C18" s="113">
        <v>61.10412322149777</v>
      </c>
      <c r="D18" s="113">
        <v>13.261687300372197</v>
      </c>
      <c r="E18" s="113">
        <v>5.355392480356183</v>
      </c>
      <c r="F18" s="113">
        <v>0.4529516317785462</v>
      </c>
      <c r="G18" s="114">
        <v>2.9132240494856974</v>
      </c>
      <c r="H18" s="19"/>
    </row>
    <row r="19" spans="1:8" ht="12.75">
      <c r="A19" s="288" t="s">
        <v>102</v>
      </c>
      <c r="B19" s="113">
        <v>9.260676850386478</v>
      </c>
      <c r="C19" s="113">
        <v>71.95907589623616</v>
      </c>
      <c r="D19" s="113">
        <v>4.64761233055804</v>
      </c>
      <c r="E19" s="113">
        <v>4.97087089153421</v>
      </c>
      <c r="F19" s="113">
        <v>6.806707149246543</v>
      </c>
      <c r="G19" s="114">
        <v>2.355271909906191</v>
      </c>
      <c r="H19" s="19"/>
    </row>
    <row r="20" spans="1:8" ht="12.75">
      <c r="A20" s="288" t="s">
        <v>103</v>
      </c>
      <c r="B20" s="113">
        <v>9.96356562287864</v>
      </c>
      <c r="C20" s="113">
        <v>69.60305865193023</v>
      </c>
      <c r="D20" s="113">
        <v>5.564273908387911</v>
      </c>
      <c r="E20" s="113">
        <v>4.030489076755798</v>
      </c>
      <c r="F20" s="113">
        <v>7.117090487367161</v>
      </c>
      <c r="G20" s="114">
        <v>3.721979014616599</v>
      </c>
      <c r="H20" s="19"/>
    </row>
    <row r="21" spans="1:8" ht="12.75">
      <c r="A21" s="288" t="s">
        <v>104</v>
      </c>
      <c r="B21" s="113">
        <v>2.6740966600077103</v>
      </c>
      <c r="C21" s="113">
        <v>73.95885329846313</v>
      </c>
      <c r="D21" s="113">
        <v>6.175850207849947</v>
      </c>
      <c r="E21" s="113">
        <v>5.3839209853758145</v>
      </c>
      <c r="F21" s="113">
        <v>7.573890766576191</v>
      </c>
      <c r="G21" s="114">
        <v>4.234034582338488</v>
      </c>
      <c r="H21" s="19"/>
    </row>
    <row r="22" spans="1:8" ht="12.75">
      <c r="A22" s="288" t="s">
        <v>105</v>
      </c>
      <c r="B22" s="113">
        <v>2.9376323160067854</v>
      </c>
      <c r="C22" s="113">
        <v>78.5494615313811</v>
      </c>
      <c r="D22" s="113">
        <v>11.9992110349906</v>
      </c>
      <c r="E22" s="113">
        <v>2.060461018553827</v>
      </c>
      <c r="F22" s="113">
        <v>0.43340477849807363</v>
      </c>
      <c r="G22" s="114">
        <v>4.020302699575273</v>
      </c>
      <c r="H22" s="19"/>
    </row>
    <row r="23" spans="1:8" ht="14.25">
      <c r="A23" s="288" t="s">
        <v>111</v>
      </c>
      <c r="B23" s="113">
        <v>6.495427179973685</v>
      </c>
      <c r="C23" s="113">
        <v>74.98316535306874</v>
      </c>
      <c r="D23" s="113">
        <v>15.556495481033608</v>
      </c>
      <c r="E23" s="113">
        <v>1.4023487079004575</v>
      </c>
      <c r="F23" s="113">
        <v>0.07194845905357186</v>
      </c>
      <c r="G23" s="114">
        <v>1.490668672606938</v>
      </c>
      <c r="H23" s="19"/>
    </row>
    <row r="24" spans="1:8" ht="12.75">
      <c r="A24" s="288" t="s">
        <v>106</v>
      </c>
      <c r="B24" s="113">
        <v>10.505772776669463</v>
      </c>
      <c r="C24" s="113">
        <v>78.14298155384701</v>
      </c>
      <c r="D24" s="113">
        <v>8.378724368697247</v>
      </c>
      <c r="E24" s="113">
        <v>2.514293921378659</v>
      </c>
      <c r="F24" s="113">
        <v>0.11792952123354031</v>
      </c>
      <c r="G24" s="114">
        <v>0.3404638976267151</v>
      </c>
      <c r="H24" s="19"/>
    </row>
    <row r="25" spans="1:8" ht="12.75">
      <c r="A25" s="288" t="s">
        <v>72</v>
      </c>
      <c r="B25" s="113">
        <v>31.35621389946382</v>
      </c>
      <c r="C25" s="113">
        <v>65.66519307500779</v>
      </c>
      <c r="D25" s="113">
        <v>2.178752235446798</v>
      </c>
      <c r="E25" s="113">
        <v>0.44919746966939533</v>
      </c>
      <c r="F25" s="113">
        <v>0.048806150023726444</v>
      </c>
      <c r="G25" s="114">
        <v>0.3022893940162586</v>
      </c>
      <c r="H25" s="19"/>
    </row>
    <row r="26" spans="1:8" ht="12.75">
      <c r="A26" s="288" t="s">
        <v>31</v>
      </c>
      <c r="B26" s="113">
        <v>1.6594715626188532</v>
      </c>
      <c r="C26" s="113">
        <v>55.877497942185094</v>
      </c>
      <c r="D26" s="113">
        <v>32.828858986108074</v>
      </c>
      <c r="E26" s="113">
        <v>7.086923801940554</v>
      </c>
      <c r="F26" s="113">
        <v>0.3948444718907623</v>
      </c>
      <c r="G26" s="114">
        <v>2.1556303081147887</v>
      </c>
      <c r="H26" s="19"/>
    </row>
    <row r="27" spans="1:8" ht="12.75">
      <c r="A27" s="288" t="s">
        <v>107</v>
      </c>
      <c r="B27" s="113">
        <v>28.055515618446268</v>
      </c>
      <c r="C27" s="113">
        <v>62.888649134209665</v>
      </c>
      <c r="D27" s="113">
        <v>6.6472710940219875</v>
      </c>
      <c r="E27" s="113">
        <v>1.1775176122651945</v>
      </c>
      <c r="F27" s="113">
        <v>0.03142819459577637</v>
      </c>
      <c r="G27" s="114">
        <v>1.1995589358852945</v>
      </c>
      <c r="H27" s="19"/>
    </row>
    <row r="28" spans="1:8" ht="12.75">
      <c r="A28" s="288" t="s">
        <v>108</v>
      </c>
      <c r="B28" s="113">
        <v>33.344769414586025</v>
      </c>
      <c r="C28" s="113">
        <v>60.497578491734124</v>
      </c>
      <c r="D28" s="113">
        <v>4.030115781685829</v>
      </c>
      <c r="E28" s="113">
        <v>1.051782859378189</v>
      </c>
      <c r="F28" s="113">
        <v>0.03478659262534867</v>
      </c>
      <c r="G28" s="114">
        <v>1.0411528845499693</v>
      </c>
      <c r="H28" s="19"/>
    </row>
    <row r="29" spans="1:8" ht="12.75">
      <c r="A29" s="288" t="s">
        <v>109</v>
      </c>
      <c r="B29" s="113">
        <v>56.01779829060136</v>
      </c>
      <c r="C29" s="113">
        <v>35.615789500233156</v>
      </c>
      <c r="D29" s="113">
        <v>5.584140758563936</v>
      </c>
      <c r="E29" s="113">
        <v>1.7021418350476718</v>
      </c>
      <c r="F29" s="113">
        <v>0.039630223791649</v>
      </c>
      <c r="G29" s="114">
        <v>1.0429965703250181</v>
      </c>
      <c r="H29" s="19"/>
    </row>
    <row r="30" spans="1:8" ht="12.75">
      <c r="A30" s="288"/>
      <c r="B30" s="113"/>
      <c r="C30" s="113"/>
      <c r="D30" s="113"/>
      <c r="E30" s="113"/>
      <c r="F30" s="113"/>
      <c r="G30" s="114"/>
      <c r="H30" s="19"/>
    </row>
    <row r="31" spans="1:8" ht="15.75" customHeight="1" thickBot="1">
      <c r="A31" s="296" t="s">
        <v>371</v>
      </c>
      <c r="B31" s="120">
        <v>26.440142674087642</v>
      </c>
      <c r="C31" s="120">
        <v>58.738693668807194</v>
      </c>
      <c r="D31" s="120">
        <v>8.358692542129978</v>
      </c>
      <c r="E31" s="120">
        <v>2.50273247067971</v>
      </c>
      <c r="F31" s="120">
        <v>2.2412356994823317</v>
      </c>
      <c r="G31" s="121">
        <v>1.7363840733130909</v>
      </c>
      <c r="H31" s="19"/>
    </row>
    <row r="32" spans="1:10" ht="12.75" customHeight="1">
      <c r="A32" s="220"/>
      <c r="B32" s="220"/>
      <c r="C32" s="220"/>
      <c r="D32" s="220"/>
      <c r="E32" s="220"/>
      <c r="F32" s="220"/>
      <c r="G32" s="220"/>
      <c r="I32" s="468"/>
      <c r="J32" s="468"/>
    </row>
    <row r="33" spans="1:7" ht="12.75" customHeight="1">
      <c r="A33" s="461"/>
      <c r="B33" s="461"/>
      <c r="C33" s="461"/>
      <c r="D33" s="461"/>
      <c r="E33" s="461"/>
      <c r="F33" s="461"/>
      <c r="G33" s="461"/>
    </row>
    <row r="34" spans="1:14" ht="15" customHeight="1">
      <c r="A34" s="461" t="s">
        <v>401</v>
      </c>
      <c r="B34" s="461"/>
      <c r="C34" s="461"/>
      <c r="D34" s="461"/>
      <c r="E34" s="461"/>
      <c r="F34" s="461"/>
      <c r="G34" s="461"/>
      <c r="H34" s="36"/>
      <c r="I34" s="36"/>
      <c r="J34" s="36"/>
      <c r="K34" s="36"/>
      <c r="L34" s="36"/>
      <c r="M34" s="36"/>
      <c r="N34" s="36"/>
    </row>
    <row r="35" spans="1:14" ht="15" customHeight="1">
      <c r="A35" s="461" t="s">
        <v>397</v>
      </c>
      <c r="B35" s="461"/>
      <c r="C35" s="461"/>
      <c r="D35" s="461"/>
      <c r="E35" s="461"/>
      <c r="F35" s="461"/>
      <c r="G35" s="46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4"/>
      <c r="B36" s="164"/>
      <c r="C36" s="164"/>
      <c r="D36" s="164"/>
      <c r="E36" s="164"/>
      <c r="F36" s="164"/>
      <c r="G36" s="164"/>
    </row>
    <row r="37" spans="1:7" ht="12.75">
      <c r="A37" s="466" t="s">
        <v>77</v>
      </c>
      <c r="B37" s="462" t="s">
        <v>92</v>
      </c>
      <c r="C37" s="462" t="s">
        <v>91</v>
      </c>
      <c r="D37" s="462" t="s">
        <v>93</v>
      </c>
      <c r="E37" s="462" t="s">
        <v>291</v>
      </c>
      <c r="F37" s="297" t="s">
        <v>90</v>
      </c>
      <c r="G37" s="464" t="s">
        <v>76</v>
      </c>
    </row>
    <row r="38" spans="1:7" ht="13.5" thickBot="1">
      <c r="A38" s="467"/>
      <c r="B38" s="463"/>
      <c r="C38" s="463"/>
      <c r="D38" s="463"/>
      <c r="E38" s="463"/>
      <c r="F38" s="298" t="s">
        <v>398</v>
      </c>
      <c r="G38" s="465"/>
    </row>
    <row r="39" spans="1:7" ht="12.75">
      <c r="A39" s="295" t="s">
        <v>52</v>
      </c>
      <c r="B39" s="109">
        <v>26.599792154073704</v>
      </c>
      <c r="C39" s="109">
        <v>57.40026374221223</v>
      </c>
      <c r="D39" s="109">
        <v>5.9753129640403015</v>
      </c>
      <c r="E39" s="109">
        <v>6.331136952519784</v>
      </c>
      <c r="F39" s="109">
        <v>2.6044727325414208</v>
      </c>
      <c r="G39" s="110">
        <v>1.0894627410803135</v>
      </c>
    </row>
    <row r="40" spans="1:7" ht="12.75">
      <c r="A40" s="288" t="s">
        <v>94</v>
      </c>
      <c r="B40" s="113">
        <v>20.62523769451376</v>
      </c>
      <c r="C40" s="113">
        <v>63.06652232711648</v>
      </c>
      <c r="D40" s="113">
        <v>5.288362373196116</v>
      </c>
      <c r="E40" s="113">
        <v>3.686393823128474</v>
      </c>
      <c r="F40" s="113">
        <v>5.49128915481419</v>
      </c>
      <c r="G40" s="114">
        <v>1.8437577135126144</v>
      </c>
    </row>
    <row r="41" spans="1:7" ht="12.75">
      <c r="A41" s="288" t="s">
        <v>95</v>
      </c>
      <c r="B41" s="113">
        <v>9.431738286077893</v>
      </c>
      <c r="C41" s="113">
        <v>74.37333730578496</v>
      </c>
      <c r="D41" s="113">
        <v>4.352865117116191</v>
      </c>
      <c r="E41" s="113">
        <v>2.095599054482381</v>
      </c>
      <c r="F41" s="113">
        <v>7.337807138018112</v>
      </c>
      <c r="G41" s="114">
        <v>2.4113947878360342</v>
      </c>
    </row>
    <row r="42" spans="1:7" ht="12.75">
      <c r="A42" s="288" t="s">
        <v>96</v>
      </c>
      <c r="B42" s="113">
        <v>32.01187310392475</v>
      </c>
      <c r="C42" s="113">
        <v>52.86999126620467</v>
      </c>
      <c r="D42" s="113">
        <v>10.251600099448547</v>
      </c>
      <c r="E42" s="113">
        <v>4.332320069141703</v>
      </c>
      <c r="F42" s="113">
        <v>0.07374305369782959</v>
      </c>
      <c r="G42" s="114">
        <v>0.46064107879408184</v>
      </c>
    </row>
    <row r="43" spans="1:7" ht="12.75">
      <c r="A43" s="288" t="s">
        <v>97</v>
      </c>
      <c r="B43" s="113">
        <v>38.27914190339446</v>
      </c>
      <c r="C43" s="113">
        <v>52.500398837615535</v>
      </c>
      <c r="D43" s="113">
        <v>5.980817425265909</v>
      </c>
      <c r="E43" s="113">
        <v>2.3965798917181114</v>
      </c>
      <c r="F43" s="113">
        <v>0.25830541470024576</v>
      </c>
      <c r="G43" s="114">
        <v>0.5850493447956234</v>
      </c>
    </row>
    <row r="44" spans="1:7" ht="12.75">
      <c r="A44" s="288" t="s">
        <v>57</v>
      </c>
      <c r="B44" s="113">
        <v>58.01021137248901</v>
      </c>
      <c r="C44" s="113">
        <v>33.910584756360514</v>
      </c>
      <c r="D44" s="113">
        <v>1.699935027776737</v>
      </c>
      <c r="E44" s="113">
        <v>2.3529725586036117</v>
      </c>
      <c r="F44" s="113">
        <v>2.628142308857499</v>
      </c>
      <c r="G44" s="114">
        <v>1.3982301896642721</v>
      </c>
    </row>
    <row r="45" spans="1:7" ht="12.75">
      <c r="A45" s="288" t="s">
        <v>98</v>
      </c>
      <c r="B45" s="113">
        <v>48.17853403958636</v>
      </c>
      <c r="C45" s="113">
        <v>46.55322910138521</v>
      </c>
      <c r="D45" s="113">
        <v>1.4973543660189892</v>
      </c>
      <c r="E45" s="113">
        <v>1.5615855532544354</v>
      </c>
      <c r="F45" s="113">
        <v>0.9799478422287554</v>
      </c>
      <c r="G45" s="114">
        <v>1.2295538184417205</v>
      </c>
    </row>
    <row r="46" spans="1:7" ht="12.75">
      <c r="A46" s="288" t="s">
        <v>61</v>
      </c>
      <c r="B46" s="113">
        <v>8.977448902910453</v>
      </c>
      <c r="C46" s="113">
        <v>61.19498473349627</v>
      </c>
      <c r="D46" s="113">
        <v>19.300448855519978</v>
      </c>
      <c r="E46" s="113">
        <v>6.5517334759561034</v>
      </c>
      <c r="F46" s="113">
        <v>0.4078966075188377</v>
      </c>
      <c r="G46" s="114">
        <v>3.567148921189637</v>
      </c>
    </row>
    <row r="47" spans="1:7" ht="12.75">
      <c r="A47" s="288" t="s">
        <v>99</v>
      </c>
      <c r="B47" s="113">
        <v>15.10160749837122</v>
      </c>
      <c r="C47" s="113">
        <v>64.02349600396619</v>
      </c>
      <c r="D47" s="113">
        <v>12.881790596926207</v>
      </c>
      <c r="E47" s="113">
        <v>4.0321136280456935</v>
      </c>
      <c r="F47" s="113">
        <v>0.226861549563019</v>
      </c>
      <c r="G47" s="114">
        <v>3.733611589146985</v>
      </c>
    </row>
    <row r="48" spans="1:7" ht="12.75">
      <c r="A48" s="288" t="s">
        <v>100</v>
      </c>
      <c r="B48" s="113">
        <v>2.4357467568466564</v>
      </c>
      <c r="C48" s="113">
        <v>64.63687770262779</v>
      </c>
      <c r="D48" s="113">
        <v>24.23461581106553</v>
      </c>
      <c r="E48" s="113">
        <v>5.992238607384412</v>
      </c>
      <c r="F48" s="113">
        <v>0.975717928816942</v>
      </c>
      <c r="G48" s="114">
        <v>1.7248031932586763</v>
      </c>
    </row>
    <row r="49" spans="1:7" ht="12.75">
      <c r="A49" s="288" t="s">
        <v>101</v>
      </c>
      <c r="B49" s="113">
        <v>16.805036625830695</v>
      </c>
      <c r="C49" s="113">
        <v>63.09885328887339</v>
      </c>
      <c r="D49" s="113">
        <v>12.066177337303555</v>
      </c>
      <c r="E49" s="113">
        <v>5.736638966980386</v>
      </c>
      <c r="F49" s="113">
        <v>0.37446447148285555</v>
      </c>
      <c r="G49" s="114">
        <v>1.9191183720768155</v>
      </c>
    </row>
    <row r="50" spans="1:7" ht="12.75">
      <c r="A50" s="288" t="s">
        <v>102</v>
      </c>
      <c r="B50" s="113">
        <v>6.536844038424447</v>
      </c>
      <c r="C50" s="113">
        <v>76.60682496278545</v>
      </c>
      <c r="D50" s="113">
        <v>5.693067707905548</v>
      </c>
      <c r="E50" s="113">
        <v>5.070317770429714</v>
      </c>
      <c r="F50" s="113">
        <v>4.554343422411431</v>
      </c>
      <c r="G50" s="114">
        <v>1.5385098114492597</v>
      </c>
    </row>
    <row r="51" spans="1:7" ht="12.75">
      <c r="A51" s="288" t="s">
        <v>103</v>
      </c>
      <c r="B51" s="113">
        <v>10.85324939276537</v>
      </c>
      <c r="C51" s="113">
        <v>70.72851527775468</v>
      </c>
      <c r="D51" s="113">
        <v>5.503035853383695</v>
      </c>
      <c r="E51" s="113">
        <v>5.742757631842502</v>
      </c>
      <c r="F51" s="113">
        <v>5.0976755608366595</v>
      </c>
      <c r="G51" s="114">
        <v>2.075252326933334</v>
      </c>
    </row>
    <row r="52" spans="1:7" ht="12.75">
      <c r="A52" s="288" t="s">
        <v>104</v>
      </c>
      <c r="B52" s="113">
        <v>2.505919955330378</v>
      </c>
      <c r="C52" s="113">
        <v>76.6021641515254</v>
      </c>
      <c r="D52" s="113">
        <v>6.095358271326371</v>
      </c>
      <c r="E52" s="113">
        <v>5.869973553784932</v>
      </c>
      <c r="F52" s="113">
        <v>5.728429235690383</v>
      </c>
      <c r="G52" s="114">
        <v>3.19891856067758</v>
      </c>
    </row>
    <row r="53" spans="1:7" ht="12.75">
      <c r="A53" s="288" t="s">
        <v>105</v>
      </c>
      <c r="B53" s="113">
        <v>3.5447382404359207</v>
      </c>
      <c r="C53" s="113">
        <v>75.63048578077583</v>
      </c>
      <c r="D53" s="113">
        <v>14.520219702609452</v>
      </c>
      <c r="E53" s="113">
        <v>2.6189692846531814</v>
      </c>
      <c r="F53" s="113">
        <v>0.3170772074959411</v>
      </c>
      <c r="G53" s="114">
        <v>3.3691128471884864</v>
      </c>
    </row>
    <row r="54" spans="1:7" ht="14.25">
      <c r="A54" s="288" t="s">
        <v>112</v>
      </c>
      <c r="B54" s="113">
        <v>6.870148624380463</v>
      </c>
      <c r="C54" s="113">
        <v>75.49819753022122</v>
      </c>
      <c r="D54" s="113">
        <v>15.484085683442355</v>
      </c>
      <c r="E54" s="113">
        <v>1.0427759359434539</v>
      </c>
      <c r="F54" s="113">
        <v>0.08011865098237</v>
      </c>
      <c r="G54" s="114">
        <v>1.0247306802695915</v>
      </c>
    </row>
    <row r="55" spans="1:7" ht="12.75">
      <c r="A55" s="288" t="s">
        <v>106</v>
      </c>
      <c r="B55" s="113">
        <v>12.688239337546625</v>
      </c>
      <c r="C55" s="113">
        <v>75.28420640210949</v>
      </c>
      <c r="D55" s="113">
        <v>9.223760045282328</v>
      </c>
      <c r="E55" s="113">
        <v>2.5381159466771144</v>
      </c>
      <c r="F55" s="113">
        <v>0.05590945615268396</v>
      </c>
      <c r="G55" s="114">
        <v>0.20998551555019676</v>
      </c>
    </row>
    <row r="56" spans="1:7" ht="12.75">
      <c r="A56" s="288" t="s">
        <v>72</v>
      </c>
      <c r="B56" s="113">
        <v>29.318374947976718</v>
      </c>
      <c r="C56" s="113">
        <v>66.3949772810495</v>
      </c>
      <c r="D56" s="113">
        <v>3.521587924722752</v>
      </c>
      <c r="E56" s="113">
        <v>0.5176735124319617</v>
      </c>
      <c r="F56" s="113">
        <v>0.023250835662090682</v>
      </c>
      <c r="G56" s="114">
        <v>0.22454269907101992</v>
      </c>
    </row>
    <row r="57" spans="1:7" ht="12.75">
      <c r="A57" s="288" t="s">
        <v>31</v>
      </c>
      <c r="B57" s="113">
        <v>2.5804998424388446</v>
      </c>
      <c r="C57" s="113">
        <v>55.189440166157866</v>
      </c>
      <c r="D57" s="113">
        <v>34.597438960672555</v>
      </c>
      <c r="E57" s="113">
        <v>6.080992655668564</v>
      </c>
      <c r="F57" s="113">
        <v>0.37072228783712063</v>
      </c>
      <c r="G57" s="114">
        <v>1.1845085307588286</v>
      </c>
    </row>
    <row r="58" spans="1:7" ht="12.75">
      <c r="A58" s="288" t="s">
        <v>107</v>
      </c>
      <c r="B58" s="113">
        <v>32.002548386698265</v>
      </c>
      <c r="C58" s="113">
        <v>57.72548839666356</v>
      </c>
      <c r="D58" s="113">
        <v>8.060243579177351</v>
      </c>
      <c r="E58" s="113">
        <v>1.3426680055697426</v>
      </c>
      <c r="F58" s="113">
        <v>0.012118367032394278</v>
      </c>
      <c r="G58" s="114">
        <v>0.8569332648586768</v>
      </c>
    </row>
    <row r="59" spans="1:7" ht="12.75">
      <c r="A59" s="288" t="s">
        <v>108</v>
      </c>
      <c r="B59" s="113">
        <v>31.37059676060561</v>
      </c>
      <c r="C59" s="113">
        <v>61.617180546499064</v>
      </c>
      <c r="D59" s="113">
        <v>4.954640863203887</v>
      </c>
      <c r="E59" s="113">
        <v>1.2956863603695365</v>
      </c>
      <c r="F59" s="113">
        <v>0.032692609744837</v>
      </c>
      <c r="G59" s="114">
        <v>0.7294110927601486</v>
      </c>
    </row>
    <row r="60" spans="1:7" ht="12.75">
      <c r="A60" s="288" t="s">
        <v>110</v>
      </c>
      <c r="B60" s="113">
        <v>56.50879796151996</v>
      </c>
      <c r="C60" s="113">
        <v>34.79113916389642</v>
      </c>
      <c r="D60" s="113">
        <v>6.110519778769916</v>
      </c>
      <c r="E60" s="113">
        <v>1.6716129507913506</v>
      </c>
      <c r="F60" s="113">
        <v>0.07341219406411321</v>
      </c>
      <c r="G60" s="114">
        <v>0.8470907837409334</v>
      </c>
    </row>
    <row r="61" spans="1:7" ht="12.75">
      <c r="A61" s="288"/>
      <c r="B61" s="113"/>
      <c r="C61" s="113"/>
      <c r="D61" s="113"/>
      <c r="E61" s="113"/>
      <c r="F61" s="113"/>
      <c r="G61" s="114"/>
    </row>
    <row r="62" spans="1:7" ht="13.5" thickBot="1">
      <c r="A62" s="296" t="s">
        <v>371</v>
      </c>
      <c r="B62" s="120">
        <v>27.697711591279024</v>
      </c>
      <c r="C62" s="120">
        <v>57.82650432719008</v>
      </c>
      <c r="D62" s="120">
        <v>8.830032459871243</v>
      </c>
      <c r="E62" s="120">
        <v>2.607366797124088</v>
      </c>
      <c r="F62" s="120">
        <v>1.8599618103590583</v>
      </c>
      <c r="G62" s="121">
        <v>1.182375078674209</v>
      </c>
    </row>
    <row r="63" spans="1:7" ht="14.25">
      <c r="A63" s="291" t="s">
        <v>293</v>
      </c>
      <c r="B63" s="289"/>
      <c r="C63" s="220"/>
      <c r="D63" s="293"/>
      <c r="E63" s="220"/>
      <c r="F63" s="220"/>
      <c r="G63" s="220"/>
    </row>
    <row r="64" ht="12.75">
      <c r="A64" s="95" t="s">
        <v>294</v>
      </c>
    </row>
  </sheetData>
  <mergeCells count="19">
    <mergeCell ref="I32:J32"/>
    <mergeCell ref="A3:G3"/>
    <mergeCell ref="A4:G4"/>
    <mergeCell ref="A6:A7"/>
    <mergeCell ref="C6:C7"/>
    <mergeCell ref="G6:G7"/>
    <mergeCell ref="A1:G1"/>
    <mergeCell ref="A34:G34"/>
    <mergeCell ref="A33:G33"/>
    <mergeCell ref="B6:B7"/>
    <mergeCell ref="D6:D7"/>
    <mergeCell ref="E6:E7"/>
    <mergeCell ref="A35:G35"/>
    <mergeCell ref="B37:B38"/>
    <mergeCell ref="D37:D38"/>
    <mergeCell ref="E37:E38"/>
    <mergeCell ref="G37:G38"/>
    <mergeCell ref="A37:A38"/>
    <mergeCell ref="C37:C3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409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376</v>
      </c>
      <c r="G7" s="304"/>
      <c r="H7" s="307"/>
    </row>
    <row r="8" spans="1:10" ht="12.75" customHeight="1">
      <c r="A8" s="122" t="s">
        <v>356</v>
      </c>
      <c r="B8" s="108"/>
      <c r="C8" s="109"/>
      <c r="D8" s="108"/>
      <c r="E8" s="109"/>
      <c r="F8" s="110"/>
      <c r="G8" s="305"/>
      <c r="H8" s="307"/>
      <c r="J8" s="14"/>
    </row>
    <row r="9" spans="1:10" ht="12.75" customHeight="1">
      <c r="A9" s="133" t="s">
        <v>309</v>
      </c>
      <c r="B9" s="112">
        <v>16522</v>
      </c>
      <c r="C9" s="113">
        <f>(B9/$B$15)*100</f>
        <v>25.493766201703494</v>
      </c>
      <c r="D9" s="112">
        <v>17659</v>
      </c>
      <c r="E9" s="113">
        <f>(D9/$D$15)*100</f>
        <v>25.21633585606169</v>
      </c>
      <c r="F9" s="114">
        <v>15.820910215112097</v>
      </c>
      <c r="G9" s="305"/>
      <c r="H9" s="74"/>
      <c r="J9" s="14"/>
    </row>
    <row r="10" spans="1:10" ht="12.75" customHeight="1">
      <c r="A10" s="116" t="s">
        <v>311</v>
      </c>
      <c r="B10" s="112">
        <v>2144</v>
      </c>
      <c r="C10" s="113">
        <f>(B10/$B$15)*100</f>
        <v>3.308233551413406</v>
      </c>
      <c r="D10" s="112">
        <v>2444</v>
      </c>
      <c r="E10" s="113">
        <f>(D10/$D$15)*100</f>
        <v>3.48993288590604</v>
      </c>
      <c r="F10" s="114">
        <v>36.196057607532694</v>
      </c>
      <c r="G10" s="306"/>
      <c r="H10" s="74"/>
      <c r="J10" s="14"/>
    </row>
    <row r="11" spans="1:10" ht="12.75" customHeight="1">
      <c r="A11" s="116" t="s">
        <v>312</v>
      </c>
      <c r="B11" s="112"/>
      <c r="C11" s="113"/>
      <c r="D11" s="112"/>
      <c r="E11" s="113"/>
      <c r="F11" s="114"/>
      <c r="G11" s="305"/>
      <c r="H11" s="74"/>
      <c r="J11" s="14"/>
    </row>
    <row r="12" spans="1:10" ht="12.75" customHeight="1">
      <c r="A12" s="133" t="s">
        <v>313</v>
      </c>
      <c r="B12" s="112">
        <v>25883</v>
      </c>
      <c r="C12" s="113">
        <f>(B12/$B$15)*100</f>
        <v>39.937970620911</v>
      </c>
      <c r="D12" s="112">
        <v>28226</v>
      </c>
      <c r="E12" s="113">
        <f>(D12/$D$15)*100</f>
        <v>40.305583321433666</v>
      </c>
      <c r="F12" s="114">
        <v>31.791063115212907</v>
      </c>
      <c r="G12" s="305"/>
      <c r="H12" s="74"/>
      <c r="J12" s="14"/>
    </row>
    <row r="13" spans="1:10" ht="12.75" customHeight="1">
      <c r="A13" s="116" t="s">
        <v>314</v>
      </c>
      <c r="B13" s="112">
        <v>20259</v>
      </c>
      <c r="C13" s="113">
        <f>(B13/$B$15)*100</f>
        <v>31.260029625972102</v>
      </c>
      <c r="D13" s="112">
        <v>21701</v>
      </c>
      <c r="E13" s="113">
        <f>(D13/$D$15)*100</f>
        <v>30.988147936598597</v>
      </c>
      <c r="F13" s="114">
        <v>16.1919690621423</v>
      </c>
      <c r="G13" s="305"/>
      <c r="H13" s="74"/>
      <c r="J13" s="14"/>
    </row>
    <row r="14" spans="1:10" ht="12.75" customHeight="1">
      <c r="A14" s="111"/>
      <c r="B14" s="112"/>
      <c r="C14" s="113"/>
      <c r="D14" s="112"/>
      <c r="E14" s="113"/>
      <c r="F14" s="114"/>
      <c r="H14" s="14"/>
      <c r="J14" s="14"/>
    </row>
    <row r="15" spans="1:10" ht="12.75" customHeight="1" thickBot="1">
      <c r="A15" s="118" t="s">
        <v>310</v>
      </c>
      <c r="B15" s="119">
        <f>SUM(B8:B13)</f>
        <v>64808</v>
      </c>
      <c r="C15" s="120">
        <f>SUM(C8:C13)</f>
        <v>100</v>
      </c>
      <c r="D15" s="119">
        <f>SUM(D8:D13)</f>
        <v>70030</v>
      </c>
      <c r="E15" s="120">
        <f>SUM(E8:E13)</f>
        <v>99.99999999999999</v>
      </c>
      <c r="F15" s="121">
        <f>SUM(F8:F13)</f>
        <v>100</v>
      </c>
      <c r="H15" s="14"/>
      <c r="J15" s="14"/>
    </row>
    <row r="16" spans="1:6" ht="12.75" customHeight="1">
      <c r="A16" s="134" t="s">
        <v>245</v>
      </c>
      <c r="B16" s="124"/>
      <c r="C16" s="124"/>
      <c r="D16" s="127"/>
      <c r="E16" s="127"/>
      <c r="F16" s="135"/>
    </row>
    <row r="17" spans="1:6" ht="12.75" customHeight="1">
      <c r="A17" s="310" t="s">
        <v>377</v>
      </c>
      <c r="B17" s="75"/>
      <c r="C17" s="4"/>
      <c r="D17" s="75"/>
      <c r="E17" s="4"/>
      <c r="F17" s="4"/>
    </row>
    <row r="18" spans="1:6" ht="12.75" customHeight="1">
      <c r="A18" s="21" t="s">
        <v>324</v>
      </c>
      <c r="B18" s="75"/>
      <c r="C18" s="4"/>
      <c r="D18" s="75"/>
      <c r="E18" s="4"/>
      <c r="F18" s="4"/>
    </row>
    <row r="19" spans="1:6" ht="12.75" customHeight="1">
      <c r="A19" s="21"/>
      <c r="B19" s="75"/>
      <c r="C19" s="4"/>
      <c r="D19" s="75"/>
      <c r="E19" s="4"/>
      <c r="F19" s="4"/>
    </row>
    <row r="20" spans="1:6" ht="12.75" customHeight="1">
      <c r="A20" s="21"/>
      <c r="B20" s="75"/>
      <c r="C20" s="4"/>
      <c r="D20" s="75"/>
      <c r="E20" s="4"/>
      <c r="F20" s="4"/>
    </row>
    <row r="21" spans="1:6" ht="12.75" customHeight="1">
      <c r="A21" s="21"/>
      <c r="B21" s="75"/>
      <c r="C21" s="4"/>
      <c r="D21" s="75"/>
      <c r="E21" s="4"/>
      <c r="F21" s="4"/>
    </row>
    <row r="22" spans="1:6" ht="12.75" customHeight="1">
      <c r="A22" s="21"/>
      <c r="B22" s="75"/>
      <c r="C22" s="4"/>
      <c r="D22" s="75"/>
      <c r="E22" s="4"/>
      <c r="F22" s="4"/>
    </row>
    <row r="23" spans="1:6" ht="12.75" customHeight="1">
      <c r="A23" s="21"/>
      <c r="B23" s="75"/>
      <c r="C23" s="4"/>
      <c r="D23" s="75"/>
      <c r="E23" s="4"/>
      <c r="F23" s="4"/>
    </row>
    <row r="24" spans="1:6" ht="12.75" customHeight="1">
      <c r="A24" s="21"/>
      <c r="B24" s="75"/>
      <c r="C24" s="4"/>
      <c r="D24" s="75"/>
      <c r="E24" s="4"/>
      <c r="F24" s="4"/>
    </row>
    <row r="25" spans="1:6" ht="12.75" customHeight="1">
      <c r="A25" s="21"/>
      <c r="B25" s="75"/>
      <c r="C25" s="4"/>
      <c r="D25" s="75"/>
      <c r="E25" s="4"/>
      <c r="F25" s="4"/>
    </row>
    <row r="26" spans="1:6" ht="12.75" customHeight="1">
      <c r="A26" s="21"/>
      <c r="B26" s="75"/>
      <c r="C26" s="4"/>
      <c r="D26" s="75"/>
      <c r="E26" s="4"/>
      <c r="F26" s="4"/>
    </row>
    <row r="27" spans="1:6" ht="12.75" customHeight="1">
      <c r="A27" s="21"/>
      <c r="B27" s="75"/>
      <c r="C27" s="4"/>
      <c r="D27" s="75"/>
      <c r="E27" s="4"/>
      <c r="F27" s="4"/>
    </row>
    <row r="28" spans="1:6" ht="12.75" customHeight="1">
      <c r="A28" s="21"/>
      <c r="B28" s="75"/>
      <c r="C28" s="4"/>
      <c r="D28" s="75"/>
      <c r="E28" s="4"/>
      <c r="F28" s="4"/>
    </row>
    <row r="29" spans="1:6" ht="12.75" customHeight="1">
      <c r="A29" s="21"/>
      <c r="B29" s="75"/>
      <c r="C29" s="4"/>
      <c r="D29" s="75"/>
      <c r="E29" s="4"/>
      <c r="F29" s="4"/>
    </row>
    <row r="30" spans="1:6" ht="12.75" customHeight="1">
      <c r="A30" s="21"/>
      <c r="B30" s="75"/>
      <c r="C30" s="4"/>
      <c r="D30" s="75"/>
      <c r="E30" s="4"/>
      <c r="F30" s="4"/>
    </row>
    <row r="31" spans="1:6" ht="12.75" customHeight="1">
      <c r="A31" s="21"/>
      <c r="B31" s="75"/>
      <c r="C31" s="4"/>
      <c r="D31" s="75"/>
      <c r="E31" s="4"/>
      <c r="F31" s="4"/>
    </row>
    <row r="32" spans="1:6" ht="12.75" customHeight="1">
      <c r="A32" s="21"/>
      <c r="B32" s="75"/>
      <c r="C32" s="4"/>
      <c r="D32" s="75"/>
      <c r="E32" s="4"/>
      <c r="F32" s="4"/>
    </row>
    <row r="33" spans="1:6" ht="12.75" customHeight="1">
      <c r="A33" s="21"/>
      <c r="B33" s="75"/>
      <c r="C33" s="4"/>
      <c r="D33" s="75"/>
      <c r="E33" s="4"/>
      <c r="F33" s="4"/>
    </row>
    <row r="34" spans="1:6" ht="12.75" customHeight="1">
      <c r="A34" s="21"/>
      <c r="B34" s="75"/>
      <c r="C34" s="4"/>
      <c r="D34" s="75"/>
      <c r="E34" s="4"/>
      <c r="F34" s="4"/>
    </row>
    <row r="35" spans="1:6" ht="12.75" customHeight="1">
      <c r="A35" s="21"/>
      <c r="B35" s="75"/>
      <c r="C35" s="4"/>
      <c r="D35" s="75"/>
      <c r="E35" s="4"/>
      <c r="F35" s="4"/>
    </row>
    <row r="36" spans="1:6" ht="12.75" customHeight="1">
      <c r="A36" s="21"/>
      <c r="B36" s="75"/>
      <c r="C36" s="4"/>
      <c r="D36" s="75"/>
      <c r="E36" s="4"/>
      <c r="F36" s="4"/>
    </row>
    <row r="37" spans="1:6" ht="12.75" customHeight="1">
      <c r="A37" s="21"/>
      <c r="B37" s="75"/>
      <c r="C37" s="4"/>
      <c r="D37" s="75"/>
      <c r="E37" s="4"/>
      <c r="F37" s="4"/>
    </row>
    <row r="38" spans="1:6" ht="12.75" customHeight="1">
      <c r="A38" s="21"/>
      <c r="B38" s="75"/>
      <c r="C38" s="4"/>
      <c r="D38" s="75"/>
      <c r="E38" s="4"/>
      <c r="F38" s="4"/>
    </row>
    <row r="39" spans="1:6" ht="12.75" customHeight="1">
      <c r="A39" s="21"/>
      <c r="B39" s="75"/>
      <c r="C39" s="4"/>
      <c r="D39" s="75"/>
      <c r="E39" s="4"/>
      <c r="F39" s="4"/>
    </row>
    <row r="40" spans="1:6" ht="12.75" customHeight="1">
      <c r="A40" s="21"/>
      <c r="B40" s="75"/>
      <c r="C40" s="4"/>
      <c r="D40" s="75"/>
      <c r="E40" s="4"/>
      <c r="F40" s="4"/>
    </row>
    <row r="41" spans="1:6" ht="12.75" customHeight="1">
      <c r="A41" s="21"/>
      <c r="B41" s="75"/>
      <c r="C41" s="4"/>
      <c r="D41" s="75"/>
      <c r="E41" s="4"/>
      <c r="F41" s="4"/>
    </row>
    <row r="42" spans="1:6" ht="12.75" customHeight="1">
      <c r="A42" s="21"/>
      <c r="B42" s="75"/>
      <c r="C42" s="4"/>
      <c r="D42" s="75"/>
      <c r="E42" s="4"/>
      <c r="F42" s="4"/>
    </row>
    <row r="43" spans="1:6" ht="12.75" customHeight="1">
      <c r="A43" s="21"/>
      <c r="B43" s="75"/>
      <c r="C43" s="4"/>
      <c r="D43" s="75"/>
      <c r="E43" s="4"/>
      <c r="F43" s="4"/>
    </row>
    <row r="44" spans="1:6" ht="12.75" customHeight="1">
      <c r="A44" s="21"/>
      <c r="B44" s="75"/>
      <c r="C44" s="4"/>
      <c r="D44" s="75"/>
      <c r="E44" s="4"/>
      <c r="F44" s="4"/>
    </row>
    <row r="45" spans="1:6" ht="12.75" customHeight="1">
      <c r="A45" s="21"/>
      <c r="B45" s="75"/>
      <c r="C45" s="4"/>
      <c r="D45" s="75"/>
      <c r="E45" s="4"/>
      <c r="F45" s="4"/>
    </row>
    <row r="46" spans="1:6" ht="12.75" customHeight="1">
      <c r="A46" s="21"/>
      <c r="B46" s="75"/>
      <c r="C46" s="4"/>
      <c r="D46" s="75"/>
      <c r="E46" s="4"/>
      <c r="F46" s="4"/>
    </row>
    <row r="47" spans="1:6" ht="12.75" customHeight="1">
      <c r="A47" s="21"/>
      <c r="B47" s="75"/>
      <c r="C47" s="4"/>
      <c r="D47" s="75"/>
      <c r="E47" s="4"/>
      <c r="F47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410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22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378</v>
      </c>
      <c r="G7" s="304"/>
      <c r="H7" s="307"/>
    </row>
    <row r="8" spans="1:10" ht="12.75" customHeight="1">
      <c r="A8" s="122" t="s">
        <v>315</v>
      </c>
      <c r="B8" s="108">
        <v>263</v>
      </c>
      <c r="C8" s="109">
        <f>(B8/$B$14)*100</f>
        <v>1.5975217153617203</v>
      </c>
      <c r="D8" s="108">
        <v>265</v>
      </c>
      <c r="E8" s="109">
        <f>(D8/$D$14)*100</f>
        <v>1.286907536907537</v>
      </c>
      <c r="F8" s="110">
        <v>1.30924570553868</v>
      </c>
      <c r="G8" s="305"/>
      <c r="H8" s="74"/>
      <c r="J8" s="14"/>
    </row>
    <row r="9" spans="1:10" ht="12.75" customHeight="1">
      <c r="A9" s="116" t="s">
        <v>317</v>
      </c>
      <c r="B9" s="112"/>
      <c r="C9" s="113"/>
      <c r="D9" s="112"/>
      <c r="E9" s="113"/>
      <c r="F9" s="114"/>
      <c r="G9" s="305"/>
      <c r="H9" s="74"/>
      <c r="J9" s="14"/>
    </row>
    <row r="10" spans="1:10" ht="12.75" customHeight="1">
      <c r="A10" s="133" t="s">
        <v>316</v>
      </c>
      <c r="B10" s="112">
        <v>8721</v>
      </c>
      <c r="C10" s="113">
        <f>(B10/$B$14)*100</f>
        <v>52.973334143230275</v>
      </c>
      <c r="D10" s="112">
        <v>10208</v>
      </c>
      <c r="E10" s="113">
        <f>(D10/$D$14)*100</f>
        <v>49.572649572649574</v>
      </c>
      <c r="F10" s="114">
        <v>85.99595200958416</v>
      </c>
      <c r="G10" s="306"/>
      <c r="H10" s="74"/>
      <c r="J10" s="14"/>
    </row>
    <row r="11" spans="1:10" ht="12.75" customHeight="1">
      <c r="A11" s="116" t="s">
        <v>318</v>
      </c>
      <c r="B11" s="112">
        <v>1275</v>
      </c>
      <c r="C11" s="113">
        <f>(B11/$B$14)*100</f>
        <v>7.744639494624309</v>
      </c>
      <c r="D11" s="112">
        <v>1812</v>
      </c>
      <c r="E11" s="113">
        <f>(D11/$D$14)*100</f>
        <v>8.7995337995338</v>
      </c>
      <c r="F11" s="114">
        <v>12.694802284877163</v>
      </c>
      <c r="G11" s="305"/>
      <c r="H11" s="74"/>
      <c r="J11" s="14"/>
    </row>
    <row r="12" spans="1:10" ht="12.75" customHeight="1">
      <c r="A12" s="116" t="s">
        <v>319</v>
      </c>
      <c r="B12" s="112">
        <v>6204</v>
      </c>
      <c r="C12" s="113">
        <f>(B12/$B$14)*100</f>
        <v>37.684504646783694</v>
      </c>
      <c r="D12" s="112">
        <v>8307</v>
      </c>
      <c r="E12" s="113">
        <f>(D12/$D$14)*100</f>
        <v>40.340909090909086</v>
      </c>
      <c r="F12" s="114" t="s">
        <v>244</v>
      </c>
      <c r="G12" s="305"/>
      <c r="H12" s="74"/>
      <c r="J12" s="14"/>
    </row>
    <row r="13" spans="1:10" ht="12.75" customHeight="1">
      <c r="A13" s="111"/>
      <c r="B13" s="112"/>
      <c r="C13" s="113"/>
      <c r="D13" s="112"/>
      <c r="E13" s="113"/>
      <c r="F13" s="114"/>
      <c r="H13" s="14"/>
      <c r="J13" s="14"/>
    </row>
    <row r="14" spans="1:10" ht="12.75" customHeight="1" thickBot="1">
      <c r="A14" s="118" t="s">
        <v>352</v>
      </c>
      <c r="B14" s="119">
        <f>SUM(B8:B12)</f>
        <v>16463</v>
      </c>
      <c r="C14" s="120">
        <f>SUM(C8:C12)</f>
        <v>100</v>
      </c>
      <c r="D14" s="119">
        <f>SUM(D8:D12)</f>
        <v>20592</v>
      </c>
      <c r="E14" s="120">
        <f>SUM(E8:E12)</f>
        <v>100</v>
      </c>
      <c r="F14" s="121">
        <f>SUM(F8:F12)</f>
        <v>100</v>
      </c>
      <c r="H14" s="14"/>
      <c r="J14" s="14"/>
    </row>
    <row r="15" spans="1:6" ht="12.75" customHeight="1">
      <c r="A15" s="134" t="s">
        <v>245</v>
      </c>
      <c r="B15" s="124"/>
      <c r="C15" s="124"/>
      <c r="D15" s="127"/>
      <c r="E15" s="127"/>
      <c r="F15" s="135"/>
    </row>
    <row r="16" spans="1:6" ht="12.75" customHeight="1">
      <c r="A16" s="310" t="s">
        <v>379</v>
      </c>
      <c r="B16" s="75"/>
      <c r="C16" s="4"/>
      <c r="D16" s="75"/>
      <c r="E16" s="4"/>
      <c r="F16" s="4"/>
    </row>
    <row r="17" spans="1:6" ht="12.75" customHeight="1">
      <c r="A17" s="21" t="s">
        <v>324</v>
      </c>
      <c r="B17" s="75"/>
      <c r="C17" s="4"/>
      <c r="D17" s="75"/>
      <c r="E17" s="4"/>
      <c r="F17" s="4"/>
    </row>
    <row r="18" spans="1:6" ht="12.75" customHeight="1">
      <c r="A18" s="21"/>
      <c r="B18" s="75"/>
      <c r="C18" s="4"/>
      <c r="D18" s="75"/>
      <c r="E18" s="4"/>
      <c r="F18" s="4"/>
    </row>
    <row r="19" spans="1:6" ht="12.75">
      <c r="A19" s="12"/>
      <c r="B19" s="13"/>
      <c r="C19" s="13"/>
      <c r="D19" s="5"/>
      <c r="E19" s="5"/>
      <c r="F19" s="9"/>
    </row>
    <row r="20" spans="1:6" ht="12.75">
      <c r="A20" s="12"/>
      <c r="B20" s="13"/>
      <c r="C20" s="13"/>
      <c r="D20" s="5"/>
      <c r="E20" s="5"/>
      <c r="F20" s="9"/>
    </row>
    <row r="21" spans="1:6" ht="12.75">
      <c r="A21" s="12"/>
      <c r="B21" s="13"/>
      <c r="C21" s="13"/>
      <c r="D21" s="5"/>
      <c r="E21" s="5"/>
      <c r="F21" s="9"/>
    </row>
    <row r="22" spans="1:13" ht="12.75">
      <c r="A22" s="12"/>
      <c r="B22" s="13"/>
      <c r="C22" s="13"/>
      <c r="D22" s="5"/>
      <c r="E22" s="5"/>
      <c r="F22" s="84"/>
      <c r="G22" s="84"/>
      <c r="H22" s="84"/>
      <c r="I22" s="85"/>
      <c r="J22" s="84"/>
      <c r="K22" s="85"/>
      <c r="L22" s="84"/>
      <c r="M22" s="84"/>
    </row>
    <row r="23" spans="1:6" ht="12.75">
      <c r="A23" s="12"/>
      <c r="B23" s="13"/>
      <c r="C23" s="13"/>
      <c r="D23" s="5"/>
      <c r="E23" s="5"/>
      <c r="F23" s="9"/>
    </row>
    <row r="24" spans="1:6" ht="12.75">
      <c r="A24" s="12"/>
      <c r="B24" s="13"/>
      <c r="C24" s="13"/>
      <c r="D24" s="5"/>
      <c r="E24" s="5"/>
      <c r="F24" s="9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6" ht="12.75">
      <c r="A28" s="12"/>
      <c r="B28" s="13"/>
      <c r="C28" s="13"/>
      <c r="D28" s="5"/>
      <c r="E28" s="5"/>
      <c r="F28" s="9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9" customWidth="1"/>
    <col min="2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323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34" t="s">
        <v>411</v>
      </c>
      <c r="B3" s="334"/>
      <c r="C3" s="334"/>
      <c r="D3" s="334"/>
      <c r="E3" s="334"/>
      <c r="F3" s="334"/>
      <c r="G3" s="334"/>
      <c r="H3" s="14"/>
      <c r="I3" s="14"/>
      <c r="J3" s="14"/>
    </row>
    <row r="4" spans="1:10" ht="15" customHeight="1">
      <c r="A4" s="334" t="s">
        <v>350</v>
      </c>
      <c r="B4" s="334"/>
      <c r="C4" s="334"/>
      <c r="D4" s="334"/>
      <c r="E4" s="334"/>
      <c r="F4" s="334"/>
      <c r="G4" s="334"/>
      <c r="H4" s="14"/>
      <c r="I4" s="14"/>
      <c r="J4" s="14"/>
    </row>
    <row r="5" spans="1:10" ht="12.75" customHeight="1" thickBot="1">
      <c r="A5" s="106"/>
      <c r="B5" s="106"/>
      <c r="C5" s="106"/>
      <c r="D5" s="106"/>
      <c r="E5" s="106"/>
      <c r="F5" s="106"/>
      <c r="G5" s="136"/>
      <c r="H5" s="14"/>
      <c r="I5" s="14"/>
      <c r="J5" s="14"/>
    </row>
    <row r="6" spans="1:9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  <c r="I6" s="6"/>
    </row>
    <row r="7" spans="1:9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  <c r="H7" s="4"/>
      <c r="I7" s="1"/>
    </row>
    <row r="8" spans="1:9" ht="12.75" customHeight="1">
      <c r="A8" s="122" t="s">
        <v>35</v>
      </c>
      <c r="B8" s="108">
        <v>4414</v>
      </c>
      <c r="C8" s="108">
        <v>4437</v>
      </c>
      <c r="D8" s="109">
        <f>((C8-B8)/B8)*100</f>
        <v>0.5210693248753964</v>
      </c>
      <c r="E8" s="108">
        <v>5075</v>
      </c>
      <c r="F8" s="108">
        <v>5120</v>
      </c>
      <c r="G8" s="110">
        <f>((F8-E8)/E8)*100</f>
        <v>0.8866995073891626</v>
      </c>
      <c r="I8" s="86"/>
    </row>
    <row r="9" spans="1:9" ht="12.75" customHeight="1">
      <c r="A9" s="116" t="s">
        <v>216</v>
      </c>
      <c r="B9" s="112"/>
      <c r="C9" s="112"/>
      <c r="D9" s="113"/>
      <c r="E9" s="112"/>
      <c r="F9" s="112"/>
      <c r="G9" s="114"/>
      <c r="I9" s="1"/>
    </row>
    <row r="10" spans="1:9" ht="12.75" customHeight="1">
      <c r="A10" s="133" t="s">
        <v>217</v>
      </c>
      <c r="B10" s="112">
        <v>782</v>
      </c>
      <c r="C10" s="112">
        <v>782</v>
      </c>
      <c r="D10" s="113">
        <f aca="true" t="shared" si="0" ref="D10:D24">((C10-B10)/B10)*100</f>
        <v>0</v>
      </c>
      <c r="E10" s="112">
        <v>966</v>
      </c>
      <c r="F10" s="112">
        <v>955</v>
      </c>
      <c r="G10" s="114">
        <f aca="true" t="shared" si="1" ref="G10:G24">((F10-E10)/E10)*100</f>
        <v>-1.1387163561076603</v>
      </c>
      <c r="I10" s="86"/>
    </row>
    <row r="11" spans="1:9" ht="12.75" customHeight="1">
      <c r="A11" s="116" t="s">
        <v>219</v>
      </c>
      <c r="B11" s="112"/>
      <c r="C11" s="112"/>
      <c r="D11" s="113"/>
      <c r="E11" s="112"/>
      <c r="F11" s="112"/>
      <c r="G11" s="114"/>
      <c r="I11" s="1"/>
    </row>
    <row r="12" spans="1:9" ht="12.75" customHeight="1">
      <c r="A12" s="133" t="s">
        <v>218</v>
      </c>
      <c r="B12" s="112">
        <v>1411</v>
      </c>
      <c r="C12" s="112">
        <v>1395</v>
      </c>
      <c r="D12" s="113">
        <f t="shared" si="0"/>
        <v>-1.1339475549255846</v>
      </c>
      <c r="E12" s="112">
        <v>1683</v>
      </c>
      <c r="F12" s="112">
        <v>1657</v>
      </c>
      <c r="G12" s="114">
        <f t="shared" si="1"/>
        <v>-1.5448603683897801</v>
      </c>
      <c r="I12" s="86"/>
    </row>
    <row r="13" spans="1:9" ht="12.75" customHeight="1">
      <c r="A13" s="116" t="s">
        <v>220</v>
      </c>
      <c r="B13" s="112"/>
      <c r="C13" s="112"/>
      <c r="D13" s="113"/>
      <c r="E13" s="112"/>
      <c r="F13" s="112"/>
      <c r="G13" s="114"/>
      <c r="I13" s="1"/>
    </row>
    <row r="14" spans="1:9" ht="12.75" customHeight="1">
      <c r="A14" s="133" t="s">
        <v>221</v>
      </c>
      <c r="B14" s="112">
        <v>1570</v>
      </c>
      <c r="C14" s="112">
        <v>1598</v>
      </c>
      <c r="D14" s="113">
        <f t="shared" si="0"/>
        <v>1.78343949044586</v>
      </c>
      <c r="E14" s="112">
        <v>1801</v>
      </c>
      <c r="F14" s="112">
        <v>1849</v>
      </c>
      <c r="G14" s="114">
        <f t="shared" si="1"/>
        <v>2.665186007773459</v>
      </c>
      <c r="I14" s="1"/>
    </row>
    <row r="15" spans="1:9" ht="12.75" customHeight="1">
      <c r="A15" s="116" t="s">
        <v>222</v>
      </c>
      <c r="B15" s="112">
        <v>1670</v>
      </c>
      <c r="C15" s="112">
        <v>1627</v>
      </c>
      <c r="D15" s="113">
        <f t="shared" si="0"/>
        <v>-2.5748502994011977</v>
      </c>
      <c r="E15" s="112">
        <v>1891</v>
      </c>
      <c r="F15" s="112">
        <v>1841</v>
      </c>
      <c r="G15" s="114">
        <f t="shared" si="1"/>
        <v>-2.6441036488630356</v>
      </c>
      <c r="I15" s="86"/>
    </row>
    <row r="16" spans="1:9" ht="12.75" customHeight="1">
      <c r="A16" s="116" t="s">
        <v>223</v>
      </c>
      <c r="B16" s="112"/>
      <c r="C16" s="112"/>
      <c r="D16" s="113"/>
      <c r="E16" s="112"/>
      <c r="F16" s="112"/>
      <c r="G16" s="114"/>
      <c r="I16" s="1"/>
    </row>
    <row r="17" spans="1:9" ht="12.75" customHeight="1">
      <c r="A17" s="133" t="s">
        <v>228</v>
      </c>
      <c r="B17" s="112">
        <v>731</v>
      </c>
      <c r="C17" s="112">
        <v>665</v>
      </c>
      <c r="D17" s="113">
        <f t="shared" si="0"/>
        <v>-9.028727770177838</v>
      </c>
      <c r="E17" s="112">
        <v>847</v>
      </c>
      <c r="F17" s="112">
        <v>782</v>
      </c>
      <c r="G17" s="114">
        <f t="shared" si="1"/>
        <v>-7.674144037780402</v>
      </c>
      <c r="I17" s="1"/>
    </row>
    <row r="18" spans="1:9" ht="12.75" customHeight="1">
      <c r="A18" s="116" t="s">
        <v>224</v>
      </c>
      <c r="B18" s="112"/>
      <c r="C18" s="112"/>
      <c r="D18" s="113"/>
      <c r="E18" s="112"/>
      <c r="F18" s="112"/>
      <c r="G18" s="114"/>
      <c r="I18" s="1"/>
    </row>
    <row r="19" spans="1:9" ht="12.75" customHeight="1">
      <c r="A19" s="133" t="s">
        <v>225</v>
      </c>
      <c r="B19" s="112">
        <v>900</v>
      </c>
      <c r="C19" s="112">
        <v>909</v>
      </c>
      <c r="D19" s="113">
        <f t="shared" si="0"/>
        <v>1</v>
      </c>
      <c r="E19" s="112">
        <v>1107</v>
      </c>
      <c r="F19" s="112">
        <v>1132</v>
      </c>
      <c r="G19" s="114">
        <f t="shared" si="1"/>
        <v>2.2583559168925023</v>
      </c>
      <c r="I19" s="1"/>
    </row>
    <row r="20" spans="1:9" ht="12.75" customHeight="1">
      <c r="A20" s="111" t="s">
        <v>226</v>
      </c>
      <c r="B20" s="112"/>
      <c r="C20" s="112"/>
      <c r="D20" s="113"/>
      <c r="E20" s="112"/>
      <c r="F20" s="112"/>
      <c r="G20" s="114"/>
      <c r="I20" s="1"/>
    </row>
    <row r="21" spans="1:9" ht="12.75" customHeight="1">
      <c r="A21" s="133" t="s">
        <v>229</v>
      </c>
      <c r="B21" s="112">
        <v>14829</v>
      </c>
      <c r="C21" s="112">
        <v>14507</v>
      </c>
      <c r="D21" s="113">
        <f t="shared" si="0"/>
        <v>-2.17142086452222</v>
      </c>
      <c r="E21" s="112">
        <v>16710</v>
      </c>
      <c r="F21" s="112">
        <v>16474</v>
      </c>
      <c r="G21" s="114">
        <f t="shared" si="1"/>
        <v>-1.4123279473369241</v>
      </c>
      <c r="I21" s="1"/>
    </row>
    <row r="22" spans="1:9" ht="12.75" customHeight="1">
      <c r="A22" s="111" t="s">
        <v>227</v>
      </c>
      <c r="B22" s="112">
        <v>5185</v>
      </c>
      <c r="C22" s="112">
        <v>5186</v>
      </c>
      <c r="D22" s="113">
        <f t="shared" si="0"/>
        <v>0.019286403085824494</v>
      </c>
      <c r="E22" s="112">
        <v>5919</v>
      </c>
      <c r="F22" s="112">
        <v>5976</v>
      </c>
      <c r="G22" s="114">
        <f t="shared" si="1"/>
        <v>0.963000506842372</v>
      </c>
      <c r="I22" s="1"/>
    </row>
    <row r="23" spans="1:9" ht="12.75" customHeight="1">
      <c r="A23" s="111"/>
      <c r="B23" s="112"/>
      <c r="C23" s="112"/>
      <c r="D23" s="113"/>
      <c r="E23" s="112"/>
      <c r="F23" s="112"/>
      <c r="G23" s="114"/>
      <c r="I23" s="87"/>
    </row>
    <row r="24" spans="1:9" ht="12.75" customHeight="1" thickBot="1">
      <c r="A24" s="118" t="s">
        <v>366</v>
      </c>
      <c r="B24" s="119">
        <f>SUM(B8:B22)</f>
        <v>31492</v>
      </c>
      <c r="C24" s="119">
        <f>SUM(C8:C22)</f>
        <v>31106</v>
      </c>
      <c r="D24" s="120">
        <f t="shared" si="0"/>
        <v>-1.2257081163470087</v>
      </c>
      <c r="E24" s="119">
        <f>SUM(E8:E22)</f>
        <v>35999</v>
      </c>
      <c r="F24" s="119">
        <f>SUM(F8:F22)</f>
        <v>35786</v>
      </c>
      <c r="G24" s="121">
        <f t="shared" si="1"/>
        <v>-0.5916831023083975</v>
      </c>
      <c r="I24" s="22"/>
    </row>
    <row r="25" spans="1:9" ht="12.75" customHeight="1">
      <c r="A25" s="134" t="s">
        <v>295</v>
      </c>
      <c r="B25" s="137"/>
      <c r="C25" s="137"/>
      <c r="D25" s="137"/>
      <c r="E25" s="137"/>
      <c r="F25" s="137"/>
      <c r="G25" s="138"/>
      <c r="I25" s="22"/>
    </row>
    <row r="26" spans="1:9" ht="12.75" customHeight="1">
      <c r="A26" s="21" t="s">
        <v>324</v>
      </c>
      <c r="B26" s="1"/>
      <c r="C26" s="1"/>
      <c r="D26" s="19"/>
      <c r="E26" s="1"/>
      <c r="F26" s="1"/>
      <c r="G26" s="19"/>
      <c r="I26" s="22"/>
    </row>
    <row r="27" spans="1:9" ht="12.75" customHeight="1">
      <c r="A27" s="2"/>
      <c r="B27" s="20"/>
      <c r="C27" s="20"/>
      <c r="D27" s="20"/>
      <c r="E27" s="20"/>
      <c r="I27" s="22"/>
    </row>
    <row r="28" spans="1:7" ht="12.75" customHeight="1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 customHeight="1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 customHeight="1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309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 customHeight="1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8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  <c r="H34" s="65"/>
    </row>
    <row r="35" spans="1:8" ht="12.75" customHeight="1">
      <c r="A35" s="5"/>
      <c r="B35" s="3">
        <v>1598</v>
      </c>
      <c r="C35" s="3" t="s">
        <v>254</v>
      </c>
      <c r="F35" s="12"/>
      <c r="G35" s="12"/>
      <c r="H35" s="65"/>
    </row>
    <row r="38" ht="12.75">
      <c r="A38" s="99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412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356</v>
      </c>
      <c r="B8" s="108"/>
      <c r="C8" s="108"/>
      <c r="D8" s="109"/>
      <c r="E8" s="108"/>
      <c r="F8" s="108"/>
      <c r="G8" s="110"/>
    </row>
    <row r="9" spans="1:7" ht="12.75">
      <c r="A9" s="144" t="s">
        <v>309</v>
      </c>
      <c r="B9" s="112">
        <v>16987</v>
      </c>
      <c r="C9" s="112">
        <v>16522</v>
      </c>
      <c r="D9" s="113">
        <f>((C9-B9)/B9)*100</f>
        <v>-2.7373874139047505</v>
      </c>
      <c r="E9" s="112">
        <v>18054</v>
      </c>
      <c r="F9" s="112">
        <v>17659</v>
      </c>
      <c r="G9" s="114">
        <f>((F9-E9)/E9)*100</f>
        <v>-2.1878808020383294</v>
      </c>
    </row>
    <row r="10" spans="1:7" ht="12.75">
      <c r="A10" s="145" t="s">
        <v>311</v>
      </c>
      <c r="B10" s="112">
        <v>2146</v>
      </c>
      <c r="C10" s="112">
        <v>2144</v>
      </c>
      <c r="D10" s="113">
        <f>((C10-B10)/B10)*100</f>
        <v>-0.09319664492078285</v>
      </c>
      <c r="E10" s="112">
        <v>2446</v>
      </c>
      <c r="F10" s="112">
        <v>2444</v>
      </c>
      <c r="G10" s="114">
        <f>((F10-E10)/E10)*100</f>
        <v>-0.08176614881439084</v>
      </c>
    </row>
    <row r="11" spans="1:7" ht="12.75">
      <c r="A11" s="145" t="s">
        <v>312</v>
      </c>
      <c r="B11" s="112"/>
      <c r="C11" s="112"/>
      <c r="D11" s="113"/>
      <c r="E11" s="112"/>
      <c r="F11" s="112"/>
      <c r="G11" s="114"/>
    </row>
    <row r="12" spans="1:7" ht="12.75">
      <c r="A12" s="144" t="s">
        <v>313</v>
      </c>
      <c r="B12" s="112">
        <v>25667</v>
      </c>
      <c r="C12" s="112">
        <v>25883</v>
      </c>
      <c r="D12" s="113">
        <f>((C12-B12)/B12)*100</f>
        <v>0.8415475123699692</v>
      </c>
      <c r="E12" s="112">
        <v>27853</v>
      </c>
      <c r="F12" s="112">
        <v>28226</v>
      </c>
      <c r="G12" s="114">
        <f>((F12-E12)/E12)*100</f>
        <v>1.3391735181129503</v>
      </c>
    </row>
    <row r="13" spans="1:7" ht="12.75">
      <c r="A13" s="145" t="s">
        <v>314</v>
      </c>
      <c r="B13" s="112">
        <v>20671</v>
      </c>
      <c r="C13" s="112">
        <v>20259</v>
      </c>
      <c r="D13" s="113">
        <f>((C13-B13)/B13)*100</f>
        <v>-1.9931304726428332</v>
      </c>
      <c r="E13" s="112">
        <v>22088</v>
      </c>
      <c r="F13" s="112">
        <v>21701</v>
      </c>
      <c r="G13" s="114">
        <f>((F13-E13)/E13)*100</f>
        <v>-1.7520825787758056</v>
      </c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310</v>
      </c>
      <c r="B15" s="119">
        <f>SUM(B8:B13)</f>
        <v>65471</v>
      </c>
      <c r="C15" s="119">
        <f>SUM(C8:C13)</f>
        <v>64808</v>
      </c>
      <c r="D15" s="120">
        <f>((C15-B15)/B15)*100</f>
        <v>-1.0126620946678684</v>
      </c>
      <c r="E15" s="119">
        <f>SUM(E8:E13)</f>
        <v>70441</v>
      </c>
      <c r="F15" s="119">
        <f>SUM(F8:F13)</f>
        <v>70030</v>
      </c>
      <c r="G15" s="121">
        <f>((F15-E15)/E15)*100</f>
        <v>-0.5834670149486804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40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413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315</v>
      </c>
      <c r="B8" s="108">
        <v>266</v>
      </c>
      <c r="C8" s="108">
        <v>263</v>
      </c>
      <c r="D8" s="109">
        <f>((C8-B8)/B8)*100</f>
        <v>-1.1278195488721803</v>
      </c>
      <c r="E8" s="108">
        <v>267</v>
      </c>
      <c r="F8" s="108">
        <v>265</v>
      </c>
      <c r="G8" s="110">
        <f>((F8-E8)/E8)*100</f>
        <v>-0.7490636704119851</v>
      </c>
    </row>
    <row r="9" spans="1:7" ht="12.75">
      <c r="A9" s="145" t="s">
        <v>317</v>
      </c>
      <c r="B9" s="112"/>
      <c r="C9" s="112"/>
      <c r="D9" s="113"/>
      <c r="E9" s="112"/>
      <c r="F9" s="112"/>
      <c r="G9" s="114"/>
    </row>
    <row r="10" spans="1:7" ht="12.75">
      <c r="A10" s="144" t="s">
        <v>316</v>
      </c>
      <c r="B10" s="112">
        <v>5720</v>
      </c>
      <c r="C10" s="112">
        <v>8721</v>
      </c>
      <c r="D10" s="113">
        <f>((C10-B10)/B10)*100</f>
        <v>52.46503496503496</v>
      </c>
      <c r="E10" s="112">
        <v>6897</v>
      </c>
      <c r="F10" s="112">
        <v>10208</v>
      </c>
      <c r="G10" s="114">
        <f>((F10-E10)/E10)*100</f>
        <v>48.006379585326954</v>
      </c>
    </row>
    <row r="11" spans="1:7" ht="12.75">
      <c r="A11" s="145" t="s">
        <v>318</v>
      </c>
      <c r="B11" s="112">
        <v>1230</v>
      </c>
      <c r="C11" s="112">
        <v>1275</v>
      </c>
      <c r="D11" s="113">
        <f>((C11-B11)/B11)*100</f>
        <v>3.6585365853658534</v>
      </c>
      <c r="E11" s="112">
        <v>1756</v>
      </c>
      <c r="F11" s="112">
        <v>1812</v>
      </c>
      <c r="G11" s="114">
        <f>((F11-E11)/E11)*100</f>
        <v>3.189066059225513</v>
      </c>
    </row>
    <row r="12" spans="1:7" ht="12.75">
      <c r="A12" s="145" t="s">
        <v>319</v>
      </c>
      <c r="B12" s="112">
        <v>5688</v>
      </c>
      <c r="C12" s="112">
        <v>6204</v>
      </c>
      <c r="D12" s="113">
        <f>((C12-B12)/B12)*100</f>
        <v>9.071729957805907</v>
      </c>
      <c r="E12" s="112">
        <v>7671</v>
      </c>
      <c r="F12" s="112">
        <v>8307</v>
      </c>
      <c r="G12" s="114">
        <f>((F12-E12)/E12)*100</f>
        <v>8.290965975752835</v>
      </c>
    </row>
    <row r="13" spans="1:7" ht="12.75">
      <c r="A13" s="145"/>
      <c r="B13" s="112"/>
      <c r="C13" s="112"/>
      <c r="D13" s="113"/>
      <c r="E13" s="112"/>
      <c r="F13" s="112"/>
      <c r="G13" s="114"/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352</v>
      </c>
      <c r="B15" s="119">
        <f>SUM(B8:B13)</f>
        <v>12904</v>
      </c>
      <c r="C15" s="119">
        <f>SUM(C8:C13)</f>
        <v>16463</v>
      </c>
      <c r="D15" s="120">
        <f>((C15-B15)/B15)*100</f>
        <v>27.580595164290145</v>
      </c>
      <c r="E15" s="119">
        <f>SUM(E8:E13)</f>
        <v>16591</v>
      </c>
      <c r="F15" s="119">
        <f>SUM(F8:F13)</f>
        <v>20592</v>
      </c>
      <c r="G15" s="121">
        <f>((F15-E15)/E15)*100</f>
        <v>24.115484298716172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2009-07-20T12:17:01Z</cp:lastPrinted>
  <dcterms:created xsi:type="dcterms:W3CDTF">2001-06-19T15:32:58Z</dcterms:created>
  <dcterms:modified xsi:type="dcterms:W3CDTF">2010-12-01T17:13:22Z</dcterms:modified>
  <cp:category/>
  <cp:version/>
  <cp:contentType/>
  <cp:contentStatus/>
</cp:coreProperties>
</file>