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firstSheet="2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gui11cos" sheetId="15" r:id="rId15"/>
    <sheet name="alt12lce" sheetId="16" r:id="rId16"/>
    <sheet name="pat13ana" sheetId="17" r:id="rId17"/>
    <sheet name="pat14ana" sheetId="18" r:id="rId18"/>
    <sheet name="pat15ión" sheetId="19" r:id="rId19"/>
    <sheet name="rem16no)" sheetId="20" r:id="rId20"/>
    <sheet name="rem17no)" sheetId="21" r:id="rId21"/>
    <sheet name="gir18sol" sheetId="22" r:id="rId22"/>
    <sheet name="alf19lfa" sheetId="23" r:id="rId23"/>
    <sheet name="esp20ago" sheetId="24" r:id="rId24"/>
    <sheet name="tom21-V)" sheetId="25" r:id="rId25"/>
    <sheet name="tom22rva" sheetId="26" r:id="rId26"/>
    <sheet name="pim23rva" sheetId="27" r:id="rId27"/>
    <sheet name="alc24ofa" sheetId="28" r:id="rId28"/>
    <sheet name="ceb25osa" sheetId="29" r:id="rId29"/>
    <sheet name="ceb26ano" sheetId="30" r:id="rId30"/>
    <sheet name="gui27des" sheetId="31" r:id="rId31"/>
    <sheet name="hab28des" sheetId="32" r:id="rId32"/>
    <sheet name="esc29las" sheetId="33" r:id="rId33"/>
    <sheet name="esp30cas" sheetId="34" r:id="rId34"/>
    <sheet name="otr31tas" sheetId="35" r:id="rId35"/>
    <sheet name="bró32oli" sheetId="36" r:id="rId36"/>
    <sheet name="api33pio" sheetId="37" r:id="rId37"/>
    <sheet name="pep34ino" sheetId="38" r:id="rId38"/>
    <sheet name="pep35llo" sheetId="39" r:id="rId39"/>
    <sheet name="ber36ena" sheetId="40" r:id="rId40"/>
    <sheet name="cal37cín" sheetId="41" r:id="rId41"/>
    <sheet name="zan38ria" sheetId="42" r:id="rId42"/>
    <sheet name="nab39abo" sheetId="43" r:id="rId43"/>
    <sheet name="ráb40ano" sheetId="44" r:id="rId44"/>
    <sheet name="pue41rro" sheetId="45" r:id="rId45"/>
    <sheet name="híb42na)" sheetId="46" r:id="rId46"/>
    <sheet name="alb43que" sheetId="47" r:id="rId47"/>
    <sheet name="cer44nda" sheetId="48" r:id="rId48"/>
    <sheet name="mel45tón" sheetId="49" r:id="rId49"/>
    <sheet name="cir46ela" sheetId="50" r:id="rId50"/>
    <sheet name="agu47ate" sheetId="51" r:id="rId51"/>
    <sheet name="alm48dra" sheetId="52" r:id="rId52"/>
    <sheet name="uva49ión" sheetId="53" r:id="rId53"/>
    <sheet name="vin50sto" sheetId="54" r:id="rId54"/>
    <sheet name="ace51ara" sheetId="55" r:id="rId55"/>
    <sheet name="ace52ite" sheetId="5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xlnm.Print_Area" localSheetId="0">'portada'!$A$1:$K$70</definedName>
    <definedName name="_xlnm.Print_Area" localSheetId="2">'resumen nacional'!$A$1:$AB$98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54">'ace51ara'!#REF!</definedName>
    <definedName name="Menú_cuaderno" localSheetId="55">'ace52ite'!#REF!</definedName>
    <definedName name="Menú_cuaderno" localSheetId="50">'agu47ate'!#REF!</definedName>
    <definedName name="Menú_cuaderno" localSheetId="46">'alb43que'!#REF!</definedName>
    <definedName name="Menú_cuaderno" localSheetId="27">'alc24ofa'!#REF!</definedName>
    <definedName name="Menú_cuaderno" localSheetId="22">'alf19lfa'!#REF!</definedName>
    <definedName name="Menú_cuaderno" localSheetId="51">'alm48dra'!#REF!</definedName>
    <definedName name="Menú_cuaderno" localSheetId="15">'alt12lce'!#REF!</definedName>
    <definedName name="Menú_cuaderno" localSheetId="36">'api33pio'!#REF!</definedName>
    <definedName name="Menú_cuaderno" localSheetId="13">'arr10roz'!#REF!</definedName>
    <definedName name="Menú_cuaderno" localSheetId="9">'ave6ena'!#REF!</definedName>
    <definedName name="Menú_cuaderno" localSheetId="39">'ber36ena'!#REF!</definedName>
    <definedName name="Menú_cuaderno" localSheetId="35">'bró32oli'!#REF!</definedName>
    <definedName name="Menú_cuaderno" localSheetId="40">'cal37cín'!#REF!</definedName>
    <definedName name="Menú_cuaderno" localSheetId="28">'ceb25osa'!#REF!</definedName>
    <definedName name="Menú_cuaderno" localSheetId="29">'ceb26ano'!#REF!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7">'cer44nda'!#REF!</definedName>
    <definedName name="Menú_cuaderno" localSheetId="49">'cir46ela'!#REF!</definedName>
    <definedName name="Menú_cuaderno" localSheetId="32">'esc29las'!#REF!</definedName>
    <definedName name="Menú_cuaderno" localSheetId="23">'esp20ago'!#REF!</definedName>
    <definedName name="Menú_cuaderno" localSheetId="33">'esp30cas'!#REF!</definedName>
    <definedName name="Menú_cuaderno" localSheetId="21">'gir18sol'!#REF!</definedName>
    <definedName name="Menú_cuaderno" localSheetId="14">'gui11cos'!#REF!</definedName>
    <definedName name="Menú_cuaderno" localSheetId="30">'gui27des'!#REF!</definedName>
    <definedName name="Menú_cuaderno" localSheetId="31">'hab28des'!#REF!</definedName>
    <definedName name="Menú_cuaderno" localSheetId="45">'híb42na)'!#REF!</definedName>
    <definedName name="Menú_cuaderno" localSheetId="12">'maí9aíz'!#REF!</definedName>
    <definedName name="Menú_cuaderno" localSheetId="48">'mel45tón'!#REF!</definedName>
    <definedName name="Menú_cuaderno" localSheetId="42">'nab39abo'!#REF!</definedName>
    <definedName name="Menú_cuaderno" localSheetId="34">'otr31tas'!#REF!</definedName>
    <definedName name="Menú_cuaderno" localSheetId="16">'pat13ana'!#REF!</definedName>
    <definedName name="Menú_cuaderno" localSheetId="17">'pat14ana'!#REF!</definedName>
    <definedName name="Menú_cuaderno" localSheetId="18">'pat15ión'!#REF!</definedName>
    <definedName name="Menú_cuaderno" localSheetId="37">'pep34ino'!#REF!</definedName>
    <definedName name="Menú_cuaderno" localSheetId="38">'pep35llo'!#REF!</definedName>
    <definedName name="Menú_cuaderno" localSheetId="26">'pim23rva'!#REF!</definedName>
    <definedName name="Menú_cuaderno" localSheetId="0">'[5]tri0ndo'!#REF!</definedName>
    <definedName name="Menú_cuaderno" localSheetId="44">'pue41rro'!#REF!</definedName>
    <definedName name="Menú_cuaderno" localSheetId="43">'ráb40ano'!#REF!</definedName>
    <definedName name="Menú_cuaderno" localSheetId="19">'rem16no)'!#REF!</definedName>
    <definedName name="Menú_cuaderno" localSheetId="20">'rem17no)'!#REF!</definedName>
    <definedName name="Menú_cuaderno" localSheetId="24">'tom21-V)'!#REF!</definedName>
    <definedName name="Menú_cuaderno" localSheetId="25">'tom22rva'!#REF!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'uva49ión'!#REF!</definedName>
    <definedName name="Menú_cuaderno" localSheetId="53">'vin50sto'!#REF!</definedName>
    <definedName name="Menú_cuaderno" localSheetId="41">'zan38ria'!#REF!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<sst xmlns="http://schemas.openxmlformats.org/spreadsheetml/2006/main" count="4107" uniqueCount="337">
  <si>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</si>
  <si>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</si>
  <si>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</si>
  <si>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</si>
  <si>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</si>
  <si>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</si>
  <si>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</si>
  <si>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</si>
  <si>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</si>
  <si>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</si>
  <si>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</si>
  <si>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</si>
  <si>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</si>
  <si>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</si>
  <si>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</si>
  <si>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</si>
  <si>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</si>
  <si>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</si>
  <si>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</si>
  <si>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</si>
  <si>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</si>
  <si>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</si>
  <si>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</si>
  <si>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</si>
  <si>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</si>
  <si>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</si>
  <si>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</si>
  <si>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</si>
  <si>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</si>
  <si>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</si>
  <si>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</si>
  <si>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</si>
  <si>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</si>
  <si>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</si>
  <si>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</si>
  <si>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</si>
  <si>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</si>
  <si>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</si>
  <si>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</si>
  <si>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</si>
  <si>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</si>
  <si>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</si>
  <si>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</si>
  <si>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</si>
  <si>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</si>
  <si>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</si>
  <si>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</si>
  <si>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</si>
  <si>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</si>
  <si>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</si>
  <si>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</si>
  <si>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</si>
  <si>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</si>
  <si>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</si>
  <si>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</si>
  <si>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</si>
  <si>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</si>
  <si>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</si>
  <si>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</si>
  <si>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</si>
  <si>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</si>
  <si>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</si>
  <si>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</si>
  <si>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</si>
  <si>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</si>
  <si>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</si>
  <si>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</si>
  <si>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</si>
  <si>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</si>
  <si>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2019 MARZO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</si>
  <si>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</si>
  <si>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</si>
  <si>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</si>
  <si>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</si>
  <si>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</si>
  <si>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</si>
  <si>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</si>
  <si>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</si>
  <si>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</si>
  <si>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</si>
  <si>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GUISANTES SECOS</t>
  </si>
  <si>
    <t>ALTRAMUZ DULCE</t>
  </si>
  <si>
    <t>PATATA EXTRATEMPRANA</t>
  </si>
  <si>
    <t>PATATA TEMPRANA</t>
  </si>
  <si>
    <t>PATATA MEDIA ESTACIÓN</t>
  </si>
  <si>
    <t>REMOLACHA AZUCARERA (R. VERANO)</t>
  </si>
  <si>
    <t>REMOLACHA AZUCARERA (R. INVIERNO)</t>
  </si>
  <si>
    <t>GIRASOL</t>
  </si>
  <si>
    <t>ALFALFA</t>
  </si>
  <si>
    <t>ESPÁRRAGO</t>
  </si>
  <si>
    <t>TOMATE (REC. 1-I/31-V)</t>
  </si>
  <si>
    <t>TOMATE CONSERVA</t>
  </si>
  <si>
    <t>PIMIENTO CONSERVA</t>
  </si>
  <si>
    <t>ALCACHOFA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</si>
  <si>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</si>
  <si>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</si>
  <si>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</si>
  <si>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</si>
  <si>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</si>
  <si>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</si>
  <si>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</si>
  <si>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</si>
  <si>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APIO</t>
  </si>
  <si>
    <t>PEPINO</t>
  </si>
  <si>
    <t>PEPINILLO</t>
  </si>
  <si>
    <t>BERENJENA</t>
  </si>
  <si>
    <t>CALABACÍN</t>
  </si>
  <si>
    <t>ZANAHORIA</t>
  </si>
  <si>
    <t>NABO</t>
  </si>
  <si>
    <t>RÁBANO</t>
  </si>
  <si>
    <t>PUERRO</t>
  </si>
  <si>
    <t>HÍBRIDOS (MANDARINA)</t>
  </si>
  <si>
    <t>ALBARICOQUE</t>
  </si>
  <si>
    <t>CEREZA Y GUINDA</t>
  </si>
  <si>
    <t>MELOCOTÓN</t>
  </si>
  <si>
    <t>CIRUELA</t>
  </si>
  <si>
    <t>AGUACATE</t>
  </si>
  <si>
    <t>ALMENDRA</t>
  </si>
  <si>
    <t>UVA VINIFICACIÓN</t>
  </si>
  <si>
    <t>VINO + MOSTO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</si>
  <si>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</si>
  <si>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</si>
  <si>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</si>
  <si>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</si>
  <si>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</si>
  <si>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</si>
  <si>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</si>
  <si>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</si>
  <si>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</si>
  <si>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MARZO 2019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</si>
  <si>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</si>
  <si>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</si>
  <si>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</si>
  <si>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</si>
  <si>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</si>
  <si>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</si>
  <si>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</si>
  <si>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</si>
  <si>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</si>
  <si>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</si>
  <si>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</si>
  <si>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</si>
  <si>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</si>
  <si>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</si>
  <si>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</si>
  <si>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</si>
  <si>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</si>
  <si>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</si>
  <si>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</si>
  <si>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</si>
  <si>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</si>
  <si>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</si>
  <si>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</si>
  <si>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</si>
  <si>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</si>
  <si>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</si>
  <si>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</si>
  <si>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</si>
  <si>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</si>
  <si>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</si>
  <si>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</si>
  <si>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</si>
  <si>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</si>
  <si>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</si>
  <si>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</si>
  <si>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</si>
  <si>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</si>
  <si>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</si>
  <si>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</si>
  <si>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</si>
  <si>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</si>
  <si>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</si>
  <si>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</si>
  <si>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</si>
  <si>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</si>
  <si>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</si>
  <si>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</si>
  <si>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</si>
  <si>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</si>
  <si>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</si>
  <si>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</si>
  <si>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</si>
  <si>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</si>
  <si>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</si>
  <si>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</si>
  <si>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</si>
  <si>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</si>
  <si>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</si>
  <si>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</si>
  <si>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</si>
  <si>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</si>
  <si>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</si>
  <si>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</si>
  <si>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</si>
  <si>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</si>
  <si>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</si>
  <si>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</si>
  <si>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</si>
  <si>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</si>
  <si>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</si>
  <si>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</si>
  <si>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</si>
  <si>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</si>
  <si>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</si>
  <si>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</si>
  <si>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</si>
  <si>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</si>
  <si>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</si>
  <si>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</si>
  <si>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</si>
  <si>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</si>
  <si>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</si>
  <si>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</si>
  <si>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</si>
  <si>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</si>
  <si>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</si>
  <si>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</si>
  <si>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uva vinificación</t>
  </si>
  <si>
    <t>vino + mosto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</si>
  <si>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</si>
  <si>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</si>
  <si>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</si>
  <si>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</si>
  <si>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</si>
  <si>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</si>
  <si>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</si>
  <si>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</si>
  <si>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</si>
  <si>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</si>
  <si>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</si>
  <si>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</si>
  <si>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</si>
  <si>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</si>
  <si>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</si>
  <si>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</si>
  <si>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</si>
  <si>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</si>
  <si>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</si>
  <si>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guisantes secos</t>
  </si>
  <si>
    <t xml:space="preserve"> altramuz dulce</t>
  </si>
  <si>
    <t xml:space="preserve"> patata extratemprana</t>
  </si>
  <si>
    <t xml:space="preserve"> patata temprana</t>
  </si>
  <si>
    <t xml:space="preserve"> patata media estación</t>
  </si>
  <si>
    <t xml:space="preserve"> remolacha azucarera (r. verano)</t>
  </si>
  <si>
    <t xml:space="preserve"> remolacha azucarera (r. invierno)</t>
  </si>
  <si>
    <t xml:space="preserve"> girasol</t>
  </si>
  <si>
    <t xml:space="preserve"> alfalfa</t>
  </si>
  <si>
    <t xml:space="preserve"> espárrago</t>
  </si>
  <si>
    <t xml:space="preserve"> tomate (rec. 1-i/31-v)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</si>
  <si>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</si>
  <si>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</si>
  <si>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</si>
  <si>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</si>
  <si>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</si>
  <si>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</si>
  <si>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</si>
  <si>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</si>
  <si>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</si>
  <si>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</si>
  <si>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</si>
  <si>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apio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</si>
  <si>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</si>
  <si>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</si>
  <si>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</si>
  <si>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</si>
  <si>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</si>
  <si>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nabo</t>
  </si>
  <si>
    <t xml:space="preserve"> rábano</t>
  </si>
  <si>
    <t xml:space="preserve"> puerro</t>
  </si>
  <si>
    <t xml:space="preserve"> híbridos (mandarina)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</si>
  <si>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</si>
  <si>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</si>
  <si>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</si>
  <si>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</si>
  <si>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aguacate</t>
  </si>
  <si>
    <t xml:space="preserve"> almendra</t>
  </si>
  <si>
    <t xml:space="preserve"> uva vinificación</t>
  </si>
  <si>
    <t xml:space="preserve"> vino + mosto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</si>
  <si>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</si>
  <si>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</si>
  <si>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</si>
  <si>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</si>
  <si>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MARZO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</si>
  <si>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</si>
  <si>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</si>
  <si>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</si>
  <si>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</si>
  <si>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</si>
  <si>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30/04/2019</t>
  </si>
  <si>
    <t>DEFINITIVO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</si>
  <si>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</si>
  <si>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</si>
  <si>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</si>
  <si>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</si>
  <si>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</si>
  <si>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</si>
  <si>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</si>
  <si>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</si>
  <si>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</si>
  <si>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</si>
  <si>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</si>
  <si>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</si>
  <si>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</si>
  <si>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</si>
  <si>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</si>
  <si>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</si>
  <si>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</si>
  <si>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</si>
  <si>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</si>
  <si>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</si>
  <si>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</si>
  <si>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</si>
  <si>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</si>
  <si>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</si>
  <si>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</si>
  <si>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</si>
  <si>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</si>
  <si>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</si>
  <si>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</si>
  <si>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</si>
  <si>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</si>
  <si>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</si>
  <si>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</si>
  <si>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</si>
  <si>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</si>
  <si>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</si>
  <si>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</si>
  <si>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</si>
  <si>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</si>
  <si>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</si>
  <si>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</si>
  <si>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</si>
  <si>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</si>
  <si>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</si>
  <si>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MES (1)</t>
  </si>
  <si>
    <t>DEFINIT.</t>
  </si>
  <si>
    <t>PRODUCCIONES (1000 hectolitros)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</si>
</sst>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Fill="1" applyAlignment="1">
      <alignment horizontal="right"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24" customWidth="1"/>
    <col min="2" max="2" width="14.140625" style="124" customWidth="1"/>
    <col min="3" max="10" width="11.57421875" style="124" customWidth="1"/>
    <col min="11" max="11" width="1.57421875" style="124" customWidth="1"/>
    <col min="12" max="16384" width="11.57421875" style="124" customWidth="1"/>
  </cols>
  <sheetData>
    <row r="1" spans="1:11" ht="12.75">
      <c r="A1" s="123"/>
      <c r="B1" s="161" t="s">
        <v>283</v>
      </c>
      <c r="C1" s="161"/>
      <c r="D1" s="161"/>
      <c r="E1" s="123"/>
      <c r="F1" s="123"/>
      <c r="G1" s="123"/>
      <c r="H1" s="123"/>
      <c r="I1" s="123"/>
      <c r="J1" s="123"/>
      <c r="K1" s="123"/>
    </row>
    <row r="2" spans="1:11" ht="12.75">
      <c r="A2" s="123"/>
      <c r="B2" s="161"/>
      <c r="C2" s="161"/>
      <c r="D2" s="161"/>
      <c r="E2" s="123"/>
      <c r="F2" s="123"/>
      <c r="G2" s="162"/>
      <c r="H2" s="163"/>
      <c r="I2" s="163"/>
      <c r="J2" s="164"/>
      <c r="K2" s="125"/>
    </row>
    <row r="3" spans="1:11" ht="5.25" customHeight="1">
      <c r="A3" s="123"/>
      <c r="B3" s="161"/>
      <c r="C3" s="161"/>
      <c r="D3" s="161"/>
      <c r="E3" s="123"/>
      <c r="F3" s="123"/>
      <c r="G3" s="126"/>
      <c r="H3" s="127"/>
      <c r="I3" s="127"/>
      <c r="J3" s="128"/>
      <c r="K3" s="125"/>
    </row>
    <row r="4" spans="1:11" ht="12.75">
      <c r="A4" s="123"/>
      <c r="B4" s="161"/>
      <c r="C4" s="161"/>
      <c r="D4" s="161"/>
      <c r="E4" s="123"/>
      <c r="F4" s="123"/>
      <c r="G4" s="165" t="s">
        <v>280</v>
      </c>
      <c r="H4" s="166"/>
      <c r="I4" s="166"/>
      <c r="J4" s="167"/>
      <c r="K4" s="125"/>
    </row>
    <row r="5" spans="1:11" ht="12.75">
      <c r="A5" s="123"/>
      <c r="B5" s="123"/>
      <c r="C5" s="123"/>
      <c r="D5" s="123"/>
      <c r="E5" s="123"/>
      <c r="F5" s="123"/>
      <c r="G5" s="168"/>
      <c r="H5" s="169"/>
      <c r="I5" s="169"/>
      <c r="J5" s="170"/>
      <c r="K5" s="125"/>
    </row>
    <row r="6" spans="1:11" ht="12.75">
      <c r="A6" s="123"/>
      <c r="B6" s="123"/>
      <c r="C6" s="123"/>
      <c r="D6" s="123"/>
      <c r="E6" s="123"/>
      <c r="F6" s="123"/>
      <c r="G6" s="129"/>
      <c r="H6" s="129"/>
      <c r="I6" s="129"/>
      <c r="J6" s="129"/>
      <c r="K6" s="125"/>
    </row>
    <row r="7" spans="1:11" ht="5.25" customHeight="1">
      <c r="A7" s="123"/>
      <c r="B7" s="123"/>
      <c r="C7" s="123"/>
      <c r="D7" s="123"/>
      <c r="E7" s="123"/>
      <c r="F7" s="123"/>
      <c r="G7" s="130"/>
      <c r="H7" s="130"/>
      <c r="I7" s="130"/>
      <c r="J7" s="130"/>
      <c r="K7" s="125"/>
    </row>
    <row r="8" spans="1:11" ht="12.75">
      <c r="A8" s="123"/>
      <c r="B8" s="123"/>
      <c r="C8" s="123"/>
      <c r="D8" s="123"/>
      <c r="E8" s="123"/>
      <c r="F8" s="123"/>
      <c r="G8" s="171" t="s">
        <v>284</v>
      </c>
      <c r="H8" s="171"/>
      <c r="I8" s="171"/>
      <c r="J8" s="171"/>
      <c r="K8" s="171"/>
    </row>
    <row r="9" spans="1:11" ht="16.5" customHeight="1">
      <c r="A9" s="123"/>
      <c r="B9" s="123"/>
      <c r="C9" s="123"/>
      <c r="D9" s="131"/>
      <c r="E9" s="131"/>
      <c r="F9" s="123"/>
      <c r="G9" s="171" t="s">
        <v>285</v>
      </c>
      <c r="H9" s="171"/>
      <c r="I9" s="171"/>
      <c r="J9" s="171"/>
      <c r="K9" s="171"/>
    </row>
    <row r="10" spans="1:11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2.7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12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12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2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3.5" thickBo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3.5" thickTop="1">
      <c r="A24" s="123"/>
      <c r="B24" s="123"/>
      <c r="C24" s="132"/>
      <c r="D24" s="133"/>
      <c r="E24" s="133"/>
      <c r="F24" s="133"/>
      <c r="G24" s="133"/>
      <c r="H24" s="133"/>
      <c r="I24" s="134"/>
      <c r="J24" s="123"/>
      <c r="K24" s="123"/>
    </row>
    <row r="25" spans="1:11" ht="12.75">
      <c r="A25" s="123"/>
      <c r="B25" s="123"/>
      <c r="C25" s="135"/>
      <c r="D25" s="136"/>
      <c r="E25" s="136"/>
      <c r="F25" s="136"/>
      <c r="G25" s="136"/>
      <c r="H25" s="136"/>
      <c r="I25" s="137"/>
      <c r="J25" s="123"/>
      <c r="K25" s="123"/>
    </row>
    <row r="26" spans="1:11" ht="12.75">
      <c r="A26" s="123"/>
      <c r="B26" s="123"/>
      <c r="C26" s="135"/>
      <c r="D26" s="136"/>
      <c r="E26" s="136"/>
      <c r="F26" s="136"/>
      <c r="G26" s="136"/>
      <c r="H26" s="136"/>
      <c r="I26" s="137"/>
      <c r="J26" s="123"/>
      <c r="K26" s="123"/>
    </row>
    <row r="27" spans="1:11" ht="18.75" customHeight="1">
      <c r="A27" s="123"/>
      <c r="B27" s="123"/>
      <c r="C27" s="176" t="s">
        <v>281</v>
      </c>
      <c r="D27" s="177"/>
      <c r="E27" s="177"/>
      <c r="F27" s="177"/>
      <c r="G27" s="177"/>
      <c r="H27" s="177"/>
      <c r="I27" s="178"/>
      <c r="J27" s="123"/>
      <c r="K27" s="123"/>
    </row>
    <row r="28" spans="1:11" ht="12.75">
      <c r="A28" s="123"/>
      <c r="B28" s="123"/>
      <c r="C28" s="135"/>
      <c r="D28" s="136"/>
      <c r="E28" s="136"/>
      <c r="F28" s="136"/>
      <c r="G28" s="136"/>
      <c r="H28" s="136"/>
      <c r="I28" s="137"/>
      <c r="J28" s="123"/>
      <c r="K28" s="123"/>
    </row>
    <row r="29" spans="1:11" ht="12.75">
      <c r="A29" s="123"/>
      <c r="B29" s="123"/>
      <c r="C29" s="135"/>
      <c r="D29" s="136"/>
      <c r="E29" s="136"/>
      <c r="F29" s="136"/>
      <c r="G29" s="136"/>
      <c r="H29" s="136"/>
      <c r="I29" s="137"/>
      <c r="J29" s="123"/>
      <c r="K29" s="123"/>
    </row>
    <row r="30" spans="1:11" ht="18.75" customHeight="1">
      <c r="A30" s="123"/>
      <c r="B30" s="123"/>
      <c r="C30" s="176" t="s">
        <v>282</v>
      </c>
      <c r="D30" s="177"/>
      <c r="E30" s="177"/>
      <c r="F30" s="177"/>
      <c r="G30" s="177"/>
      <c r="H30" s="177"/>
      <c r="I30" s="178"/>
      <c r="J30" s="123"/>
      <c r="K30" s="123"/>
    </row>
    <row r="31" spans="1:11" ht="12.75">
      <c r="A31" s="123"/>
      <c r="B31" s="123"/>
      <c r="C31" s="135"/>
      <c r="D31" s="136"/>
      <c r="E31" s="136"/>
      <c r="F31" s="136"/>
      <c r="G31" s="136"/>
      <c r="H31" s="136"/>
      <c r="I31" s="137"/>
      <c r="J31" s="123"/>
      <c r="K31" s="123"/>
    </row>
    <row r="32" spans="1:11" ht="12.75">
      <c r="A32" s="123"/>
      <c r="B32" s="123"/>
      <c r="C32" s="135"/>
      <c r="D32" s="136"/>
      <c r="E32" s="136"/>
      <c r="F32" s="136"/>
      <c r="G32" s="136"/>
      <c r="H32" s="136"/>
      <c r="I32" s="137"/>
      <c r="J32" s="123"/>
      <c r="K32" s="123"/>
    </row>
    <row r="33" spans="1:11" ht="12.75">
      <c r="A33" s="123"/>
      <c r="B33" s="123"/>
      <c r="C33" s="135"/>
      <c r="D33" s="136"/>
      <c r="E33" s="136"/>
      <c r="F33" s="136"/>
      <c r="G33" s="136"/>
      <c r="H33" s="136"/>
      <c r="I33" s="137"/>
      <c r="J33" s="123"/>
      <c r="K33" s="123"/>
    </row>
    <row r="34" spans="1:11" ht="13.5" thickBot="1">
      <c r="A34" s="123"/>
      <c r="B34" s="123"/>
      <c r="C34" s="138"/>
      <c r="D34" s="139"/>
      <c r="E34" s="139"/>
      <c r="F34" s="139"/>
      <c r="G34" s="139"/>
      <c r="H34" s="139"/>
      <c r="I34" s="140"/>
      <c r="J34" s="123"/>
      <c r="K34" s="123"/>
    </row>
    <row r="35" spans="1:11" ht="13.5" thickTop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5">
      <c r="A40" s="123"/>
      <c r="B40" s="123"/>
      <c r="C40" s="123"/>
      <c r="D40" s="123"/>
      <c r="E40" s="179"/>
      <c r="F40" s="179"/>
      <c r="G40" s="179"/>
      <c r="H40" s="123"/>
      <c r="I40" s="123"/>
      <c r="J40" s="123"/>
      <c r="K40" s="123"/>
    </row>
    <row r="41" spans="1:11" ht="12.75">
      <c r="A41" s="123"/>
      <c r="B41" s="123"/>
      <c r="C41" s="123"/>
      <c r="D41" s="123"/>
      <c r="E41" s="180"/>
      <c r="F41" s="180"/>
      <c r="G41" s="180"/>
      <c r="H41" s="123"/>
      <c r="I41" s="123"/>
      <c r="J41" s="123"/>
      <c r="K41" s="123"/>
    </row>
    <row r="42" spans="1:11" ht="15">
      <c r="A42" s="123"/>
      <c r="B42" s="123"/>
      <c r="C42" s="123"/>
      <c r="D42" s="123"/>
      <c r="E42" s="179"/>
      <c r="F42" s="179"/>
      <c r="G42" s="179"/>
      <c r="H42" s="123"/>
      <c r="I42" s="123"/>
      <c r="J42" s="123"/>
      <c r="K42" s="123"/>
    </row>
    <row r="43" spans="1:11" ht="12.75">
      <c r="A43" s="123"/>
      <c r="B43" s="123"/>
      <c r="C43" s="123"/>
      <c r="D43" s="123"/>
      <c r="E43" s="180"/>
      <c r="F43" s="180"/>
      <c r="G43" s="180"/>
      <c r="H43" s="123"/>
      <c r="I43" s="123"/>
      <c r="J43" s="123"/>
      <c r="K43" s="123"/>
    </row>
    <row r="44" spans="1:11" ht="15">
      <c r="A44" s="123"/>
      <c r="B44" s="123"/>
      <c r="C44" s="123"/>
      <c r="D44" s="123"/>
      <c r="E44" s="141" t="s">
        <v>286</v>
      </c>
      <c r="F44" s="141"/>
      <c r="G44" s="141"/>
      <c r="H44" s="123"/>
      <c r="I44" s="123"/>
      <c r="J44" s="123"/>
      <c r="K44" s="123"/>
    </row>
    <row r="45" spans="1:11" ht="12.75">
      <c r="A45" s="123"/>
      <c r="B45" s="123"/>
      <c r="C45" s="123"/>
      <c r="D45" s="123"/>
      <c r="E45" s="172" t="s">
        <v>287</v>
      </c>
      <c r="F45" s="172"/>
      <c r="G45" s="172"/>
      <c r="H45" s="123"/>
      <c r="I45" s="123"/>
      <c r="J45" s="123"/>
      <c r="K45" s="123"/>
    </row>
    <row r="46" spans="1:11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5">
      <c r="A53" s="123"/>
      <c r="B53" s="123"/>
      <c r="C53" s="123"/>
      <c r="D53" s="142"/>
      <c r="E53" s="123"/>
      <c r="F53" s="143"/>
      <c r="G53" s="143"/>
      <c r="H53" s="123"/>
      <c r="I53" s="123"/>
      <c r="J53" s="123"/>
      <c r="K53" s="123"/>
    </row>
    <row r="54" spans="1:11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3.5" thickBo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19.5" customHeight="1" thickBot="1" thickTop="1">
      <c r="A68" s="123"/>
      <c r="B68" s="123"/>
      <c r="C68" s="123"/>
      <c r="D68" s="123"/>
      <c r="E68" s="123"/>
      <c r="F68" s="123"/>
      <c r="G68" s="123"/>
      <c r="H68" s="173" t="s">
        <v>288</v>
      </c>
      <c r="I68" s="174"/>
      <c r="J68" s="175"/>
      <c r="K68" s="144"/>
    </row>
    <row r="69" spans="1:11" s="145" customFormat="1" ht="12.75" customHeight="1" thickTop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ht="12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ht="12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</row>
    <row r="72" spans="1:11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</row>
    <row r="73" spans="1:11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6" spans="1:4" ht="12.75">
      <c r="A76" s="146"/>
      <c r="B76" s="146"/>
      <c r="C76" s="146"/>
      <c r="D76" s="146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130</v>
      </c>
      <c r="E9" s="30">
        <v>104</v>
      </c>
      <c r="F9" s="31"/>
      <c r="G9" s="31"/>
      <c r="H9" s="147">
        <v>0.018</v>
      </c>
      <c r="I9" s="147">
        <v>0.26</v>
      </c>
      <c r="J9" s="147">
        <v>0.212</v>
      </c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59</v>
      </c>
      <c r="E10" s="30">
        <v>59</v>
      </c>
      <c r="F10" s="31"/>
      <c r="G10" s="31"/>
      <c r="H10" s="147">
        <v>0.076</v>
      </c>
      <c r="I10" s="147">
        <v>0.148</v>
      </c>
      <c r="J10" s="147">
        <v>0.118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50</v>
      </c>
      <c r="E11" s="30">
        <v>40</v>
      </c>
      <c r="F11" s="31"/>
      <c r="G11" s="31"/>
      <c r="H11" s="147">
        <v>0.03</v>
      </c>
      <c r="I11" s="147">
        <v>0.155</v>
      </c>
      <c r="J11" s="147">
        <v>0.118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20</v>
      </c>
      <c r="F12" s="31"/>
      <c r="G12" s="31"/>
      <c r="H12" s="147">
        <v>0.052</v>
      </c>
      <c r="I12" s="147">
        <v>0.027</v>
      </c>
      <c r="J12" s="147">
        <v>0.044</v>
      </c>
      <c r="K12" s="32"/>
    </row>
    <row r="13" spans="1:11" s="42" customFormat="1" ht="11.25" customHeight="1">
      <c r="A13" s="36" t="s">
        <v>11</v>
      </c>
      <c r="B13" s="37"/>
      <c r="C13" s="38">
        <v>121</v>
      </c>
      <c r="D13" s="38">
        <v>255</v>
      </c>
      <c r="E13" s="38">
        <v>223</v>
      </c>
      <c r="F13" s="39">
        <v>87.45098039215686</v>
      </c>
      <c r="G13" s="40"/>
      <c r="H13" s="148">
        <v>0.176</v>
      </c>
      <c r="I13" s="149">
        <v>0.5900000000000001</v>
      </c>
      <c r="J13" s="149">
        <v>0.49199999999999994</v>
      </c>
      <c r="K13" s="41">
        <v>83.38983050847456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49</v>
      </c>
      <c r="E17" s="38">
        <v>50</v>
      </c>
      <c r="F17" s="39">
        <v>102.04081632653062</v>
      </c>
      <c r="G17" s="40"/>
      <c r="H17" s="148">
        <v>0.144</v>
      </c>
      <c r="I17" s="149">
        <v>0.059</v>
      </c>
      <c r="J17" s="149">
        <v>0.039</v>
      </c>
      <c r="K17" s="41">
        <v>66.10169491525424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7289</v>
      </c>
      <c r="D19" s="30">
        <v>6725</v>
      </c>
      <c r="E19" s="30">
        <v>6607</v>
      </c>
      <c r="F19" s="31"/>
      <c r="G19" s="31"/>
      <c r="H19" s="147">
        <v>31.343</v>
      </c>
      <c r="I19" s="147">
        <v>33.625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7289</v>
      </c>
      <c r="D22" s="38">
        <v>6725</v>
      </c>
      <c r="E22" s="38">
        <v>6607</v>
      </c>
      <c r="F22" s="39">
        <v>98.2453531598513</v>
      </c>
      <c r="G22" s="40"/>
      <c r="H22" s="148">
        <v>31.343</v>
      </c>
      <c r="I22" s="149">
        <v>33.625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13129</v>
      </c>
      <c r="D24" s="38">
        <v>11042</v>
      </c>
      <c r="E24" s="38">
        <v>11500</v>
      </c>
      <c r="F24" s="39">
        <v>104.14779931171888</v>
      </c>
      <c r="G24" s="40"/>
      <c r="H24" s="148">
        <v>56.183</v>
      </c>
      <c r="I24" s="149">
        <v>51.477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528</v>
      </c>
      <c r="D26" s="38">
        <v>425</v>
      </c>
      <c r="E26" s="38">
        <v>400</v>
      </c>
      <c r="F26" s="39">
        <v>94.11764705882354</v>
      </c>
      <c r="G26" s="40"/>
      <c r="H26" s="148">
        <v>1.952</v>
      </c>
      <c r="I26" s="149">
        <v>1.8</v>
      </c>
      <c r="J26" s="149">
        <v>1.5</v>
      </c>
      <c r="K26" s="41">
        <v>83.33333333333333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3240</v>
      </c>
      <c r="D28" s="30">
        <v>3073</v>
      </c>
      <c r="E28" s="30">
        <v>3100</v>
      </c>
      <c r="F28" s="31"/>
      <c r="G28" s="31"/>
      <c r="H28" s="147">
        <v>10.309</v>
      </c>
      <c r="I28" s="147">
        <v>8.485</v>
      </c>
      <c r="J28" s="147">
        <v>7.35</v>
      </c>
      <c r="K28" s="32"/>
    </row>
    <row r="29" spans="1:11" s="33" customFormat="1" ht="11.25" customHeight="1">
      <c r="A29" s="35" t="s">
        <v>21</v>
      </c>
      <c r="B29" s="29"/>
      <c r="C29" s="30">
        <v>17845</v>
      </c>
      <c r="D29" s="30">
        <v>17057</v>
      </c>
      <c r="E29" s="30">
        <v>17057</v>
      </c>
      <c r="F29" s="31"/>
      <c r="G29" s="31"/>
      <c r="H29" s="147">
        <v>20.808</v>
      </c>
      <c r="I29" s="147">
        <v>29.734</v>
      </c>
      <c r="J29" s="147">
        <v>23.152</v>
      </c>
      <c r="K29" s="32"/>
    </row>
    <row r="30" spans="1:11" s="33" customFormat="1" ht="11.25" customHeight="1">
      <c r="A30" s="35" t="s">
        <v>22</v>
      </c>
      <c r="B30" s="29"/>
      <c r="C30" s="30">
        <v>9512</v>
      </c>
      <c r="D30" s="30">
        <v>8474</v>
      </c>
      <c r="E30" s="30">
        <v>8500</v>
      </c>
      <c r="F30" s="31"/>
      <c r="G30" s="31"/>
      <c r="H30" s="147">
        <v>9.451</v>
      </c>
      <c r="I30" s="147">
        <v>10.934</v>
      </c>
      <c r="J30" s="147">
        <v>12.856</v>
      </c>
      <c r="K30" s="32"/>
    </row>
    <row r="31" spans="1:11" s="42" customFormat="1" ht="11.25" customHeight="1">
      <c r="A31" s="43" t="s">
        <v>23</v>
      </c>
      <c r="B31" s="37"/>
      <c r="C31" s="38">
        <v>30597</v>
      </c>
      <c r="D31" s="38">
        <v>28604</v>
      </c>
      <c r="E31" s="38">
        <v>28657</v>
      </c>
      <c r="F31" s="39">
        <v>100.1852887708013</v>
      </c>
      <c r="G31" s="40"/>
      <c r="H31" s="148">
        <v>40.568</v>
      </c>
      <c r="I31" s="149">
        <v>49.153</v>
      </c>
      <c r="J31" s="149">
        <v>43.358000000000004</v>
      </c>
      <c r="K31" s="41">
        <v>88.21028218013143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1932</v>
      </c>
      <c r="D33" s="30">
        <v>2000</v>
      </c>
      <c r="E33" s="30">
        <v>1500</v>
      </c>
      <c r="F33" s="31"/>
      <c r="G33" s="31"/>
      <c r="H33" s="147">
        <v>5.169</v>
      </c>
      <c r="I33" s="147">
        <v>5.4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3403</v>
      </c>
      <c r="D34" s="30">
        <v>3425</v>
      </c>
      <c r="E34" s="30">
        <v>1300</v>
      </c>
      <c r="F34" s="31"/>
      <c r="G34" s="31"/>
      <c r="H34" s="147">
        <v>5.348</v>
      </c>
      <c r="I34" s="147">
        <v>6.8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2502</v>
      </c>
      <c r="D35" s="30">
        <v>2700</v>
      </c>
      <c r="E35" s="30">
        <v>2500</v>
      </c>
      <c r="F35" s="31"/>
      <c r="G35" s="31"/>
      <c r="H35" s="147">
        <v>6.92</v>
      </c>
      <c r="I35" s="147">
        <v>8.1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382</v>
      </c>
      <c r="D36" s="30">
        <v>382</v>
      </c>
      <c r="E36" s="30">
        <v>827</v>
      </c>
      <c r="F36" s="31"/>
      <c r="G36" s="31"/>
      <c r="H36" s="147">
        <v>0.73</v>
      </c>
      <c r="I36" s="147">
        <v>0.73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8219</v>
      </c>
      <c r="D37" s="38">
        <v>8507</v>
      </c>
      <c r="E37" s="38">
        <v>6127</v>
      </c>
      <c r="F37" s="39">
        <v>72.02303984953568</v>
      </c>
      <c r="G37" s="40"/>
      <c r="H37" s="148">
        <v>18.166999999999998</v>
      </c>
      <c r="I37" s="149">
        <v>21.029999999999998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14736</v>
      </c>
      <c r="D39" s="38">
        <v>14736</v>
      </c>
      <c r="E39" s="38">
        <v>15200</v>
      </c>
      <c r="F39" s="39">
        <v>103.14875135722042</v>
      </c>
      <c r="G39" s="40"/>
      <c r="H39" s="148">
        <v>8.075</v>
      </c>
      <c r="I39" s="149">
        <v>8.1</v>
      </c>
      <c r="J39" s="149">
        <v>8.3</v>
      </c>
      <c r="K39" s="41">
        <v>102.46913580246915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2712</v>
      </c>
      <c r="D41" s="30">
        <v>3990</v>
      </c>
      <c r="E41" s="30">
        <v>2470</v>
      </c>
      <c r="F41" s="31"/>
      <c r="G41" s="31"/>
      <c r="H41" s="147">
        <v>1.827</v>
      </c>
      <c r="I41" s="147">
        <v>9.38</v>
      </c>
      <c r="J41" s="147">
        <v>5.882</v>
      </c>
      <c r="K41" s="32"/>
    </row>
    <row r="42" spans="1:11" s="33" customFormat="1" ht="11.25" customHeight="1">
      <c r="A42" s="35" t="s">
        <v>31</v>
      </c>
      <c r="B42" s="29"/>
      <c r="C42" s="30">
        <v>14231</v>
      </c>
      <c r="D42" s="30">
        <v>14984</v>
      </c>
      <c r="E42" s="30">
        <v>13199</v>
      </c>
      <c r="F42" s="31"/>
      <c r="G42" s="31"/>
      <c r="H42" s="147">
        <v>32.139</v>
      </c>
      <c r="I42" s="147">
        <v>54.553</v>
      </c>
      <c r="J42" s="147">
        <v>39.094</v>
      </c>
      <c r="K42" s="32"/>
    </row>
    <row r="43" spans="1:11" s="33" customFormat="1" ht="11.25" customHeight="1">
      <c r="A43" s="35" t="s">
        <v>32</v>
      </c>
      <c r="B43" s="29"/>
      <c r="C43" s="30">
        <v>12061</v>
      </c>
      <c r="D43" s="30">
        <v>19100</v>
      </c>
      <c r="E43" s="30">
        <v>13100</v>
      </c>
      <c r="F43" s="31"/>
      <c r="G43" s="31"/>
      <c r="H43" s="147">
        <v>17.036</v>
      </c>
      <c r="I43" s="147">
        <v>59.174</v>
      </c>
      <c r="J43" s="147">
        <v>32.85</v>
      </c>
      <c r="K43" s="32"/>
    </row>
    <row r="44" spans="1:11" s="33" customFormat="1" ht="11.25" customHeight="1">
      <c r="A44" s="35" t="s">
        <v>33</v>
      </c>
      <c r="B44" s="29"/>
      <c r="C44" s="30">
        <v>24802</v>
      </c>
      <c r="D44" s="30">
        <v>29591</v>
      </c>
      <c r="E44" s="30">
        <v>29600</v>
      </c>
      <c r="F44" s="31"/>
      <c r="G44" s="31"/>
      <c r="H44" s="147">
        <v>35.224</v>
      </c>
      <c r="I44" s="147">
        <v>115.203</v>
      </c>
      <c r="J44" s="147">
        <v>106.22</v>
      </c>
      <c r="K44" s="32"/>
    </row>
    <row r="45" spans="1:11" s="33" customFormat="1" ht="11.25" customHeight="1">
      <c r="A45" s="35" t="s">
        <v>34</v>
      </c>
      <c r="B45" s="29"/>
      <c r="C45" s="30">
        <v>12329</v>
      </c>
      <c r="D45" s="30">
        <v>13768</v>
      </c>
      <c r="E45" s="30">
        <v>13500</v>
      </c>
      <c r="F45" s="31"/>
      <c r="G45" s="31"/>
      <c r="H45" s="147">
        <v>9.227</v>
      </c>
      <c r="I45" s="147">
        <v>42.402</v>
      </c>
      <c r="J45" s="147">
        <v>39</v>
      </c>
      <c r="K45" s="32"/>
    </row>
    <row r="46" spans="1:11" s="33" customFormat="1" ht="11.25" customHeight="1">
      <c r="A46" s="35" t="s">
        <v>35</v>
      </c>
      <c r="B46" s="29"/>
      <c r="C46" s="30">
        <v>1725</v>
      </c>
      <c r="D46" s="30">
        <v>2591</v>
      </c>
      <c r="E46" s="30">
        <v>2000</v>
      </c>
      <c r="F46" s="31"/>
      <c r="G46" s="31"/>
      <c r="H46" s="147">
        <v>1.315</v>
      </c>
      <c r="I46" s="147">
        <v>6.514</v>
      </c>
      <c r="J46" s="147">
        <v>3</v>
      </c>
      <c r="K46" s="32"/>
    </row>
    <row r="47" spans="1:11" s="33" customFormat="1" ht="11.25" customHeight="1">
      <c r="A47" s="35" t="s">
        <v>36</v>
      </c>
      <c r="B47" s="29"/>
      <c r="C47" s="30">
        <v>1281</v>
      </c>
      <c r="D47" s="30">
        <v>1223</v>
      </c>
      <c r="E47" s="30">
        <v>1230</v>
      </c>
      <c r="F47" s="31"/>
      <c r="G47" s="31"/>
      <c r="H47" s="147">
        <v>1.762</v>
      </c>
      <c r="I47" s="147">
        <v>3.212</v>
      </c>
      <c r="J47" s="147">
        <v>2.367</v>
      </c>
      <c r="K47" s="32"/>
    </row>
    <row r="48" spans="1:11" s="33" customFormat="1" ht="11.25" customHeight="1">
      <c r="A48" s="35" t="s">
        <v>37</v>
      </c>
      <c r="B48" s="29"/>
      <c r="C48" s="30">
        <v>8521</v>
      </c>
      <c r="D48" s="30">
        <v>13488</v>
      </c>
      <c r="E48" s="30">
        <v>13500</v>
      </c>
      <c r="F48" s="31"/>
      <c r="G48" s="31"/>
      <c r="H48" s="147">
        <v>6.248</v>
      </c>
      <c r="I48" s="147">
        <v>39.061</v>
      </c>
      <c r="J48" s="147">
        <v>28.5</v>
      </c>
      <c r="K48" s="32"/>
    </row>
    <row r="49" spans="1:11" s="33" customFormat="1" ht="11.25" customHeight="1">
      <c r="A49" s="35" t="s">
        <v>38</v>
      </c>
      <c r="B49" s="29"/>
      <c r="C49" s="30">
        <v>16680</v>
      </c>
      <c r="D49" s="30">
        <v>18543</v>
      </c>
      <c r="E49" s="30">
        <v>17600</v>
      </c>
      <c r="F49" s="31"/>
      <c r="G49" s="31"/>
      <c r="H49" s="147">
        <v>13.56</v>
      </c>
      <c r="I49" s="147">
        <v>56.44</v>
      </c>
      <c r="J49" s="147">
        <v>50.4</v>
      </c>
      <c r="K49" s="32"/>
    </row>
    <row r="50" spans="1:11" s="42" customFormat="1" ht="11.25" customHeight="1">
      <c r="A50" s="43" t="s">
        <v>39</v>
      </c>
      <c r="B50" s="37"/>
      <c r="C50" s="38">
        <v>94342</v>
      </c>
      <c r="D50" s="38">
        <v>117278</v>
      </c>
      <c r="E50" s="38">
        <v>106199</v>
      </c>
      <c r="F50" s="39">
        <v>90.55321543682533</v>
      </c>
      <c r="G50" s="40"/>
      <c r="H50" s="148">
        <v>118.33800000000001</v>
      </c>
      <c r="I50" s="149">
        <v>385.93899999999996</v>
      </c>
      <c r="J50" s="149">
        <v>307.313</v>
      </c>
      <c r="K50" s="41">
        <v>79.62735043620884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6831</v>
      </c>
      <c r="D52" s="38">
        <v>5762</v>
      </c>
      <c r="E52" s="38">
        <v>5762</v>
      </c>
      <c r="F52" s="39">
        <v>100</v>
      </c>
      <c r="G52" s="40"/>
      <c r="H52" s="148">
        <v>5.649</v>
      </c>
      <c r="I52" s="149">
        <v>14.894</v>
      </c>
      <c r="J52" s="149">
        <v>14.894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47315</v>
      </c>
      <c r="D54" s="30">
        <v>40871</v>
      </c>
      <c r="E54" s="30">
        <v>40000</v>
      </c>
      <c r="F54" s="31"/>
      <c r="G54" s="31"/>
      <c r="H54" s="147">
        <v>94.955</v>
      </c>
      <c r="I54" s="147">
        <v>91.117</v>
      </c>
      <c r="J54" s="147">
        <v>71.25</v>
      </c>
      <c r="K54" s="32"/>
    </row>
    <row r="55" spans="1:11" s="33" customFormat="1" ht="11.25" customHeight="1">
      <c r="A55" s="35" t="s">
        <v>42</v>
      </c>
      <c r="B55" s="29"/>
      <c r="C55" s="30">
        <v>86700</v>
      </c>
      <c r="D55" s="30">
        <v>77814</v>
      </c>
      <c r="E55" s="30">
        <v>80000</v>
      </c>
      <c r="F55" s="31"/>
      <c r="G55" s="31"/>
      <c r="H55" s="147">
        <v>130.65</v>
      </c>
      <c r="I55" s="147">
        <v>171.19</v>
      </c>
      <c r="J55" s="147">
        <v>134.4</v>
      </c>
      <c r="K55" s="32"/>
    </row>
    <row r="56" spans="1:11" s="33" customFormat="1" ht="11.25" customHeight="1">
      <c r="A56" s="35" t="s">
        <v>43</v>
      </c>
      <c r="B56" s="29"/>
      <c r="C56" s="30">
        <v>10215</v>
      </c>
      <c r="D56" s="30">
        <v>9695</v>
      </c>
      <c r="E56" s="30">
        <v>8700</v>
      </c>
      <c r="F56" s="31"/>
      <c r="G56" s="31"/>
      <c r="H56" s="147">
        <v>22.95</v>
      </c>
      <c r="I56" s="147">
        <v>19.39</v>
      </c>
      <c r="J56" s="147">
        <v>28.5</v>
      </c>
      <c r="K56" s="32"/>
    </row>
    <row r="57" spans="1:11" s="33" customFormat="1" ht="11.25" customHeight="1">
      <c r="A57" s="35" t="s">
        <v>44</v>
      </c>
      <c r="B57" s="29"/>
      <c r="C57" s="30">
        <v>7071</v>
      </c>
      <c r="D57" s="30">
        <v>7395</v>
      </c>
      <c r="E57" s="30">
        <v>7395</v>
      </c>
      <c r="F57" s="31"/>
      <c r="G57" s="31"/>
      <c r="H57" s="147">
        <v>10.058</v>
      </c>
      <c r="I57" s="147">
        <v>23.751</v>
      </c>
      <c r="J57" s="147">
        <v>18.778</v>
      </c>
      <c r="K57" s="32"/>
    </row>
    <row r="58" spans="1:11" s="33" customFormat="1" ht="11.25" customHeight="1">
      <c r="A58" s="35" t="s">
        <v>45</v>
      </c>
      <c r="B58" s="29"/>
      <c r="C58" s="30">
        <v>44665</v>
      </c>
      <c r="D58" s="30">
        <v>39634</v>
      </c>
      <c r="E58" s="30">
        <v>40364</v>
      </c>
      <c r="F58" s="31"/>
      <c r="G58" s="31"/>
      <c r="H58" s="147">
        <v>40.275</v>
      </c>
      <c r="I58" s="147">
        <v>102.162</v>
      </c>
      <c r="J58" s="147">
        <v>70.91</v>
      </c>
      <c r="K58" s="32"/>
    </row>
    <row r="59" spans="1:11" s="42" customFormat="1" ht="11.25" customHeight="1">
      <c r="A59" s="36" t="s">
        <v>46</v>
      </c>
      <c r="B59" s="37"/>
      <c r="C59" s="38">
        <v>195966</v>
      </c>
      <c r="D59" s="38">
        <v>175409</v>
      </c>
      <c r="E59" s="38">
        <v>176459</v>
      </c>
      <c r="F59" s="39">
        <v>100.598600983986</v>
      </c>
      <c r="G59" s="40"/>
      <c r="H59" s="148">
        <v>298.888</v>
      </c>
      <c r="I59" s="149">
        <v>407.61</v>
      </c>
      <c r="J59" s="149">
        <v>323.83799999999997</v>
      </c>
      <c r="K59" s="41">
        <v>79.44800176639433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2533</v>
      </c>
      <c r="D61" s="30">
        <v>1980</v>
      </c>
      <c r="E61" s="30">
        <v>2700</v>
      </c>
      <c r="F61" s="31"/>
      <c r="G61" s="31"/>
      <c r="H61" s="147">
        <v>4.911</v>
      </c>
      <c r="I61" s="147">
        <v>3.864</v>
      </c>
      <c r="J61" s="147">
        <v>3.489</v>
      </c>
      <c r="K61" s="32"/>
    </row>
    <row r="62" spans="1:11" s="33" customFormat="1" ht="11.25" customHeight="1">
      <c r="A62" s="35" t="s">
        <v>48</v>
      </c>
      <c r="B62" s="29"/>
      <c r="C62" s="30">
        <v>1127</v>
      </c>
      <c r="D62" s="30">
        <v>1350</v>
      </c>
      <c r="E62" s="30">
        <v>1302</v>
      </c>
      <c r="F62" s="31"/>
      <c r="G62" s="31"/>
      <c r="H62" s="147">
        <v>1.355</v>
      </c>
      <c r="I62" s="147">
        <v>1.399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1911</v>
      </c>
      <c r="D63" s="30">
        <v>1916</v>
      </c>
      <c r="E63" s="30">
        <v>2033</v>
      </c>
      <c r="F63" s="31"/>
      <c r="G63" s="31"/>
      <c r="H63" s="147">
        <v>3.697</v>
      </c>
      <c r="I63" s="147">
        <v>5.28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5571</v>
      </c>
      <c r="D64" s="38">
        <v>5246</v>
      </c>
      <c r="E64" s="38">
        <v>6035</v>
      </c>
      <c r="F64" s="39">
        <v>115.04003049942814</v>
      </c>
      <c r="G64" s="40"/>
      <c r="H64" s="148">
        <v>9.963000000000001</v>
      </c>
      <c r="I64" s="149">
        <v>10.543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19473</v>
      </c>
      <c r="D66" s="38">
        <v>14573</v>
      </c>
      <c r="E66" s="38">
        <v>14666</v>
      </c>
      <c r="F66" s="39">
        <v>100.63816647224319</v>
      </c>
      <c r="G66" s="40"/>
      <c r="H66" s="148">
        <v>17.453</v>
      </c>
      <c r="I66" s="149">
        <v>20.946</v>
      </c>
      <c r="J66" s="149">
        <v>19.823</v>
      </c>
      <c r="K66" s="41">
        <v>94.6385944810465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50086</v>
      </c>
      <c r="D68" s="30">
        <v>57700</v>
      </c>
      <c r="E68" s="30">
        <v>51000</v>
      </c>
      <c r="F68" s="31"/>
      <c r="G68" s="31"/>
      <c r="H68" s="147">
        <v>61.255</v>
      </c>
      <c r="I68" s="147">
        <v>190.6</v>
      </c>
      <c r="J68" s="147">
        <v>73.5</v>
      </c>
      <c r="K68" s="32"/>
    </row>
    <row r="69" spans="1:11" s="33" customFormat="1" ht="11.25" customHeight="1">
      <c r="A69" s="35" t="s">
        <v>53</v>
      </c>
      <c r="B69" s="29"/>
      <c r="C69" s="30">
        <v>4794</v>
      </c>
      <c r="D69" s="30">
        <v>6340</v>
      </c>
      <c r="E69" s="30">
        <v>6500</v>
      </c>
      <c r="F69" s="31"/>
      <c r="G69" s="31"/>
      <c r="H69" s="147">
        <v>5.417</v>
      </c>
      <c r="I69" s="147">
        <v>14.9</v>
      </c>
      <c r="J69" s="147">
        <v>7.6</v>
      </c>
      <c r="K69" s="32"/>
    </row>
    <row r="70" spans="1:11" s="42" customFormat="1" ht="11.25" customHeight="1">
      <c r="A70" s="36" t="s">
        <v>54</v>
      </c>
      <c r="B70" s="37"/>
      <c r="C70" s="38">
        <v>54880</v>
      </c>
      <c r="D70" s="38">
        <v>64040</v>
      </c>
      <c r="E70" s="38">
        <v>57500</v>
      </c>
      <c r="F70" s="39">
        <v>89.78763272954403</v>
      </c>
      <c r="G70" s="40"/>
      <c r="H70" s="148">
        <v>66.672</v>
      </c>
      <c r="I70" s="149">
        <v>205.5</v>
      </c>
      <c r="J70" s="149">
        <v>81.1</v>
      </c>
      <c r="K70" s="41">
        <v>39.4647201946472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4858</v>
      </c>
      <c r="D72" s="30">
        <v>4590</v>
      </c>
      <c r="E72" s="30">
        <v>4644</v>
      </c>
      <c r="F72" s="31"/>
      <c r="G72" s="31"/>
      <c r="H72" s="147">
        <v>6.008</v>
      </c>
      <c r="I72" s="147">
        <v>7.113</v>
      </c>
      <c r="J72" s="147">
        <v>7.534</v>
      </c>
      <c r="K72" s="32"/>
    </row>
    <row r="73" spans="1:11" s="33" customFormat="1" ht="11.25" customHeight="1">
      <c r="A73" s="35" t="s">
        <v>56</v>
      </c>
      <c r="B73" s="29"/>
      <c r="C73" s="30">
        <v>12380</v>
      </c>
      <c r="D73" s="30">
        <v>12276</v>
      </c>
      <c r="E73" s="30">
        <v>12274</v>
      </c>
      <c r="F73" s="31"/>
      <c r="G73" s="31"/>
      <c r="H73" s="147">
        <v>18.941</v>
      </c>
      <c r="I73" s="147">
        <v>18.782</v>
      </c>
      <c r="J73" s="147">
        <v>18.782</v>
      </c>
      <c r="K73" s="32"/>
    </row>
    <row r="74" spans="1:11" s="33" customFormat="1" ht="11.25" customHeight="1">
      <c r="A74" s="35" t="s">
        <v>57</v>
      </c>
      <c r="B74" s="29"/>
      <c r="C74" s="30">
        <v>31138</v>
      </c>
      <c r="D74" s="30">
        <v>27226</v>
      </c>
      <c r="E74" s="30">
        <v>28000</v>
      </c>
      <c r="F74" s="31"/>
      <c r="G74" s="31"/>
      <c r="H74" s="147">
        <v>50.704</v>
      </c>
      <c r="I74" s="147">
        <v>122.517</v>
      </c>
      <c r="J74" s="147">
        <v>42</v>
      </c>
      <c r="K74" s="32"/>
    </row>
    <row r="75" spans="1:11" s="33" customFormat="1" ht="11.25" customHeight="1">
      <c r="A75" s="35" t="s">
        <v>58</v>
      </c>
      <c r="B75" s="29"/>
      <c r="C75" s="30">
        <v>27656</v>
      </c>
      <c r="D75" s="30">
        <v>24943</v>
      </c>
      <c r="E75" s="30">
        <v>26224</v>
      </c>
      <c r="F75" s="31"/>
      <c r="G75" s="31"/>
      <c r="H75" s="147">
        <v>33.224</v>
      </c>
      <c r="I75" s="147">
        <v>36.686</v>
      </c>
      <c r="J75" s="147">
        <v>40.675</v>
      </c>
      <c r="K75" s="32"/>
    </row>
    <row r="76" spans="1:11" s="33" customFormat="1" ht="11.25" customHeight="1">
      <c r="A76" s="35" t="s">
        <v>59</v>
      </c>
      <c r="B76" s="29"/>
      <c r="C76" s="30">
        <v>2290</v>
      </c>
      <c r="D76" s="30">
        <v>2585</v>
      </c>
      <c r="E76" s="30">
        <v>2585</v>
      </c>
      <c r="F76" s="31"/>
      <c r="G76" s="31"/>
      <c r="H76" s="147">
        <v>6.215</v>
      </c>
      <c r="I76" s="147">
        <v>7.238</v>
      </c>
      <c r="J76" s="147">
        <v>5.886</v>
      </c>
      <c r="K76" s="32"/>
    </row>
    <row r="77" spans="1:11" s="33" customFormat="1" ht="11.25" customHeight="1">
      <c r="A77" s="35" t="s">
        <v>60</v>
      </c>
      <c r="B77" s="29"/>
      <c r="C77" s="30">
        <v>4898</v>
      </c>
      <c r="D77" s="30">
        <v>4982</v>
      </c>
      <c r="E77" s="30">
        <v>4982</v>
      </c>
      <c r="F77" s="31"/>
      <c r="G77" s="31"/>
      <c r="H77" s="147">
        <v>10.91</v>
      </c>
      <c r="I77" s="147">
        <v>18.6</v>
      </c>
      <c r="J77" s="147">
        <v>18.434</v>
      </c>
      <c r="K77" s="32"/>
    </row>
    <row r="78" spans="1:11" s="33" customFormat="1" ht="11.25" customHeight="1">
      <c r="A78" s="35" t="s">
        <v>61</v>
      </c>
      <c r="B78" s="29"/>
      <c r="C78" s="30">
        <v>9314</v>
      </c>
      <c r="D78" s="30">
        <v>9212</v>
      </c>
      <c r="E78" s="30">
        <v>9200</v>
      </c>
      <c r="F78" s="31"/>
      <c r="G78" s="31"/>
      <c r="H78" s="147">
        <v>11.557</v>
      </c>
      <c r="I78" s="147">
        <v>16.582</v>
      </c>
      <c r="J78" s="147">
        <v>11.417</v>
      </c>
      <c r="K78" s="32"/>
    </row>
    <row r="79" spans="1:11" s="33" customFormat="1" ht="11.25" customHeight="1">
      <c r="A79" s="35" t="s">
        <v>62</v>
      </c>
      <c r="B79" s="29"/>
      <c r="C79" s="30">
        <v>14042</v>
      </c>
      <c r="D79" s="30">
        <v>14719</v>
      </c>
      <c r="E79" s="30">
        <v>14707</v>
      </c>
      <c r="F79" s="31"/>
      <c r="G79" s="31"/>
      <c r="H79" s="147">
        <v>31.836</v>
      </c>
      <c r="I79" s="147">
        <v>46.696</v>
      </c>
      <c r="J79" s="147">
        <v>23.531</v>
      </c>
      <c r="K79" s="32"/>
    </row>
    <row r="80" spans="1:11" s="42" customFormat="1" ht="11.25" customHeight="1">
      <c r="A80" s="43" t="s">
        <v>63</v>
      </c>
      <c r="B80" s="37"/>
      <c r="C80" s="38">
        <v>106576</v>
      </c>
      <c r="D80" s="38">
        <v>100533</v>
      </c>
      <c r="E80" s="38">
        <v>102616</v>
      </c>
      <c r="F80" s="39">
        <v>102.07195647200422</v>
      </c>
      <c r="G80" s="40"/>
      <c r="H80" s="148">
        <v>169.39499999999998</v>
      </c>
      <c r="I80" s="149">
        <v>274.214</v>
      </c>
      <c r="J80" s="149">
        <v>168.25900000000001</v>
      </c>
      <c r="K80" s="41">
        <v>61.36047028962781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180</v>
      </c>
      <c r="D82" s="30">
        <v>180</v>
      </c>
      <c r="E82" s="30">
        <v>172</v>
      </c>
      <c r="F82" s="31"/>
      <c r="G82" s="31"/>
      <c r="H82" s="147">
        <v>0.163</v>
      </c>
      <c r="I82" s="147">
        <v>0.163</v>
      </c>
      <c r="J82" s="147">
        <v>0.138</v>
      </c>
      <c r="K82" s="32"/>
    </row>
    <row r="83" spans="1:11" s="33" customFormat="1" ht="11.25" customHeight="1">
      <c r="A83" s="35" t="s">
        <v>65</v>
      </c>
      <c r="B83" s="29"/>
      <c r="C83" s="30">
        <v>185</v>
      </c>
      <c r="D83" s="30">
        <v>185</v>
      </c>
      <c r="E83" s="30">
        <v>200</v>
      </c>
      <c r="F83" s="31"/>
      <c r="G83" s="31"/>
      <c r="H83" s="147">
        <v>0.13</v>
      </c>
      <c r="I83" s="147">
        <v>0.13</v>
      </c>
      <c r="J83" s="147">
        <v>0.141</v>
      </c>
      <c r="K83" s="32"/>
    </row>
    <row r="84" spans="1:11" s="42" customFormat="1" ht="11.25" customHeight="1">
      <c r="A84" s="36" t="s">
        <v>66</v>
      </c>
      <c r="B84" s="37"/>
      <c r="C84" s="38">
        <v>365</v>
      </c>
      <c r="D84" s="38">
        <v>365</v>
      </c>
      <c r="E84" s="38">
        <v>372</v>
      </c>
      <c r="F84" s="39">
        <v>101.91780821917808</v>
      </c>
      <c r="G84" s="40"/>
      <c r="H84" s="148">
        <v>0.29300000000000004</v>
      </c>
      <c r="I84" s="149">
        <v>0.29300000000000004</v>
      </c>
      <c r="J84" s="149">
        <v>0.279</v>
      </c>
      <c r="K84" s="41">
        <v>95.22184300341297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558767</v>
      </c>
      <c r="D87" s="53">
        <v>553549</v>
      </c>
      <c r="E87" s="53">
        <v>538373</v>
      </c>
      <c r="F87" s="54">
        <f>IF(D87&gt;0,100*E87/D87,0)</f>
        <v>97.25841795396613</v>
      </c>
      <c r="G87" s="40"/>
      <c r="H87" s="152">
        <v>843.2589999999999</v>
      </c>
      <c r="I87" s="153">
        <v>1485.773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107" zoomScaleSheetLayoutView="107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60</v>
      </c>
      <c r="E9" s="30">
        <v>60</v>
      </c>
      <c r="F9" s="31"/>
      <c r="G9" s="31"/>
      <c r="H9" s="147">
        <v>0.164</v>
      </c>
      <c r="I9" s="147">
        <v>0.172</v>
      </c>
      <c r="J9" s="147">
        <v>0.177</v>
      </c>
      <c r="K9" s="32"/>
    </row>
    <row r="10" spans="1:11" s="33" customFormat="1" ht="11.25" customHeight="1">
      <c r="A10" s="35" t="s">
        <v>8</v>
      </c>
      <c r="B10" s="29"/>
      <c r="C10" s="30">
        <v>748</v>
      </c>
      <c r="D10" s="30">
        <v>452</v>
      </c>
      <c r="E10" s="30">
        <v>453</v>
      </c>
      <c r="F10" s="31"/>
      <c r="G10" s="31"/>
      <c r="H10" s="147">
        <v>0.957</v>
      </c>
      <c r="I10" s="147">
        <v>1.808</v>
      </c>
      <c r="J10" s="147">
        <v>2.075</v>
      </c>
      <c r="K10" s="32"/>
    </row>
    <row r="11" spans="1:11" s="33" customFormat="1" ht="11.25" customHeight="1">
      <c r="A11" s="28" t="s">
        <v>9</v>
      </c>
      <c r="B11" s="29"/>
      <c r="C11" s="30">
        <v>4333</v>
      </c>
      <c r="D11" s="30">
        <v>2600</v>
      </c>
      <c r="E11" s="30">
        <v>2600</v>
      </c>
      <c r="F11" s="31"/>
      <c r="G11" s="31"/>
      <c r="H11" s="147">
        <v>20.278</v>
      </c>
      <c r="I11" s="147">
        <v>9.75</v>
      </c>
      <c r="J11" s="147">
        <v>10.478</v>
      </c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58</v>
      </c>
      <c r="E12" s="30">
        <v>50</v>
      </c>
      <c r="F12" s="31"/>
      <c r="G12" s="31"/>
      <c r="H12" s="147">
        <v>0.041</v>
      </c>
      <c r="I12" s="147">
        <v>0.154</v>
      </c>
      <c r="J12" s="147">
        <v>0.194</v>
      </c>
      <c r="K12" s="32"/>
    </row>
    <row r="13" spans="1:11" s="42" customFormat="1" ht="11.25" customHeight="1">
      <c r="A13" s="36" t="s">
        <v>11</v>
      </c>
      <c r="B13" s="37"/>
      <c r="C13" s="38">
        <v>5162</v>
      </c>
      <c r="D13" s="38">
        <v>3170</v>
      </c>
      <c r="E13" s="38">
        <v>3163</v>
      </c>
      <c r="F13" s="39">
        <v>99.77917981072555</v>
      </c>
      <c r="G13" s="40"/>
      <c r="H13" s="148">
        <v>21.439999999999998</v>
      </c>
      <c r="I13" s="149">
        <v>11.884</v>
      </c>
      <c r="J13" s="149">
        <v>12.924000000000001</v>
      </c>
      <c r="K13" s="41">
        <v>108.75126220127903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53</v>
      </c>
      <c r="E17" s="38">
        <v>53</v>
      </c>
      <c r="F17" s="39">
        <v>100</v>
      </c>
      <c r="G17" s="40"/>
      <c r="H17" s="148">
        <v>0.036</v>
      </c>
      <c r="I17" s="149">
        <v>0.053</v>
      </c>
      <c r="J17" s="149">
        <v>0.056</v>
      </c>
      <c r="K17" s="41">
        <v>105.66037735849058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85</v>
      </c>
      <c r="D19" s="30">
        <v>60</v>
      </c>
      <c r="E19" s="30">
        <v>60</v>
      </c>
      <c r="F19" s="31"/>
      <c r="G19" s="31"/>
      <c r="H19" s="147">
        <v>0.349</v>
      </c>
      <c r="I19" s="147">
        <v>0.24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85</v>
      </c>
      <c r="D22" s="38">
        <v>60</v>
      </c>
      <c r="E22" s="38">
        <v>60</v>
      </c>
      <c r="F22" s="39">
        <v>100</v>
      </c>
      <c r="G22" s="40"/>
      <c r="H22" s="148">
        <v>0.349</v>
      </c>
      <c r="I22" s="149">
        <v>0.24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55</v>
      </c>
      <c r="D24" s="38">
        <v>65</v>
      </c>
      <c r="E24" s="38">
        <v>50</v>
      </c>
      <c r="F24" s="39">
        <v>76.92307692307692</v>
      </c>
      <c r="G24" s="40"/>
      <c r="H24" s="148">
        <v>0.15</v>
      </c>
      <c r="I24" s="149">
        <v>0.21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219</v>
      </c>
      <c r="D26" s="38">
        <v>200</v>
      </c>
      <c r="E26" s="38">
        <v>300</v>
      </c>
      <c r="F26" s="39">
        <v>150</v>
      </c>
      <c r="G26" s="40"/>
      <c r="H26" s="148">
        <v>0.786</v>
      </c>
      <c r="I26" s="149">
        <v>0.9</v>
      </c>
      <c r="J26" s="149">
        <v>1</v>
      </c>
      <c r="K26" s="41">
        <v>111.11111111111111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391</v>
      </c>
      <c r="D28" s="30">
        <v>562</v>
      </c>
      <c r="E28" s="30">
        <v>600</v>
      </c>
      <c r="F28" s="31"/>
      <c r="G28" s="31"/>
      <c r="H28" s="147">
        <v>1.182</v>
      </c>
      <c r="I28" s="147">
        <v>1.602</v>
      </c>
      <c r="J28" s="147">
        <v>1.275</v>
      </c>
      <c r="K28" s="32"/>
    </row>
    <row r="29" spans="1:11" s="33" customFormat="1" ht="11.25" customHeight="1">
      <c r="A29" s="35" t="s">
        <v>21</v>
      </c>
      <c r="B29" s="29"/>
      <c r="C29" s="30">
        <v>8116</v>
      </c>
      <c r="D29" s="30">
        <v>9424</v>
      </c>
      <c r="E29" s="30">
        <v>9424</v>
      </c>
      <c r="F29" s="31"/>
      <c r="G29" s="31"/>
      <c r="H29" s="147">
        <v>12.912</v>
      </c>
      <c r="I29" s="147">
        <v>21.244</v>
      </c>
      <c r="J29" s="147">
        <v>25.761</v>
      </c>
      <c r="K29" s="32"/>
    </row>
    <row r="30" spans="1:11" s="33" customFormat="1" ht="11.25" customHeight="1">
      <c r="A30" s="35" t="s">
        <v>22</v>
      </c>
      <c r="B30" s="29"/>
      <c r="C30" s="30">
        <v>3487</v>
      </c>
      <c r="D30" s="30">
        <v>4604</v>
      </c>
      <c r="E30" s="30">
        <v>4600</v>
      </c>
      <c r="F30" s="31"/>
      <c r="G30" s="31"/>
      <c r="H30" s="147">
        <v>5.264</v>
      </c>
      <c r="I30" s="147">
        <v>10.074</v>
      </c>
      <c r="J30" s="147">
        <v>7.067</v>
      </c>
      <c r="K30" s="32"/>
    </row>
    <row r="31" spans="1:11" s="42" customFormat="1" ht="11.25" customHeight="1">
      <c r="A31" s="43" t="s">
        <v>23</v>
      </c>
      <c r="B31" s="37"/>
      <c r="C31" s="38">
        <v>11994</v>
      </c>
      <c r="D31" s="38">
        <v>14590</v>
      </c>
      <c r="E31" s="38">
        <v>14624</v>
      </c>
      <c r="F31" s="39">
        <v>100.23303632625085</v>
      </c>
      <c r="G31" s="40"/>
      <c r="H31" s="148">
        <v>19.358</v>
      </c>
      <c r="I31" s="149">
        <v>32.92</v>
      </c>
      <c r="J31" s="149">
        <v>34.102999999999994</v>
      </c>
      <c r="K31" s="41">
        <v>103.593560145808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20</v>
      </c>
      <c r="E33" s="30">
        <v>20</v>
      </c>
      <c r="F33" s="31"/>
      <c r="G33" s="31"/>
      <c r="H33" s="147">
        <v>0.154</v>
      </c>
      <c r="I33" s="147">
        <v>0.06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453</v>
      </c>
      <c r="D34" s="30">
        <v>430</v>
      </c>
      <c r="E34" s="30">
        <v>550</v>
      </c>
      <c r="F34" s="31"/>
      <c r="G34" s="31"/>
      <c r="H34" s="147">
        <v>1.555</v>
      </c>
      <c r="I34" s="147">
        <v>1.4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595</v>
      </c>
      <c r="D35" s="30">
        <v>800</v>
      </c>
      <c r="E35" s="30">
        <v>700</v>
      </c>
      <c r="F35" s="31"/>
      <c r="G35" s="31"/>
      <c r="H35" s="147">
        <v>1.653</v>
      </c>
      <c r="I35" s="147">
        <v>2.1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13</v>
      </c>
      <c r="F36" s="31"/>
      <c r="G36" s="31"/>
      <c r="H36" s="147">
        <v>0.027</v>
      </c>
      <c r="I36" s="147">
        <v>0.027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1117</v>
      </c>
      <c r="D37" s="38">
        <v>1262</v>
      </c>
      <c r="E37" s="38">
        <v>1283</v>
      </c>
      <c r="F37" s="39">
        <v>101.66402535657686</v>
      </c>
      <c r="G37" s="40"/>
      <c r="H37" s="148">
        <v>3.3890000000000002</v>
      </c>
      <c r="I37" s="149">
        <v>3.587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9054</v>
      </c>
      <c r="D41" s="30">
        <v>12339</v>
      </c>
      <c r="E41" s="30">
        <v>12370</v>
      </c>
      <c r="F41" s="31"/>
      <c r="G41" s="31"/>
      <c r="H41" s="147">
        <v>3.042</v>
      </c>
      <c r="I41" s="147">
        <v>31.613</v>
      </c>
      <c r="J41" s="147">
        <v>27.276</v>
      </c>
      <c r="K41" s="32"/>
    </row>
    <row r="42" spans="1:11" s="33" customFormat="1" ht="11.25" customHeight="1">
      <c r="A42" s="35" t="s">
        <v>31</v>
      </c>
      <c r="B42" s="29"/>
      <c r="C42" s="30">
        <v>3023</v>
      </c>
      <c r="D42" s="30">
        <v>5361</v>
      </c>
      <c r="E42" s="30">
        <v>4203</v>
      </c>
      <c r="F42" s="31"/>
      <c r="G42" s="31"/>
      <c r="H42" s="147">
        <v>4.989</v>
      </c>
      <c r="I42" s="147">
        <v>17.321</v>
      </c>
      <c r="J42" s="147">
        <v>11.987</v>
      </c>
      <c r="K42" s="32"/>
    </row>
    <row r="43" spans="1:11" s="33" customFormat="1" ht="11.25" customHeight="1">
      <c r="A43" s="35" t="s">
        <v>32</v>
      </c>
      <c r="B43" s="29"/>
      <c r="C43" s="30">
        <v>6169</v>
      </c>
      <c r="D43" s="30">
        <v>9556</v>
      </c>
      <c r="E43" s="30">
        <v>9200</v>
      </c>
      <c r="F43" s="31"/>
      <c r="G43" s="31"/>
      <c r="H43" s="147">
        <v>5.67</v>
      </c>
      <c r="I43" s="147">
        <v>24.516</v>
      </c>
      <c r="J43" s="147">
        <v>20.305</v>
      </c>
      <c r="K43" s="32"/>
    </row>
    <row r="44" spans="1:11" s="33" customFormat="1" ht="11.25" customHeight="1">
      <c r="A44" s="35" t="s">
        <v>33</v>
      </c>
      <c r="B44" s="29"/>
      <c r="C44" s="30">
        <v>12730</v>
      </c>
      <c r="D44" s="30">
        <v>15405</v>
      </c>
      <c r="E44" s="30">
        <v>15300</v>
      </c>
      <c r="F44" s="31"/>
      <c r="G44" s="31"/>
      <c r="H44" s="147">
        <v>15.235</v>
      </c>
      <c r="I44" s="147">
        <v>53.121</v>
      </c>
      <c r="J44" s="147">
        <v>46.4</v>
      </c>
      <c r="K44" s="32"/>
    </row>
    <row r="45" spans="1:11" s="33" customFormat="1" ht="11.25" customHeight="1">
      <c r="A45" s="35" t="s">
        <v>34</v>
      </c>
      <c r="B45" s="29"/>
      <c r="C45" s="30">
        <v>8401</v>
      </c>
      <c r="D45" s="30">
        <v>9185</v>
      </c>
      <c r="E45" s="30">
        <v>9300</v>
      </c>
      <c r="F45" s="31"/>
      <c r="G45" s="31"/>
      <c r="H45" s="147">
        <v>5.267</v>
      </c>
      <c r="I45" s="147">
        <v>25.523</v>
      </c>
      <c r="J45" s="147">
        <v>23.55</v>
      </c>
      <c r="K45" s="32"/>
    </row>
    <row r="46" spans="1:11" s="33" customFormat="1" ht="11.25" customHeight="1">
      <c r="A46" s="35" t="s">
        <v>35</v>
      </c>
      <c r="B46" s="29"/>
      <c r="C46" s="30">
        <v>7787</v>
      </c>
      <c r="D46" s="30">
        <v>11370</v>
      </c>
      <c r="E46" s="30">
        <v>11000</v>
      </c>
      <c r="F46" s="31"/>
      <c r="G46" s="31"/>
      <c r="H46" s="147">
        <v>6.368</v>
      </c>
      <c r="I46" s="147">
        <v>32.067</v>
      </c>
      <c r="J46" s="147">
        <v>19.8</v>
      </c>
      <c r="K46" s="32"/>
    </row>
    <row r="47" spans="1:11" s="33" customFormat="1" ht="11.25" customHeight="1">
      <c r="A47" s="35" t="s">
        <v>36</v>
      </c>
      <c r="B47" s="29"/>
      <c r="C47" s="30">
        <v>11956</v>
      </c>
      <c r="D47" s="30">
        <v>18456</v>
      </c>
      <c r="E47" s="30">
        <v>18200</v>
      </c>
      <c r="F47" s="31"/>
      <c r="G47" s="31"/>
      <c r="H47" s="147">
        <v>23.724</v>
      </c>
      <c r="I47" s="147">
        <v>65.645</v>
      </c>
      <c r="J47" s="147">
        <v>51.18</v>
      </c>
      <c r="K47" s="32"/>
    </row>
    <row r="48" spans="1:11" s="33" customFormat="1" ht="11.25" customHeight="1">
      <c r="A48" s="35" t="s">
        <v>37</v>
      </c>
      <c r="B48" s="29"/>
      <c r="C48" s="30">
        <v>7675</v>
      </c>
      <c r="D48" s="30">
        <v>9097</v>
      </c>
      <c r="E48" s="30">
        <v>9000</v>
      </c>
      <c r="F48" s="31"/>
      <c r="G48" s="31"/>
      <c r="H48" s="147">
        <v>8.163</v>
      </c>
      <c r="I48" s="147">
        <v>29.45</v>
      </c>
      <c r="J48" s="147">
        <v>23</v>
      </c>
      <c r="K48" s="32"/>
    </row>
    <row r="49" spans="1:11" s="33" customFormat="1" ht="11.25" customHeight="1">
      <c r="A49" s="35" t="s">
        <v>38</v>
      </c>
      <c r="B49" s="29"/>
      <c r="C49" s="30">
        <v>3393</v>
      </c>
      <c r="D49" s="30">
        <v>3888</v>
      </c>
      <c r="E49" s="30">
        <v>3800</v>
      </c>
      <c r="F49" s="31"/>
      <c r="G49" s="31"/>
      <c r="H49" s="147">
        <v>2.853</v>
      </c>
      <c r="I49" s="147">
        <v>12.892</v>
      </c>
      <c r="J49" s="147">
        <v>10.92</v>
      </c>
      <c r="K49" s="32"/>
    </row>
    <row r="50" spans="1:11" s="42" customFormat="1" ht="11.25" customHeight="1">
      <c r="A50" s="43" t="s">
        <v>39</v>
      </c>
      <c r="B50" s="37"/>
      <c r="C50" s="38">
        <v>70188</v>
      </c>
      <c r="D50" s="38">
        <v>94657</v>
      </c>
      <c r="E50" s="38">
        <v>92373</v>
      </c>
      <c r="F50" s="39">
        <v>97.58707755369386</v>
      </c>
      <c r="G50" s="40"/>
      <c r="H50" s="148">
        <v>75.31099999999999</v>
      </c>
      <c r="I50" s="149">
        <v>292.14799999999997</v>
      </c>
      <c r="J50" s="149">
        <v>234.418</v>
      </c>
      <c r="K50" s="41">
        <v>80.23946766707286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804</v>
      </c>
      <c r="D52" s="38">
        <v>1298</v>
      </c>
      <c r="E52" s="38">
        <v>1298</v>
      </c>
      <c r="F52" s="39">
        <v>100</v>
      </c>
      <c r="G52" s="40"/>
      <c r="H52" s="148">
        <v>0.553</v>
      </c>
      <c r="I52" s="149">
        <v>2.035</v>
      </c>
      <c r="J52" s="149">
        <v>2.035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2760</v>
      </c>
      <c r="D54" s="30">
        <v>2669</v>
      </c>
      <c r="E54" s="30">
        <v>2650</v>
      </c>
      <c r="F54" s="31"/>
      <c r="G54" s="31"/>
      <c r="H54" s="147">
        <v>3.187</v>
      </c>
      <c r="I54" s="147">
        <v>3.891</v>
      </c>
      <c r="J54" s="147">
        <v>3.19</v>
      </c>
      <c r="K54" s="32"/>
    </row>
    <row r="55" spans="1:11" s="33" customFormat="1" ht="11.25" customHeight="1">
      <c r="A55" s="35" t="s">
        <v>42</v>
      </c>
      <c r="B55" s="29"/>
      <c r="C55" s="30">
        <v>1800</v>
      </c>
      <c r="D55" s="30">
        <v>1672</v>
      </c>
      <c r="E55" s="30">
        <v>1700</v>
      </c>
      <c r="F55" s="31"/>
      <c r="G55" s="31"/>
      <c r="H55" s="147">
        <v>1.55</v>
      </c>
      <c r="I55" s="147">
        <v>2.659</v>
      </c>
      <c r="J55" s="147">
        <v>1.955</v>
      </c>
      <c r="K55" s="32"/>
    </row>
    <row r="56" spans="1:11" s="33" customFormat="1" ht="11.25" customHeight="1">
      <c r="A56" s="35" t="s">
        <v>43</v>
      </c>
      <c r="B56" s="29"/>
      <c r="C56" s="30">
        <v>916</v>
      </c>
      <c r="D56" s="30">
        <v>958</v>
      </c>
      <c r="E56" s="30">
        <v>2420</v>
      </c>
      <c r="F56" s="31"/>
      <c r="G56" s="31"/>
      <c r="H56" s="147">
        <v>1.691</v>
      </c>
      <c r="I56" s="147">
        <v>2.395</v>
      </c>
      <c r="J56" s="147">
        <v>4.15</v>
      </c>
      <c r="K56" s="32"/>
    </row>
    <row r="57" spans="1:11" s="33" customFormat="1" ht="11.25" customHeight="1">
      <c r="A57" s="35" t="s">
        <v>44</v>
      </c>
      <c r="B57" s="29"/>
      <c r="C57" s="30">
        <v>3459</v>
      </c>
      <c r="D57" s="30">
        <v>4092</v>
      </c>
      <c r="E57" s="30">
        <v>4092</v>
      </c>
      <c r="F57" s="31"/>
      <c r="G57" s="31"/>
      <c r="H57" s="147">
        <v>4.848</v>
      </c>
      <c r="I57" s="147">
        <v>11.501</v>
      </c>
      <c r="J57" s="147">
        <v>9.889</v>
      </c>
      <c r="K57" s="32"/>
    </row>
    <row r="58" spans="1:11" s="33" customFormat="1" ht="11.25" customHeight="1">
      <c r="A58" s="35" t="s">
        <v>45</v>
      </c>
      <c r="B58" s="29"/>
      <c r="C58" s="30">
        <v>7045</v>
      </c>
      <c r="D58" s="30">
        <v>7634</v>
      </c>
      <c r="E58" s="30">
        <v>7783</v>
      </c>
      <c r="F58" s="31"/>
      <c r="G58" s="31"/>
      <c r="H58" s="147">
        <v>4.46</v>
      </c>
      <c r="I58" s="147">
        <v>16.174</v>
      </c>
      <c r="J58" s="147">
        <v>11.337</v>
      </c>
      <c r="K58" s="32"/>
    </row>
    <row r="59" spans="1:11" s="42" customFormat="1" ht="11.25" customHeight="1">
      <c r="A59" s="36" t="s">
        <v>46</v>
      </c>
      <c r="B59" s="37"/>
      <c r="C59" s="38">
        <v>15980</v>
      </c>
      <c r="D59" s="38">
        <v>17025</v>
      </c>
      <c r="E59" s="38">
        <v>18645</v>
      </c>
      <c r="F59" s="39">
        <v>109.51541850220265</v>
      </c>
      <c r="G59" s="40"/>
      <c r="H59" s="148">
        <v>15.736</v>
      </c>
      <c r="I59" s="149">
        <v>36.62</v>
      </c>
      <c r="J59" s="149">
        <v>30.520999999999997</v>
      </c>
      <c r="K59" s="41">
        <v>83.34516657564173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87</v>
      </c>
      <c r="D61" s="30">
        <v>90</v>
      </c>
      <c r="E61" s="30">
        <v>90</v>
      </c>
      <c r="F61" s="31"/>
      <c r="G61" s="31"/>
      <c r="H61" s="147">
        <v>0.067</v>
      </c>
      <c r="I61" s="147">
        <v>0.05</v>
      </c>
      <c r="J61" s="147">
        <v>0.042</v>
      </c>
      <c r="K61" s="32"/>
    </row>
    <row r="62" spans="1:11" s="33" customFormat="1" ht="11.25" customHeight="1">
      <c r="A62" s="35" t="s">
        <v>48</v>
      </c>
      <c r="B62" s="29"/>
      <c r="C62" s="30">
        <v>442</v>
      </c>
      <c r="D62" s="30">
        <v>425</v>
      </c>
      <c r="E62" s="30">
        <v>422</v>
      </c>
      <c r="F62" s="31"/>
      <c r="G62" s="31"/>
      <c r="H62" s="147">
        <v>0.393</v>
      </c>
      <c r="I62" s="147">
        <v>0.405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66</v>
      </c>
      <c r="D63" s="30">
        <v>163</v>
      </c>
      <c r="E63" s="30">
        <v>73</v>
      </c>
      <c r="F63" s="31"/>
      <c r="G63" s="31"/>
      <c r="H63" s="147">
        <v>0.123</v>
      </c>
      <c r="I63" s="147">
        <v>0.339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595</v>
      </c>
      <c r="D64" s="38">
        <v>678</v>
      </c>
      <c r="E64" s="38">
        <v>585</v>
      </c>
      <c r="F64" s="39">
        <v>86.28318584070796</v>
      </c>
      <c r="G64" s="40"/>
      <c r="H64" s="148">
        <v>0.583</v>
      </c>
      <c r="I64" s="149">
        <v>0.794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554</v>
      </c>
      <c r="D66" s="38">
        <v>248</v>
      </c>
      <c r="E66" s="38">
        <v>243</v>
      </c>
      <c r="F66" s="39">
        <v>97.98387096774194</v>
      </c>
      <c r="G66" s="40"/>
      <c r="H66" s="148">
        <v>0.224</v>
      </c>
      <c r="I66" s="149">
        <v>0.125</v>
      </c>
      <c r="J66" s="149">
        <v>0.123</v>
      </c>
      <c r="K66" s="41">
        <v>98.4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107</v>
      </c>
      <c r="D68" s="30">
        <v>100</v>
      </c>
      <c r="E68" s="30">
        <v>100</v>
      </c>
      <c r="F68" s="31"/>
      <c r="G68" s="31"/>
      <c r="H68" s="147">
        <v>0.116</v>
      </c>
      <c r="I68" s="147">
        <v>0.15</v>
      </c>
      <c r="J68" s="147">
        <v>0.085</v>
      </c>
      <c r="K68" s="32"/>
    </row>
    <row r="69" spans="1:11" s="33" customFormat="1" ht="11.25" customHeight="1">
      <c r="A69" s="35" t="s">
        <v>53</v>
      </c>
      <c r="B69" s="29"/>
      <c r="C69" s="30">
        <v>53</v>
      </c>
      <c r="D69" s="30">
        <v>50</v>
      </c>
      <c r="E69" s="30">
        <v>50</v>
      </c>
      <c r="F69" s="31"/>
      <c r="G69" s="31"/>
      <c r="H69" s="147">
        <v>0.049</v>
      </c>
      <c r="I69" s="147">
        <v>0.075</v>
      </c>
      <c r="J69" s="147">
        <v>0.04</v>
      </c>
      <c r="K69" s="32"/>
    </row>
    <row r="70" spans="1:11" s="42" customFormat="1" ht="11.25" customHeight="1">
      <c r="A70" s="36" t="s">
        <v>54</v>
      </c>
      <c r="B70" s="37"/>
      <c r="C70" s="38">
        <v>160</v>
      </c>
      <c r="D70" s="38">
        <v>150</v>
      </c>
      <c r="E70" s="38">
        <v>150</v>
      </c>
      <c r="F70" s="39">
        <v>100</v>
      </c>
      <c r="G70" s="40"/>
      <c r="H70" s="148">
        <v>0.165</v>
      </c>
      <c r="I70" s="149">
        <v>0.22499999999999998</v>
      </c>
      <c r="J70" s="149">
        <v>0.125</v>
      </c>
      <c r="K70" s="41">
        <v>55.555555555555564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202</v>
      </c>
      <c r="D72" s="30">
        <v>165</v>
      </c>
      <c r="E72" s="30">
        <v>163</v>
      </c>
      <c r="F72" s="31"/>
      <c r="G72" s="31"/>
      <c r="H72" s="147">
        <v>0.276</v>
      </c>
      <c r="I72" s="147">
        <v>0.231</v>
      </c>
      <c r="J72" s="147">
        <v>0.261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11</v>
      </c>
      <c r="E73" s="30">
        <v>11</v>
      </c>
      <c r="F73" s="31"/>
      <c r="G73" s="31"/>
      <c r="H73" s="147">
        <v>0.03</v>
      </c>
      <c r="I73" s="147">
        <v>0.022</v>
      </c>
      <c r="J73" s="147">
        <v>0.022</v>
      </c>
      <c r="K73" s="32"/>
    </row>
    <row r="74" spans="1:11" s="33" customFormat="1" ht="11.25" customHeight="1">
      <c r="A74" s="35" t="s">
        <v>57</v>
      </c>
      <c r="B74" s="29"/>
      <c r="C74" s="30">
        <v>345</v>
      </c>
      <c r="D74" s="30">
        <v>436</v>
      </c>
      <c r="E74" s="30">
        <v>400</v>
      </c>
      <c r="F74" s="31"/>
      <c r="G74" s="31"/>
      <c r="H74" s="147">
        <v>0.311</v>
      </c>
      <c r="I74" s="147">
        <v>1.704</v>
      </c>
      <c r="J74" s="147">
        <v>0.4</v>
      </c>
      <c r="K74" s="32"/>
    </row>
    <row r="75" spans="1:11" s="33" customFormat="1" ht="11.25" customHeight="1">
      <c r="A75" s="35" t="s">
        <v>58</v>
      </c>
      <c r="B75" s="29"/>
      <c r="C75" s="30">
        <v>323</v>
      </c>
      <c r="D75" s="30">
        <v>462</v>
      </c>
      <c r="E75" s="30">
        <v>468</v>
      </c>
      <c r="F75" s="31"/>
      <c r="G75" s="31"/>
      <c r="H75" s="147">
        <v>0.249</v>
      </c>
      <c r="I75" s="147">
        <v>0.353</v>
      </c>
      <c r="J75" s="147">
        <v>0.681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14</v>
      </c>
      <c r="E76" s="30">
        <v>14</v>
      </c>
      <c r="F76" s="31"/>
      <c r="G76" s="31"/>
      <c r="H76" s="147"/>
      <c r="I76" s="147">
        <v>0.025</v>
      </c>
      <c r="J76" s="147">
        <v>0.018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65</v>
      </c>
      <c r="E77" s="30">
        <v>65</v>
      </c>
      <c r="F77" s="31"/>
      <c r="G77" s="31"/>
      <c r="H77" s="147">
        <v>0.057</v>
      </c>
      <c r="I77" s="147">
        <v>0.135</v>
      </c>
      <c r="J77" s="147">
        <v>0.128</v>
      </c>
      <c r="K77" s="32"/>
    </row>
    <row r="78" spans="1:11" s="33" customFormat="1" ht="11.25" customHeight="1">
      <c r="A78" s="35" t="s">
        <v>61</v>
      </c>
      <c r="B78" s="29"/>
      <c r="C78" s="30"/>
      <c r="D78" s="30">
        <v>1</v>
      </c>
      <c r="E78" s="30"/>
      <c r="F78" s="31"/>
      <c r="G78" s="31"/>
      <c r="H78" s="147"/>
      <c r="I78" s="147">
        <v>0.001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37</v>
      </c>
      <c r="D79" s="30"/>
      <c r="E79" s="30"/>
      <c r="F79" s="31"/>
      <c r="G79" s="31"/>
      <c r="H79" s="147">
        <v>0.07</v>
      </c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987</v>
      </c>
      <c r="D80" s="38">
        <v>1154</v>
      </c>
      <c r="E80" s="38">
        <v>1121</v>
      </c>
      <c r="F80" s="39">
        <v>97.14038128249567</v>
      </c>
      <c r="G80" s="40"/>
      <c r="H80" s="148">
        <v>0.9930000000000001</v>
      </c>
      <c r="I80" s="149">
        <v>2.4709999999999996</v>
      </c>
      <c r="J80" s="149">
        <v>1.5100000000000002</v>
      </c>
      <c r="K80" s="41">
        <v>61.108862808579545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86</v>
      </c>
      <c r="F82" s="31"/>
      <c r="G82" s="31"/>
      <c r="H82" s="147">
        <v>0.06</v>
      </c>
      <c r="I82" s="147">
        <v>0.06</v>
      </c>
      <c r="J82" s="147">
        <v>0.06</v>
      </c>
      <c r="K82" s="32"/>
    </row>
    <row r="83" spans="1:11" s="33" customFormat="1" ht="11.25" customHeight="1">
      <c r="A83" s="35" t="s">
        <v>65</v>
      </c>
      <c r="B83" s="29"/>
      <c r="C83" s="30">
        <v>64</v>
      </c>
      <c r="D83" s="30">
        <v>65</v>
      </c>
      <c r="E83" s="30">
        <v>65</v>
      </c>
      <c r="F83" s="31"/>
      <c r="G83" s="31"/>
      <c r="H83" s="147">
        <v>0.045</v>
      </c>
      <c r="I83" s="147">
        <v>0.045</v>
      </c>
      <c r="J83" s="147">
        <v>0.046</v>
      </c>
      <c r="K83" s="32"/>
    </row>
    <row r="84" spans="1:11" s="42" customFormat="1" ht="11.25" customHeight="1">
      <c r="A84" s="36" t="s">
        <v>66</v>
      </c>
      <c r="B84" s="37"/>
      <c r="C84" s="38">
        <v>150</v>
      </c>
      <c r="D84" s="38">
        <v>151</v>
      </c>
      <c r="E84" s="38">
        <v>151</v>
      </c>
      <c r="F84" s="39">
        <v>100</v>
      </c>
      <c r="G84" s="40"/>
      <c r="H84" s="148">
        <v>0.105</v>
      </c>
      <c r="I84" s="149">
        <v>0.105</v>
      </c>
      <c r="J84" s="149">
        <v>0.106</v>
      </c>
      <c r="K84" s="41">
        <v>100.95238095238095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108080</v>
      </c>
      <c r="D87" s="53">
        <v>134761</v>
      </c>
      <c r="E87" s="53">
        <v>134099</v>
      </c>
      <c r="F87" s="54">
        <f>IF(D87&gt;0,100*E87/D87,0)</f>
        <v>99.50875995280533</v>
      </c>
      <c r="G87" s="40"/>
      <c r="H87" s="152">
        <v>139.17799999999994</v>
      </c>
      <c r="I87" s="153">
        <v>384.31700000000006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90</v>
      </c>
      <c r="E9" s="30">
        <v>68</v>
      </c>
      <c r="F9" s="31"/>
      <c r="G9" s="31"/>
      <c r="H9" s="147"/>
      <c r="I9" s="147">
        <v>0.54</v>
      </c>
      <c r="J9" s="147">
        <v>0.336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18</v>
      </c>
      <c r="E10" s="30">
        <v>4</v>
      </c>
      <c r="F10" s="31"/>
      <c r="G10" s="31"/>
      <c r="H10" s="147"/>
      <c r="I10" s="147">
        <v>0.108</v>
      </c>
      <c r="J10" s="147">
        <v>0.023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125</v>
      </c>
      <c r="E11" s="30">
        <v>125</v>
      </c>
      <c r="F11" s="31"/>
      <c r="G11" s="31"/>
      <c r="H11" s="147"/>
      <c r="I11" s="147">
        <v>0.75</v>
      </c>
      <c r="J11" s="147">
        <v>0.725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20</v>
      </c>
      <c r="E12" s="30">
        <v>15</v>
      </c>
      <c r="F12" s="31"/>
      <c r="G12" s="31"/>
      <c r="H12" s="147"/>
      <c r="I12" s="147">
        <v>0.12</v>
      </c>
      <c r="J12" s="147">
        <v>0.087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253</v>
      </c>
      <c r="E13" s="38">
        <v>212</v>
      </c>
      <c r="F13" s="39">
        <v>83.79446640316206</v>
      </c>
      <c r="G13" s="40"/>
      <c r="H13" s="148"/>
      <c r="I13" s="149">
        <v>1.5180000000000002</v>
      </c>
      <c r="J13" s="149">
        <v>1.171</v>
      </c>
      <c r="K13" s="41">
        <v>77.14097496706192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29</v>
      </c>
      <c r="D17" s="38">
        <v>43</v>
      </c>
      <c r="E17" s="38">
        <v>43</v>
      </c>
      <c r="F17" s="39">
        <v>100</v>
      </c>
      <c r="G17" s="40"/>
      <c r="H17" s="148">
        <v>0.063</v>
      </c>
      <c r="I17" s="149">
        <v>0.09</v>
      </c>
      <c r="J17" s="149">
        <v>0.09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285</v>
      </c>
      <c r="D19" s="30">
        <v>428</v>
      </c>
      <c r="E19" s="30">
        <v>428</v>
      </c>
      <c r="F19" s="31"/>
      <c r="G19" s="31"/>
      <c r="H19" s="147">
        <v>1.197</v>
      </c>
      <c r="I19" s="147">
        <v>1.712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285</v>
      </c>
      <c r="D22" s="38">
        <v>428</v>
      </c>
      <c r="E22" s="38">
        <v>428</v>
      </c>
      <c r="F22" s="39">
        <v>100</v>
      </c>
      <c r="G22" s="40"/>
      <c r="H22" s="148">
        <v>1.197</v>
      </c>
      <c r="I22" s="149">
        <v>1.712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1000</v>
      </c>
      <c r="D24" s="38">
        <v>1357</v>
      </c>
      <c r="E24" s="38">
        <v>1350</v>
      </c>
      <c r="F24" s="39">
        <v>99.48415622697127</v>
      </c>
      <c r="G24" s="40"/>
      <c r="H24" s="148">
        <v>2.564</v>
      </c>
      <c r="I24" s="149">
        <v>4.375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1249</v>
      </c>
      <c r="D26" s="38">
        <v>1325</v>
      </c>
      <c r="E26" s="38">
        <v>1400</v>
      </c>
      <c r="F26" s="39">
        <v>105.66037735849056</v>
      </c>
      <c r="G26" s="40"/>
      <c r="H26" s="148">
        <v>4.521</v>
      </c>
      <c r="I26" s="149">
        <v>6.4</v>
      </c>
      <c r="J26" s="149">
        <v>5.3</v>
      </c>
      <c r="K26" s="41">
        <v>82.8125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5808</v>
      </c>
      <c r="D28" s="30">
        <v>6435</v>
      </c>
      <c r="E28" s="30">
        <v>6400</v>
      </c>
      <c r="F28" s="31"/>
      <c r="G28" s="31"/>
      <c r="H28" s="147">
        <v>18.771</v>
      </c>
      <c r="I28" s="147">
        <v>22.301</v>
      </c>
      <c r="J28" s="147">
        <v>18.375</v>
      </c>
      <c r="K28" s="32"/>
    </row>
    <row r="29" spans="1:11" s="33" customFormat="1" ht="11.25" customHeight="1">
      <c r="A29" s="35" t="s">
        <v>21</v>
      </c>
      <c r="B29" s="29"/>
      <c r="C29" s="30">
        <v>19050</v>
      </c>
      <c r="D29" s="30">
        <v>22119</v>
      </c>
      <c r="E29" s="30">
        <v>22119</v>
      </c>
      <c r="F29" s="31"/>
      <c r="G29" s="31"/>
      <c r="H29" s="147">
        <v>29.025</v>
      </c>
      <c r="I29" s="147">
        <v>51.923</v>
      </c>
      <c r="J29" s="147">
        <v>49.48</v>
      </c>
      <c r="K29" s="32"/>
    </row>
    <row r="30" spans="1:11" s="33" customFormat="1" ht="11.25" customHeight="1">
      <c r="A30" s="35" t="s">
        <v>22</v>
      </c>
      <c r="B30" s="29"/>
      <c r="C30" s="30">
        <v>5824</v>
      </c>
      <c r="D30" s="30">
        <v>6835</v>
      </c>
      <c r="E30" s="30">
        <v>6800</v>
      </c>
      <c r="F30" s="31"/>
      <c r="G30" s="31"/>
      <c r="H30" s="147">
        <v>9.729</v>
      </c>
      <c r="I30" s="147">
        <v>11.181</v>
      </c>
      <c r="J30" s="147">
        <v>9.3</v>
      </c>
      <c r="K30" s="32"/>
    </row>
    <row r="31" spans="1:11" s="42" customFormat="1" ht="11.25" customHeight="1">
      <c r="A31" s="43" t="s">
        <v>23</v>
      </c>
      <c r="B31" s="37"/>
      <c r="C31" s="38">
        <v>30682</v>
      </c>
      <c r="D31" s="38">
        <v>35389</v>
      </c>
      <c r="E31" s="38">
        <v>35319</v>
      </c>
      <c r="F31" s="39">
        <v>99.80219842323886</v>
      </c>
      <c r="G31" s="40"/>
      <c r="H31" s="148">
        <v>57.525</v>
      </c>
      <c r="I31" s="149">
        <v>85.405</v>
      </c>
      <c r="J31" s="149">
        <v>77.15499999999999</v>
      </c>
      <c r="K31" s="41">
        <v>90.34014401967097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501</v>
      </c>
      <c r="D33" s="30">
        <v>500</v>
      </c>
      <c r="E33" s="30"/>
      <c r="F33" s="31"/>
      <c r="G33" s="31"/>
      <c r="H33" s="147">
        <v>1.557</v>
      </c>
      <c r="I33" s="147">
        <v>1.6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755</v>
      </c>
      <c r="D34" s="30">
        <v>630</v>
      </c>
      <c r="E34" s="30">
        <v>630</v>
      </c>
      <c r="F34" s="31"/>
      <c r="G34" s="31"/>
      <c r="H34" s="147">
        <v>1.532</v>
      </c>
      <c r="I34" s="147">
        <v>1.8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2232</v>
      </c>
      <c r="D35" s="30">
        <v>3000</v>
      </c>
      <c r="E35" s="30">
        <v>3500</v>
      </c>
      <c r="F35" s="31"/>
      <c r="G35" s="31"/>
      <c r="H35" s="147">
        <v>7.907</v>
      </c>
      <c r="I35" s="147">
        <v>12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507</v>
      </c>
      <c r="D36" s="30">
        <v>507</v>
      </c>
      <c r="E36" s="30">
        <v>507</v>
      </c>
      <c r="F36" s="31"/>
      <c r="G36" s="31"/>
      <c r="H36" s="147">
        <v>1.228</v>
      </c>
      <c r="I36" s="147">
        <v>1.228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3995</v>
      </c>
      <c r="D37" s="38">
        <v>4637</v>
      </c>
      <c r="E37" s="38">
        <v>4637</v>
      </c>
      <c r="F37" s="39">
        <v>100</v>
      </c>
      <c r="G37" s="40"/>
      <c r="H37" s="148">
        <v>12.224</v>
      </c>
      <c r="I37" s="149">
        <v>16.628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1296</v>
      </c>
      <c r="D39" s="38">
        <v>1296</v>
      </c>
      <c r="E39" s="38">
        <v>1300</v>
      </c>
      <c r="F39" s="39">
        <v>100.30864197530865</v>
      </c>
      <c r="G39" s="40"/>
      <c r="H39" s="148">
        <v>1.328</v>
      </c>
      <c r="I39" s="149">
        <v>1.3</v>
      </c>
      <c r="J39" s="149">
        <v>1.3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548</v>
      </c>
      <c r="D41" s="30">
        <v>899</v>
      </c>
      <c r="E41" s="30">
        <v>590</v>
      </c>
      <c r="F41" s="31"/>
      <c r="G41" s="31"/>
      <c r="H41" s="147">
        <v>0.347</v>
      </c>
      <c r="I41" s="147">
        <v>1.557</v>
      </c>
      <c r="J41" s="147">
        <v>1.167</v>
      </c>
      <c r="K41" s="32"/>
    </row>
    <row r="42" spans="1:11" s="33" customFormat="1" ht="11.25" customHeight="1">
      <c r="A42" s="35" t="s">
        <v>31</v>
      </c>
      <c r="B42" s="29"/>
      <c r="C42" s="30">
        <v>3661</v>
      </c>
      <c r="D42" s="30">
        <v>3481</v>
      </c>
      <c r="E42" s="30">
        <v>4286</v>
      </c>
      <c r="F42" s="31"/>
      <c r="G42" s="31"/>
      <c r="H42" s="147">
        <v>8.242</v>
      </c>
      <c r="I42" s="147">
        <v>13.627</v>
      </c>
      <c r="J42" s="147">
        <v>14.224</v>
      </c>
      <c r="K42" s="32"/>
    </row>
    <row r="43" spans="1:11" s="33" customFormat="1" ht="11.25" customHeight="1">
      <c r="A43" s="35" t="s">
        <v>32</v>
      </c>
      <c r="B43" s="29"/>
      <c r="C43" s="30">
        <v>2296</v>
      </c>
      <c r="D43" s="30">
        <v>2113</v>
      </c>
      <c r="E43" s="30">
        <v>2350</v>
      </c>
      <c r="F43" s="31"/>
      <c r="G43" s="31"/>
      <c r="H43" s="147">
        <v>3.452</v>
      </c>
      <c r="I43" s="147">
        <v>7.545</v>
      </c>
      <c r="J43" s="147">
        <v>7.11</v>
      </c>
      <c r="K43" s="32"/>
    </row>
    <row r="44" spans="1:11" s="33" customFormat="1" ht="11.25" customHeight="1">
      <c r="A44" s="35" t="s">
        <v>33</v>
      </c>
      <c r="B44" s="29"/>
      <c r="C44" s="30">
        <v>4037</v>
      </c>
      <c r="D44" s="30">
        <v>3535</v>
      </c>
      <c r="E44" s="30">
        <v>3550</v>
      </c>
      <c r="F44" s="31"/>
      <c r="G44" s="31"/>
      <c r="H44" s="147">
        <v>5.378</v>
      </c>
      <c r="I44" s="147">
        <v>13.133</v>
      </c>
      <c r="J44" s="147">
        <v>11.505</v>
      </c>
      <c r="K44" s="32"/>
    </row>
    <row r="45" spans="1:11" s="33" customFormat="1" ht="11.25" customHeight="1">
      <c r="A45" s="35" t="s">
        <v>34</v>
      </c>
      <c r="B45" s="29"/>
      <c r="C45" s="30">
        <v>4015</v>
      </c>
      <c r="D45" s="30">
        <v>5176</v>
      </c>
      <c r="E45" s="30">
        <v>5250</v>
      </c>
      <c r="F45" s="31"/>
      <c r="G45" s="31"/>
      <c r="H45" s="147">
        <v>2.621</v>
      </c>
      <c r="I45" s="147">
        <v>15.85</v>
      </c>
      <c r="J45" s="147">
        <v>13.775</v>
      </c>
      <c r="K45" s="32"/>
    </row>
    <row r="46" spans="1:11" s="33" customFormat="1" ht="11.25" customHeight="1">
      <c r="A46" s="35" t="s">
        <v>35</v>
      </c>
      <c r="B46" s="29"/>
      <c r="C46" s="30">
        <v>2081</v>
      </c>
      <c r="D46" s="30">
        <v>3026</v>
      </c>
      <c r="E46" s="30">
        <v>3000</v>
      </c>
      <c r="F46" s="31"/>
      <c r="G46" s="31"/>
      <c r="H46" s="147">
        <v>2.457</v>
      </c>
      <c r="I46" s="147">
        <v>9.492</v>
      </c>
      <c r="J46" s="147">
        <v>7.2</v>
      </c>
      <c r="K46" s="32"/>
    </row>
    <row r="47" spans="1:11" s="33" customFormat="1" ht="11.25" customHeight="1">
      <c r="A47" s="35" t="s">
        <v>36</v>
      </c>
      <c r="B47" s="29"/>
      <c r="C47" s="30">
        <v>3931</v>
      </c>
      <c r="D47" s="30">
        <v>3852</v>
      </c>
      <c r="E47" s="30">
        <v>4090</v>
      </c>
      <c r="F47" s="31"/>
      <c r="G47" s="31"/>
      <c r="H47" s="147">
        <v>6.406</v>
      </c>
      <c r="I47" s="147">
        <v>15.075</v>
      </c>
      <c r="J47" s="147">
        <v>11.969</v>
      </c>
      <c r="K47" s="32"/>
    </row>
    <row r="48" spans="1:11" s="33" customFormat="1" ht="11.25" customHeight="1">
      <c r="A48" s="35" t="s">
        <v>37</v>
      </c>
      <c r="B48" s="29"/>
      <c r="C48" s="30">
        <v>1799</v>
      </c>
      <c r="D48" s="30">
        <v>1855</v>
      </c>
      <c r="E48" s="30">
        <v>1800</v>
      </c>
      <c r="F48" s="31"/>
      <c r="G48" s="31"/>
      <c r="H48" s="147">
        <v>1.854</v>
      </c>
      <c r="I48" s="147">
        <v>7.463</v>
      </c>
      <c r="J48" s="147">
        <v>5.8</v>
      </c>
      <c r="K48" s="32"/>
    </row>
    <row r="49" spans="1:11" s="33" customFormat="1" ht="11.25" customHeight="1">
      <c r="A49" s="35" t="s">
        <v>38</v>
      </c>
      <c r="B49" s="29"/>
      <c r="C49" s="30">
        <v>2977</v>
      </c>
      <c r="D49" s="30">
        <v>3258</v>
      </c>
      <c r="E49" s="30">
        <v>3150</v>
      </c>
      <c r="F49" s="31"/>
      <c r="G49" s="31"/>
      <c r="H49" s="147">
        <v>2.306</v>
      </c>
      <c r="I49" s="147">
        <v>12.223</v>
      </c>
      <c r="J49" s="147">
        <v>11.525</v>
      </c>
      <c r="K49" s="32"/>
    </row>
    <row r="50" spans="1:11" s="42" customFormat="1" ht="11.25" customHeight="1">
      <c r="A50" s="43" t="s">
        <v>39</v>
      </c>
      <c r="B50" s="37"/>
      <c r="C50" s="38">
        <v>25345</v>
      </c>
      <c r="D50" s="38">
        <v>27195</v>
      </c>
      <c r="E50" s="38">
        <v>28066</v>
      </c>
      <c r="F50" s="39">
        <v>103.20279463136606</v>
      </c>
      <c r="G50" s="40"/>
      <c r="H50" s="148">
        <v>33.062999999999995</v>
      </c>
      <c r="I50" s="149">
        <v>95.96499999999999</v>
      </c>
      <c r="J50" s="149">
        <v>84.275</v>
      </c>
      <c r="K50" s="41">
        <v>87.81847548585422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4858</v>
      </c>
      <c r="D52" s="38">
        <v>5581</v>
      </c>
      <c r="E52" s="38">
        <v>5581</v>
      </c>
      <c r="F52" s="39">
        <v>100</v>
      </c>
      <c r="G52" s="40"/>
      <c r="H52" s="148">
        <v>5.794</v>
      </c>
      <c r="I52" s="149">
        <v>10.53</v>
      </c>
      <c r="J52" s="149">
        <v>10.53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13783</v>
      </c>
      <c r="D54" s="30">
        <v>13575</v>
      </c>
      <c r="E54" s="30">
        <v>13375</v>
      </c>
      <c r="F54" s="31"/>
      <c r="G54" s="31"/>
      <c r="H54" s="147">
        <v>18.95</v>
      </c>
      <c r="I54" s="147">
        <v>22.374</v>
      </c>
      <c r="J54" s="147">
        <v>19.594</v>
      </c>
      <c r="K54" s="32"/>
    </row>
    <row r="55" spans="1:11" s="33" customFormat="1" ht="11.25" customHeight="1">
      <c r="A55" s="35" t="s">
        <v>42</v>
      </c>
      <c r="B55" s="29"/>
      <c r="C55" s="30">
        <v>10103</v>
      </c>
      <c r="D55" s="30">
        <v>10531</v>
      </c>
      <c r="E55" s="30">
        <v>10500</v>
      </c>
      <c r="F55" s="31"/>
      <c r="G55" s="31"/>
      <c r="H55" s="147">
        <v>18.165</v>
      </c>
      <c r="I55" s="147">
        <v>28.854</v>
      </c>
      <c r="J55" s="147">
        <v>23.9</v>
      </c>
      <c r="K55" s="32"/>
    </row>
    <row r="56" spans="1:11" s="33" customFormat="1" ht="11.25" customHeight="1">
      <c r="A56" s="35" t="s">
        <v>43</v>
      </c>
      <c r="B56" s="29"/>
      <c r="C56" s="30">
        <v>9153</v>
      </c>
      <c r="D56" s="30">
        <v>8456</v>
      </c>
      <c r="E56" s="30">
        <v>8065</v>
      </c>
      <c r="F56" s="31"/>
      <c r="G56" s="31"/>
      <c r="H56" s="147">
        <v>20.521</v>
      </c>
      <c r="I56" s="147">
        <v>21.986</v>
      </c>
      <c r="J56" s="147">
        <v>19.8</v>
      </c>
      <c r="K56" s="32"/>
    </row>
    <row r="57" spans="1:11" s="33" customFormat="1" ht="11.25" customHeight="1">
      <c r="A57" s="35" t="s">
        <v>44</v>
      </c>
      <c r="B57" s="29"/>
      <c r="C57" s="30">
        <v>9612</v>
      </c>
      <c r="D57" s="30">
        <v>10832</v>
      </c>
      <c r="E57" s="30">
        <v>10832</v>
      </c>
      <c r="F57" s="31"/>
      <c r="G57" s="31"/>
      <c r="H57" s="147">
        <v>14.475</v>
      </c>
      <c r="I57" s="147">
        <v>32.51</v>
      </c>
      <c r="J57" s="147">
        <v>28.188</v>
      </c>
      <c r="K57" s="32"/>
    </row>
    <row r="58" spans="1:11" s="33" customFormat="1" ht="11.25" customHeight="1">
      <c r="A58" s="35" t="s">
        <v>45</v>
      </c>
      <c r="B58" s="29"/>
      <c r="C58" s="30">
        <v>28056</v>
      </c>
      <c r="D58" s="30">
        <v>25903</v>
      </c>
      <c r="E58" s="30">
        <v>24935</v>
      </c>
      <c r="F58" s="31"/>
      <c r="G58" s="31"/>
      <c r="H58" s="147">
        <v>28.226</v>
      </c>
      <c r="I58" s="147">
        <v>69.924</v>
      </c>
      <c r="J58" s="147">
        <v>48.641</v>
      </c>
      <c r="K58" s="32"/>
    </row>
    <row r="59" spans="1:11" s="42" customFormat="1" ht="11.25" customHeight="1">
      <c r="A59" s="36" t="s">
        <v>46</v>
      </c>
      <c r="B59" s="37"/>
      <c r="C59" s="38">
        <v>70707</v>
      </c>
      <c r="D59" s="38">
        <v>69297</v>
      </c>
      <c r="E59" s="38">
        <v>67707</v>
      </c>
      <c r="F59" s="39">
        <v>97.70552837785185</v>
      </c>
      <c r="G59" s="40"/>
      <c r="H59" s="148">
        <v>100.33699999999999</v>
      </c>
      <c r="I59" s="149">
        <v>175.648</v>
      </c>
      <c r="J59" s="149">
        <v>140.123</v>
      </c>
      <c r="K59" s="41">
        <v>79.77489069047185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27</v>
      </c>
      <c r="D61" s="30">
        <v>45</v>
      </c>
      <c r="E61" s="30">
        <v>45</v>
      </c>
      <c r="F61" s="31"/>
      <c r="G61" s="31"/>
      <c r="H61" s="147">
        <v>0.068</v>
      </c>
      <c r="I61" s="147">
        <v>0.053</v>
      </c>
      <c r="J61" s="147">
        <v>0.049</v>
      </c>
      <c r="K61" s="32"/>
    </row>
    <row r="62" spans="1:11" s="33" customFormat="1" ht="11.25" customHeight="1">
      <c r="A62" s="35" t="s">
        <v>48</v>
      </c>
      <c r="B62" s="29"/>
      <c r="C62" s="30">
        <v>341</v>
      </c>
      <c r="D62" s="30">
        <v>310</v>
      </c>
      <c r="E62" s="30"/>
      <c r="F62" s="31"/>
      <c r="G62" s="31"/>
      <c r="H62" s="147">
        <v>0.537</v>
      </c>
      <c r="I62" s="147">
        <v>0.523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468</v>
      </c>
      <c r="D63" s="30">
        <v>468</v>
      </c>
      <c r="E63" s="30"/>
      <c r="F63" s="31"/>
      <c r="G63" s="31"/>
      <c r="H63" s="147">
        <v>0.893</v>
      </c>
      <c r="I63" s="147">
        <v>1.223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836</v>
      </c>
      <c r="D64" s="38">
        <v>823</v>
      </c>
      <c r="E64" s="38">
        <v>45</v>
      </c>
      <c r="F64" s="39">
        <v>5.467800729040097</v>
      </c>
      <c r="G64" s="40"/>
      <c r="H64" s="148">
        <v>1.498</v>
      </c>
      <c r="I64" s="149">
        <v>1.7990000000000002</v>
      </c>
      <c r="J64" s="149">
        <v>0.049</v>
      </c>
      <c r="K64" s="41">
        <v>2.7237354085603114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424</v>
      </c>
      <c r="D66" s="38">
        <v>289</v>
      </c>
      <c r="E66" s="38">
        <v>283</v>
      </c>
      <c r="F66" s="39">
        <v>97.92387543252595</v>
      </c>
      <c r="G66" s="40"/>
      <c r="H66" s="148">
        <v>0.415</v>
      </c>
      <c r="I66" s="149">
        <v>0.348</v>
      </c>
      <c r="J66" s="149">
        <v>0.34</v>
      </c>
      <c r="K66" s="41">
        <v>97.70114942528737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11007</v>
      </c>
      <c r="D68" s="30">
        <v>14850</v>
      </c>
      <c r="E68" s="30">
        <v>13000</v>
      </c>
      <c r="F68" s="31"/>
      <c r="G68" s="31"/>
      <c r="H68" s="147">
        <v>21.228</v>
      </c>
      <c r="I68" s="147">
        <v>61</v>
      </c>
      <c r="J68" s="147">
        <v>27</v>
      </c>
      <c r="K68" s="32"/>
    </row>
    <row r="69" spans="1:11" s="33" customFormat="1" ht="11.25" customHeight="1">
      <c r="A69" s="35" t="s">
        <v>53</v>
      </c>
      <c r="B69" s="29"/>
      <c r="C69" s="30">
        <v>1324</v>
      </c>
      <c r="D69" s="30">
        <v>2520</v>
      </c>
      <c r="E69" s="30">
        <v>2500</v>
      </c>
      <c r="F69" s="31"/>
      <c r="G69" s="31"/>
      <c r="H69" s="147">
        <v>1.392</v>
      </c>
      <c r="I69" s="147">
        <v>8</v>
      </c>
      <c r="J69" s="147">
        <v>4.5</v>
      </c>
      <c r="K69" s="32"/>
    </row>
    <row r="70" spans="1:11" s="42" customFormat="1" ht="11.25" customHeight="1">
      <c r="A70" s="36" t="s">
        <v>54</v>
      </c>
      <c r="B70" s="37"/>
      <c r="C70" s="38">
        <v>12331</v>
      </c>
      <c r="D70" s="38">
        <v>17370</v>
      </c>
      <c r="E70" s="38">
        <v>15500</v>
      </c>
      <c r="F70" s="39">
        <v>89.23431203223949</v>
      </c>
      <c r="G70" s="40"/>
      <c r="H70" s="148">
        <v>22.62</v>
      </c>
      <c r="I70" s="149">
        <v>69</v>
      </c>
      <c r="J70" s="149">
        <v>31.5</v>
      </c>
      <c r="K70" s="41">
        <v>45.65217391304348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99</v>
      </c>
      <c r="D72" s="30">
        <v>151</v>
      </c>
      <c r="E72" s="30">
        <v>147</v>
      </c>
      <c r="F72" s="31"/>
      <c r="G72" s="31"/>
      <c r="H72" s="147">
        <v>0.128</v>
      </c>
      <c r="I72" s="147">
        <v>0.287</v>
      </c>
      <c r="J72" s="147">
        <v>0.275</v>
      </c>
      <c r="K72" s="32"/>
    </row>
    <row r="73" spans="1:11" s="33" customFormat="1" ht="11.25" customHeight="1">
      <c r="A73" s="35" t="s">
        <v>56</v>
      </c>
      <c r="B73" s="29"/>
      <c r="C73" s="30">
        <v>12417</v>
      </c>
      <c r="D73" s="30">
        <v>15227</v>
      </c>
      <c r="E73" s="30">
        <v>15278</v>
      </c>
      <c r="F73" s="31"/>
      <c r="G73" s="31"/>
      <c r="H73" s="147">
        <v>30.851</v>
      </c>
      <c r="I73" s="147">
        <v>62.431</v>
      </c>
      <c r="J73" s="147">
        <v>62.431</v>
      </c>
      <c r="K73" s="32"/>
    </row>
    <row r="74" spans="1:11" s="33" customFormat="1" ht="11.25" customHeight="1">
      <c r="A74" s="35" t="s">
        <v>57</v>
      </c>
      <c r="B74" s="29"/>
      <c r="C74" s="30">
        <v>5123</v>
      </c>
      <c r="D74" s="30">
        <v>6558</v>
      </c>
      <c r="E74" s="30">
        <v>7000</v>
      </c>
      <c r="F74" s="31"/>
      <c r="G74" s="31"/>
      <c r="H74" s="147">
        <v>6.916</v>
      </c>
      <c r="I74" s="147">
        <v>32.79</v>
      </c>
      <c r="J74" s="147">
        <v>12</v>
      </c>
      <c r="K74" s="32"/>
    </row>
    <row r="75" spans="1:11" s="33" customFormat="1" ht="11.25" customHeight="1">
      <c r="A75" s="35" t="s">
        <v>58</v>
      </c>
      <c r="B75" s="29"/>
      <c r="C75" s="30">
        <v>821</v>
      </c>
      <c r="D75" s="30">
        <v>853</v>
      </c>
      <c r="E75" s="30">
        <v>888</v>
      </c>
      <c r="F75" s="31"/>
      <c r="G75" s="31"/>
      <c r="H75" s="147">
        <v>1.07</v>
      </c>
      <c r="I75" s="147">
        <v>1.049</v>
      </c>
      <c r="J75" s="147">
        <v>1.434</v>
      </c>
      <c r="K75" s="32"/>
    </row>
    <row r="76" spans="1:11" s="33" customFormat="1" ht="11.25" customHeight="1">
      <c r="A76" s="35" t="s">
        <v>59</v>
      </c>
      <c r="B76" s="29"/>
      <c r="C76" s="30">
        <v>6154</v>
      </c>
      <c r="D76" s="30">
        <v>6056</v>
      </c>
      <c r="E76" s="30">
        <v>6056</v>
      </c>
      <c r="F76" s="31"/>
      <c r="G76" s="31"/>
      <c r="H76" s="147">
        <v>25.847</v>
      </c>
      <c r="I76" s="147">
        <v>19.985</v>
      </c>
      <c r="J76" s="147">
        <v>20.433</v>
      </c>
      <c r="K76" s="32"/>
    </row>
    <row r="77" spans="1:11" s="33" customFormat="1" ht="11.25" customHeight="1">
      <c r="A77" s="35" t="s">
        <v>60</v>
      </c>
      <c r="B77" s="29"/>
      <c r="C77" s="30">
        <v>1130</v>
      </c>
      <c r="D77" s="30">
        <v>1330</v>
      </c>
      <c r="E77" s="30">
        <v>1330</v>
      </c>
      <c r="F77" s="31"/>
      <c r="G77" s="31"/>
      <c r="H77" s="147">
        <v>2.965</v>
      </c>
      <c r="I77" s="147">
        <v>5.5</v>
      </c>
      <c r="J77" s="147">
        <v>5.5</v>
      </c>
      <c r="K77" s="32"/>
    </row>
    <row r="78" spans="1:11" s="33" customFormat="1" ht="11.25" customHeight="1">
      <c r="A78" s="35" t="s">
        <v>61</v>
      </c>
      <c r="B78" s="29"/>
      <c r="C78" s="30">
        <v>1686</v>
      </c>
      <c r="D78" s="30">
        <v>1800</v>
      </c>
      <c r="E78" s="30">
        <v>1800</v>
      </c>
      <c r="F78" s="31"/>
      <c r="G78" s="31"/>
      <c r="H78" s="147">
        <v>4.444</v>
      </c>
      <c r="I78" s="147">
        <v>6.3</v>
      </c>
      <c r="J78" s="147">
        <v>4.205</v>
      </c>
      <c r="K78" s="32"/>
    </row>
    <row r="79" spans="1:11" s="33" customFormat="1" ht="11.25" customHeight="1">
      <c r="A79" s="35" t="s">
        <v>62</v>
      </c>
      <c r="B79" s="29"/>
      <c r="C79" s="30">
        <v>15405</v>
      </c>
      <c r="D79" s="30">
        <v>18769</v>
      </c>
      <c r="E79" s="30">
        <v>18640</v>
      </c>
      <c r="F79" s="31"/>
      <c r="G79" s="31"/>
      <c r="H79" s="147">
        <v>40.461</v>
      </c>
      <c r="I79" s="147">
        <v>65.379</v>
      </c>
      <c r="J79" s="147">
        <v>29.824</v>
      </c>
      <c r="K79" s="32"/>
    </row>
    <row r="80" spans="1:11" s="42" customFormat="1" ht="11.25" customHeight="1">
      <c r="A80" s="43" t="s">
        <v>63</v>
      </c>
      <c r="B80" s="37"/>
      <c r="C80" s="38">
        <v>42835</v>
      </c>
      <c r="D80" s="38">
        <v>50744</v>
      </c>
      <c r="E80" s="38">
        <v>51139</v>
      </c>
      <c r="F80" s="39">
        <v>100.77841715276683</v>
      </c>
      <c r="G80" s="40"/>
      <c r="H80" s="148">
        <v>112.682</v>
      </c>
      <c r="I80" s="149">
        <v>193.721</v>
      </c>
      <c r="J80" s="149">
        <v>136.10199999999998</v>
      </c>
      <c r="K80" s="41">
        <v>70.25670939134113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11</v>
      </c>
      <c r="F82" s="31"/>
      <c r="G82" s="31"/>
      <c r="H82" s="147">
        <v>0.008</v>
      </c>
      <c r="I82" s="147">
        <v>0.008</v>
      </c>
      <c r="J82" s="147">
        <v>0.008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7">
        <v>0.001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11</v>
      </c>
      <c r="F84" s="39">
        <v>100</v>
      </c>
      <c r="G84" s="40"/>
      <c r="H84" s="148">
        <v>0.009000000000000001</v>
      </c>
      <c r="I84" s="149">
        <v>0.008</v>
      </c>
      <c r="J84" s="149">
        <v>0.008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195884</v>
      </c>
      <c r="D87" s="53">
        <v>216038</v>
      </c>
      <c r="E87" s="53">
        <v>213021</v>
      </c>
      <c r="F87" s="54">
        <f>IF(D87&gt;0,100*E87/D87,0)</f>
        <v>98.60348642368473</v>
      </c>
      <c r="G87" s="40"/>
      <c r="H87" s="152">
        <v>355.84</v>
      </c>
      <c r="I87" s="153">
        <v>664.447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7690</v>
      </c>
      <c r="D9" s="30">
        <v>8281</v>
      </c>
      <c r="E9" s="30">
        <v>7700</v>
      </c>
      <c r="F9" s="31"/>
      <c r="G9" s="31"/>
      <c r="H9" s="147">
        <v>46.293</v>
      </c>
      <c r="I9" s="147">
        <v>60.534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2255</v>
      </c>
      <c r="D10" s="30">
        <v>2025</v>
      </c>
      <c r="E10" s="30">
        <v>2300</v>
      </c>
      <c r="F10" s="31"/>
      <c r="G10" s="31"/>
      <c r="H10" s="147">
        <v>14.318</v>
      </c>
      <c r="I10" s="147">
        <v>11.866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1949</v>
      </c>
      <c r="D11" s="30">
        <v>1125</v>
      </c>
      <c r="E11" s="30">
        <v>1970</v>
      </c>
      <c r="F11" s="31"/>
      <c r="G11" s="31"/>
      <c r="H11" s="147">
        <v>12.376</v>
      </c>
      <c r="I11" s="147">
        <v>5.962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5964</v>
      </c>
      <c r="D12" s="30">
        <v>5495</v>
      </c>
      <c r="E12" s="30">
        <v>1970</v>
      </c>
      <c r="F12" s="31"/>
      <c r="G12" s="31"/>
      <c r="H12" s="147">
        <v>30.715</v>
      </c>
      <c r="I12" s="147">
        <v>29.123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17858</v>
      </c>
      <c r="D13" s="38">
        <v>16926</v>
      </c>
      <c r="E13" s="38">
        <v>13940</v>
      </c>
      <c r="F13" s="39">
        <v>82.35850171334042</v>
      </c>
      <c r="G13" s="40"/>
      <c r="H13" s="148">
        <v>103.702</v>
      </c>
      <c r="I13" s="149">
        <v>107.48500000000001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427</v>
      </c>
      <c r="D15" s="38">
        <v>455</v>
      </c>
      <c r="E15" s="38"/>
      <c r="F15" s="39"/>
      <c r="G15" s="40"/>
      <c r="H15" s="148">
        <v>1.002</v>
      </c>
      <c r="I15" s="149">
        <v>1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4</v>
      </c>
      <c r="E19" s="30"/>
      <c r="F19" s="31"/>
      <c r="G19" s="31"/>
      <c r="H19" s="147">
        <v>0.004</v>
      </c>
      <c r="I19" s="147">
        <v>0.009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105</v>
      </c>
      <c r="D20" s="30">
        <v>103</v>
      </c>
      <c r="E20" s="30"/>
      <c r="F20" s="31"/>
      <c r="G20" s="31"/>
      <c r="H20" s="147">
        <v>0.294</v>
      </c>
      <c r="I20" s="147">
        <v>0.309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70</v>
      </c>
      <c r="D21" s="30">
        <v>70</v>
      </c>
      <c r="E21" s="30"/>
      <c r="F21" s="31"/>
      <c r="G21" s="31"/>
      <c r="H21" s="147">
        <v>0.21</v>
      </c>
      <c r="I21" s="147">
        <v>0.227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177</v>
      </c>
      <c r="E22" s="38"/>
      <c r="F22" s="39"/>
      <c r="G22" s="40"/>
      <c r="H22" s="148">
        <v>0.508</v>
      </c>
      <c r="I22" s="149">
        <v>0.545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13651</v>
      </c>
      <c r="D24" s="38">
        <v>13504</v>
      </c>
      <c r="E24" s="38">
        <v>13500</v>
      </c>
      <c r="F24" s="39">
        <v>99.97037914691943</v>
      </c>
      <c r="G24" s="40"/>
      <c r="H24" s="148">
        <v>149.705</v>
      </c>
      <c r="I24" s="149">
        <v>162.13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495</v>
      </c>
      <c r="D26" s="38">
        <v>450</v>
      </c>
      <c r="E26" s="38">
        <v>300</v>
      </c>
      <c r="F26" s="39">
        <v>66.66666666666667</v>
      </c>
      <c r="G26" s="40"/>
      <c r="H26" s="148">
        <v>5.746</v>
      </c>
      <c r="I26" s="149">
        <v>4.8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64805</v>
      </c>
      <c r="D28" s="30">
        <v>63327</v>
      </c>
      <c r="E28" s="30">
        <v>65000</v>
      </c>
      <c r="F28" s="31"/>
      <c r="G28" s="31"/>
      <c r="H28" s="147">
        <v>846.753</v>
      </c>
      <c r="I28" s="147">
        <v>759.924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2576</v>
      </c>
      <c r="D29" s="30">
        <v>2043</v>
      </c>
      <c r="E29" s="30">
        <v>1873</v>
      </c>
      <c r="F29" s="31"/>
      <c r="G29" s="31"/>
      <c r="H29" s="147">
        <v>27.09</v>
      </c>
      <c r="I29" s="147">
        <v>20.125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17883</v>
      </c>
      <c r="D30" s="30">
        <v>15595</v>
      </c>
      <c r="E30" s="30">
        <v>16000</v>
      </c>
      <c r="F30" s="31"/>
      <c r="G30" s="31"/>
      <c r="H30" s="147">
        <v>204.061</v>
      </c>
      <c r="I30" s="147">
        <v>183.778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85264</v>
      </c>
      <c r="D31" s="38">
        <v>80965</v>
      </c>
      <c r="E31" s="38">
        <v>82873</v>
      </c>
      <c r="F31" s="39">
        <v>102.35657382819737</v>
      </c>
      <c r="G31" s="40"/>
      <c r="H31" s="148">
        <v>1077.904</v>
      </c>
      <c r="I31" s="149">
        <v>963.827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121</v>
      </c>
      <c r="D33" s="30">
        <v>173</v>
      </c>
      <c r="E33" s="30"/>
      <c r="F33" s="31"/>
      <c r="G33" s="31"/>
      <c r="H33" s="147">
        <v>0.765</v>
      </c>
      <c r="I33" s="147">
        <v>1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6601</v>
      </c>
      <c r="D34" s="30">
        <v>5000</v>
      </c>
      <c r="E34" s="30"/>
      <c r="F34" s="31"/>
      <c r="G34" s="31"/>
      <c r="H34" s="147">
        <v>69.05</v>
      </c>
      <c r="I34" s="147">
        <v>58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30618</v>
      </c>
      <c r="D35" s="30">
        <v>31000</v>
      </c>
      <c r="E35" s="30">
        <v>31000</v>
      </c>
      <c r="F35" s="31"/>
      <c r="G35" s="31"/>
      <c r="H35" s="147">
        <v>295.363</v>
      </c>
      <c r="I35" s="147">
        <v>260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122</v>
      </c>
      <c r="E36" s="30"/>
      <c r="F36" s="31"/>
      <c r="G36" s="31"/>
      <c r="H36" s="147">
        <v>1.068</v>
      </c>
      <c r="I36" s="147">
        <v>1.068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37462</v>
      </c>
      <c r="D37" s="38">
        <v>36295</v>
      </c>
      <c r="E37" s="38"/>
      <c r="F37" s="39"/>
      <c r="G37" s="40"/>
      <c r="H37" s="148">
        <v>366.246</v>
      </c>
      <c r="I37" s="149">
        <v>320.068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133</v>
      </c>
      <c r="D39" s="38">
        <v>133</v>
      </c>
      <c r="E39" s="38">
        <v>135</v>
      </c>
      <c r="F39" s="39">
        <v>101.50375939849624</v>
      </c>
      <c r="G39" s="40"/>
      <c r="H39" s="148">
        <v>0.732</v>
      </c>
      <c r="I39" s="149">
        <v>0.73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1390</v>
      </c>
      <c r="D41" s="30">
        <v>1163</v>
      </c>
      <c r="E41" s="30"/>
      <c r="F41" s="31"/>
      <c r="G41" s="31"/>
      <c r="H41" s="147">
        <v>18.07</v>
      </c>
      <c r="I41" s="147">
        <v>15.825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743</v>
      </c>
      <c r="D42" s="30">
        <v>643</v>
      </c>
      <c r="E42" s="30"/>
      <c r="F42" s="31"/>
      <c r="G42" s="31"/>
      <c r="H42" s="147">
        <v>9.659</v>
      </c>
      <c r="I42" s="147">
        <v>7.701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53875</v>
      </c>
      <c r="D43" s="30">
        <v>57176</v>
      </c>
      <c r="E43" s="30"/>
      <c r="F43" s="31"/>
      <c r="G43" s="31"/>
      <c r="H43" s="147">
        <v>522.588</v>
      </c>
      <c r="I43" s="147">
        <v>714.7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170</v>
      </c>
      <c r="D44" s="30">
        <v>1990</v>
      </c>
      <c r="E44" s="30"/>
      <c r="F44" s="31"/>
      <c r="G44" s="31"/>
      <c r="H44" s="147">
        <v>1.36</v>
      </c>
      <c r="I44" s="147">
        <v>23.952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16299</v>
      </c>
      <c r="D45" s="30">
        <v>15914</v>
      </c>
      <c r="E45" s="30"/>
      <c r="F45" s="31"/>
      <c r="G45" s="31"/>
      <c r="H45" s="147">
        <v>211.887</v>
      </c>
      <c r="I45" s="147">
        <v>198.925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80</v>
      </c>
      <c r="D46" s="30">
        <v>73</v>
      </c>
      <c r="E46" s="30"/>
      <c r="F46" s="31"/>
      <c r="G46" s="31"/>
      <c r="H46" s="147">
        <v>0.88</v>
      </c>
      <c r="I46" s="147">
        <v>0.803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66</v>
      </c>
      <c r="D47" s="30">
        <v>146</v>
      </c>
      <c r="E47" s="30"/>
      <c r="F47" s="31"/>
      <c r="G47" s="31"/>
      <c r="H47" s="147">
        <v>0.792</v>
      </c>
      <c r="I47" s="147">
        <v>1.755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3873</v>
      </c>
      <c r="D48" s="30">
        <v>3837</v>
      </c>
      <c r="E48" s="30"/>
      <c r="F48" s="31"/>
      <c r="G48" s="31"/>
      <c r="H48" s="147">
        <v>28.037</v>
      </c>
      <c r="I48" s="147">
        <v>47.602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11783</v>
      </c>
      <c r="D49" s="30">
        <v>11381</v>
      </c>
      <c r="E49" s="30"/>
      <c r="F49" s="31"/>
      <c r="G49" s="31"/>
      <c r="H49" s="147">
        <v>147.288</v>
      </c>
      <c r="I49" s="147">
        <v>159.584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88279</v>
      </c>
      <c r="D50" s="38">
        <v>92323</v>
      </c>
      <c r="E50" s="38"/>
      <c r="F50" s="39"/>
      <c r="G50" s="40"/>
      <c r="H50" s="148">
        <v>940.5610000000001</v>
      </c>
      <c r="I50" s="149">
        <v>1170.847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5431</v>
      </c>
      <c r="D52" s="38">
        <v>5772</v>
      </c>
      <c r="E52" s="38">
        <v>5772</v>
      </c>
      <c r="F52" s="39">
        <v>100</v>
      </c>
      <c r="G52" s="40"/>
      <c r="H52" s="148">
        <v>59.062</v>
      </c>
      <c r="I52" s="149">
        <v>72.237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8000</v>
      </c>
      <c r="D54" s="30">
        <v>6300</v>
      </c>
      <c r="E54" s="30">
        <v>6500</v>
      </c>
      <c r="F54" s="31"/>
      <c r="G54" s="31"/>
      <c r="H54" s="147">
        <v>108</v>
      </c>
      <c r="I54" s="147">
        <v>88.2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3828</v>
      </c>
      <c r="D55" s="30">
        <v>3554</v>
      </c>
      <c r="E55" s="30">
        <v>3554</v>
      </c>
      <c r="F55" s="31"/>
      <c r="G55" s="31"/>
      <c r="H55" s="147">
        <v>44.025</v>
      </c>
      <c r="I55" s="147">
        <v>40.87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1250</v>
      </c>
      <c r="D56" s="30">
        <v>803</v>
      </c>
      <c r="E56" s="30">
        <v>900</v>
      </c>
      <c r="F56" s="31"/>
      <c r="G56" s="31"/>
      <c r="H56" s="147">
        <v>14.963</v>
      </c>
      <c r="I56" s="147">
        <v>9.41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2521</v>
      </c>
      <c r="D57" s="30">
        <v>2450</v>
      </c>
      <c r="E57" s="30">
        <v>2450</v>
      </c>
      <c r="F57" s="31"/>
      <c r="G57" s="31"/>
      <c r="H57" s="147">
        <v>30.22</v>
      </c>
      <c r="I57" s="147">
        <v>39.2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6074</v>
      </c>
      <c r="D58" s="30">
        <v>5448</v>
      </c>
      <c r="E58" s="30">
        <v>5460</v>
      </c>
      <c r="F58" s="31"/>
      <c r="G58" s="31"/>
      <c r="H58" s="147">
        <v>64.735</v>
      </c>
      <c r="I58" s="147">
        <v>68.1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21673</v>
      </c>
      <c r="D59" s="38">
        <v>18555</v>
      </c>
      <c r="E59" s="38">
        <v>18864</v>
      </c>
      <c r="F59" s="39">
        <v>101.66531932093775</v>
      </c>
      <c r="G59" s="40"/>
      <c r="H59" s="148">
        <v>261.943</v>
      </c>
      <c r="I59" s="149">
        <v>245.78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212</v>
      </c>
      <c r="D61" s="30">
        <v>180</v>
      </c>
      <c r="E61" s="30"/>
      <c r="F61" s="31"/>
      <c r="G61" s="31"/>
      <c r="H61" s="147">
        <v>2.332</v>
      </c>
      <c r="I61" s="147">
        <v>1.98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129</v>
      </c>
      <c r="D62" s="30">
        <v>154</v>
      </c>
      <c r="E62" s="30"/>
      <c r="F62" s="31"/>
      <c r="G62" s="31"/>
      <c r="H62" s="147">
        <v>0.501</v>
      </c>
      <c r="I62" s="147">
        <v>0.502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252</v>
      </c>
      <c r="D63" s="30">
        <v>121</v>
      </c>
      <c r="E63" s="30"/>
      <c r="F63" s="31"/>
      <c r="G63" s="31"/>
      <c r="H63" s="147">
        <v>2.822</v>
      </c>
      <c r="I63" s="147">
        <v>1.819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593</v>
      </c>
      <c r="D64" s="38">
        <v>455</v>
      </c>
      <c r="E64" s="38"/>
      <c r="F64" s="39"/>
      <c r="G64" s="40"/>
      <c r="H64" s="148">
        <v>5.654999999999999</v>
      </c>
      <c r="I64" s="149">
        <v>4.301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125</v>
      </c>
      <c r="D66" s="38">
        <v>120</v>
      </c>
      <c r="E66" s="38">
        <v>120</v>
      </c>
      <c r="F66" s="39">
        <v>100</v>
      </c>
      <c r="G66" s="40"/>
      <c r="H66" s="148">
        <v>1.172</v>
      </c>
      <c r="I66" s="149">
        <v>1.14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26826</v>
      </c>
      <c r="D68" s="30">
        <v>26300</v>
      </c>
      <c r="E68" s="30">
        <v>30000</v>
      </c>
      <c r="F68" s="31"/>
      <c r="G68" s="31"/>
      <c r="H68" s="147">
        <v>348.953</v>
      </c>
      <c r="I68" s="147">
        <v>350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18285</v>
      </c>
      <c r="D69" s="30">
        <v>18060</v>
      </c>
      <c r="E69" s="30"/>
      <c r="F69" s="31"/>
      <c r="G69" s="31"/>
      <c r="H69" s="147">
        <v>258.221</v>
      </c>
      <c r="I69" s="147">
        <v>260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45111</v>
      </c>
      <c r="D70" s="38">
        <v>44360</v>
      </c>
      <c r="E70" s="38"/>
      <c r="F70" s="39"/>
      <c r="G70" s="40"/>
      <c r="H70" s="148">
        <v>607.174</v>
      </c>
      <c r="I70" s="149">
        <v>610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11</v>
      </c>
      <c r="E72" s="30">
        <v>11</v>
      </c>
      <c r="F72" s="31"/>
      <c r="G72" s="31"/>
      <c r="H72" s="147">
        <v>0.045</v>
      </c>
      <c r="I72" s="147">
        <v>0.061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1772</v>
      </c>
      <c r="D73" s="30">
        <v>1836.38</v>
      </c>
      <c r="E73" s="30">
        <v>1836.38</v>
      </c>
      <c r="F73" s="31"/>
      <c r="G73" s="31"/>
      <c r="H73" s="147">
        <v>22.076</v>
      </c>
      <c r="I73" s="147">
        <v>23.21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3126</v>
      </c>
      <c r="D74" s="30">
        <v>1736</v>
      </c>
      <c r="E74" s="30">
        <v>1500</v>
      </c>
      <c r="F74" s="31"/>
      <c r="G74" s="31"/>
      <c r="H74" s="147">
        <v>35.882</v>
      </c>
      <c r="I74" s="147">
        <v>19.096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2188</v>
      </c>
      <c r="D75" s="30">
        <v>1738</v>
      </c>
      <c r="E75" s="30">
        <v>2182</v>
      </c>
      <c r="F75" s="31"/>
      <c r="G75" s="31"/>
      <c r="H75" s="147">
        <v>23.156</v>
      </c>
      <c r="I75" s="147">
        <v>18.893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196</v>
      </c>
      <c r="E76" s="30">
        <v>195</v>
      </c>
      <c r="F76" s="31"/>
      <c r="G76" s="31"/>
      <c r="H76" s="147">
        <v>1.7</v>
      </c>
      <c r="I76" s="147">
        <v>1.584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575</v>
      </c>
      <c r="D77" s="30">
        <v>518</v>
      </c>
      <c r="E77" s="30">
        <v>362</v>
      </c>
      <c r="F77" s="31"/>
      <c r="G77" s="31"/>
      <c r="H77" s="147">
        <v>6.9</v>
      </c>
      <c r="I77" s="147">
        <v>6.35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191</v>
      </c>
      <c r="D78" s="30">
        <v>260</v>
      </c>
      <c r="E78" s="30">
        <v>260</v>
      </c>
      <c r="F78" s="31"/>
      <c r="G78" s="31"/>
      <c r="H78" s="147">
        <v>1.123</v>
      </c>
      <c r="I78" s="147">
        <v>1.56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8158</v>
      </c>
      <c r="D79" s="30">
        <v>4938</v>
      </c>
      <c r="E79" s="30">
        <v>4938</v>
      </c>
      <c r="F79" s="31"/>
      <c r="G79" s="31"/>
      <c r="H79" s="147">
        <v>101.789</v>
      </c>
      <c r="I79" s="147">
        <v>61.725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16191</v>
      </c>
      <c r="D80" s="38">
        <v>11233.380000000001</v>
      </c>
      <c r="E80" s="38">
        <v>11284.380000000001</v>
      </c>
      <c r="F80" s="39">
        <v>100.45400404864786</v>
      </c>
      <c r="G80" s="40"/>
      <c r="H80" s="148">
        <v>192.671</v>
      </c>
      <c r="I80" s="149">
        <v>132.479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448</v>
      </c>
      <c r="D82" s="30">
        <v>448</v>
      </c>
      <c r="E82" s="30">
        <v>429</v>
      </c>
      <c r="F82" s="31"/>
      <c r="G82" s="31"/>
      <c r="H82" s="147">
        <v>1.155</v>
      </c>
      <c r="I82" s="147">
        <v>1.155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311</v>
      </c>
      <c r="D83" s="30">
        <v>300</v>
      </c>
      <c r="E83" s="30">
        <v>300</v>
      </c>
      <c r="F83" s="31"/>
      <c r="G83" s="31"/>
      <c r="H83" s="147">
        <v>0.707</v>
      </c>
      <c r="I83" s="147">
        <v>0.7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759</v>
      </c>
      <c r="D84" s="38">
        <v>748</v>
      </c>
      <c r="E84" s="38">
        <v>729</v>
      </c>
      <c r="F84" s="39">
        <v>97.45989304812834</v>
      </c>
      <c r="G84" s="40"/>
      <c r="H84" s="148">
        <v>1.862</v>
      </c>
      <c r="I84" s="149">
        <v>1.855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333628</v>
      </c>
      <c r="D87" s="53">
        <v>322471.38</v>
      </c>
      <c r="E87" s="53"/>
      <c r="F87" s="54"/>
      <c r="G87" s="40"/>
      <c r="H87" s="152">
        <v>3775.645</v>
      </c>
      <c r="I87" s="153">
        <v>3799.2239999999997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2141</v>
      </c>
      <c r="D24" s="38">
        <v>2018</v>
      </c>
      <c r="E24" s="38">
        <v>2000</v>
      </c>
      <c r="F24" s="39">
        <v>99.10802775024777</v>
      </c>
      <c r="G24" s="40"/>
      <c r="H24" s="148">
        <v>11.94</v>
      </c>
      <c r="I24" s="149">
        <v>11.341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3292</v>
      </c>
      <c r="D28" s="30">
        <v>2879</v>
      </c>
      <c r="E28" s="30">
        <v>2800</v>
      </c>
      <c r="F28" s="31"/>
      <c r="G28" s="31"/>
      <c r="H28" s="147">
        <v>19.021</v>
      </c>
      <c r="I28" s="147">
        <v>16.41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47">
        <v>0.192</v>
      </c>
      <c r="I29" s="147">
        <v>0.216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2261</v>
      </c>
      <c r="D30" s="30">
        <v>2196</v>
      </c>
      <c r="E30" s="30">
        <v>2200</v>
      </c>
      <c r="F30" s="31"/>
      <c r="G30" s="31"/>
      <c r="H30" s="147">
        <v>11.768</v>
      </c>
      <c r="I30" s="147">
        <v>12.788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5601</v>
      </c>
      <c r="D31" s="38">
        <v>5123</v>
      </c>
      <c r="E31" s="38">
        <v>5048</v>
      </c>
      <c r="F31" s="39">
        <v>98.53601405426508</v>
      </c>
      <c r="G31" s="40"/>
      <c r="H31" s="148">
        <v>30.981</v>
      </c>
      <c r="I31" s="149">
        <v>29.414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1064</v>
      </c>
      <c r="E34" s="30"/>
      <c r="F34" s="31"/>
      <c r="G34" s="31"/>
      <c r="H34" s="147">
        <v>3.395</v>
      </c>
      <c r="I34" s="147">
        <v>6.2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49</v>
      </c>
      <c r="D35" s="30">
        <v>5</v>
      </c>
      <c r="E35" s="30"/>
      <c r="F35" s="31"/>
      <c r="G35" s="31"/>
      <c r="H35" s="147">
        <v>0.374</v>
      </c>
      <c r="I35" s="147">
        <v>0.04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19586</v>
      </c>
      <c r="D36" s="30">
        <v>19586</v>
      </c>
      <c r="E36" s="30">
        <v>19847</v>
      </c>
      <c r="F36" s="31"/>
      <c r="G36" s="31"/>
      <c r="H36" s="147">
        <v>125.155</v>
      </c>
      <c r="I36" s="147">
        <v>143.928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20576</v>
      </c>
      <c r="D37" s="38">
        <v>20655</v>
      </c>
      <c r="E37" s="38">
        <v>19847</v>
      </c>
      <c r="F37" s="39">
        <v>96.0881142580489</v>
      </c>
      <c r="G37" s="40"/>
      <c r="H37" s="148">
        <v>128.924</v>
      </c>
      <c r="I37" s="149">
        <v>150.168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32</v>
      </c>
      <c r="D39" s="38">
        <v>32</v>
      </c>
      <c r="E39" s="38">
        <v>36</v>
      </c>
      <c r="F39" s="39">
        <v>112.5</v>
      </c>
      <c r="G39" s="40"/>
      <c r="H39" s="148">
        <v>0.073</v>
      </c>
      <c r="I39" s="149">
        <v>0.07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88</v>
      </c>
      <c r="D54" s="30">
        <v>67</v>
      </c>
      <c r="E54" s="30">
        <v>95</v>
      </c>
      <c r="F54" s="31"/>
      <c r="G54" s="31"/>
      <c r="H54" s="147">
        <v>0.572</v>
      </c>
      <c r="I54" s="147">
        <v>0.442</v>
      </c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88</v>
      </c>
      <c r="D59" s="38">
        <v>67</v>
      </c>
      <c r="E59" s="38">
        <v>95</v>
      </c>
      <c r="F59" s="39">
        <v>141.7910447761194</v>
      </c>
      <c r="G59" s="40"/>
      <c r="H59" s="148">
        <v>0.572</v>
      </c>
      <c r="I59" s="149">
        <v>0.442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353</v>
      </c>
      <c r="D61" s="30">
        <v>420</v>
      </c>
      <c r="E61" s="30">
        <v>420</v>
      </c>
      <c r="F61" s="31"/>
      <c r="G61" s="31"/>
      <c r="H61" s="147">
        <v>1.292</v>
      </c>
      <c r="I61" s="147">
        <v>1.68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/>
      <c r="F62" s="31"/>
      <c r="G62" s="31"/>
      <c r="H62" s="147">
        <v>1.318</v>
      </c>
      <c r="I62" s="147">
        <v>1.193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14730</v>
      </c>
      <c r="D63" s="30">
        <v>14806</v>
      </c>
      <c r="E63" s="30">
        <v>14806</v>
      </c>
      <c r="F63" s="31"/>
      <c r="G63" s="31"/>
      <c r="H63" s="147">
        <v>111.786</v>
      </c>
      <c r="I63" s="147">
        <v>124.371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15236</v>
      </c>
      <c r="D64" s="38">
        <v>15379</v>
      </c>
      <c r="E64" s="38">
        <v>15226</v>
      </c>
      <c r="F64" s="39">
        <v>99.00513687495936</v>
      </c>
      <c r="G64" s="40"/>
      <c r="H64" s="148">
        <v>114.396</v>
      </c>
      <c r="I64" s="149">
        <v>127.244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445</v>
      </c>
      <c r="D66" s="38">
        <v>456</v>
      </c>
      <c r="E66" s="38">
        <v>430</v>
      </c>
      <c r="F66" s="39">
        <v>94.29824561403508</v>
      </c>
      <c r="G66" s="40"/>
      <c r="H66" s="148">
        <v>2.674</v>
      </c>
      <c r="I66" s="149">
        <v>2.7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18200</v>
      </c>
      <c r="D68" s="30">
        <v>16500</v>
      </c>
      <c r="E68" s="30">
        <v>17000</v>
      </c>
      <c r="F68" s="31"/>
      <c r="G68" s="31"/>
      <c r="H68" s="147">
        <v>127.491</v>
      </c>
      <c r="I68" s="147">
        <v>113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5206</v>
      </c>
      <c r="D69" s="30">
        <v>4900</v>
      </c>
      <c r="E69" s="30">
        <v>5000</v>
      </c>
      <c r="F69" s="31"/>
      <c r="G69" s="31"/>
      <c r="H69" s="147">
        <v>37.093</v>
      </c>
      <c r="I69" s="147">
        <v>33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23406</v>
      </c>
      <c r="D70" s="38">
        <v>21400</v>
      </c>
      <c r="E70" s="38">
        <v>22000</v>
      </c>
      <c r="F70" s="39">
        <v>102.80373831775701</v>
      </c>
      <c r="G70" s="40"/>
      <c r="H70" s="148">
        <v>164.584</v>
      </c>
      <c r="I70" s="149">
        <v>146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2569</v>
      </c>
      <c r="D73" s="30">
        <v>2700</v>
      </c>
      <c r="E73" s="30">
        <v>2700</v>
      </c>
      <c r="F73" s="31"/>
      <c r="G73" s="31"/>
      <c r="H73" s="147">
        <v>34.061</v>
      </c>
      <c r="I73" s="147">
        <v>35.702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29</v>
      </c>
      <c r="D76" s="30">
        <v>27</v>
      </c>
      <c r="E76" s="30">
        <v>27</v>
      </c>
      <c r="F76" s="31"/>
      <c r="G76" s="31"/>
      <c r="H76" s="147">
        <v>0.274</v>
      </c>
      <c r="I76" s="147">
        <v>0.25</v>
      </c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37481</v>
      </c>
      <c r="D79" s="30">
        <v>37065</v>
      </c>
      <c r="E79" s="30">
        <v>37065</v>
      </c>
      <c r="F79" s="31"/>
      <c r="G79" s="31"/>
      <c r="H79" s="147">
        <v>346.699</v>
      </c>
      <c r="I79" s="147">
        <v>340.592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40079</v>
      </c>
      <c r="D80" s="38">
        <v>39792</v>
      </c>
      <c r="E80" s="38">
        <v>39792</v>
      </c>
      <c r="F80" s="39">
        <v>100</v>
      </c>
      <c r="G80" s="40"/>
      <c r="H80" s="148">
        <v>381.034</v>
      </c>
      <c r="I80" s="149">
        <v>376.544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107604</v>
      </c>
      <c r="D87" s="53">
        <v>104922</v>
      </c>
      <c r="E87" s="53">
        <v>104474</v>
      </c>
      <c r="F87" s="54">
        <f>IF(D87&gt;0,100*E87/D87,0)</f>
        <v>99.573016145327</v>
      </c>
      <c r="G87" s="40"/>
      <c r="H87" s="152">
        <v>835.178</v>
      </c>
      <c r="I87" s="153">
        <v>843.923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858</v>
      </c>
      <c r="D19" s="30">
        <v>523</v>
      </c>
      <c r="E19" s="30"/>
      <c r="F19" s="31"/>
      <c r="G19" s="31"/>
      <c r="H19" s="147">
        <v>1.973</v>
      </c>
      <c r="I19" s="147">
        <v>1.308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858</v>
      </c>
      <c r="D22" s="38">
        <v>523</v>
      </c>
      <c r="E22" s="38"/>
      <c r="F22" s="39"/>
      <c r="G22" s="40"/>
      <c r="H22" s="148">
        <v>1.973</v>
      </c>
      <c r="I22" s="149">
        <v>1.308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4279</v>
      </c>
      <c r="D24" s="38">
        <v>3513</v>
      </c>
      <c r="E24" s="38">
        <v>3200</v>
      </c>
      <c r="F24" s="39">
        <v>91.09023626530032</v>
      </c>
      <c r="G24" s="40"/>
      <c r="H24" s="148">
        <v>10.054</v>
      </c>
      <c r="I24" s="149">
        <v>7.697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1271</v>
      </c>
      <c r="D26" s="38">
        <v>900</v>
      </c>
      <c r="E26" s="38">
        <v>900</v>
      </c>
      <c r="F26" s="39">
        <v>100</v>
      </c>
      <c r="G26" s="40"/>
      <c r="H26" s="148">
        <v>1.74</v>
      </c>
      <c r="I26" s="149">
        <v>3.4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10664</v>
      </c>
      <c r="D28" s="30">
        <v>9017</v>
      </c>
      <c r="E28" s="30">
        <v>9100</v>
      </c>
      <c r="F28" s="31"/>
      <c r="G28" s="31"/>
      <c r="H28" s="147">
        <v>23.853</v>
      </c>
      <c r="I28" s="147">
        <v>27.45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114</v>
      </c>
      <c r="D29" s="30">
        <v>368</v>
      </c>
      <c r="E29" s="30"/>
      <c r="F29" s="31"/>
      <c r="G29" s="31"/>
      <c r="H29" s="147">
        <v>0.143</v>
      </c>
      <c r="I29" s="147">
        <v>0.475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3807</v>
      </c>
      <c r="D30" s="30">
        <v>3883</v>
      </c>
      <c r="E30" s="30">
        <v>4000</v>
      </c>
      <c r="F30" s="31"/>
      <c r="G30" s="31"/>
      <c r="H30" s="147">
        <v>4.309</v>
      </c>
      <c r="I30" s="147">
        <v>3.96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14585</v>
      </c>
      <c r="D31" s="38">
        <v>13268</v>
      </c>
      <c r="E31" s="38">
        <v>13100</v>
      </c>
      <c r="F31" s="39">
        <v>98.73379559843232</v>
      </c>
      <c r="G31" s="40"/>
      <c r="H31" s="148">
        <v>28.305000000000003</v>
      </c>
      <c r="I31" s="149">
        <v>31.885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1687</v>
      </c>
      <c r="D33" s="30">
        <v>1133</v>
      </c>
      <c r="E33" s="30">
        <v>1150</v>
      </c>
      <c r="F33" s="31"/>
      <c r="G33" s="31"/>
      <c r="H33" s="147">
        <v>3.662</v>
      </c>
      <c r="I33" s="147">
        <v>2.5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616</v>
      </c>
      <c r="D34" s="30">
        <v>420</v>
      </c>
      <c r="E34" s="30"/>
      <c r="F34" s="31"/>
      <c r="G34" s="31"/>
      <c r="H34" s="147">
        <v>1.066</v>
      </c>
      <c r="I34" s="147">
        <v>0.72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7002</v>
      </c>
      <c r="D35" s="30">
        <v>7500</v>
      </c>
      <c r="E35" s="30">
        <v>7000</v>
      </c>
      <c r="F35" s="31"/>
      <c r="G35" s="31"/>
      <c r="H35" s="147">
        <v>15.971</v>
      </c>
      <c r="I35" s="147">
        <v>19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1036</v>
      </c>
      <c r="D36" s="30">
        <v>1036</v>
      </c>
      <c r="E36" s="30"/>
      <c r="F36" s="31"/>
      <c r="G36" s="31"/>
      <c r="H36" s="147">
        <v>0.928</v>
      </c>
      <c r="I36" s="147">
        <v>0.928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10341</v>
      </c>
      <c r="D37" s="38">
        <v>10089</v>
      </c>
      <c r="E37" s="38"/>
      <c r="F37" s="39"/>
      <c r="G37" s="40"/>
      <c r="H37" s="148">
        <v>21.627</v>
      </c>
      <c r="I37" s="149">
        <v>23.148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522</v>
      </c>
      <c r="D39" s="38">
        <v>500</v>
      </c>
      <c r="E39" s="38">
        <v>540</v>
      </c>
      <c r="F39" s="39">
        <v>108</v>
      </c>
      <c r="G39" s="40"/>
      <c r="H39" s="148">
        <v>0.513</v>
      </c>
      <c r="I39" s="149">
        <v>0.5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733</v>
      </c>
      <c r="D41" s="30">
        <v>550</v>
      </c>
      <c r="E41" s="30">
        <v>550</v>
      </c>
      <c r="F41" s="31"/>
      <c r="G41" s="31"/>
      <c r="H41" s="147">
        <v>0.188</v>
      </c>
      <c r="I41" s="147">
        <v>1.229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7646</v>
      </c>
      <c r="D42" s="30">
        <v>4450</v>
      </c>
      <c r="E42" s="30">
        <v>5784</v>
      </c>
      <c r="F42" s="31"/>
      <c r="G42" s="31"/>
      <c r="H42" s="147">
        <v>6.347</v>
      </c>
      <c r="I42" s="147">
        <v>8.01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380</v>
      </c>
      <c r="D43" s="30">
        <v>719</v>
      </c>
      <c r="E43" s="30">
        <v>600</v>
      </c>
      <c r="F43" s="31"/>
      <c r="G43" s="31"/>
      <c r="H43" s="147">
        <v>0.255</v>
      </c>
      <c r="I43" s="147">
        <v>0.887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7392</v>
      </c>
      <c r="D44" s="30">
        <v>5758</v>
      </c>
      <c r="E44" s="30">
        <v>7300</v>
      </c>
      <c r="F44" s="31"/>
      <c r="G44" s="31"/>
      <c r="H44" s="147">
        <v>2.683</v>
      </c>
      <c r="I44" s="147">
        <v>10.663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1592</v>
      </c>
      <c r="D45" s="30">
        <v>1645</v>
      </c>
      <c r="E45" s="30">
        <v>1650</v>
      </c>
      <c r="F45" s="31"/>
      <c r="G45" s="31"/>
      <c r="H45" s="147">
        <v>0.722</v>
      </c>
      <c r="I45" s="147">
        <v>2.196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772</v>
      </c>
      <c r="D46" s="30">
        <v>787</v>
      </c>
      <c r="E46" s="30">
        <v>800</v>
      </c>
      <c r="F46" s="31"/>
      <c r="G46" s="31"/>
      <c r="H46" s="147">
        <v>0.213</v>
      </c>
      <c r="I46" s="147">
        <v>0.652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755</v>
      </c>
      <c r="D47" s="30">
        <v>540</v>
      </c>
      <c r="E47" s="30">
        <v>430</v>
      </c>
      <c r="F47" s="31"/>
      <c r="G47" s="31"/>
      <c r="H47" s="147">
        <v>0.205</v>
      </c>
      <c r="I47" s="147">
        <v>0.455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25481</v>
      </c>
      <c r="D48" s="30">
        <v>19989</v>
      </c>
      <c r="E48" s="30">
        <v>19900</v>
      </c>
      <c r="F48" s="31"/>
      <c r="G48" s="31"/>
      <c r="H48" s="147">
        <v>10.918</v>
      </c>
      <c r="I48" s="147">
        <v>39.978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7875</v>
      </c>
      <c r="D49" s="30">
        <v>7228</v>
      </c>
      <c r="E49" s="30">
        <v>6500</v>
      </c>
      <c r="F49" s="31"/>
      <c r="G49" s="31"/>
      <c r="H49" s="147">
        <v>3.545</v>
      </c>
      <c r="I49" s="147">
        <v>12.532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52626</v>
      </c>
      <c r="D50" s="38">
        <v>41666</v>
      </c>
      <c r="E50" s="38">
        <v>43514</v>
      </c>
      <c r="F50" s="39">
        <v>104.43527096433543</v>
      </c>
      <c r="G50" s="40"/>
      <c r="H50" s="148">
        <v>25.076</v>
      </c>
      <c r="I50" s="149">
        <v>76.602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4948</v>
      </c>
      <c r="D52" s="38">
        <v>3061</v>
      </c>
      <c r="E52" s="38">
        <v>3061</v>
      </c>
      <c r="F52" s="39">
        <v>100</v>
      </c>
      <c r="G52" s="40"/>
      <c r="H52" s="148">
        <v>2.66</v>
      </c>
      <c r="I52" s="149">
        <v>2.769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15552</v>
      </c>
      <c r="D54" s="30">
        <v>11883</v>
      </c>
      <c r="E54" s="30">
        <v>11500</v>
      </c>
      <c r="F54" s="31"/>
      <c r="G54" s="31"/>
      <c r="H54" s="147">
        <v>18.762</v>
      </c>
      <c r="I54" s="147">
        <v>17.437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17555</v>
      </c>
      <c r="D55" s="30">
        <v>15580</v>
      </c>
      <c r="E55" s="30">
        <v>15600</v>
      </c>
      <c r="F55" s="31"/>
      <c r="G55" s="31"/>
      <c r="H55" s="147">
        <v>26.33</v>
      </c>
      <c r="I55" s="147">
        <v>26.48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12184</v>
      </c>
      <c r="D56" s="30">
        <v>10060</v>
      </c>
      <c r="E56" s="30">
        <v>10600</v>
      </c>
      <c r="F56" s="31"/>
      <c r="G56" s="31"/>
      <c r="H56" s="147">
        <v>7.635</v>
      </c>
      <c r="I56" s="147">
        <v>9.557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6833</v>
      </c>
      <c r="D57" s="30">
        <v>6291</v>
      </c>
      <c r="E57" s="30">
        <v>6291</v>
      </c>
      <c r="F57" s="31"/>
      <c r="G57" s="31"/>
      <c r="H57" s="147">
        <v>7.291</v>
      </c>
      <c r="I57" s="147">
        <v>16.074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9167</v>
      </c>
      <c r="D58" s="30">
        <v>8182</v>
      </c>
      <c r="E58" s="30">
        <v>8049</v>
      </c>
      <c r="F58" s="31"/>
      <c r="G58" s="31"/>
      <c r="H58" s="147">
        <v>7.819</v>
      </c>
      <c r="I58" s="147">
        <v>15.414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61291</v>
      </c>
      <c r="D59" s="38">
        <v>51996</v>
      </c>
      <c r="E59" s="38">
        <v>52040</v>
      </c>
      <c r="F59" s="39">
        <v>100.08462189399185</v>
      </c>
      <c r="G59" s="40"/>
      <c r="H59" s="148">
        <v>67.837</v>
      </c>
      <c r="I59" s="149">
        <v>84.962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44</v>
      </c>
      <c r="D61" s="30">
        <v>43</v>
      </c>
      <c r="E61" s="30"/>
      <c r="F61" s="31"/>
      <c r="G61" s="31"/>
      <c r="H61" s="147">
        <v>0.05</v>
      </c>
      <c r="I61" s="147">
        <v>0.041</v>
      </c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201</v>
      </c>
      <c r="D63" s="30">
        <v>202</v>
      </c>
      <c r="E63" s="30"/>
      <c r="F63" s="31"/>
      <c r="G63" s="31"/>
      <c r="H63" s="147">
        <v>0.12</v>
      </c>
      <c r="I63" s="147">
        <v>0.125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245</v>
      </c>
      <c r="D64" s="38">
        <v>245</v>
      </c>
      <c r="E64" s="38"/>
      <c r="F64" s="39"/>
      <c r="G64" s="40"/>
      <c r="H64" s="148">
        <v>0.16999999999999998</v>
      </c>
      <c r="I64" s="149">
        <v>0.166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96</v>
      </c>
      <c r="D66" s="38">
        <v>17</v>
      </c>
      <c r="E66" s="38">
        <v>17</v>
      </c>
      <c r="F66" s="39">
        <v>100</v>
      </c>
      <c r="G66" s="40"/>
      <c r="H66" s="148">
        <v>0.069</v>
      </c>
      <c r="I66" s="149">
        <v>0.014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6350</v>
      </c>
      <c r="D68" s="30">
        <v>7100</v>
      </c>
      <c r="E68" s="30">
        <v>6800</v>
      </c>
      <c r="F68" s="31"/>
      <c r="G68" s="31"/>
      <c r="H68" s="147">
        <v>7.112</v>
      </c>
      <c r="I68" s="147">
        <v>8.6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180</v>
      </c>
      <c r="D69" s="30">
        <v>300</v>
      </c>
      <c r="E69" s="30">
        <v>150</v>
      </c>
      <c r="F69" s="31"/>
      <c r="G69" s="31"/>
      <c r="H69" s="147">
        <v>0.162</v>
      </c>
      <c r="I69" s="147">
        <v>0.25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6530</v>
      </c>
      <c r="D70" s="38">
        <v>7400</v>
      </c>
      <c r="E70" s="38">
        <v>6950</v>
      </c>
      <c r="F70" s="39">
        <v>93.91891891891892</v>
      </c>
      <c r="G70" s="40"/>
      <c r="H70" s="148">
        <v>7.274</v>
      </c>
      <c r="I70" s="149">
        <v>8.85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17</v>
      </c>
      <c r="D72" s="30">
        <v>36</v>
      </c>
      <c r="E72" s="30">
        <v>37</v>
      </c>
      <c r="F72" s="31"/>
      <c r="G72" s="31"/>
      <c r="H72" s="147">
        <v>0.007</v>
      </c>
      <c r="I72" s="147">
        <v>0.032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1198</v>
      </c>
      <c r="D73" s="30">
        <v>855</v>
      </c>
      <c r="E73" s="30">
        <v>926</v>
      </c>
      <c r="F73" s="31"/>
      <c r="G73" s="31"/>
      <c r="H73" s="147">
        <v>1.319</v>
      </c>
      <c r="I73" s="147">
        <v>1.352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7192</v>
      </c>
      <c r="D74" s="30">
        <v>7178</v>
      </c>
      <c r="E74" s="30">
        <v>7500</v>
      </c>
      <c r="F74" s="31"/>
      <c r="G74" s="31"/>
      <c r="H74" s="147">
        <v>8.63</v>
      </c>
      <c r="I74" s="147">
        <v>14.356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1543</v>
      </c>
      <c r="D75" s="30">
        <v>1635</v>
      </c>
      <c r="E75" s="30">
        <v>1724</v>
      </c>
      <c r="F75" s="31"/>
      <c r="G75" s="31"/>
      <c r="H75" s="147">
        <v>0.658</v>
      </c>
      <c r="I75" s="147">
        <v>0.731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120</v>
      </c>
      <c r="E76" s="30">
        <v>120</v>
      </c>
      <c r="F76" s="31"/>
      <c r="G76" s="31"/>
      <c r="H76" s="147">
        <v>0.132</v>
      </c>
      <c r="I76" s="147">
        <v>0.237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97</v>
      </c>
      <c r="D77" s="30">
        <v>225</v>
      </c>
      <c r="E77" s="30">
        <v>113</v>
      </c>
      <c r="F77" s="31"/>
      <c r="G77" s="31"/>
      <c r="H77" s="147">
        <v>0.068</v>
      </c>
      <c r="I77" s="147">
        <v>0.27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1882</v>
      </c>
      <c r="D78" s="30">
        <v>1395</v>
      </c>
      <c r="E78" s="30">
        <v>1393</v>
      </c>
      <c r="F78" s="31"/>
      <c r="G78" s="31"/>
      <c r="H78" s="147">
        <v>1.773</v>
      </c>
      <c r="I78" s="147">
        <v>1.325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4184</v>
      </c>
      <c r="D79" s="30">
        <v>3972</v>
      </c>
      <c r="E79" s="30">
        <v>3936</v>
      </c>
      <c r="F79" s="31"/>
      <c r="G79" s="31"/>
      <c r="H79" s="147">
        <v>6.503</v>
      </c>
      <c r="I79" s="147">
        <v>3.355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16233</v>
      </c>
      <c r="D80" s="38">
        <v>15416</v>
      </c>
      <c r="E80" s="38">
        <v>15749</v>
      </c>
      <c r="F80" s="39">
        <v>102.16009340944473</v>
      </c>
      <c r="G80" s="40"/>
      <c r="H80" s="148">
        <v>19.09</v>
      </c>
      <c r="I80" s="149">
        <v>21.657999999999998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47">
        <v>0.015</v>
      </c>
      <c r="I82" s="147">
        <v>0.015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/>
      <c r="E83" s="30"/>
      <c r="F83" s="31"/>
      <c r="G83" s="31"/>
      <c r="H83" s="147">
        <v>0.003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24</v>
      </c>
      <c r="E84" s="38">
        <v>24</v>
      </c>
      <c r="F84" s="39">
        <v>100</v>
      </c>
      <c r="G84" s="40"/>
      <c r="H84" s="148">
        <v>0.018</v>
      </c>
      <c r="I84" s="149">
        <v>0.015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173854</v>
      </c>
      <c r="D87" s="53">
        <v>148618</v>
      </c>
      <c r="E87" s="53"/>
      <c r="F87" s="54"/>
      <c r="G87" s="40"/>
      <c r="H87" s="152">
        <v>186.406</v>
      </c>
      <c r="I87" s="153">
        <v>262.974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7</v>
      </c>
      <c r="E34" s="30"/>
      <c r="F34" s="31"/>
      <c r="G34" s="31"/>
      <c r="H34" s="147">
        <v>0.01</v>
      </c>
      <c r="I34" s="147">
        <v>0.005</v>
      </c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15</v>
      </c>
      <c r="D37" s="38">
        <v>7</v>
      </c>
      <c r="E37" s="38"/>
      <c r="F37" s="39"/>
      <c r="G37" s="40"/>
      <c r="H37" s="148">
        <v>0.01</v>
      </c>
      <c r="I37" s="149">
        <v>0.005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6</v>
      </c>
      <c r="D42" s="30"/>
      <c r="E42" s="30"/>
      <c r="F42" s="31"/>
      <c r="G42" s="31"/>
      <c r="H42" s="147">
        <v>0.003</v>
      </c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212</v>
      </c>
      <c r="D43" s="30">
        <v>207</v>
      </c>
      <c r="E43" s="30"/>
      <c r="F43" s="31"/>
      <c r="G43" s="31"/>
      <c r="H43" s="147">
        <v>0.167</v>
      </c>
      <c r="I43" s="147">
        <v>0.218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179</v>
      </c>
      <c r="D44" s="30">
        <v>141</v>
      </c>
      <c r="E44" s="30"/>
      <c r="F44" s="31"/>
      <c r="G44" s="31"/>
      <c r="H44" s="147">
        <v>0.054</v>
      </c>
      <c r="I44" s="147">
        <v>0.042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7">
        <v>0.003</v>
      </c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8</v>
      </c>
      <c r="D46" s="30">
        <v>22</v>
      </c>
      <c r="E46" s="30"/>
      <c r="F46" s="31"/>
      <c r="G46" s="31"/>
      <c r="H46" s="147">
        <v>0.002</v>
      </c>
      <c r="I46" s="147">
        <v>0.018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/>
      <c r="F48" s="31"/>
      <c r="G48" s="31"/>
      <c r="H48" s="147">
        <v>0.001</v>
      </c>
      <c r="I48" s="147">
        <v>0.001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131</v>
      </c>
      <c r="D49" s="30">
        <v>67</v>
      </c>
      <c r="E49" s="30"/>
      <c r="F49" s="31"/>
      <c r="G49" s="31"/>
      <c r="H49" s="147">
        <v>0.027</v>
      </c>
      <c r="I49" s="147">
        <v>0.048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540</v>
      </c>
      <c r="D50" s="38">
        <v>438</v>
      </c>
      <c r="E50" s="38"/>
      <c r="F50" s="39"/>
      <c r="G50" s="40"/>
      <c r="H50" s="148">
        <v>0.257</v>
      </c>
      <c r="I50" s="149">
        <v>0.327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19</v>
      </c>
      <c r="D52" s="38"/>
      <c r="E52" s="38"/>
      <c r="F52" s="39"/>
      <c r="G52" s="40"/>
      <c r="H52" s="148">
        <v>0.005</v>
      </c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52</v>
      </c>
      <c r="D55" s="30">
        <v>26</v>
      </c>
      <c r="E55" s="30">
        <v>30</v>
      </c>
      <c r="F55" s="31"/>
      <c r="G55" s="31"/>
      <c r="H55" s="147">
        <v>0.048</v>
      </c>
      <c r="I55" s="147">
        <v>0.025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>
        <v>5.4</v>
      </c>
      <c r="E57" s="30">
        <v>5.4</v>
      </c>
      <c r="F57" s="31"/>
      <c r="G57" s="31"/>
      <c r="H57" s="147"/>
      <c r="I57" s="147">
        <v>0.002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198</v>
      </c>
      <c r="D58" s="30">
        <v>146</v>
      </c>
      <c r="E58" s="30">
        <v>180</v>
      </c>
      <c r="F58" s="31"/>
      <c r="G58" s="31"/>
      <c r="H58" s="147">
        <v>0.04</v>
      </c>
      <c r="I58" s="147">
        <v>0.212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250</v>
      </c>
      <c r="D59" s="38">
        <v>177.4</v>
      </c>
      <c r="E59" s="38">
        <v>215.4</v>
      </c>
      <c r="F59" s="39">
        <v>121.4205186020293</v>
      </c>
      <c r="G59" s="40"/>
      <c r="H59" s="148">
        <v>0.088</v>
      </c>
      <c r="I59" s="149">
        <v>0.239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>
        <v>226</v>
      </c>
      <c r="E61" s="30"/>
      <c r="F61" s="31"/>
      <c r="G61" s="31"/>
      <c r="H61" s="147">
        <v>0.001</v>
      </c>
      <c r="I61" s="147">
        <v>0.136</v>
      </c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>
        <v>248</v>
      </c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>
        <v>474</v>
      </c>
      <c r="E64" s="38"/>
      <c r="F64" s="39"/>
      <c r="G64" s="40"/>
      <c r="H64" s="148">
        <v>0.001</v>
      </c>
      <c r="I64" s="149">
        <v>0.136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800</v>
      </c>
      <c r="D68" s="30">
        <v>350</v>
      </c>
      <c r="E68" s="30">
        <v>600</v>
      </c>
      <c r="F68" s="31"/>
      <c r="G68" s="31"/>
      <c r="H68" s="147">
        <v>0.64</v>
      </c>
      <c r="I68" s="147">
        <v>0.25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250</v>
      </c>
      <c r="D69" s="30">
        <v>180</v>
      </c>
      <c r="E69" s="30">
        <v>200</v>
      </c>
      <c r="F69" s="31"/>
      <c r="G69" s="31"/>
      <c r="H69" s="147">
        <v>0.206</v>
      </c>
      <c r="I69" s="147">
        <v>0.12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1050</v>
      </c>
      <c r="D70" s="38">
        <v>530</v>
      </c>
      <c r="E70" s="38">
        <v>800</v>
      </c>
      <c r="F70" s="39">
        <v>150.9433962264151</v>
      </c>
      <c r="G70" s="40"/>
      <c r="H70" s="148">
        <v>0.846</v>
      </c>
      <c r="I70" s="149">
        <v>0.37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81</v>
      </c>
      <c r="D73" s="30">
        <v>45</v>
      </c>
      <c r="E73" s="30">
        <v>47</v>
      </c>
      <c r="F73" s="31"/>
      <c r="G73" s="31"/>
      <c r="H73" s="147">
        <v>0.103</v>
      </c>
      <c r="I73" s="147">
        <v>0.061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63</v>
      </c>
      <c r="D74" s="30">
        <v>156</v>
      </c>
      <c r="E74" s="30"/>
      <c r="F74" s="31"/>
      <c r="G74" s="31"/>
      <c r="H74" s="147">
        <v>0.046</v>
      </c>
      <c r="I74" s="147">
        <v>0.312</v>
      </c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728</v>
      </c>
      <c r="D76" s="30">
        <v>625</v>
      </c>
      <c r="E76" s="30">
        <v>625</v>
      </c>
      <c r="F76" s="31"/>
      <c r="G76" s="31"/>
      <c r="H76" s="147">
        <v>0.874</v>
      </c>
      <c r="I76" s="147">
        <v>0.875</v>
      </c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47">
        <v>0.004</v>
      </c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774</v>
      </c>
      <c r="D79" s="30">
        <v>453</v>
      </c>
      <c r="E79" s="30">
        <v>453</v>
      </c>
      <c r="F79" s="31"/>
      <c r="G79" s="31"/>
      <c r="H79" s="147">
        <v>0.821</v>
      </c>
      <c r="I79" s="147">
        <v>0.839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1650</v>
      </c>
      <c r="D80" s="38">
        <v>1279</v>
      </c>
      <c r="E80" s="38">
        <v>1125</v>
      </c>
      <c r="F80" s="39">
        <v>87.95934323690383</v>
      </c>
      <c r="G80" s="40"/>
      <c r="H80" s="148">
        <v>1.8479999999999999</v>
      </c>
      <c r="I80" s="149">
        <v>2.0869999999999997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>
        <v>89</v>
      </c>
      <c r="D83" s="30">
        <v>90</v>
      </c>
      <c r="E83" s="30">
        <v>90</v>
      </c>
      <c r="F83" s="31"/>
      <c r="G83" s="31"/>
      <c r="H83" s="147">
        <v>0.072</v>
      </c>
      <c r="I83" s="147">
        <v>0.073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89</v>
      </c>
      <c r="D84" s="38">
        <v>90</v>
      </c>
      <c r="E84" s="38">
        <v>90</v>
      </c>
      <c r="F84" s="39">
        <v>100</v>
      </c>
      <c r="G84" s="40"/>
      <c r="H84" s="148">
        <v>0.072</v>
      </c>
      <c r="I84" s="149">
        <v>0.073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3614</v>
      </c>
      <c r="D87" s="53">
        <v>2995.4</v>
      </c>
      <c r="E87" s="53"/>
      <c r="F87" s="54"/>
      <c r="G87" s="40"/>
      <c r="H87" s="152">
        <v>3.127</v>
      </c>
      <c r="I87" s="153">
        <v>3.2369999999999997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25</v>
      </c>
      <c r="E9" s="30">
        <v>27</v>
      </c>
      <c r="F9" s="31"/>
      <c r="G9" s="31"/>
      <c r="H9" s="147">
        <v>0.445</v>
      </c>
      <c r="I9" s="147">
        <v>0.399</v>
      </c>
      <c r="J9" s="147">
        <v>0.429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>
        <v>36</v>
      </c>
      <c r="D12" s="30">
        <v>31</v>
      </c>
      <c r="E12" s="30">
        <v>35</v>
      </c>
      <c r="F12" s="31"/>
      <c r="G12" s="31"/>
      <c r="H12" s="147">
        <v>0.567</v>
      </c>
      <c r="I12" s="147">
        <v>0.465</v>
      </c>
      <c r="J12" s="147">
        <v>0.525</v>
      </c>
      <c r="K12" s="32"/>
    </row>
    <row r="13" spans="1:11" s="42" customFormat="1" ht="11.25" customHeight="1">
      <c r="A13" s="36" t="s">
        <v>11</v>
      </c>
      <c r="B13" s="37"/>
      <c r="C13" s="38">
        <v>63</v>
      </c>
      <c r="D13" s="38">
        <v>56</v>
      </c>
      <c r="E13" s="38">
        <v>62</v>
      </c>
      <c r="F13" s="39">
        <v>110.71428571428571</v>
      </c>
      <c r="G13" s="40"/>
      <c r="H13" s="148">
        <v>1.012</v>
      </c>
      <c r="I13" s="149">
        <v>0.8640000000000001</v>
      </c>
      <c r="J13" s="149">
        <v>0.954</v>
      </c>
      <c r="K13" s="41">
        <v>110.41666666666664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9</v>
      </c>
      <c r="F34" s="31"/>
      <c r="G34" s="31"/>
      <c r="H34" s="147">
        <v>0.2</v>
      </c>
      <c r="I34" s="147">
        <v>0.2</v>
      </c>
      <c r="J34" s="147">
        <v>0.18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2</v>
      </c>
      <c r="F36" s="31"/>
      <c r="G36" s="31"/>
      <c r="H36" s="147"/>
      <c r="I36" s="147"/>
      <c r="J36" s="147">
        <v>0.05</v>
      </c>
      <c r="K36" s="32"/>
    </row>
    <row r="37" spans="1:11" s="42" customFormat="1" ht="11.25" customHeight="1">
      <c r="A37" s="36" t="s">
        <v>28</v>
      </c>
      <c r="B37" s="37"/>
      <c r="C37" s="38">
        <v>10</v>
      </c>
      <c r="D37" s="38">
        <v>10</v>
      </c>
      <c r="E37" s="38">
        <v>11</v>
      </c>
      <c r="F37" s="39">
        <v>110</v>
      </c>
      <c r="G37" s="40"/>
      <c r="H37" s="148">
        <v>0.2</v>
      </c>
      <c r="I37" s="149">
        <v>0.2</v>
      </c>
      <c r="J37" s="149">
        <v>0.22999999999999998</v>
      </c>
      <c r="K37" s="41">
        <v>115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232</v>
      </c>
      <c r="D39" s="38">
        <v>235</v>
      </c>
      <c r="E39" s="38">
        <v>240</v>
      </c>
      <c r="F39" s="39">
        <v>102.12765957446808</v>
      </c>
      <c r="G39" s="40"/>
      <c r="H39" s="148">
        <v>4.663</v>
      </c>
      <c r="I39" s="149">
        <v>6.1</v>
      </c>
      <c r="J39" s="149">
        <v>4.825</v>
      </c>
      <c r="K39" s="41">
        <v>79.09836065573771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1050</v>
      </c>
      <c r="D66" s="38">
        <v>940</v>
      </c>
      <c r="E66" s="38">
        <v>960</v>
      </c>
      <c r="F66" s="39">
        <v>102.12765957446808</v>
      </c>
      <c r="G66" s="40"/>
      <c r="H66" s="148">
        <v>33.285</v>
      </c>
      <c r="I66" s="149">
        <v>23.97</v>
      </c>
      <c r="J66" s="149">
        <v>30.24</v>
      </c>
      <c r="K66" s="41">
        <v>126.15769712140175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44</v>
      </c>
      <c r="D72" s="30">
        <v>47</v>
      </c>
      <c r="E72" s="30">
        <v>39</v>
      </c>
      <c r="F72" s="31"/>
      <c r="G72" s="31"/>
      <c r="H72" s="147">
        <v>0.93</v>
      </c>
      <c r="I72" s="147">
        <v>1</v>
      </c>
      <c r="J72" s="147">
        <v>0.813</v>
      </c>
      <c r="K72" s="32"/>
    </row>
    <row r="73" spans="1:11" s="33" customFormat="1" ht="11.25" customHeight="1">
      <c r="A73" s="35" t="s">
        <v>56</v>
      </c>
      <c r="B73" s="29"/>
      <c r="C73" s="30">
        <v>500</v>
      </c>
      <c r="D73" s="30">
        <v>550</v>
      </c>
      <c r="E73" s="30">
        <v>550</v>
      </c>
      <c r="F73" s="31"/>
      <c r="G73" s="31"/>
      <c r="H73" s="147">
        <v>12</v>
      </c>
      <c r="I73" s="147">
        <v>9.6</v>
      </c>
      <c r="J73" s="147">
        <v>9.6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89</v>
      </c>
      <c r="D75" s="30">
        <v>89</v>
      </c>
      <c r="E75" s="30">
        <v>70</v>
      </c>
      <c r="F75" s="31"/>
      <c r="G75" s="31"/>
      <c r="H75" s="147">
        <v>3.768</v>
      </c>
      <c r="I75" s="147">
        <v>3.524</v>
      </c>
      <c r="J75" s="147">
        <v>2.968</v>
      </c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>
        <v>30</v>
      </c>
      <c r="E76" s="30">
        <v>30</v>
      </c>
      <c r="F76" s="31"/>
      <c r="G76" s="31"/>
      <c r="H76" s="147">
        <v>0.96</v>
      </c>
      <c r="I76" s="147">
        <v>0.75</v>
      </c>
      <c r="J76" s="147">
        <v>0.75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>
        <v>320</v>
      </c>
      <c r="D78" s="30">
        <v>270</v>
      </c>
      <c r="E78" s="30">
        <v>205</v>
      </c>
      <c r="F78" s="31"/>
      <c r="G78" s="31"/>
      <c r="H78" s="147">
        <v>8.576</v>
      </c>
      <c r="I78" s="147">
        <v>7.29</v>
      </c>
      <c r="J78" s="147">
        <v>5.535</v>
      </c>
      <c r="K78" s="32"/>
    </row>
    <row r="79" spans="1:11" s="33" customFormat="1" ht="11.25" customHeight="1">
      <c r="A79" s="35" t="s">
        <v>62</v>
      </c>
      <c r="B79" s="29"/>
      <c r="C79" s="30">
        <v>134</v>
      </c>
      <c r="D79" s="30">
        <v>158</v>
      </c>
      <c r="E79" s="30">
        <v>116</v>
      </c>
      <c r="F79" s="31"/>
      <c r="G79" s="31"/>
      <c r="H79" s="147">
        <v>3.618</v>
      </c>
      <c r="I79" s="147">
        <v>2.693</v>
      </c>
      <c r="J79" s="147">
        <v>2.088</v>
      </c>
      <c r="K79" s="32"/>
    </row>
    <row r="80" spans="1:11" s="42" customFormat="1" ht="11.25" customHeight="1">
      <c r="A80" s="43" t="s">
        <v>63</v>
      </c>
      <c r="B80" s="37"/>
      <c r="C80" s="38">
        <v>1117</v>
      </c>
      <c r="D80" s="38">
        <v>1144</v>
      </c>
      <c r="E80" s="38">
        <v>1010</v>
      </c>
      <c r="F80" s="39">
        <v>88.2867132867133</v>
      </c>
      <c r="G80" s="40"/>
      <c r="H80" s="148">
        <v>29.852</v>
      </c>
      <c r="I80" s="149">
        <v>24.857</v>
      </c>
      <c r="J80" s="149">
        <v>21.754</v>
      </c>
      <c r="K80" s="41">
        <v>87.51659492295933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573</v>
      </c>
      <c r="D82" s="30">
        <v>573</v>
      </c>
      <c r="E82" s="30">
        <v>651</v>
      </c>
      <c r="F82" s="31"/>
      <c r="G82" s="31"/>
      <c r="H82" s="147">
        <v>11.004</v>
      </c>
      <c r="I82" s="147">
        <v>18.562</v>
      </c>
      <c r="J82" s="147">
        <v>13.237</v>
      </c>
      <c r="K82" s="32"/>
    </row>
    <row r="83" spans="1:11" s="33" customFormat="1" ht="11.25" customHeight="1">
      <c r="A83" s="35" t="s">
        <v>65</v>
      </c>
      <c r="B83" s="29"/>
      <c r="C83" s="30">
        <v>872</v>
      </c>
      <c r="D83" s="30">
        <v>650</v>
      </c>
      <c r="E83" s="30">
        <v>850</v>
      </c>
      <c r="F83" s="31"/>
      <c r="G83" s="31"/>
      <c r="H83" s="147">
        <v>12.078</v>
      </c>
      <c r="I83" s="147">
        <v>12</v>
      </c>
      <c r="J83" s="147">
        <v>15.7</v>
      </c>
      <c r="K83" s="32"/>
    </row>
    <row r="84" spans="1:11" s="42" customFormat="1" ht="11.25" customHeight="1">
      <c r="A84" s="36" t="s">
        <v>66</v>
      </c>
      <c r="B84" s="37"/>
      <c r="C84" s="38">
        <v>1445</v>
      </c>
      <c r="D84" s="38">
        <v>1223</v>
      </c>
      <c r="E84" s="38">
        <v>1501</v>
      </c>
      <c r="F84" s="39">
        <v>122.73098937040065</v>
      </c>
      <c r="G84" s="40"/>
      <c r="H84" s="148">
        <v>23.082</v>
      </c>
      <c r="I84" s="149">
        <v>30.562</v>
      </c>
      <c r="J84" s="149">
        <v>28.936999999999998</v>
      </c>
      <c r="K84" s="41">
        <v>94.68293959819383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3917</v>
      </c>
      <c r="D87" s="53">
        <v>3608</v>
      </c>
      <c r="E87" s="53">
        <v>3784</v>
      </c>
      <c r="F87" s="54">
        <f>IF(D87&gt;0,100*E87/D87,0)</f>
        <v>104.8780487804878</v>
      </c>
      <c r="G87" s="40"/>
      <c r="H87" s="152">
        <v>92.094</v>
      </c>
      <c r="I87" s="153">
        <v>86.553</v>
      </c>
      <c r="J87" s="153">
        <v>86.94</v>
      </c>
      <c r="K87" s="54">
        <f>IF(I87&gt;0,100*J87/I87,0)</f>
        <v>100.44712488301965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505</v>
      </c>
      <c r="D9" s="30">
        <v>549</v>
      </c>
      <c r="E9" s="30">
        <v>505</v>
      </c>
      <c r="F9" s="31"/>
      <c r="G9" s="31"/>
      <c r="H9" s="147">
        <v>9.6</v>
      </c>
      <c r="I9" s="147">
        <v>8.235</v>
      </c>
      <c r="J9" s="147">
        <v>0.505</v>
      </c>
      <c r="K9" s="32"/>
    </row>
    <row r="10" spans="1:11" s="33" customFormat="1" ht="11.25" customHeight="1">
      <c r="A10" s="35" t="s">
        <v>8</v>
      </c>
      <c r="B10" s="29"/>
      <c r="C10" s="30">
        <v>80</v>
      </c>
      <c r="D10" s="30">
        <v>98</v>
      </c>
      <c r="E10" s="30">
        <v>90</v>
      </c>
      <c r="F10" s="31"/>
      <c r="G10" s="31"/>
      <c r="H10" s="147">
        <v>1.259</v>
      </c>
      <c r="I10" s="147">
        <v>1.739</v>
      </c>
      <c r="J10" s="147">
        <v>1.597</v>
      </c>
      <c r="K10" s="32"/>
    </row>
    <row r="11" spans="1:11" s="33" customFormat="1" ht="11.25" customHeight="1">
      <c r="A11" s="28" t="s">
        <v>9</v>
      </c>
      <c r="B11" s="29"/>
      <c r="C11" s="30">
        <v>88</v>
      </c>
      <c r="D11" s="30">
        <v>450</v>
      </c>
      <c r="E11" s="30">
        <v>90</v>
      </c>
      <c r="F11" s="31"/>
      <c r="G11" s="31"/>
      <c r="H11" s="147">
        <v>1.778</v>
      </c>
      <c r="I11" s="147">
        <v>6.5</v>
      </c>
      <c r="J11" s="147">
        <v>1.305</v>
      </c>
      <c r="K11" s="32"/>
    </row>
    <row r="12" spans="1:11" s="33" customFormat="1" ht="11.25" customHeight="1">
      <c r="A12" s="35" t="s">
        <v>10</v>
      </c>
      <c r="B12" s="29"/>
      <c r="C12" s="30">
        <v>685</v>
      </c>
      <c r="D12" s="30">
        <v>765</v>
      </c>
      <c r="E12" s="30">
        <v>702</v>
      </c>
      <c r="F12" s="31"/>
      <c r="G12" s="31"/>
      <c r="H12" s="147">
        <v>11.871</v>
      </c>
      <c r="I12" s="147">
        <v>14.088</v>
      </c>
      <c r="J12" s="147">
        <v>12.928</v>
      </c>
      <c r="K12" s="32"/>
    </row>
    <row r="13" spans="1:11" s="42" customFormat="1" ht="11.25" customHeight="1">
      <c r="A13" s="36" t="s">
        <v>11</v>
      </c>
      <c r="B13" s="37"/>
      <c r="C13" s="38">
        <v>1358</v>
      </c>
      <c r="D13" s="38">
        <v>1862</v>
      </c>
      <c r="E13" s="38">
        <v>1387</v>
      </c>
      <c r="F13" s="39">
        <v>74.48979591836735</v>
      </c>
      <c r="G13" s="40"/>
      <c r="H13" s="148">
        <v>24.508000000000003</v>
      </c>
      <c r="I13" s="149">
        <v>30.561999999999998</v>
      </c>
      <c r="J13" s="149">
        <v>16.335</v>
      </c>
      <c r="K13" s="41">
        <v>53.44872717754074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/>
      <c r="F20" s="31"/>
      <c r="G20" s="31"/>
      <c r="H20" s="147">
        <v>0.517</v>
      </c>
      <c r="I20" s="147">
        <v>0.517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47">
        <v>1.76</v>
      </c>
      <c r="I21" s="147">
        <v>1.76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80</v>
      </c>
      <c r="F22" s="39">
        <v>76.19047619047619</v>
      </c>
      <c r="G22" s="40"/>
      <c r="H22" s="148">
        <v>2.277</v>
      </c>
      <c r="I22" s="149">
        <v>2.277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62</v>
      </c>
      <c r="D28" s="30"/>
      <c r="E28" s="30">
        <v>1</v>
      </c>
      <c r="F28" s="31"/>
      <c r="G28" s="31"/>
      <c r="H28" s="147">
        <v>1.355</v>
      </c>
      <c r="I28" s="147"/>
      <c r="J28" s="147">
        <v>0.045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62</v>
      </c>
      <c r="D31" s="38"/>
      <c r="E31" s="38">
        <v>1</v>
      </c>
      <c r="F31" s="39"/>
      <c r="G31" s="40"/>
      <c r="H31" s="148">
        <v>1.355</v>
      </c>
      <c r="I31" s="149"/>
      <c r="J31" s="149">
        <v>0.045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105</v>
      </c>
      <c r="D33" s="30">
        <v>85</v>
      </c>
      <c r="E33" s="30">
        <v>100</v>
      </c>
      <c r="F33" s="31"/>
      <c r="G33" s="31"/>
      <c r="H33" s="147">
        <v>2.198</v>
      </c>
      <c r="I33" s="147">
        <v>1.76</v>
      </c>
      <c r="J33" s="147">
        <v>2.4</v>
      </c>
      <c r="K33" s="32"/>
    </row>
    <row r="34" spans="1:11" s="33" customFormat="1" ht="11.25" customHeight="1">
      <c r="A34" s="35" t="s">
        <v>25</v>
      </c>
      <c r="B34" s="29"/>
      <c r="C34" s="30">
        <v>12</v>
      </c>
      <c r="D34" s="30">
        <v>12</v>
      </c>
      <c r="E34" s="30">
        <v>11</v>
      </c>
      <c r="F34" s="31"/>
      <c r="G34" s="31"/>
      <c r="H34" s="147">
        <v>0.272</v>
      </c>
      <c r="I34" s="147">
        <v>0.275</v>
      </c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47"/>
      <c r="I35" s="147">
        <v>0.09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23</v>
      </c>
      <c r="D36" s="30">
        <v>23</v>
      </c>
      <c r="E36" s="30">
        <v>16</v>
      </c>
      <c r="F36" s="31"/>
      <c r="G36" s="31"/>
      <c r="H36" s="147">
        <v>0.575</v>
      </c>
      <c r="I36" s="147">
        <v>0.575</v>
      </c>
      <c r="J36" s="147">
        <v>0.4</v>
      </c>
      <c r="K36" s="32"/>
    </row>
    <row r="37" spans="1:11" s="42" customFormat="1" ht="11.25" customHeight="1">
      <c r="A37" s="36" t="s">
        <v>28</v>
      </c>
      <c r="B37" s="37"/>
      <c r="C37" s="38">
        <v>140</v>
      </c>
      <c r="D37" s="38">
        <v>125</v>
      </c>
      <c r="E37" s="38">
        <v>132</v>
      </c>
      <c r="F37" s="39">
        <v>105.6</v>
      </c>
      <c r="G37" s="40"/>
      <c r="H37" s="148">
        <v>3.045</v>
      </c>
      <c r="I37" s="149">
        <v>2.7</v>
      </c>
      <c r="J37" s="149">
        <v>2.8</v>
      </c>
      <c r="K37" s="41">
        <v>103.7037037037037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1320</v>
      </c>
      <c r="D39" s="38">
        <v>1300</v>
      </c>
      <c r="E39" s="38">
        <v>1300</v>
      </c>
      <c r="F39" s="39">
        <v>100</v>
      </c>
      <c r="G39" s="40"/>
      <c r="H39" s="148">
        <v>47.025</v>
      </c>
      <c r="I39" s="149">
        <v>45.5</v>
      </c>
      <c r="J39" s="149">
        <v>45.5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6</v>
      </c>
      <c r="D41" s="30">
        <v>6</v>
      </c>
      <c r="E41" s="30">
        <v>5</v>
      </c>
      <c r="F41" s="31"/>
      <c r="G41" s="31"/>
      <c r="H41" s="147">
        <v>0.183</v>
      </c>
      <c r="I41" s="147">
        <v>0.185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6</v>
      </c>
      <c r="D50" s="38">
        <v>6</v>
      </c>
      <c r="E50" s="38">
        <v>5</v>
      </c>
      <c r="F50" s="39">
        <v>83.33333333333333</v>
      </c>
      <c r="G50" s="40"/>
      <c r="H50" s="148">
        <v>0.183</v>
      </c>
      <c r="I50" s="149">
        <v>0.185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10</v>
      </c>
      <c r="D55" s="30">
        <v>8</v>
      </c>
      <c r="E55" s="30">
        <v>10</v>
      </c>
      <c r="F55" s="31"/>
      <c r="G55" s="31"/>
      <c r="H55" s="147">
        <v>0.3</v>
      </c>
      <c r="I55" s="147">
        <v>0.24</v>
      </c>
      <c r="J55" s="147">
        <v>0.3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145</v>
      </c>
      <c r="D58" s="30"/>
      <c r="E58" s="30">
        <v>94</v>
      </c>
      <c r="F58" s="31"/>
      <c r="G58" s="31"/>
      <c r="H58" s="147">
        <v>4.64</v>
      </c>
      <c r="I58" s="147"/>
      <c r="J58" s="147">
        <v>3.572</v>
      </c>
      <c r="K58" s="32"/>
    </row>
    <row r="59" spans="1:11" s="42" customFormat="1" ht="11.25" customHeight="1">
      <c r="A59" s="36" t="s">
        <v>46</v>
      </c>
      <c r="B59" s="37"/>
      <c r="C59" s="38">
        <v>155</v>
      </c>
      <c r="D59" s="38">
        <v>8</v>
      </c>
      <c r="E59" s="38">
        <v>104</v>
      </c>
      <c r="F59" s="39">
        <v>1300</v>
      </c>
      <c r="G59" s="40"/>
      <c r="H59" s="148">
        <v>4.9399999999999995</v>
      </c>
      <c r="I59" s="149">
        <v>0.24</v>
      </c>
      <c r="J59" s="149">
        <v>3.872</v>
      </c>
      <c r="K59" s="41">
        <v>1613.3333333333333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210</v>
      </c>
      <c r="D61" s="30">
        <v>210</v>
      </c>
      <c r="E61" s="30">
        <v>200</v>
      </c>
      <c r="F61" s="31"/>
      <c r="G61" s="31"/>
      <c r="H61" s="147">
        <v>5.25</v>
      </c>
      <c r="I61" s="147">
        <v>5.25</v>
      </c>
      <c r="J61" s="147">
        <v>6</v>
      </c>
      <c r="K61" s="32"/>
    </row>
    <row r="62" spans="1:11" s="33" customFormat="1" ht="11.25" customHeight="1">
      <c r="A62" s="35" t="s">
        <v>48</v>
      </c>
      <c r="B62" s="29"/>
      <c r="C62" s="30">
        <v>176</v>
      </c>
      <c r="D62" s="30">
        <v>176</v>
      </c>
      <c r="E62" s="30">
        <v>228</v>
      </c>
      <c r="F62" s="31"/>
      <c r="G62" s="31"/>
      <c r="H62" s="147">
        <v>5.914</v>
      </c>
      <c r="I62" s="147">
        <v>5.632</v>
      </c>
      <c r="J62" s="147">
        <v>7.296</v>
      </c>
      <c r="K62" s="32"/>
    </row>
    <row r="63" spans="1:11" s="33" customFormat="1" ht="11.25" customHeight="1">
      <c r="A63" s="35" t="s">
        <v>49</v>
      </c>
      <c r="B63" s="29"/>
      <c r="C63" s="30">
        <v>918</v>
      </c>
      <c r="D63" s="30">
        <v>918</v>
      </c>
      <c r="E63" s="30">
        <v>918</v>
      </c>
      <c r="F63" s="31"/>
      <c r="G63" s="31"/>
      <c r="H63" s="147">
        <v>31.274</v>
      </c>
      <c r="I63" s="147">
        <v>31.6</v>
      </c>
      <c r="J63" s="147">
        <v>32.31</v>
      </c>
      <c r="K63" s="32"/>
    </row>
    <row r="64" spans="1:11" s="42" customFormat="1" ht="11.25" customHeight="1">
      <c r="A64" s="36" t="s">
        <v>50</v>
      </c>
      <c r="B64" s="37"/>
      <c r="C64" s="38">
        <v>1304</v>
      </c>
      <c r="D64" s="38">
        <v>1304</v>
      </c>
      <c r="E64" s="38">
        <v>1346</v>
      </c>
      <c r="F64" s="39">
        <v>103.22085889570552</v>
      </c>
      <c r="G64" s="40"/>
      <c r="H64" s="148">
        <v>42.438</v>
      </c>
      <c r="I64" s="149">
        <v>42.482</v>
      </c>
      <c r="J64" s="149">
        <v>45.606</v>
      </c>
      <c r="K64" s="41">
        <v>107.35370274469187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2308</v>
      </c>
      <c r="D66" s="38">
        <v>2590</v>
      </c>
      <c r="E66" s="38">
        <v>3120</v>
      </c>
      <c r="F66" s="39">
        <v>120.46332046332046</v>
      </c>
      <c r="G66" s="40"/>
      <c r="H66" s="148">
        <v>95.782</v>
      </c>
      <c r="I66" s="149">
        <v>78.995</v>
      </c>
      <c r="J66" s="149">
        <v>110.76</v>
      </c>
      <c r="K66" s="41">
        <v>140.21140578517628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314</v>
      </c>
      <c r="D72" s="30">
        <v>283</v>
      </c>
      <c r="E72" s="30">
        <v>283</v>
      </c>
      <c r="F72" s="31"/>
      <c r="G72" s="31"/>
      <c r="H72" s="147">
        <v>12.365</v>
      </c>
      <c r="I72" s="147">
        <v>7.465</v>
      </c>
      <c r="J72" s="147">
        <v>7.465</v>
      </c>
      <c r="K72" s="32"/>
    </row>
    <row r="73" spans="1:11" s="33" customFormat="1" ht="11.25" customHeight="1">
      <c r="A73" s="35" t="s">
        <v>56</v>
      </c>
      <c r="B73" s="29"/>
      <c r="C73" s="30">
        <v>948</v>
      </c>
      <c r="D73" s="30">
        <v>948</v>
      </c>
      <c r="E73" s="30">
        <v>950</v>
      </c>
      <c r="F73" s="31"/>
      <c r="G73" s="31"/>
      <c r="H73" s="147">
        <v>23.7</v>
      </c>
      <c r="I73" s="147">
        <v>23.7</v>
      </c>
      <c r="J73" s="147">
        <v>23.7</v>
      </c>
      <c r="K73" s="32"/>
    </row>
    <row r="74" spans="1:11" s="33" customFormat="1" ht="11.25" customHeight="1">
      <c r="A74" s="35" t="s">
        <v>57</v>
      </c>
      <c r="B74" s="29"/>
      <c r="C74" s="30">
        <v>159</v>
      </c>
      <c r="D74" s="30">
        <v>91</v>
      </c>
      <c r="E74" s="30">
        <v>91</v>
      </c>
      <c r="F74" s="31"/>
      <c r="G74" s="31"/>
      <c r="H74" s="147">
        <v>5.565</v>
      </c>
      <c r="I74" s="147">
        <v>2.73</v>
      </c>
      <c r="J74" s="147">
        <v>2.9</v>
      </c>
      <c r="K74" s="32"/>
    </row>
    <row r="75" spans="1:11" s="33" customFormat="1" ht="11.25" customHeight="1">
      <c r="A75" s="35" t="s">
        <v>58</v>
      </c>
      <c r="B75" s="29"/>
      <c r="C75" s="30">
        <v>48</v>
      </c>
      <c r="D75" s="30">
        <v>48</v>
      </c>
      <c r="E75" s="30">
        <v>47</v>
      </c>
      <c r="F75" s="31"/>
      <c r="G75" s="31"/>
      <c r="H75" s="147">
        <v>0.816</v>
      </c>
      <c r="I75" s="147">
        <v>0.816</v>
      </c>
      <c r="J75" s="147">
        <v>0.799</v>
      </c>
      <c r="K75" s="32"/>
    </row>
    <row r="76" spans="1:11" s="33" customFormat="1" ht="11.25" customHeight="1">
      <c r="A76" s="35" t="s">
        <v>59</v>
      </c>
      <c r="B76" s="29"/>
      <c r="C76" s="30">
        <v>235</v>
      </c>
      <c r="D76" s="30">
        <v>230</v>
      </c>
      <c r="E76" s="30">
        <v>230</v>
      </c>
      <c r="F76" s="31"/>
      <c r="G76" s="31"/>
      <c r="H76" s="147">
        <v>8.225</v>
      </c>
      <c r="I76" s="147">
        <v>6.44</v>
      </c>
      <c r="J76" s="147">
        <v>6.5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7">
        <v>0.02</v>
      </c>
      <c r="I77" s="147">
        <v>0.02</v>
      </c>
      <c r="J77" s="147">
        <v>0.02</v>
      </c>
      <c r="K77" s="32"/>
    </row>
    <row r="78" spans="1:11" s="33" customFormat="1" ht="11.25" customHeight="1">
      <c r="A78" s="35" t="s">
        <v>61</v>
      </c>
      <c r="B78" s="29"/>
      <c r="C78" s="30">
        <v>285</v>
      </c>
      <c r="D78" s="30">
        <v>330</v>
      </c>
      <c r="E78" s="30">
        <v>75</v>
      </c>
      <c r="F78" s="31"/>
      <c r="G78" s="31"/>
      <c r="H78" s="147">
        <v>7.443</v>
      </c>
      <c r="I78" s="147">
        <v>9.24</v>
      </c>
      <c r="J78" s="147">
        <v>2.025</v>
      </c>
      <c r="K78" s="32"/>
    </row>
    <row r="79" spans="1:11" s="33" customFormat="1" ht="11.25" customHeight="1">
      <c r="A79" s="35" t="s">
        <v>62</v>
      </c>
      <c r="B79" s="29"/>
      <c r="C79" s="30">
        <v>3562</v>
      </c>
      <c r="D79" s="30">
        <v>4176</v>
      </c>
      <c r="E79" s="30">
        <v>3738</v>
      </c>
      <c r="F79" s="31"/>
      <c r="G79" s="31"/>
      <c r="H79" s="147">
        <v>124.67</v>
      </c>
      <c r="I79" s="147">
        <v>80.248</v>
      </c>
      <c r="J79" s="147">
        <v>130.83</v>
      </c>
      <c r="K79" s="32"/>
    </row>
    <row r="80" spans="1:11" s="42" customFormat="1" ht="11.25" customHeight="1">
      <c r="A80" s="43" t="s">
        <v>63</v>
      </c>
      <c r="B80" s="37"/>
      <c r="C80" s="38">
        <v>5552</v>
      </c>
      <c r="D80" s="38">
        <v>6107</v>
      </c>
      <c r="E80" s="38">
        <v>5415</v>
      </c>
      <c r="F80" s="39">
        <v>88.66874078925822</v>
      </c>
      <c r="G80" s="40"/>
      <c r="H80" s="148">
        <v>182.804</v>
      </c>
      <c r="I80" s="149">
        <v>130.659</v>
      </c>
      <c r="J80" s="149">
        <v>174.239</v>
      </c>
      <c r="K80" s="41">
        <v>133.35399781109606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405</v>
      </c>
      <c r="D82" s="30">
        <v>405</v>
      </c>
      <c r="E82" s="30">
        <v>680</v>
      </c>
      <c r="F82" s="31"/>
      <c r="G82" s="31"/>
      <c r="H82" s="147">
        <v>9.509</v>
      </c>
      <c r="I82" s="147">
        <v>9.509</v>
      </c>
      <c r="J82" s="147">
        <v>16.145</v>
      </c>
      <c r="K82" s="32"/>
    </row>
    <row r="83" spans="1:11" s="33" customFormat="1" ht="11.25" customHeight="1">
      <c r="A83" s="35" t="s">
        <v>65</v>
      </c>
      <c r="B83" s="29"/>
      <c r="C83" s="30">
        <v>1718</v>
      </c>
      <c r="D83" s="30">
        <v>1400</v>
      </c>
      <c r="E83" s="30">
        <v>1650</v>
      </c>
      <c r="F83" s="31"/>
      <c r="G83" s="31"/>
      <c r="H83" s="147">
        <v>21.508</v>
      </c>
      <c r="I83" s="147">
        <v>25.6</v>
      </c>
      <c r="J83" s="147">
        <v>30.2</v>
      </c>
      <c r="K83" s="32"/>
    </row>
    <row r="84" spans="1:11" s="42" customFormat="1" ht="11.25" customHeight="1">
      <c r="A84" s="36" t="s">
        <v>66</v>
      </c>
      <c r="B84" s="37"/>
      <c r="C84" s="38">
        <v>2123</v>
      </c>
      <c r="D84" s="38">
        <v>1805</v>
      </c>
      <c r="E84" s="38">
        <v>2330</v>
      </c>
      <c r="F84" s="39">
        <v>129.08587257617728</v>
      </c>
      <c r="G84" s="40"/>
      <c r="H84" s="148">
        <v>31.017</v>
      </c>
      <c r="I84" s="149">
        <v>35.109</v>
      </c>
      <c r="J84" s="149">
        <v>46.345</v>
      </c>
      <c r="K84" s="41">
        <v>132.00319006522543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14433</v>
      </c>
      <c r="D87" s="53">
        <v>15212</v>
      </c>
      <c r="E87" s="53">
        <v>15220</v>
      </c>
      <c r="F87" s="54">
        <f>IF(D87&gt;0,100*E87/D87,0)</f>
        <v>100.05259006047856</v>
      </c>
      <c r="G87" s="40"/>
      <c r="H87" s="152">
        <v>435.37399999999997</v>
      </c>
      <c r="I87" s="153">
        <v>368.709</v>
      </c>
      <c r="J87" s="153">
        <v>445.50200000000007</v>
      </c>
      <c r="K87" s="54">
        <f>IF(I87&gt;0,100*J87/I87,0)</f>
        <v>120.82753607858773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4571</v>
      </c>
      <c r="D9" s="30">
        <v>4472</v>
      </c>
      <c r="E9" s="30">
        <v>4151</v>
      </c>
      <c r="F9" s="31"/>
      <c r="G9" s="31"/>
      <c r="H9" s="147">
        <v>72.871</v>
      </c>
      <c r="I9" s="147">
        <v>103.572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3081</v>
      </c>
      <c r="D10" s="30">
        <v>3058</v>
      </c>
      <c r="E10" s="30">
        <v>3507</v>
      </c>
      <c r="F10" s="31"/>
      <c r="G10" s="31"/>
      <c r="H10" s="147">
        <v>49.358</v>
      </c>
      <c r="I10" s="147">
        <v>61.919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5552</v>
      </c>
      <c r="D11" s="30">
        <v>4600</v>
      </c>
      <c r="E11" s="30">
        <v>6076</v>
      </c>
      <c r="F11" s="31"/>
      <c r="G11" s="31"/>
      <c r="H11" s="147">
        <v>178.609</v>
      </c>
      <c r="I11" s="147">
        <v>111.762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2108</v>
      </c>
      <c r="D12" s="30">
        <v>2337</v>
      </c>
      <c r="E12" s="30">
        <v>1979</v>
      </c>
      <c r="F12" s="31"/>
      <c r="G12" s="31"/>
      <c r="H12" s="147">
        <v>39.04</v>
      </c>
      <c r="I12" s="147">
        <v>44.8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15312</v>
      </c>
      <c r="D13" s="38">
        <v>14467</v>
      </c>
      <c r="E13" s="38">
        <v>15713</v>
      </c>
      <c r="F13" s="39">
        <v>108.61270477638764</v>
      </c>
      <c r="G13" s="40"/>
      <c r="H13" s="148">
        <v>339.878</v>
      </c>
      <c r="I13" s="149">
        <v>322.053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540</v>
      </c>
      <c r="D15" s="38">
        <v>540</v>
      </c>
      <c r="E15" s="38">
        <v>402</v>
      </c>
      <c r="F15" s="39">
        <v>74.44444444444444</v>
      </c>
      <c r="G15" s="40"/>
      <c r="H15" s="148">
        <v>10.26</v>
      </c>
      <c r="I15" s="149">
        <v>8.1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425</v>
      </c>
      <c r="D19" s="30">
        <v>402</v>
      </c>
      <c r="E19" s="30">
        <v>425</v>
      </c>
      <c r="F19" s="31"/>
      <c r="G19" s="31"/>
      <c r="H19" s="147">
        <v>21.428</v>
      </c>
      <c r="I19" s="147">
        <v>18.09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47">
        <v>3.22</v>
      </c>
      <c r="I20" s="147">
        <v>3.15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47">
        <v>3</v>
      </c>
      <c r="I21" s="147">
        <v>3.06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685</v>
      </c>
      <c r="D22" s="38">
        <v>662</v>
      </c>
      <c r="E22" s="38">
        <v>685</v>
      </c>
      <c r="F22" s="39">
        <v>103.47432024169184</v>
      </c>
      <c r="G22" s="40"/>
      <c r="H22" s="148">
        <v>27.648</v>
      </c>
      <c r="I22" s="149">
        <v>24.299999999999997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259</v>
      </c>
      <c r="D24" s="38">
        <v>184</v>
      </c>
      <c r="E24" s="38">
        <v>180</v>
      </c>
      <c r="F24" s="39">
        <v>97.82608695652173</v>
      </c>
      <c r="G24" s="40"/>
      <c r="H24" s="148">
        <v>9.045</v>
      </c>
      <c r="I24" s="149">
        <v>6.66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775</v>
      </c>
      <c r="D26" s="38">
        <v>650</v>
      </c>
      <c r="E26" s="38">
        <v>620</v>
      </c>
      <c r="F26" s="39">
        <v>95.38461538461539</v>
      </c>
      <c r="G26" s="40"/>
      <c r="H26" s="148">
        <v>32.881</v>
      </c>
      <c r="I26" s="149">
        <v>27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39</v>
      </c>
      <c r="E28" s="30">
        <v>45</v>
      </c>
      <c r="F28" s="31"/>
      <c r="G28" s="31"/>
      <c r="H28" s="147"/>
      <c r="I28" s="147">
        <v>1.127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3</v>
      </c>
      <c r="E29" s="30">
        <v>3</v>
      </c>
      <c r="F29" s="31"/>
      <c r="G29" s="31"/>
      <c r="H29" s="147">
        <v>0.15</v>
      </c>
      <c r="I29" s="147">
        <v>0.084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196</v>
      </c>
      <c r="D30" s="30">
        <v>182</v>
      </c>
      <c r="E30" s="30">
        <v>180</v>
      </c>
      <c r="F30" s="31"/>
      <c r="G30" s="31"/>
      <c r="H30" s="147">
        <v>6.611</v>
      </c>
      <c r="I30" s="147">
        <v>6.37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201</v>
      </c>
      <c r="D31" s="38">
        <v>224</v>
      </c>
      <c r="E31" s="38">
        <v>228</v>
      </c>
      <c r="F31" s="39">
        <v>101.78571428571429</v>
      </c>
      <c r="G31" s="40"/>
      <c r="H31" s="148">
        <v>6.761</v>
      </c>
      <c r="I31" s="149">
        <v>7.581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169</v>
      </c>
      <c r="D33" s="30">
        <v>135</v>
      </c>
      <c r="E33" s="30">
        <v>150</v>
      </c>
      <c r="F33" s="31"/>
      <c r="G33" s="31"/>
      <c r="H33" s="147">
        <v>3.287</v>
      </c>
      <c r="I33" s="147">
        <v>2.625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184</v>
      </c>
      <c r="D34" s="30">
        <v>180</v>
      </c>
      <c r="E34" s="30">
        <v>170</v>
      </c>
      <c r="F34" s="31"/>
      <c r="G34" s="31"/>
      <c r="H34" s="147">
        <v>4.766</v>
      </c>
      <c r="I34" s="147">
        <v>4.7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248</v>
      </c>
      <c r="D35" s="30">
        <v>250</v>
      </c>
      <c r="E35" s="30">
        <v>240</v>
      </c>
      <c r="F35" s="31"/>
      <c r="G35" s="31"/>
      <c r="H35" s="147">
        <v>5.115</v>
      </c>
      <c r="I35" s="147">
        <v>4.8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101</v>
      </c>
      <c r="D36" s="30">
        <v>101</v>
      </c>
      <c r="E36" s="30">
        <v>85</v>
      </c>
      <c r="F36" s="31"/>
      <c r="G36" s="31"/>
      <c r="H36" s="147">
        <v>2.881</v>
      </c>
      <c r="I36" s="147">
        <v>2.881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702</v>
      </c>
      <c r="D37" s="38">
        <v>666</v>
      </c>
      <c r="E37" s="38">
        <v>645</v>
      </c>
      <c r="F37" s="39">
        <v>96.84684684684684</v>
      </c>
      <c r="G37" s="40"/>
      <c r="H37" s="148">
        <v>16.049</v>
      </c>
      <c r="I37" s="149">
        <v>15.006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380</v>
      </c>
      <c r="D41" s="30">
        <v>356</v>
      </c>
      <c r="E41" s="30">
        <v>293</v>
      </c>
      <c r="F41" s="31"/>
      <c r="G41" s="31"/>
      <c r="H41" s="147">
        <v>17.1</v>
      </c>
      <c r="I41" s="147">
        <v>15.36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774</v>
      </c>
      <c r="D42" s="30">
        <v>795</v>
      </c>
      <c r="E42" s="30">
        <v>748</v>
      </c>
      <c r="F42" s="31"/>
      <c r="G42" s="31"/>
      <c r="H42" s="147">
        <v>29.412</v>
      </c>
      <c r="I42" s="147">
        <v>30.608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60</v>
      </c>
      <c r="D43" s="30">
        <v>25</v>
      </c>
      <c r="E43" s="30">
        <v>30</v>
      </c>
      <c r="F43" s="31"/>
      <c r="G43" s="31"/>
      <c r="H43" s="147">
        <v>1.8</v>
      </c>
      <c r="I43" s="147">
        <v>0.8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2100</v>
      </c>
      <c r="D45" s="30">
        <v>2038</v>
      </c>
      <c r="E45" s="30">
        <v>1800</v>
      </c>
      <c r="F45" s="31"/>
      <c r="G45" s="31"/>
      <c r="H45" s="147">
        <v>100.8</v>
      </c>
      <c r="I45" s="147">
        <v>81.52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398</v>
      </c>
      <c r="D46" s="30">
        <v>400</v>
      </c>
      <c r="E46" s="30">
        <v>400</v>
      </c>
      <c r="F46" s="31"/>
      <c r="G46" s="31"/>
      <c r="H46" s="147">
        <v>13.93</v>
      </c>
      <c r="I46" s="147">
        <v>18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2820</v>
      </c>
      <c r="D48" s="30">
        <v>2600</v>
      </c>
      <c r="E48" s="30">
        <v>2500</v>
      </c>
      <c r="F48" s="31"/>
      <c r="G48" s="31"/>
      <c r="H48" s="147">
        <v>132.54</v>
      </c>
      <c r="I48" s="147">
        <v>104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445</v>
      </c>
      <c r="D49" s="30">
        <v>381</v>
      </c>
      <c r="E49" s="30">
        <v>375</v>
      </c>
      <c r="F49" s="31"/>
      <c r="G49" s="31"/>
      <c r="H49" s="147">
        <v>20.025</v>
      </c>
      <c r="I49" s="147">
        <v>16.002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6977</v>
      </c>
      <c r="D50" s="38">
        <v>6595</v>
      </c>
      <c r="E50" s="38">
        <v>6146</v>
      </c>
      <c r="F50" s="39">
        <v>93.1918119787718</v>
      </c>
      <c r="G50" s="40"/>
      <c r="H50" s="148">
        <v>315.60699999999997</v>
      </c>
      <c r="I50" s="149">
        <v>266.29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96</v>
      </c>
      <c r="D52" s="38">
        <v>66</v>
      </c>
      <c r="E52" s="38">
        <v>66</v>
      </c>
      <c r="F52" s="39">
        <v>100</v>
      </c>
      <c r="G52" s="40"/>
      <c r="H52" s="148">
        <v>2.743</v>
      </c>
      <c r="I52" s="149">
        <v>1.891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1200</v>
      </c>
      <c r="D54" s="30">
        <v>1100</v>
      </c>
      <c r="E54" s="30">
        <v>1000</v>
      </c>
      <c r="F54" s="31"/>
      <c r="G54" s="31"/>
      <c r="H54" s="147">
        <v>37.2</v>
      </c>
      <c r="I54" s="147">
        <v>35.75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136</v>
      </c>
      <c r="D55" s="30">
        <v>115</v>
      </c>
      <c r="E55" s="30">
        <v>120</v>
      </c>
      <c r="F55" s="31"/>
      <c r="G55" s="31"/>
      <c r="H55" s="147">
        <v>4.08</v>
      </c>
      <c r="I55" s="147">
        <v>3.45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100</v>
      </c>
      <c r="D56" s="30">
        <v>79.37</v>
      </c>
      <c r="E56" s="30">
        <v>80</v>
      </c>
      <c r="F56" s="31"/>
      <c r="G56" s="31"/>
      <c r="H56" s="147">
        <v>1.248</v>
      </c>
      <c r="I56" s="147">
        <v>1.082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59</v>
      </c>
      <c r="D57" s="30">
        <v>40</v>
      </c>
      <c r="E57" s="30">
        <v>40</v>
      </c>
      <c r="F57" s="31"/>
      <c r="G57" s="31"/>
      <c r="H57" s="147">
        <v>1.254</v>
      </c>
      <c r="I57" s="147">
        <v>0.96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137</v>
      </c>
      <c r="D58" s="30">
        <v>203</v>
      </c>
      <c r="E58" s="30">
        <v>136</v>
      </c>
      <c r="F58" s="31"/>
      <c r="G58" s="31"/>
      <c r="H58" s="147">
        <v>4.11</v>
      </c>
      <c r="I58" s="147">
        <v>7.917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1632</v>
      </c>
      <c r="D59" s="38">
        <v>1537.37</v>
      </c>
      <c r="E59" s="38">
        <v>1376</v>
      </c>
      <c r="F59" s="39">
        <v>89.50350273519062</v>
      </c>
      <c r="G59" s="40"/>
      <c r="H59" s="148">
        <v>47.891999999999996</v>
      </c>
      <c r="I59" s="149">
        <v>49.159000000000006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390</v>
      </c>
      <c r="D61" s="30">
        <v>390</v>
      </c>
      <c r="E61" s="30">
        <v>290</v>
      </c>
      <c r="F61" s="31"/>
      <c r="G61" s="31"/>
      <c r="H61" s="147">
        <v>8.873</v>
      </c>
      <c r="I61" s="147">
        <v>8.58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>
        <v>109</v>
      </c>
      <c r="F62" s="31"/>
      <c r="G62" s="31"/>
      <c r="H62" s="147">
        <v>2.059</v>
      </c>
      <c r="I62" s="147">
        <v>2.073</v>
      </c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487</v>
      </c>
      <c r="D64" s="38">
        <v>487</v>
      </c>
      <c r="E64" s="38">
        <v>399</v>
      </c>
      <c r="F64" s="39">
        <v>81.93018480492813</v>
      </c>
      <c r="G64" s="40"/>
      <c r="H64" s="148">
        <v>10.931999999999999</v>
      </c>
      <c r="I64" s="149">
        <v>10.653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913</v>
      </c>
      <c r="D66" s="38">
        <v>925</v>
      </c>
      <c r="E66" s="38">
        <v>925</v>
      </c>
      <c r="F66" s="39">
        <v>100</v>
      </c>
      <c r="G66" s="40"/>
      <c r="H66" s="148">
        <v>30.247</v>
      </c>
      <c r="I66" s="149">
        <v>31.24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615</v>
      </c>
      <c r="D68" s="30">
        <v>405</v>
      </c>
      <c r="E68" s="30">
        <v>500</v>
      </c>
      <c r="F68" s="31"/>
      <c r="G68" s="31"/>
      <c r="H68" s="147">
        <v>20.357</v>
      </c>
      <c r="I68" s="147">
        <v>15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154</v>
      </c>
      <c r="D69" s="30">
        <v>160</v>
      </c>
      <c r="E69" s="30">
        <v>150</v>
      </c>
      <c r="F69" s="31"/>
      <c r="G69" s="31"/>
      <c r="H69" s="147">
        <v>5.39</v>
      </c>
      <c r="I69" s="147">
        <v>6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769</v>
      </c>
      <c r="D70" s="38">
        <v>565</v>
      </c>
      <c r="E70" s="38">
        <v>650</v>
      </c>
      <c r="F70" s="39">
        <v>115.04424778761062</v>
      </c>
      <c r="G70" s="40"/>
      <c r="H70" s="148">
        <v>25.747</v>
      </c>
      <c r="I70" s="149">
        <v>21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210</v>
      </c>
      <c r="D72" s="30">
        <v>167</v>
      </c>
      <c r="E72" s="30">
        <v>167</v>
      </c>
      <c r="F72" s="31"/>
      <c r="G72" s="31"/>
      <c r="H72" s="147">
        <v>5.239</v>
      </c>
      <c r="I72" s="147">
        <v>3.828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97</v>
      </c>
      <c r="D73" s="30">
        <v>97</v>
      </c>
      <c r="E73" s="30">
        <v>97</v>
      </c>
      <c r="F73" s="31"/>
      <c r="G73" s="31"/>
      <c r="H73" s="147">
        <v>4.85</v>
      </c>
      <c r="I73" s="147">
        <v>3.85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541</v>
      </c>
      <c r="D74" s="30">
        <v>306</v>
      </c>
      <c r="E74" s="30">
        <v>320</v>
      </c>
      <c r="F74" s="31"/>
      <c r="G74" s="31"/>
      <c r="H74" s="147">
        <v>21.64</v>
      </c>
      <c r="I74" s="147">
        <v>10.71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495</v>
      </c>
      <c r="D75" s="30">
        <v>45</v>
      </c>
      <c r="E75" s="30">
        <v>484</v>
      </c>
      <c r="F75" s="31"/>
      <c r="G75" s="31"/>
      <c r="H75" s="147">
        <v>10.476</v>
      </c>
      <c r="I75" s="147">
        <v>1.967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120</v>
      </c>
      <c r="E76" s="30">
        <v>120</v>
      </c>
      <c r="F76" s="31"/>
      <c r="G76" s="31"/>
      <c r="H76" s="147">
        <v>3.6</v>
      </c>
      <c r="I76" s="147">
        <v>3.36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94</v>
      </c>
      <c r="D77" s="30">
        <v>40</v>
      </c>
      <c r="E77" s="30">
        <v>66</v>
      </c>
      <c r="F77" s="31"/>
      <c r="G77" s="31"/>
      <c r="H77" s="147">
        <v>1.992</v>
      </c>
      <c r="I77" s="147">
        <v>0.848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420</v>
      </c>
      <c r="D78" s="30">
        <v>360</v>
      </c>
      <c r="E78" s="30">
        <v>380</v>
      </c>
      <c r="F78" s="31"/>
      <c r="G78" s="31"/>
      <c r="H78" s="147">
        <v>12.05</v>
      </c>
      <c r="I78" s="147">
        <v>10.8</v>
      </c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>
        <v>232</v>
      </c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1977</v>
      </c>
      <c r="D80" s="38">
        <v>1135</v>
      </c>
      <c r="E80" s="38">
        <v>1866</v>
      </c>
      <c r="F80" s="39">
        <v>164.40528634361235</v>
      </c>
      <c r="G80" s="40"/>
      <c r="H80" s="148">
        <v>59.846999999999994</v>
      </c>
      <c r="I80" s="149">
        <v>35.363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245</v>
      </c>
      <c r="D82" s="30">
        <v>245</v>
      </c>
      <c r="E82" s="30">
        <v>69</v>
      </c>
      <c r="F82" s="31"/>
      <c r="G82" s="31"/>
      <c r="H82" s="147">
        <v>5.646</v>
      </c>
      <c r="I82" s="147">
        <v>5.646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63</v>
      </c>
      <c r="D83" s="30">
        <v>60</v>
      </c>
      <c r="E83" s="30">
        <v>60</v>
      </c>
      <c r="F83" s="31"/>
      <c r="G83" s="31"/>
      <c r="H83" s="147">
        <v>0.988</v>
      </c>
      <c r="I83" s="147">
        <v>0.94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308</v>
      </c>
      <c r="D84" s="38">
        <v>305</v>
      </c>
      <c r="E84" s="38">
        <v>129</v>
      </c>
      <c r="F84" s="39">
        <v>42.295081967213115</v>
      </c>
      <c r="G84" s="40"/>
      <c r="H84" s="148">
        <v>6.634</v>
      </c>
      <c r="I84" s="149">
        <v>6.586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31633</v>
      </c>
      <c r="D87" s="53">
        <v>29008.37</v>
      </c>
      <c r="E87" s="53">
        <v>30030</v>
      </c>
      <c r="F87" s="54">
        <f>IF(D87&gt;0,100*E87/D87,0)</f>
        <v>103.52184559146205</v>
      </c>
      <c r="G87" s="40"/>
      <c r="H87" s="152">
        <v>942.1709999999998</v>
      </c>
      <c r="I87" s="153">
        <v>832.8820000000001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2"/>
  <sheetViews>
    <sheetView view="pageBreakPreview" zoomScale="92" zoomScaleSheetLayoutView="92" zoomScalePageLayoutView="0" workbookViewId="0" topLeftCell="A1">
      <selection activeCell="J2" sqref="J2"/>
    </sheetView>
  </sheetViews>
  <sheetFormatPr defaultColWidth="11.421875" defaultRowHeight="15"/>
  <cols>
    <col min="1" max="4" width="11.57421875" style="104" customWidth="1"/>
    <col min="5" max="5" width="1.8515625" style="104" customWidth="1"/>
    <col min="6" max="16384" width="11.57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">
      <c r="A3" s="181" t="s">
        <v>223</v>
      </c>
      <c r="B3" s="181"/>
      <c r="C3" s="181"/>
      <c r="D3" s="181"/>
      <c r="E3" s="181"/>
      <c r="F3" s="181"/>
      <c r="G3" s="181"/>
      <c r="H3" s="181"/>
      <c r="I3" s="181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224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225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226</v>
      </c>
      <c r="E11" s="112"/>
      <c r="F11" s="109"/>
      <c r="G11" s="110"/>
      <c r="H11" s="110"/>
      <c r="I11" s="111" t="s">
        <v>226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227</v>
      </c>
      <c r="B14" s="114"/>
      <c r="C14" s="114"/>
      <c r="D14" s="115">
        <v>9</v>
      </c>
      <c r="E14" s="112"/>
      <c r="F14" s="113" t="s">
        <v>259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228</v>
      </c>
      <c r="B16" s="114"/>
      <c r="C16" s="114"/>
      <c r="D16" s="115">
        <v>10</v>
      </c>
      <c r="E16" s="112"/>
      <c r="F16" s="113" t="s">
        <v>260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229</v>
      </c>
      <c r="B18" s="114"/>
      <c r="C18" s="114"/>
      <c r="D18" s="115">
        <v>11</v>
      </c>
      <c r="E18" s="112"/>
      <c r="F18" s="113" t="s">
        <v>261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230</v>
      </c>
      <c r="B20" s="114"/>
      <c r="C20" s="114"/>
      <c r="D20" s="115">
        <v>12</v>
      </c>
      <c r="E20" s="112"/>
      <c r="F20" s="113" t="s">
        <v>262</v>
      </c>
      <c r="G20" s="114"/>
      <c r="H20" s="114"/>
      <c r="I20" s="115">
        <v>44</v>
      </c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231</v>
      </c>
      <c r="B22" s="114"/>
      <c r="C22" s="114"/>
      <c r="D22" s="115">
        <v>13</v>
      </c>
      <c r="E22" s="112"/>
      <c r="F22" s="113" t="s">
        <v>263</v>
      </c>
      <c r="G22" s="114"/>
      <c r="H22" s="114"/>
      <c r="I22" s="115">
        <v>45</v>
      </c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232</v>
      </c>
      <c r="B24" s="114"/>
      <c r="C24" s="114"/>
      <c r="D24" s="115">
        <v>14</v>
      </c>
      <c r="E24" s="112"/>
      <c r="F24" s="113" t="s">
        <v>264</v>
      </c>
      <c r="G24" s="114"/>
      <c r="H24" s="114"/>
      <c r="I24" s="115">
        <v>46</v>
      </c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233</v>
      </c>
      <c r="B26" s="114"/>
      <c r="C26" s="114"/>
      <c r="D26" s="115">
        <v>15</v>
      </c>
      <c r="E26" s="112"/>
      <c r="F26" s="113" t="s">
        <v>265</v>
      </c>
      <c r="G26" s="114"/>
      <c r="H26" s="114"/>
      <c r="I26" s="115">
        <v>47</v>
      </c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234</v>
      </c>
      <c r="B28" s="114"/>
      <c r="C28" s="114"/>
      <c r="D28" s="115">
        <v>16</v>
      </c>
      <c r="E28" s="112"/>
      <c r="F28" s="113" t="s">
        <v>266</v>
      </c>
      <c r="G28" s="114"/>
      <c r="H28" s="114"/>
      <c r="I28" s="115">
        <v>48</v>
      </c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235</v>
      </c>
      <c r="B30" s="114"/>
      <c r="C30" s="114"/>
      <c r="D30" s="115">
        <v>17</v>
      </c>
      <c r="E30" s="112"/>
      <c r="F30" s="113" t="s">
        <v>267</v>
      </c>
      <c r="G30" s="114"/>
      <c r="H30" s="114"/>
      <c r="I30" s="115">
        <v>49</v>
      </c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236</v>
      </c>
      <c r="B32" s="114"/>
      <c r="C32" s="114"/>
      <c r="D32" s="115">
        <v>18</v>
      </c>
      <c r="E32" s="112"/>
      <c r="F32" s="113" t="s">
        <v>268</v>
      </c>
      <c r="G32" s="114"/>
      <c r="H32" s="114"/>
      <c r="I32" s="115">
        <v>50</v>
      </c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237</v>
      </c>
      <c r="B34" s="114"/>
      <c r="C34" s="114"/>
      <c r="D34" s="115">
        <v>19</v>
      </c>
      <c r="E34" s="112"/>
      <c r="F34" s="113" t="s">
        <v>269</v>
      </c>
      <c r="G34" s="114"/>
      <c r="H34" s="114"/>
      <c r="I34" s="115">
        <v>51</v>
      </c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238</v>
      </c>
      <c r="B36" s="114"/>
      <c r="C36" s="114"/>
      <c r="D36" s="115">
        <v>20</v>
      </c>
      <c r="E36" s="112"/>
      <c r="F36" s="113" t="s">
        <v>270</v>
      </c>
      <c r="G36" s="114"/>
      <c r="H36" s="114"/>
      <c r="I36" s="115">
        <v>52</v>
      </c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239</v>
      </c>
      <c r="B38" s="114"/>
      <c r="C38" s="114"/>
      <c r="D38" s="115">
        <v>21</v>
      </c>
      <c r="E38" s="112"/>
      <c r="F38" s="113" t="s">
        <v>271</v>
      </c>
      <c r="G38" s="114"/>
      <c r="H38" s="114"/>
      <c r="I38" s="115">
        <v>53</v>
      </c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240</v>
      </c>
      <c r="B40" s="114"/>
      <c r="C40" s="114"/>
      <c r="D40" s="115">
        <v>22</v>
      </c>
      <c r="E40" s="112"/>
      <c r="F40" s="113" t="s">
        <v>272</v>
      </c>
      <c r="G40" s="114"/>
      <c r="H40" s="114"/>
      <c r="I40" s="115">
        <v>54</v>
      </c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241</v>
      </c>
      <c r="B42" s="114"/>
      <c r="C42" s="114"/>
      <c r="D42" s="115">
        <v>23</v>
      </c>
      <c r="E42" s="112"/>
      <c r="F42" s="113" t="s">
        <v>273</v>
      </c>
      <c r="G42" s="114"/>
      <c r="H42" s="114"/>
      <c r="I42" s="115">
        <v>55</v>
      </c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242</v>
      </c>
      <c r="B44" s="114"/>
      <c r="C44" s="114"/>
      <c r="D44" s="115">
        <v>24</v>
      </c>
      <c r="E44" s="112"/>
      <c r="F44" s="113" t="s">
        <v>274</v>
      </c>
      <c r="G44" s="114"/>
      <c r="H44" s="114"/>
      <c r="I44" s="115">
        <v>56</v>
      </c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243</v>
      </c>
      <c r="B46" s="114"/>
      <c r="C46" s="114"/>
      <c r="D46" s="115">
        <v>25</v>
      </c>
      <c r="E46" s="112"/>
      <c r="F46" s="113" t="s">
        <v>275</v>
      </c>
      <c r="G46" s="114"/>
      <c r="H46" s="114"/>
      <c r="I46" s="115">
        <v>57</v>
      </c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244</v>
      </c>
      <c r="B48" s="114"/>
      <c r="C48" s="114"/>
      <c r="D48" s="115">
        <v>26</v>
      </c>
      <c r="E48" s="112"/>
      <c r="F48" s="113" t="s">
        <v>276</v>
      </c>
      <c r="G48" s="114"/>
      <c r="H48" s="114"/>
      <c r="I48" s="115">
        <v>58</v>
      </c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245</v>
      </c>
      <c r="B50" s="114"/>
      <c r="C50" s="114"/>
      <c r="D50" s="115">
        <v>27</v>
      </c>
      <c r="E50" s="112"/>
      <c r="F50" s="113" t="s">
        <v>277</v>
      </c>
      <c r="G50" s="114"/>
      <c r="H50" s="114"/>
      <c r="I50" s="115">
        <v>59</v>
      </c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246</v>
      </c>
      <c r="B52" s="114"/>
      <c r="C52" s="114"/>
      <c r="D52" s="115">
        <v>28</v>
      </c>
      <c r="E52" s="112"/>
      <c r="F52" s="113" t="s">
        <v>278</v>
      </c>
      <c r="G52" s="114"/>
      <c r="H52" s="114"/>
      <c r="I52" s="115">
        <v>60</v>
      </c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247</v>
      </c>
      <c r="B54" s="114"/>
      <c r="C54" s="114"/>
      <c r="D54" s="115">
        <v>29</v>
      </c>
      <c r="E54" s="112"/>
      <c r="F54" s="113" t="s">
        <v>279</v>
      </c>
      <c r="G54" s="114"/>
      <c r="H54" s="114"/>
      <c r="I54" s="115">
        <v>61</v>
      </c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248</v>
      </c>
      <c r="B56" s="114"/>
      <c r="C56" s="114"/>
      <c r="D56" s="115">
        <v>30</v>
      </c>
      <c r="E56" s="112"/>
      <c r="F56" s="113"/>
      <c r="G56" s="114"/>
      <c r="H56" s="114"/>
      <c r="I56" s="115"/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249</v>
      </c>
      <c r="B58" s="114"/>
      <c r="C58" s="114"/>
      <c r="D58" s="115">
        <v>31</v>
      </c>
      <c r="E58" s="112"/>
      <c r="F58" s="113"/>
      <c r="G58" s="114"/>
      <c r="H58" s="114"/>
      <c r="I58" s="115"/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250</v>
      </c>
      <c r="B60" s="114"/>
      <c r="C60" s="114"/>
      <c r="D60" s="115">
        <v>32</v>
      </c>
      <c r="E60" s="112"/>
      <c r="F60" s="113"/>
      <c r="G60" s="114"/>
      <c r="H60" s="114"/>
      <c r="I60" s="115"/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251</v>
      </c>
      <c r="B62" s="114"/>
      <c r="C62" s="114"/>
      <c r="D62" s="115">
        <v>33</v>
      </c>
      <c r="E62" s="112"/>
      <c r="F62" s="113"/>
      <c r="G62" s="114"/>
      <c r="H62" s="114"/>
      <c r="I62" s="115"/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252</v>
      </c>
      <c r="B64" s="114"/>
      <c r="C64" s="114"/>
      <c r="D64" s="115">
        <v>34</v>
      </c>
      <c r="E64" s="112"/>
      <c r="F64" s="113"/>
      <c r="G64" s="114"/>
      <c r="H64" s="114"/>
      <c r="I64" s="115"/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253</v>
      </c>
      <c r="B66" s="114"/>
      <c r="C66" s="114"/>
      <c r="D66" s="115">
        <v>35</v>
      </c>
      <c r="E66" s="112"/>
      <c r="F66" s="113"/>
      <c r="G66" s="114"/>
      <c r="H66" s="114"/>
      <c r="I66" s="115"/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254</v>
      </c>
      <c r="B68" s="114"/>
      <c r="C68" s="114"/>
      <c r="D68" s="115">
        <v>36</v>
      </c>
      <c r="E68" s="112"/>
      <c r="F68" s="113"/>
      <c r="G68" s="114"/>
      <c r="H68" s="114"/>
      <c r="I68" s="115"/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255</v>
      </c>
      <c r="B70" s="114"/>
      <c r="C70" s="114"/>
      <c r="D70" s="115">
        <v>37</v>
      </c>
      <c r="E70" s="112"/>
      <c r="F70" s="113"/>
      <c r="G70" s="114"/>
      <c r="H70" s="114"/>
      <c r="I70" s="115"/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256</v>
      </c>
      <c r="B72" s="114"/>
      <c r="C72" s="114"/>
      <c r="D72" s="115">
        <v>38</v>
      </c>
      <c r="E72" s="112"/>
      <c r="F72" s="113"/>
      <c r="G72" s="114"/>
      <c r="H72" s="114"/>
      <c r="I72" s="115"/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257</v>
      </c>
      <c r="B74" s="114"/>
      <c r="C74" s="114"/>
      <c r="D74" s="115">
        <v>39</v>
      </c>
      <c r="E74" s="103"/>
      <c r="F74" s="113"/>
      <c r="G74" s="114"/>
      <c r="H74" s="114"/>
      <c r="I74" s="115"/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258</v>
      </c>
      <c r="B76" s="114"/>
      <c r="C76" s="114"/>
      <c r="D76" s="115">
        <v>40</v>
      </c>
      <c r="E76" s="103"/>
      <c r="F76" s="113"/>
      <c r="G76" s="114"/>
      <c r="H76" s="114"/>
      <c r="I76" s="115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  <row r="82" spans="1:4" ht="12.75">
      <c r="A82" s="122"/>
      <c r="B82" s="122"/>
      <c r="C82" s="122"/>
      <c r="D82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1840</v>
      </c>
      <c r="D73" s="30">
        <v>2162</v>
      </c>
      <c r="E73" s="30">
        <v>2161.7</v>
      </c>
      <c r="F73" s="31"/>
      <c r="G73" s="31"/>
      <c r="H73" s="147">
        <v>156.584</v>
      </c>
      <c r="I73" s="147">
        <v>194.58</v>
      </c>
      <c r="J73" s="147">
        <v>194.58</v>
      </c>
      <c r="K73" s="32"/>
    </row>
    <row r="74" spans="1:11" s="33" customFormat="1" ht="11.25" customHeight="1">
      <c r="A74" s="35" t="s">
        <v>57</v>
      </c>
      <c r="B74" s="29"/>
      <c r="C74" s="30">
        <v>31</v>
      </c>
      <c r="D74" s="30">
        <v>48</v>
      </c>
      <c r="E74" s="30">
        <v>40</v>
      </c>
      <c r="F74" s="31"/>
      <c r="G74" s="31"/>
      <c r="H74" s="147">
        <v>1.785</v>
      </c>
      <c r="I74" s="147">
        <v>2.88</v>
      </c>
      <c r="J74" s="147">
        <v>2.4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>
        <v>10</v>
      </c>
      <c r="E76" s="30">
        <v>10</v>
      </c>
      <c r="F76" s="31"/>
      <c r="G76" s="31"/>
      <c r="H76" s="147"/>
      <c r="I76" s="147">
        <v>0.75</v>
      </c>
      <c r="J76" s="147">
        <v>0.75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5699</v>
      </c>
      <c r="D79" s="30">
        <v>5470</v>
      </c>
      <c r="E79" s="30">
        <v>5470</v>
      </c>
      <c r="F79" s="31"/>
      <c r="G79" s="31"/>
      <c r="H79" s="147">
        <v>496.874</v>
      </c>
      <c r="I79" s="147">
        <v>501.443</v>
      </c>
      <c r="J79" s="147">
        <v>547</v>
      </c>
      <c r="K79" s="32"/>
    </row>
    <row r="80" spans="1:11" s="42" customFormat="1" ht="11.25" customHeight="1">
      <c r="A80" s="43" t="s">
        <v>63</v>
      </c>
      <c r="B80" s="37"/>
      <c r="C80" s="38">
        <v>7570</v>
      </c>
      <c r="D80" s="38">
        <v>7690</v>
      </c>
      <c r="E80" s="38">
        <v>7681.7</v>
      </c>
      <c r="F80" s="39">
        <v>99.89206762028608</v>
      </c>
      <c r="G80" s="40"/>
      <c r="H80" s="148">
        <v>655.243</v>
      </c>
      <c r="I80" s="149">
        <v>699.653</v>
      </c>
      <c r="J80" s="149">
        <v>744.73</v>
      </c>
      <c r="K80" s="41">
        <v>106.44276519932023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7570</v>
      </c>
      <c r="D87" s="53">
        <v>7690</v>
      </c>
      <c r="E87" s="53">
        <v>7681.7</v>
      </c>
      <c r="F87" s="54">
        <f>IF(D87&gt;0,100*E87/D87,0)</f>
        <v>99.89206762028608</v>
      </c>
      <c r="G87" s="40"/>
      <c r="H87" s="152">
        <v>655.243</v>
      </c>
      <c r="I87" s="153">
        <v>699.653</v>
      </c>
      <c r="J87" s="153">
        <v>744.73</v>
      </c>
      <c r="K87" s="54">
        <f>IF(I87&gt;0,100*J87/I87,0)</f>
        <v>106.44276519932023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1" zoomScaleSheetLayoutView="91" zoomScalePageLayoutView="0" workbookViewId="0" topLeftCell="A1">
      <selection activeCell="I8" sqref="I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289</v>
      </c>
      <c r="D7" s="21" t="s">
        <v>289</v>
      </c>
      <c r="E7" s="21">
        <v>12</v>
      </c>
      <c r="F7" s="22" t="str">
        <f>CONCATENATE(D6,"=100")</f>
        <v>2017=100</v>
      </c>
      <c r="G7" s="23"/>
      <c r="H7" s="20" t="s">
        <v>289</v>
      </c>
      <c r="I7" s="21" t="s">
        <v>289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1659</v>
      </c>
      <c r="D19" s="30">
        <v>1579</v>
      </c>
      <c r="E19" s="30">
        <v>1600</v>
      </c>
      <c r="F19" s="31"/>
      <c r="G19" s="31"/>
      <c r="H19" s="147">
        <v>156.776</v>
      </c>
      <c r="I19" s="147">
        <v>164.218</v>
      </c>
      <c r="J19" s="147">
        <v>111.2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1659</v>
      </c>
      <c r="D22" s="38">
        <v>1579</v>
      </c>
      <c r="E22" s="38">
        <v>1600</v>
      </c>
      <c r="F22" s="39">
        <v>101.3299556681444</v>
      </c>
      <c r="G22" s="40"/>
      <c r="H22" s="148">
        <v>156.776</v>
      </c>
      <c r="I22" s="149">
        <v>164.218</v>
      </c>
      <c r="J22" s="149">
        <v>111.2</v>
      </c>
      <c r="K22" s="41">
        <f>IF(I22&gt;0,100*J22/I22,0)</f>
        <v>67.71486682336894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173</v>
      </c>
      <c r="D24" s="38">
        <v>471</v>
      </c>
      <c r="E24" s="38">
        <v>500</v>
      </c>
      <c r="F24" s="39">
        <v>106.15711252653928</v>
      </c>
      <c r="G24" s="40"/>
      <c r="H24" s="148">
        <v>16.506</v>
      </c>
      <c r="I24" s="149">
        <v>43.902</v>
      </c>
      <c r="J24" s="149">
        <v>39.866</v>
      </c>
      <c r="K24" s="41">
        <v>90.80679695685845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1344</v>
      </c>
      <c r="D26" s="38">
        <v>1306</v>
      </c>
      <c r="E26" s="38">
        <v>1345</v>
      </c>
      <c r="F26" s="39">
        <v>102.98621745788668</v>
      </c>
      <c r="G26" s="40"/>
      <c r="H26" s="148">
        <v>143.206</v>
      </c>
      <c r="I26" s="149">
        <v>130.389</v>
      </c>
      <c r="J26" s="149">
        <v>111.668</v>
      </c>
      <c r="K26" s="41">
        <v>85.64219374333724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/>
      <c r="E30" s="30"/>
      <c r="F30" s="31"/>
      <c r="G30" s="31"/>
      <c r="H30" s="147">
        <v>0.1</v>
      </c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/>
      <c r="E31" s="38"/>
      <c r="F31" s="39"/>
      <c r="G31" s="40"/>
      <c r="H31" s="148">
        <v>0.1</v>
      </c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1611</v>
      </c>
      <c r="D41" s="30">
        <v>1962</v>
      </c>
      <c r="E41" s="30">
        <v>1907</v>
      </c>
      <c r="F41" s="31"/>
      <c r="G41" s="31"/>
      <c r="H41" s="147">
        <v>149.902</v>
      </c>
      <c r="I41" s="147">
        <v>193.744</v>
      </c>
      <c r="J41" s="147">
        <v>160.199</v>
      </c>
      <c r="K41" s="32"/>
    </row>
    <row r="42" spans="1:11" s="33" customFormat="1" ht="11.25" customHeight="1">
      <c r="A42" s="35" t="s">
        <v>31</v>
      </c>
      <c r="B42" s="29"/>
      <c r="C42" s="30">
        <v>1531</v>
      </c>
      <c r="D42" s="30">
        <v>1833</v>
      </c>
      <c r="E42" s="30">
        <v>1881</v>
      </c>
      <c r="F42" s="31"/>
      <c r="G42" s="31"/>
      <c r="H42" s="147">
        <v>149.1</v>
      </c>
      <c r="I42" s="147">
        <v>161.832</v>
      </c>
      <c r="J42" s="147">
        <v>149.935</v>
      </c>
      <c r="K42" s="32"/>
    </row>
    <row r="43" spans="1:11" s="33" customFormat="1" ht="11.25" customHeight="1">
      <c r="A43" s="35" t="s">
        <v>32</v>
      </c>
      <c r="B43" s="29"/>
      <c r="C43" s="30">
        <v>4613</v>
      </c>
      <c r="D43" s="30">
        <v>6246</v>
      </c>
      <c r="E43" s="30">
        <v>5708</v>
      </c>
      <c r="F43" s="31"/>
      <c r="G43" s="31"/>
      <c r="H43" s="147">
        <v>329.732</v>
      </c>
      <c r="I43" s="147">
        <v>500.929</v>
      </c>
      <c r="J43" s="147">
        <v>372.379</v>
      </c>
      <c r="K43" s="32"/>
    </row>
    <row r="44" spans="1:11" s="33" customFormat="1" ht="11.25" customHeight="1">
      <c r="A44" s="35" t="s">
        <v>33</v>
      </c>
      <c r="B44" s="29"/>
      <c r="C44" s="30">
        <v>1853</v>
      </c>
      <c r="D44" s="30">
        <v>1619</v>
      </c>
      <c r="E44" s="30">
        <v>1836</v>
      </c>
      <c r="F44" s="31"/>
      <c r="G44" s="31"/>
      <c r="H44" s="147">
        <v>159.106</v>
      </c>
      <c r="I44" s="147">
        <v>110.552</v>
      </c>
      <c r="J44" s="147">
        <v>142.867</v>
      </c>
      <c r="K44" s="32"/>
    </row>
    <row r="45" spans="1:11" s="33" customFormat="1" ht="11.25" customHeight="1">
      <c r="A45" s="35" t="s">
        <v>34</v>
      </c>
      <c r="B45" s="29"/>
      <c r="C45" s="30">
        <v>1793</v>
      </c>
      <c r="D45" s="30">
        <v>2117</v>
      </c>
      <c r="E45" s="30">
        <v>1856</v>
      </c>
      <c r="F45" s="31"/>
      <c r="G45" s="31"/>
      <c r="H45" s="147">
        <v>150.531</v>
      </c>
      <c r="I45" s="147">
        <v>195.922</v>
      </c>
      <c r="J45" s="147">
        <v>151.318</v>
      </c>
      <c r="K45" s="32"/>
    </row>
    <row r="46" spans="1:11" s="33" customFormat="1" ht="11.25" customHeight="1">
      <c r="A46" s="35" t="s">
        <v>35</v>
      </c>
      <c r="B46" s="29"/>
      <c r="C46" s="30">
        <v>1170</v>
      </c>
      <c r="D46" s="30">
        <v>1330</v>
      </c>
      <c r="E46" s="30">
        <v>1264</v>
      </c>
      <c r="F46" s="31"/>
      <c r="G46" s="31"/>
      <c r="H46" s="147">
        <v>107.529</v>
      </c>
      <c r="I46" s="147">
        <v>121.066</v>
      </c>
      <c r="J46" s="147">
        <v>99.94</v>
      </c>
      <c r="K46" s="32"/>
    </row>
    <row r="47" spans="1:11" s="33" customFormat="1" ht="11.25" customHeight="1">
      <c r="A47" s="35" t="s">
        <v>36</v>
      </c>
      <c r="B47" s="29"/>
      <c r="C47" s="30">
        <v>197</v>
      </c>
      <c r="D47" s="30">
        <v>231</v>
      </c>
      <c r="E47" s="30">
        <v>243</v>
      </c>
      <c r="F47" s="31"/>
      <c r="G47" s="31"/>
      <c r="H47" s="147">
        <v>17.504</v>
      </c>
      <c r="I47" s="147">
        <v>20.432</v>
      </c>
      <c r="J47" s="147">
        <v>20.164</v>
      </c>
      <c r="K47" s="32"/>
    </row>
    <row r="48" spans="1:11" s="33" customFormat="1" ht="11.25" customHeight="1">
      <c r="A48" s="35" t="s">
        <v>37</v>
      </c>
      <c r="B48" s="29"/>
      <c r="C48" s="30">
        <v>7147</v>
      </c>
      <c r="D48" s="30">
        <v>7824</v>
      </c>
      <c r="E48" s="30">
        <v>7284</v>
      </c>
      <c r="F48" s="31"/>
      <c r="G48" s="31"/>
      <c r="H48" s="147">
        <v>726.325</v>
      </c>
      <c r="I48" s="147">
        <v>752.176</v>
      </c>
      <c r="J48" s="147">
        <v>620.604</v>
      </c>
      <c r="K48" s="32"/>
    </row>
    <row r="49" spans="1:11" s="33" customFormat="1" ht="11.25" customHeight="1">
      <c r="A49" s="35" t="s">
        <v>38</v>
      </c>
      <c r="B49" s="29"/>
      <c r="C49" s="30">
        <v>2579</v>
      </c>
      <c r="D49" s="30">
        <v>2582</v>
      </c>
      <c r="E49" s="30">
        <v>2227</v>
      </c>
      <c r="F49" s="31"/>
      <c r="G49" s="31"/>
      <c r="H49" s="147">
        <v>247.509</v>
      </c>
      <c r="I49" s="147">
        <v>242.305</v>
      </c>
      <c r="J49" s="147">
        <v>190.729</v>
      </c>
      <c r="K49" s="32"/>
    </row>
    <row r="50" spans="1:11" s="42" customFormat="1" ht="11.25" customHeight="1">
      <c r="A50" s="43" t="s">
        <v>39</v>
      </c>
      <c r="B50" s="37"/>
      <c r="C50" s="38">
        <v>22494</v>
      </c>
      <c r="D50" s="38">
        <v>25744</v>
      </c>
      <c r="E50" s="38">
        <v>24206</v>
      </c>
      <c r="F50" s="39">
        <v>94.02579241765072</v>
      </c>
      <c r="G50" s="40"/>
      <c r="H50" s="148">
        <v>2037.2379999999998</v>
      </c>
      <c r="I50" s="149">
        <v>2298.958</v>
      </c>
      <c r="J50" s="149">
        <v>1908.135</v>
      </c>
      <c r="K50" s="41">
        <v>82.99999391028457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/>
      <c r="I80" s="149"/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25672</v>
      </c>
      <c r="D87" s="53">
        <v>29100</v>
      </c>
      <c r="E87" s="53">
        <v>27651</v>
      </c>
      <c r="F87" s="54">
        <f>IF(D87&gt;0,100*E87/D87,0)</f>
        <v>95.02061855670104</v>
      </c>
      <c r="G87" s="40"/>
      <c r="H87" s="152">
        <v>2353.826</v>
      </c>
      <c r="I87" s="153">
        <v>2637.467</v>
      </c>
      <c r="J87" s="153">
        <v>2170.869</v>
      </c>
      <c r="K87" s="54">
        <f>IF(I87&gt;0,100*J87/I87,0)</f>
        <v>82.30885921984996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33</v>
      </c>
      <c r="E17" s="38">
        <v>33</v>
      </c>
      <c r="F17" s="39">
        <v>100</v>
      </c>
      <c r="G17" s="40"/>
      <c r="H17" s="148">
        <v>0.039</v>
      </c>
      <c r="I17" s="149">
        <v>0.039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1382</v>
      </c>
      <c r="D19" s="30">
        <v>2660</v>
      </c>
      <c r="E19" s="30">
        <v>1500</v>
      </c>
      <c r="F19" s="31"/>
      <c r="G19" s="31"/>
      <c r="H19" s="147">
        <v>3.864</v>
      </c>
      <c r="I19" s="147">
        <v>7.155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1382</v>
      </c>
      <c r="D22" s="38">
        <v>2660</v>
      </c>
      <c r="E22" s="38">
        <v>1500</v>
      </c>
      <c r="F22" s="39">
        <v>56.390977443609025</v>
      </c>
      <c r="G22" s="40"/>
      <c r="H22" s="148">
        <v>3.864</v>
      </c>
      <c r="I22" s="149">
        <v>7.155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3976</v>
      </c>
      <c r="D24" s="38">
        <v>4074</v>
      </c>
      <c r="E24" s="38">
        <v>4000</v>
      </c>
      <c r="F24" s="39">
        <v>98.18360333824252</v>
      </c>
      <c r="G24" s="40"/>
      <c r="H24" s="148">
        <v>8.138</v>
      </c>
      <c r="I24" s="149">
        <v>7.564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814</v>
      </c>
      <c r="D26" s="38">
        <v>700</v>
      </c>
      <c r="E26" s="38">
        <v>1300</v>
      </c>
      <c r="F26" s="39">
        <v>185.71428571428572</v>
      </c>
      <c r="G26" s="40"/>
      <c r="H26" s="148">
        <v>1.576</v>
      </c>
      <c r="I26" s="149">
        <v>1.5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4336</v>
      </c>
      <c r="D28" s="30">
        <v>4058</v>
      </c>
      <c r="E28" s="30">
        <v>4000</v>
      </c>
      <c r="F28" s="31"/>
      <c r="G28" s="31"/>
      <c r="H28" s="147">
        <v>11.081</v>
      </c>
      <c r="I28" s="147">
        <v>12.601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3865</v>
      </c>
      <c r="D29" s="30">
        <v>5157</v>
      </c>
      <c r="E29" s="30">
        <v>5157</v>
      </c>
      <c r="F29" s="31"/>
      <c r="G29" s="31"/>
      <c r="H29" s="147">
        <v>3.092</v>
      </c>
      <c r="I29" s="147">
        <v>4.462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7280</v>
      </c>
      <c r="D30" s="30">
        <v>8464</v>
      </c>
      <c r="E30" s="30">
        <v>8500</v>
      </c>
      <c r="F30" s="31"/>
      <c r="G30" s="31"/>
      <c r="H30" s="147">
        <v>7.891</v>
      </c>
      <c r="I30" s="147">
        <v>11.717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15481</v>
      </c>
      <c r="D31" s="38">
        <v>17679</v>
      </c>
      <c r="E31" s="38">
        <v>17657</v>
      </c>
      <c r="F31" s="39">
        <v>99.87555857231744</v>
      </c>
      <c r="G31" s="40"/>
      <c r="H31" s="148">
        <v>22.064</v>
      </c>
      <c r="I31" s="149">
        <v>28.78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203</v>
      </c>
      <c r="D33" s="30">
        <v>76</v>
      </c>
      <c r="E33" s="30">
        <v>80</v>
      </c>
      <c r="F33" s="31"/>
      <c r="G33" s="31"/>
      <c r="H33" s="147">
        <v>0.419</v>
      </c>
      <c r="I33" s="147">
        <v>0.15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2005</v>
      </c>
      <c r="D34" s="30">
        <v>1500</v>
      </c>
      <c r="E34" s="30">
        <v>1450</v>
      </c>
      <c r="F34" s="31"/>
      <c r="G34" s="31"/>
      <c r="H34" s="147">
        <v>3.184</v>
      </c>
      <c r="I34" s="147">
        <v>2.45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888</v>
      </c>
      <c r="D35" s="30">
        <v>600</v>
      </c>
      <c r="E35" s="30">
        <v>500</v>
      </c>
      <c r="F35" s="31"/>
      <c r="G35" s="31"/>
      <c r="H35" s="147">
        <v>1.934</v>
      </c>
      <c r="I35" s="147">
        <v>1.2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11</v>
      </c>
      <c r="F36" s="31"/>
      <c r="G36" s="31"/>
      <c r="H36" s="147">
        <v>0.024</v>
      </c>
      <c r="I36" s="147">
        <v>0.024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3108</v>
      </c>
      <c r="D37" s="38">
        <v>2188</v>
      </c>
      <c r="E37" s="38">
        <v>2041</v>
      </c>
      <c r="F37" s="39">
        <v>93.28153564899452</v>
      </c>
      <c r="G37" s="40"/>
      <c r="H37" s="148">
        <v>5.561</v>
      </c>
      <c r="I37" s="149">
        <v>3.824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6</v>
      </c>
      <c r="F39" s="39">
        <v>85.71428571428571</v>
      </c>
      <c r="G39" s="40"/>
      <c r="H39" s="148">
        <v>0.01</v>
      </c>
      <c r="I39" s="149">
        <v>0.01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5129</v>
      </c>
      <c r="D41" s="30">
        <v>5676</v>
      </c>
      <c r="E41" s="30">
        <v>5810</v>
      </c>
      <c r="F41" s="31"/>
      <c r="G41" s="31"/>
      <c r="H41" s="147">
        <v>4.82</v>
      </c>
      <c r="I41" s="147">
        <v>5.962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59395</v>
      </c>
      <c r="D42" s="30">
        <v>65062</v>
      </c>
      <c r="E42" s="30">
        <v>58434</v>
      </c>
      <c r="F42" s="31"/>
      <c r="G42" s="31"/>
      <c r="H42" s="147">
        <v>65.46</v>
      </c>
      <c r="I42" s="147">
        <v>109.3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11364</v>
      </c>
      <c r="D43" s="30">
        <v>9353</v>
      </c>
      <c r="E43" s="30">
        <v>9000</v>
      </c>
      <c r="F43" s="31"/>
      <c r="G43" s="31"/>
      <c r="H43" s="147">
        <v>23.029</v>
      </c>
      <c r="I43" s="147">
        <v>21.584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39675</v>
      </c>
      <c r="D44" s="30">
        <v>38285</v>
      </c>
      <c r="E44" s="30">
        <v>37000</v>
      </c>
      <c r="F44" s="31"/>
      <c r="G44" s="31"/>
      <c r="H44" s="147">
        <v>34.531</v>
      </c>
      <c r="I44" s="147">
        <v>62.953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14680</v>
      </c>
      <c r="D45" s="30">
        <v>16090</v>
      </c>
      <c r="E45" s="30">
        <v>15000</v>
      </c>
      <c r="F45" s="31"/>
      <c r="G45" s="31"/>
      <c r="H45" s="147">
        <v>12.412</v>
      </c>
      <c r="I45" s="147">
        <v>18.582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28311</v>
      </c>
      <c r="D46" s="30">
        <v>28933</v>
      </c>
      <c r="E46" s="30">
        <v>28500</v>
      </c>
      <c r="F46" s="31"/>
      <c r="G46" s="31"/>
      <c r="H46" s="147">
        <v>29.101</v>
      </c>
      <c r="I46" s="147">
        <v>25.362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44751</v>
      </c>
      <c r="D47" s="30">
        <v>44322</v>
      </c>
      <c r="E47" s="30">
        <v>42800</v>
      </c>
      <c r="F47" s="31"/>
      <c r="G47" s="31"/>
      <c r="H47" s="147">
        <v>56.501</v>
      </c>
      <c r="I47" s="147">
        <v>56.314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40387</v>
      </c>
      <c r="D48" s="30">
        <v>45169</v>
      </c>
      <c r="E48" s="30">
        <v>45000</v>
      </c>
      <c r="F48" s="31"/>
      <c r="G48" s="31"/>
      <c r="H48" s="147">
        <v>25.073</v>
      </c>
      <c r="I48" s="147">
        <v>72.073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22408</v>
      </c>
      <c r="D49" s="30">
        <v>26263</v>
      </c>
      <c r="E49" s="30">
        <v>26000</v>
      </c>
      <c r="F49" s="31"/>
      <c r="G49" s="31"/>
      <c r="H49" s="147">
        <v>29.933</v>
      </c>
      <c r="I49" s="147">
        <v>37.369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266100</v>
      </c>
      <c r="D50" s="38">
        <v>279153</v>
      </c>
      <c r="E50" s="38">
        <v>267544</v>
      </c>
      <c r="F50" s="39">
        <v>95.84134865109814</v>
      </c>
      <c r="G50" s="40"/>
      <c r="H50" s="148">
        <v>280.86</v>
      </c>
      <c r="I50" s="149">
        <v>409.499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788</v>
      </c>
      <c r="D52" s="38">
        <v>1189</v>
      </c>
      <c r="E52" s="38">
        <v>1189</v>
      </c>
      <c r="F52" s="39">
        <v>100</v>
      </c>
      <c r="G52" s="40"/>
      <c r="H52" s="148">
        <v>0.786</v>
      </c>
      <c r="I52" s="149">
        <v>1.963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3313</v>
      </c>
      <c r="D54" s="30">
        <v>3519</v>
      </c>
      <c r="E54" s="30">
        <v>3350</v>
      </c>
      <c r="F54" s="31"/>
      <c r="G54" s="31"/>
      <c r="H54" s="147">
        <v>4.515</v>
      </c>
      <c r="I54" s="147">
        <v>5.169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897</v>
      </c>
      <c r="D55" s="30">
        <v>900</v>
      </c>
      <c r="E55" s="30">
        <v>906</v>
      </c>
      <c r="F55" s="31"/>
      <c r="G55" s="31"/>
      <c r="H55" s="147">
        <v>0.675</v>
      </c>
      <c r="I55" s="147">
        <v>0.72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138529</v>
      </c>
      <c r="D56" s="30">
        <v>133388</v>
      </c>
      <c r="E56" s="30">
        <v>141000</v>
      </c>
      <c r="F56" s="31"/>
      <c r="G56" s="31"/>
      <c r="H56" s="147">
        <v>89.12</v>
      </c>
      <c r="I56" s="147">
        <v>109.8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29548</v>
      </c>
      <c r="D57" s="30">
        <v>29320</v>
      </c>
      <c r="E57" s="30">
        <v>29320</v>
      </c>
      <c r="F57" s="31"/>
      <c r="G57" s="31"/>
      <c r="H57" s="147">
        <v>27.642</v>
      </c>
      <c r="I57" s="147">
        <v>33.785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1463</v>
      </c>
      <c r="D58" s="30">
        <v>1463</v>
      </c>
      <c r="E58" s="30">
        <v>1343</v>
      </c>
      <c r="F58" s="31"/>
      <c r="G58" s="31"/>
      <c r="H58" s="147">
        <v>0.804</v>
      </c>
      <c r="I58" s="147">
        <v>1.247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173750</v>
      </c>
      <c r="D59" s="38">
        <v>168590</v>
      </c>
      <c r="E59" s="38">
        <v>175919</v>
      </c>
      <c r="F59" s="39">
        <v>104.34723293196512</v>
      </c>
      <c r="G59" s="40"/>
      <c r="H59" s="148">
        <v>122.756</v>
      </c>
      <c r="I59" s="149">
        <v>150.721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416</v>
      </c>
      <c r="D61" s="30">
        <v>465</v>
      </c>
      <c r="E61" s="30">
        <v>450</v>
      </c>
      <c r="F61" s="31"/>
      <c r="G61" s="31"/>
      <c r="H61" s="147">
        <v>0.133</v>
      </c>
      <c r="I61" s="147">
        <v>0.257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15</v>
      </c>
      <c r="D62" s="30"/>
      <c r="E62" s="30"/>
      <c r="F62" s="31"/>
      <c r="G62" s="31"/>
      <c r="H62" s="147">
        <v>0.011</v>
      </c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571</v>
      </c>
      <c r="D63" s="30">
        <v>576</v>
      </c>
      <c r="E63" s="30">
        <v>582</v>
      </c>
      <c r="F63" s="31"/>
      <c r="G63" s="31"/>
      <c r="H63" s="147">
        <v>0.501</v>
      </c>
      <c r="I63" s="147">
        <v>0.537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1002</v>
      </c>
      <c r="D64" s="38">
        <v>1041</v>
      </c>
      <c r="E64" s="38">
        <v>1032</v>
      </c>
      <c r="F64" s="39">
        <v>99.13544668587896</v>
      </c>
      <c r="G64" s="40"/>
      <c r="H64" s="148">
        <v>0.645</v>
      </c>
      <c r="I64" s="149">
        <v>0.794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18</v>
      </c>
      <c r="E66" s="38">
        <v>14</v>
      </c>
      <c r="F66" s="39">
        <v>77.77777777777777</v>
      </c>
      <c r="G66" s="40"/>
      <c r="H66" s="148">
        <v>0.014</v>
      </c>
      <c r="I66" s="149">
        <v>0.017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15150</v>
      </c>
      <c r="D68" s="30">
        <v>10000</v>
      </c>
      <c r="E68" s="30">
        <v>14500</v>
      </c>
      <c r="F68" s="31"/>
      <c r="G68" s="31"/>
      <c r="H68" s="147">
        <v>15.619</v>
      </c>
      <c r="I68" s="147">
        <v>14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995</v>
      </c>
      <c r="D69" s="30">
        <v>600</v>
      </c>
      <c r="E69" s="30">
        <v>900</v>
      </c>
      <c r="F69" s="31"/>
      <c r="G69" s="31"/>
      <c r="H69" s="147">
        <v>3.196</v>
      </c>
      <c r="I69" s="147">
        <v>1.5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16145</v>
      </c>
      <c r="D70" s="38">
        <v>10600</v>
      </c>
      <c r="E70" s="38">
        <v>15400</v>
      </c>
      <c r="F70" s="39">
        <v>145.28301886792454</v>
      </c>
      <c r="G70" s="40"/>
      <c r="H70" s="148">
        <v>18.815</v>
      </c>
      <c r="I70" s="149">
        <v>15.5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</v>
      </c>
      <c r="D72" s="30">
        <v>27</v>
      </c>
      <c r="E72" s="30">
        <v>28</v>
      </c>
      <c r="F72" s="31"/>
      <c r="G72" s="31"/>
      <c r="H72" s="147"/>
      <c r="I72" s="147">
        <v>0.022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64737</v>
      </c>
      <c r="D73" s="30">
        <v>56389</v>
      </c>
      <c r="E73" s="30">
        <v>56390</v>
      </c>
      <c r="F73" s="31"/>
      <c r="G73" s="31"/>
      <c r="H73" s="147">
        <v>100.98</v>
      </c>
      <c r="I73" s="147">
        <v>88.255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37107</v>
      </c>
      <c r="D74" s="30">
        <v>28387</v>
      </c>
      <c r="E74" s="30">
        <v>40000</v>
      </c>
      <c r="F74" s="31"/>
      <c r="G74" s="31"/>
      <c r="H74" s="147">
        <v>33.331</v>
      </c>
      <c r="I74" s="147">
        <v>39.589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1008</v>
      </c>
      <c r="D75" s="30">
        <v>1259</v>
      </c>
      <c r="E75" s="30">
        <v>1376</v>
      </c>
      <c r="F75" s="31"/>
      <c r="G75" s="31"/>
      <c r="H75" s="147">
        <v>0.406</v>
      </c>
      <c r="I75" s="147">
        <v>0.765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15773</v>
      </c>
      <c r="D76" s="30">
        <v>15136</v>
      </c>
      <c r="E76" s="30">
        <v>15136</v>
      </c>
      <c r="F76" s="31"/>
      <c r="G76" s="31"/>
      <c r="H76" s="147">
        <v>26.025</v>
      </c>
      <c r="I76" s="147">
        <v>27.245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700</v>
      </c>
      <c r="D77" s="30">
        <v>596</v>
      </c>
      <c r="E77" s="30">
        <v>624</v>
      </c>
      <c r="F77" s="31"/>
      <c r="G77" s="31"/>
      <c r="H77" s="147">
        <v>0.745</v>
      </c>
      <c r="I77" s="147">
        <v>0.65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1838</v>
      </c>
      <c r="D78" s="30">
        <v>1095</v>
      </c>
      <c r="E78" s="30">
        <v>1095</v>
      </c>
      <c r="F78" s="31"/>
      <c r="G78" s="31"/>
      <c r="H78" s="147">
        <v>1.67</v>
      </c>
      <c r="I78" s="147">
        <v>1.444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120866</v>
      </c>
      <c r="D79" s="30">
        <v>97561</v>
      </c>
      <c r="E79" s="30">
        <v>97561</v>
      </c>
      <c r="F79" s="31"/>
      <c r="G79" s="31"/>
      <c r="H79" s="147">
        <v>213.455</v>
      </c>
      <c r="I79" s="147">
        <v>138.905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242031</v>
      </c>
      <c r="D80" s="38">
        <v>200450</v>
      </c>
      <c r="E80" s="38">
        <v>212210</v>
      </c>
      <c r="F80" s="39">
        <v>105.86679970067348</v>
      </c>
      <c r="G80" s="40"/>
      <c r="H80" s="148">
        <v>376.612</v>
      </c>
      <c r="I80" s="149">
        <v>296.875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724629</v>
      </c>
      <c r="D87" s="53">
        <v>688382</v>
      </c>
      <c r="E87" s="53">
        <v>699845</v>
      </c>
      <c r="F87" s="54">
        <f>IF(D87&gt;0,100*E87/D87,0)</f>
        <v>101.66520914259814</v>
      </c>
      <c r="G87" s="40"/>
      <c r="H87" s="152">
        <v>841.74</v>
      </c>
      <c r="I87" s="153">
        <v>924.2410000000001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270</v>
      </c>
      <c r="E9" s="30">
        <v>260</v>
      </c>
      <c r="F9" s="31"/>
      <c r="G9" s="31"/>
      <c r="H9" s="147"/>
      <c r="I9" s="147">
        <v>6.345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63</v>
      </c>
      <c r="D10" s="30">
        <v>110</v>
      </c>
      <c r="E10" s="30">
        <v>105</v>
      </c>
      <c r="F10" s="31"/>
      <c r="G10" s="31"/>
      <c r="H10" s="147">
        <v>0.566</v>
      </c>
      <c r="I10" s="147">
        <v>2.584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27</v>
      </c>
      <c r="D11" s="30">
        <v>5</v>
      </c>
      <c r="E11" s="30">
        <v>20</v>
      </c>
      <c r="F11" s="31"/>
      <c r="G11" s="31"/>
      <c r="H11" s="147">
        <v>0.241</v>
      </c>
      <c r="I11" s="147">
        <v>0.133</v>
      </c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>
        <v>22</v>
      </c>
      <c r="E12" s="30">
        <v>21</v>
      </c>
      <c r="F12" s="31"/>
      <c r="G12" s="31"/>
      <c r="H12" s="147"/>
      <c r="I12" s="147">
        <v>0.517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90</v>
      </c>
      <c r="D13" s="38">
        <v>407</v>
      </c>
      <c r="E13" s="38">
        <v>406</v>
      </c>
      <c r="F13" s="39">
        <v>99.75429975429975</v>
      </c>
      <c r="G13" s="40"/>
      <c r="H13" s="148">
        <v>0.8069999999999999</v>
      </c>
      <c r="I13" s="149">
        <v>9.579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13</v>
      </c>
      <c r="D15" s="38">
        <v>13</v>
      </c>
      <c r="E15" s="38">
        <v>55</v>
      </c>
      <c r="F15" s="39">
        <v>423.0769230769231</v>
      </c>
      <c r="G15" s="40"/>
      <c r="H15" s="148">
        <v>0.455</v>
      </c>
      <c r="I15" s="149">
        <v>0.45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147</v>
      </c>
      <c r="D17" s="38">
        <v>21</v>
      </c>
      <c r="E17" s="38">
        <v>83</v>
      </c>
      <c r="F17" s="39">
        <v>395.23809523809524</v>
      </c>
      <c r="G17" s="40"/>
      <c r="H17" s="148">
        <v>4.41</v>
      </c>
      <c r="I17" s="149">
        <v>0.63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342</v>
      </c>
      <c r="D19" s="30">
        <v>425</v>
      </c>
      <c r="E19" s="30">
        <v>425</v>
      </c>
      <c r="F19" s="31"/>
      <c r="G19" s="31"/>
      <c r="H19" s="147">
        <v>12.923</v>
      </c>
      <c r="I19" s="147">
        <v>18.88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50</v>
      </c>
      <c r="D20" s="30">
        <v>50</v>
      </c>
      <c r="E20" s="30">
        <v>50</v>
      </c>
      <c r="F20" s="31"/>
      <c r="G20" s="31"/>
      <c r="H20" s="147">
        <v>1.95</v>
      </c>
      <c r="I20" s="147">
        <v>2.05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58</v>
      </c>
      <c r="D21" s="30">
        <v>58</v>
      </c>
      <c r="E21" s="30">
        <v>58</v>
      </c>
      <c r="F21" s="31"/>
      <c r="G21" s="31"/>
      <c r="H21" s="147">
        <v>2.262</v>
      </c>
      <c r="I21" s="147">
        <v>2.368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450</v>
      </c>
      <c r="D22" s="38">
        <v>533</v>
      </c>
      <c r="E22" s="38">
        <v>533</v>
      </c>
      <c r="F22" s="39">
        <v>100</v>
      </c>
      <c r="G22" s="40"/>
      <c r="H22" s="148">
        <v>17.134999999999998</v>
      </c>
      <c r="I22" s="149">
        <v>23.298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6652</v>
      </c>
      <c r="D24" s="38">
        <v>5997</v>
      </c>
      <c r="E24" s="38">
        <v>6000</v>
      </c>
      <c r="F24" s="39">
        <v>100.05002501250625</v>
      </c>
      <c r="G24" s="40"/>
      <c r="H24" s="148">
        <v>299.967</v>
      </c>
      <c r="I24" s="149">
        <v>273.863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1025</v>
      </c>
      <c r="D26" s="38">
        <v>1000</v>
      </c>
      <c r="E26" s="38">
        <v>1000</v>
      </c>
      <c r="F26" s="39">
        <v>100</v>
      </c>
      <c r="G26" s="40"/>
      <c r="H26" s="148">
        <v>43.938</v>
      </c>
      <c r="I26" s="149">
        <v>44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41975</v>
      </c>
      <c r="D28" s="30">
        <v>36927</v>
      </c>
      <c r="E28" s="30">
        <v>36927</v>
      </c>
      <c r="F28" s="31"/>
      <c r="G28" s="31"/>
      <c r="H28" s="147">
        <v>1756.822</v>
      </c>
      <c r="I28" s="147">
        <v>1538.64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6488</v>
      </c>
      <c r="D29" s="30">
        <v>7334</v>
      </c>
      <c r="E29" s="30">
        <v>7334</v>
      </c>
      <c r="F29" s="31"/>
      <c r="G29" s="31"/>
      <c r="H29" s="147">
        <v>71.164</v>
      </c>
      <c r="I29" s="147">
        <v>80.315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41086</v>
      </c>
      <c r="D30" s="30">
        <v>40085</v>
      </c>
      <c r="E30" s="30">
        <v>40000</v>
      </c>
      <c r="F30" s="31"/>
      <c r="G30" s="31"/>
      <c r="H30" s="147">
        <v>2017.15</v>
      </c>
      <c r="I30" s="147">
        <v>1938.19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89549</v>
      </c>
      <c r="D31" s="38">
        <v>84346</v>
      </c>
      <c r="E31" s="38">
        <v>84261</v>
      </c>
      <c r="F31" s="39">
        <v>99.89922462238873</v>
      </c>
      <c r="G31" s="40"/>
      <c r="H31" s="148">
        <v>3845.136</v>
      </c>
      <c r="I31" s="149">
        <v>3557.1450000000004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3498</v>
      </c>
      <c r="D33" s="30">
        <v>3500</v>
      </c>
      <c r="E33" s="30">
        <v>3500</v>
      </c>
      <c r="F33" s="31"/>
      <c r="G33" s="31"/>
      <c r="H33" s="147">
        <v>61.688</v>
      </c>
      <c r="I33" s="147">
        <v>61.7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8302</v>
      </c>
      <c r="D34" s="30">
        <v>8370</v>
      </c>
      <c r="E34" s="30">
        <v>8400</v>
      </c>
      <c r="F34" s="31"/>
      <c r="G34" s="31"/>
      <c r="H34" s="147">
        <v>166.335</v>
      </c>
      <c r="I34" s="147">
        <v>181.5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23300</v>
      </c>
      <c r="D35" s="30">
        <v>21000</v>
      </c>
      <c r="E35" s="30">
        <v>22000</v>
      </c>
      <c r="F35" s="31"/>
      <c r="G35" s="31"/>
      <c r="H35" s="147">
        <v>1199.736</v>
      </c>
      <c r="I35" s="147">
        <v>1190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186</v>
      </c>
      <c r="D36" s="30">
        <v>186</v>
      </c>
      <c r="E36" s="30">
        <v>200</v>
      </c>
      <c r="F36" s="31"/>
      <c r="G36" s="31"/>
      <c r="H36" s="147">
        <v>5.319</v>
      </c>
      <c r="I36" s="147">
        <v>5.319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35286</v>
      </c>
      <c r="D37" s="38">
        <v>33056</v>
      </c>
      <c r="E37" s="38">
        <v>34100</v>
      </c>
      <c r="F37" s="39">
        <v>103.15827686350435</v>
      </c>
      <c r="G37" s="40"/>
      <c r="H37" s="148">
        <v>1433.078</v>
      </c>
      <c r="I37" s="149">
        <v>1438.519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797</v>
      </c>
      <c r="D39" s="38">
        <v>800</v>
      </c>
      <c r="E39" s="38">
        <v>790</v>
      </c>
      <c r="F39" s="39">
        <v>98.75</v>
      </c>
      <c r="G39" s="40"/>
      <c r="H39" s="148">
        <v>37.459</v>
      </c>
      <c r="I39" s="149">
        <v>37.6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890</v>
      </c>
      <c r="D41" s="30">
        <v>893</v>
      </c>
      <c r="E41" s="30">
        <v>890</v>
      </c>
      <c r="F41" s="31"/>
      <c r="G41" s="31"/>
      <c r="H41" s="147">
        <v>44.12</v>
      </c>
      <c r="I41" s="147">
        <v>54.474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6419</v>
      </c>
      <c r="D42" s="30">
        <v>7018</v>
      </c>
      <c r="E42" s="30">
        <v>6700</v>
      </c>
      <c r="F42" s="31"/>
      <c r="G42" s="31"/>
      <c r="H42" s="147">
        <v>144.9</v>
      </c>
      <c r="I42" s="147">
        <v>189.22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11347</v>
      </c>
      <c r="D43" s="30">
        <v>12045</v>
      </c>
      <c r="E43" s="30">
        <v>12100</v>
      </c>
      <c r="F43" s="31"/>
      <c r="G43" s="31"/>
      <c r="H43" s="147">
        <v>243.048</v>
      </c>
      <c r="I43" s="147">
        <v>443.46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38330</v>
      </c>
      <c r="D44" s="30">
        <v>37634</v>
      </c>
      <c r="E44" s="30">
        <v>41280</v>
      </c>
      <c r="F44" s="31"/>
      <c r="G44" s="31"/>
      <c r="H44" s="147">
        <v>480.808</v>
      </c>
      <c r="I44" s="147">
        <v>1147.932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736</v>
      </c>
      <c r="D45" s="30">
        <v>846</v>
      </c>
      <c r="E45" s="30">
        <v>800</v>
      </c>
      <c r="F45" s="31"/>
      <c r="G45" s="31"/>
      <c r="H45" s="147">
        <v>37.4</v>
      </c>
      <c r="I45" s="147">
        <v>38.07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503</v>
      </c>
      <c r="D46" s="30">
        <v>553</v>
      </c>
      <c r="E46" s="30">
        <v>554</v>
      </c>
      <c r="F46" s="31"/>
      <c r="G46" s="31"/>
      <c r="H46" s="147">
        <v>27.058</v>
      </c>
      <c r="I46" s="147">
        <v>29.916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976</v>
      </c>
      <c r="D47" s="30">
        <v>1099</v>
      </c>
      <c r="E47" s="30">
        <v>1080</v>
      </c>
      <c r="F47" s="31"/>
      <c r="G47" s="31"/>
      <c r="H47" s="147">
        <v>21.754</v>
      </c>
      <c r="I47" s="147">
        <v>20.717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24780</v>
      </c>
      <c r="D48" s="30">
        <v>25315</v>
      </c>
      <c r="E48" s="30">
        <v>25000</v>
      </c>
      <c r="F48" s="31"/>
      <c r="G48" s="31"/>
      <c r="H48" s="147">
        <v>116.137</v>
      </c>
      <c r="I48" s="147">
        <v>638.745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15156</v>
      </c>
      <c r="D49" s="30">
        <v>16061</v>
      </c>
      <c r="E49" s="30">
        <v>16000</v>
      </c>
      <c r="F49" s="31"/>
      <c r="G49" s="31"/>
      <c r="H49" s="147">
        <v>243.893</v>
      </c>
      <c r="I49" s="147">
        <v>440.115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99137</v>
      </c>
      <c r="D50" s="38">
        <v>101464</v>
      </c>
      <c r="E50" s="38">
        <v>104404</v>
      </c>
      <c r="F50" s="39">
        <v>102.89757943704171</v>
      </c>
      <c r="G50" s="40"/>
      <c r="H50" s="148">
        <v>1359.118</v>
      </c>
      <c r="I50" s="149">
        <v>3002.6490000000003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1143</v>
      </c>
      <c r="D52" s="38">
        <v>1408</v>
      </c>
      <c r="E52" s="38">
        <v>1408</v>
      </c>
      <c r="F52" s="39">
        <v>100</v>
      </c>
      <c r="G52" s="40"/>
      <c r="H52" s="148">
        <v>67.034</v>
      </c>
      <c r="I52" s="149">
        <v>77.44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6626</v>
      </c>
      <c r="D54" s="30">
        <v>6228</v>
      </c>
      <c r="E54" s="30">
        <v>6800</v>
      </c>
      <c r="F54" s="31"/>
      <c r="G54" s="31"/>
      <c r="H54" s="147">
        <v>463.82</v>
      </c>
      <c r="I54" s="147">
        <v>423.504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1802</v>
      </c>
      <c r="D55" s="30">
        <v>1526</v>
      </c>
      <c r="E55" s="30">
        <v>1550</v>
      </c>
      <c r="F55" s="31"/>
      <c r="G55" s="31"/>
      <c r="H55" s="147">
        <v>96.16</v>
      </c>
      <c r="I55" s="147">
        <v>81.641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451</v>
      </c>
      <c r="D56" s="30">
        <v>470</v>
      </c>
      <c r="E56" s="30">
        <v>800</v>
      </c>
      <c r="F56" s="31"/>
      <c r="G56" s="31"/>
      <c r="H56" s="147">
        <v>24.473</v>
      </c>
      <c r="I56" s="147">
        <v>24.88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962</v>
      </c>
      <c r="D57" s="30">
        <v>903</v>
      </c>
      <c r="E57" s="30">
        <v>903</v>
      </c>
      <c r="F57" s="31"/>
      <c r="G57" s="31"/>
      <c r="H57" s="147">
        <v>33.22</v>
      </c>
      <c r="I57" s="147">
        <v>45.15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6356</v>
      </c>
      <c r="D58" s="30">
        <v>6072</v>
      </c>
      <c r="E58" s="30">
        <v>6569</v>
      </c>
      <c r="F58" s="31"/>
      <c r="G58" s="31"/>
      <c r="H58" s="147">
        <v>404.467</v>
      </c>
      <c r="I58" s="147">
        <v>430.52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16197</v>
      </c>
      <c r="D59" s="38">
        <v>15199</v>
      </c>
      <c r="E59" s="38">
        <v>16622</v>
      </c>
      <c r="F59" s="39">
        <v>109.36245805645109</v>
      </c>
      <c r="G59" s="40"/>
      <c r="H59" s="148">
        <v>1022.14</v>
      </c>
      <c r="I59" s="149">
        <v>1005.695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1259</v>
      </c>
      <c r="D61" s="30">
        <v>1200</v>
      </c>
      <c r="E61" s="30">
        <v>1300</v>
      </c>
      <c r="F61" s="31"/>
      <c r="G61" s="31"/>
      <c r="H61" s="147">
        <v>81.186</v>
      </c>
      <c r="I61" s="147">
        <v>78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281</v>
      </c>
      <c r="D62" s="30">
        <v>291</v>
      </c>
      <c r="E62" s="30">
        <v>291</v>
      </c>
      <c r="F62" s="31"/>
      <c r="G62" s="31"/>
      <c r="H62" s="147">
        <v>5.738</v>
      </c>
      <c r="I62" s="147">
        <v>5.427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287</v>
      </c>
      <c r="D63" s="30">
        <v>249</v>
      </c>
      <c r="E63" s="30">
        <v>249</v>
      </c>
      <c r="F63" s="31"/>
      <c r="G63" s="31"/>
      <c r="H63" s="147">
        <v>3.753</v>
      </c>
      <c r="I63" s="147">
        <v>3.319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1827</v>
      </c>
      <c r="D64" s="38">
        <v>1740</v>
      </c>
      <c r="E64" s="38">
        <v>1840</v>
      </c>
      <c r="F64" s="39">
        <v>105.74712643678161</v>
      </c>
      <c r="G64" s="40"/>
      <c r="H64" s="148">
        <v>90.677</v>
      </c>
      <c r="I64" s="149">
        <v>86.746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430</v>
      </c>
      <c r="D66" s="38">
        <v>480</v>
      </c>
      <c r="E66" s="38">
        <v>450</v>
      </c>
      <c r="F66" s="39">
        <v>93.75</v>
      </c>
      <c r="G66" s="40"/>
      <c r="H66" s="148">
        <v>20.267</v>
      </c>
      <c r="I66" s="149">
        <v>31.5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2342</v>
      </c>
      <c r="D68" s="30">
        <v>2330</v>
      </c>
      <c r="E68" s="30">
        <v>2400</v>
      </c>
      <c r="F68" s="31"/>
      <c r="G68" s="31"/>
      <c r="H68" s="147">
        <v>97.586</v>
      </c>
      <c r="I68" s="147">
        <v>128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326</v>
      </c>
      <c r="D69" s="30">
        <v>350</v>
      </c>
      <c r="E69" s="30">
        <v>300</v>
      </c>
      <c r="F69" s="31"/>
      <c r="G69" s="31"/>
      <c r="H69" s="147">
        <v>12.226</v>
      </c>
      <c r="I69" s="147">
        <v>17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2668</v>
      </c>
      <c r="D70" s="38">
        <v>2680</v>
      </c>
      <c r="E70" s="38">
        <v>2700</v>
      </c>
      <c r="F70" s="39">
        <v>100.74626865671642</v>
      </c>
      <c r="G70" s="40"/>
      <c r="H70" s="148">
        <v>109.812</v>
      </c>
      <c r="I70" s="149">
        <v>145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88</v>
      </c>
      <c r="D72" s="30">
        <v>103</v>
      </c>
      <c r="E72" s="30">
        <v>103</v>
      </c>
      <c r="F72" s="31"/>
      <c r="G72" s="31"/>
      <c r="H72" s="147">
        <v>4.544</v>
      </c>
      <c r="I72" s="147">
        <v>5.823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1888</v>
      </c>
      <c r="D73" s="30">
        <v>1837</v>
      </c>
      <c r="E73" s="30">
        <v>1837</v>
      </c>
      <c r="F73" s="31"/>
      <c r="G73" s="31"/>
      <c r="H73" s="147">
        <v>73.68</v>
      </c>
      <c r="I73" s="147">
        <v>70.48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1106</v>
      </c>
      <c r="D74" s="30">
        <v>1100</v>
      </c>
      <c r="E74" s="30">
        <v>1100</v>
      </c>
      <c r="F74" s="31"/>
      <c r="G74" s="31"/>
      <c r="H74" s="147">
        <v>70.946</v>
      </c>
      <c r="I74" s="147">
        <v>66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2433</v>
      </c>
      <c r="D75" s="30">
        <v>2251</v>
      </c>
      <c r="E75" s="30">
        <v>2553</v>
      </c>
      <c r="F75" s="31"/>
      <c r="G75" s="31"/>
      <c r="H75" s="147">
        <v>144.667</v>
      </c>
      <c r="I75" s="147">
        <v>133.864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177</v>
      </c>
      <c r="D76" s="30">
        <v>65</v>
      </c>
      <c r="E76" s="30">
        <v>65</v>
      </c>
      <c r="F76" s="31"/>
      <c r="G76" s="31"/>
      <c r="H76" s="147">
        <v>1.837</v>
      </c>
      <c r="I76" s="147">
        <v>0.897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816</v>
      </c>
      <c r="D77" s="30">
        <v>726</v>
      </c>
      <c r="E77" s="30">
        <v>640</v>
      </c>
      <c r="F77" s="31"/>
      <c r="G77" s="31"/>
      <c r="H77" s="147">
        <v>35.301</v>
      </c>
      <c r="I77" s="147">
        <v>14.52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367</v>
      </c>
      <c r="D78" s="30">
        <v>365</v>
      </c>
      <c r="E78" s="30">
        <v>275</v>
      </c>
      <c r="F78" s="31"/>
      <c r="G78" s="31"/>
      <c r="H78" s="147">
        <v>9.845</v>
      </c>
      <c r="I78" s="147">
        <v>10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3644</v>
      </c>
      <c r="D79" s="30">
        <v>2792</v>
      </c>
      <c r="E79" s="30">
        <v>2792</v>
      </c>
      <c r="F79" s="31"/>
      <c r="G79" s="31"/>
      <c r="H79" s="147">
        <v>212.79</v>
      </c>
      <c r="I79" s="147">
        <v>167.52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10519</v>
      </c>
      <c r="D80" s="38">
        <v>9239</v>
      </c>
      <c r="E80" s="38">
        <v>9365</v>
      </c>
      <c r="F80" s="39">
        <v>101.36378395930295</v>
      </c>
      <c r="G80" s="40"/>
      <c r="H80" s="148">
        <v>553.61</v>
      </c>
      <c r="I80" s="149">
        <v>469.10400000000004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71</v>
      </c>
      <c r="D82" s="30">
        <v>71</v>
      </c>
      <c r="E82" s="30">
        <v>72</v>
      </c>
      <c r="F82" s="31"/>
      <c r="G82" s="31"/>
      <c r="H82" s="147">
        <v>2.309</v>
      </c>
      <c r="I82" s="147">
        <v>2.289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24</v>
      </c>
      <c r="F83" s="31"/>
      <c r="G83" s="31"/>
      <c r="H83" s="147">
        <v>0.811</v>
      </c>
      <c r="I83" s="147">
        <v>0.83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95</v>
      </c>
      <c r="D84" s="38">
        <v>95</v>
      </c>
      <c r="E84" s="38">
        <v>96</v>
      </c>
      <c r="F84" s="39">
        <v>101.05263157894737</v>
      </c>
      <c r="G84" s="40"/>
      <c r="H84" s="148">
        <v>3.12</v>
      </c>
      <c r="I84" s="149">
        <v>3.119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266025</v>
      </c>
      <c r="D87" s="53">
        <v>258478</v>
      </c>
      <c r="E87" s="53">
        <v>264113</v>
      </c>
      <c r="F87" s="54">
        <f>IF(D87&gt;0,100*E87/D87,0)</f>
        <v>102.1800694836698</v>
      </c>
      <c r="G87" s="40"/>
      <c r="H87" s="152">
        <v>8908.163</v>
      </c>
      <c r="I87" s="153">
        <v>10206.337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7">
        <v>0.003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48">
        <v>0.003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1788</v>
      </c>
      <c r="D24" s="38">
        <v>1686</v>
      </c>
      <c r="E24" s="38"/>
      <c r="F24" s="39"/>
      <c r="G24" s="40"/>
      <c r="H24" s="148">
        <v>6</v>
      </c>
      <c r="I24" s="149">
        <v>6.724</v>
      </c>
      <c r="J24" s="149">
        <v>7</v>
      </c>
      <c r="K24" s="41">
        <v>104.1046995835812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95</v>
      </c>
      <c r="D26" s="38">
        <v>65</v>
      </c>
      <c r="E26" s="38"/>
      <c r="F26" s="39"/>
      <c r="G26" s="40"/>
      <c r="H26" s="148">
        <v>0.336</v>
      </c>
      <c r="I26" s="149">
        <v>0.32</v>
      </c>
      <c r="J26" s="149">
        <v>0.4</v>
      </c>
      <c r="K26" s="41">
        <v>125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6</v>
      </c>
      <c r="E28" s="30"/>
      <c r="F28" s="31"/>
      <c r="G28" s="31"/>
      <c r="H28" s="147">
        <v>0.012</v>
      </c>
      <c r="I28" s="147">
        <v>0.023</v>
      </c>
      <c r="J28" s="147">
        <v>0.023</v>
      </c>
      <c r="K28" s="32"/>
    </row>
    <row r="29" spans="1:11" s="33" customFormat="1" ht="11.25" customHeight="1">
      <c r="A29" s="35" t="s">
        <v>21</v>
      </c>
      <c r="B29" s="29"/>
      <c r="C29" s="30">
        <v>13</v>
      </c>
      <c r="D29" s="30">
        <v>13</v>
      </c>
      <c r="E29" s="30"/>
      <c r="F29" s="31"/>
      <c r="G29" s="31"/>
      <c r="H29" s="147">
        <v>0.041</v>
      </c>
      <c r="I29" s="147">
        <v>0.045</v>
      </c>
      <c r="J29" s="147">
        <v>0.042</v>
      </c>
      <c r="K29" s="32"/>
    </row>
    <row r="30" spans="1:11" s="33" customFormat="1" ht="11.25" customHeight="1">
      <c r="A30" s="35" t="s">
        <v>22</v>
      </c>
      <c r="B30" s="29"/>
      <c r="C30" s="30">
        <v>53</v>
      </c>
      <c r="D30" s="30">
        <v>41</v>
      </c>
      <c r="E30" s="30"/>
      <c r="F30" s="31"/>
      <c r="G30" s="31"/>
      <c r="H30" s="147">
        <v>0.251</v>
      </c>
      <c r="I30" s="147">
        <v>0.245</v>
      </c>
      <c r="J30" s="147">
        <v>0.25</v>
      </c>
      <c r="K30" s="32"/>
    </row>
    <row r="31" spans="1:11" s="42" customFormat="1" ht="11.25" customHeight="1">
      <c r="A31" s="43" t="s">
        <v>23</v>
      </c>
      <c r="B31" s="37"/>
      <c r="C31" s="38">
        <v>69</v>
      </c>
      <c r="D31" s="38">
        <v>60</v>
      </c>
      <c r="E31" s="38"/>
      <c r="F31" s="39"/>
      <c r="G31" s="40"/>
      <c r="H31" s="148">
        <v>0.304</v>
      </c>
      <c r="I31" s="149">
        <v>0.313</v>
      </c>
      <c r="J31" s="149">
        <v>0.315</v>
      </c>
      <c r="K31" s="41">
        <v>100.63897763578275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</v>
      </c>
      <c r="D33" s="30">
        <v>2</v>
      </c>
      <c r="E33" s="30"/>
      <c r="F33" s="31"/>
      <c r="G33" s="31"/>
      <c r="H33" s="147">
        <v>0.013</v>
      </c>
      <c r="I33" s="147">
        <v>0.013</v>
      </c>
      <c r="J33" s="147">
        <v>0.016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>
        <v>0.006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/>
      <c r="F36" s="31"/>
      <c r="G36" s="31"/>
      <c r="H36" s="147">
        <v>0.006</v>
      </c>
      <c r="I36" s="147">
        <v>0.006</v>
      </c>
      <c r="J36" s="147">
        <v>0.013</v>
      </c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3</v>
      </c>
      <c r="E37" s="38"/>
      <c r="F37" s="39"/>
      <c r="G37" s="40"/>
      <c r="H37" s="148">
        <v>0.019</v>
      </c>
      <c r="I37" s="149">
        <v>0.019</v>
      </c>
      <c r="J37" s="149">
        <v>0.034999999999999996</v>
      </c>
      <c r="K37" s="41">
        <v>184.21052631578945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4</v>
      </c>
      <c r="E39" s="38"/>
      <c r="F39" s="39"/>
      <c r="G39" s="40"/>
      <c r="H39" s="148">
        <v>0.018</v>
      </c>
      <c r="I39" s="149">
        <v>0.015</v>
      </c>
      <c r="J39" s="149">
        <v>0.02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9</v>
      </c>
      <c r="D41" s="30">
        <v>15</v>
      </c>
      <c r="E41" s="30"/>
      <c r="F41" s="31"/>
      <c r="G41" s="31"/>
      <c r="H41" s="147">
        <v>0.05</v>
      </c>
      <c r="I41" s="147">
        <v>0.059</v>
      </c>
      <c r="J41" s="147">
        <v>0.208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/>
      <c r="F46" s="31"/>
      <c r="G46" s="31"/>
      <c r="H46" s="147">
        <v>0.03</v>
      </c>
      <c r="I46" s="147">
        <v>0.011</v>
      </c>
      <c r="J46" s="147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55</v>
      </c>
      <c r="D48" s="30">
        <v>55</v>
      </c>
      <c r="E48" s="30"/>
      <c r="F48" s="31"/>
      <c r="G48" s="31"/>
      <c r="H48" s="147">
        <v>0.275</v>
      </c>
      <c r="I48" s="147">
        <v>0.22</v>
      </c>
      <c r="J48" s="147">
        <v>0.3</v>
      </c>
      <c r="K48" s="32"/>
    </row>
    <row r="49" spans="1:11" s="33" customFormat="1" ht="11.25" customHeight="1">
      <c r="A49" s="35" t="s">
        <v>38</v>
      </c>
      <c r="B49" s="29"/>
      <c r="C49" s="30">
        <v>31</v>
      </c>
      <c r="D49" s="30">
        <v>31</v>
      </c>
      <c r="E49" s="30"/>
      <c r="F49" s="31"/>
      <c r="G49" s="31"/>
      <c r="H49" s="147">
        <v>0.065</v>
      </c>
      <c r="I49" s="147">
        <v>0.093</v>
      </c>
      <c r="J49" s="147">
        <v>0.09</v>
      </c>
      <c r="K49" s="32"/>
    </row>
    <row r="50" spans="1:11" s="42" customFormat="1" ht="11.25" customHeight="1">
      <c r="A50" s="43" t="s">
        <v>39</v>
      </c>
      <c r="B50" s="37"/>
      <c r="C50" s="38">
        <v>98</v>
      </c>
      <c r="D50" s="38">
        <v>104</v>
      </c>
      <c r="E50" s="38"/>
      <c r="F50" s="39"/>
      <c r="G50" s="40"/>
      <c r="H50" s="148">
        <v>0.42000000000000004</v>
      </c>
      <c r="I50" s="149">
        <v>0.383</v>
      </c>
      <c r="J50" s="149">
        <v>0.606</v>
      </c>
      <c r="K50" s="41">
        <v>158.22454308093995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65</v>
      </c>
      <c r="D52" s="38">
        <v>65</v>
      </c>
      <c r="E52" s="38"/>
      <c r="F52" s="39"/>
      <c r="G52" s="40"/>
      <c r="H52" s="148">
        <v>0.479</v>
      </c>
      <c r="I52" s="149">
        <v>0.479</v>
      </c>
      <c r="J52" s="149">
        <v>0.479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>
        <v>16</v>
      </c>
      <c r="E54" s="30"/>
      <c r="F54" s="31"/>
      <c r="G54" s="31"/>
      <c r="H54" s="147"/>
      <c r="I54" s="147">
        <v>0.104</v>
      </c>
      <c r="J54" s="147">
        <v>0.098</v>
      </c>
      <c r="K54" s="32"/>
    </row>
    <row r="55" spans="1:11" s="33" customFormat="1" ht="11.25" customHeight="1">
      <c r="A55" s="35" t="s">
        <v>42</v>
      </c>
      <c r="B55" s="29"/>
      <c r="C55" s="30">
        <v>81</v>
      </c>
      <c r="D55" s="30">
        <v>93</v>
      </c>
      <c r="E55" s="30"/>
      <c r="F55" s="31"/>
      <c r="G55" s="31"/>
      <c r="H55" s="147">
        <v>0.405</v>
      </c>
      <c r="I55" s="147">
        <v>0.465</v>
      </c>
      <c r="J55" s="147">
        <v>0.465</v>
      </c>
      <c r="K55" s="32"/>
    </row>
    <row r="56" spans="1:11" s="33" customFormat="1" ht="11.25" customHeight="1">
      <c r="A56" s="35" t="s">
        <v>43</v>
      </c>
      <c r="B56" s="29"/>
      <c r="C56" s="30">
        <v>13</v>
      </c>
      <c r="D56" s="30">
        <v>2</v>
      </c>
      <c r="E56" s="30"/>
      <c r="F56" s="31"/>
      <c r="G56" s="31"/>
      <c r="H56" s="147">
        <v>0.06</v>
      </c>
      <c r="I56" s="147">
        <v>0.012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979</v>
      </c>
      <c r="D57" s="30">
        <v>1141</v>
      </c>
      <c r="E57" s="30"/>
      <c r="F57" s="31"/>
      <c r="G57" s="31"/>
      <c r="H57" s="147">
        <v>6.121</v>
      </c>
      <c r="I57" s="147">
        <v>5.134</v>
      </c>
      <c r="J57" s="147">
        <v>5.134</v>
      </c>
      <c r="K57" s="32"/>
    </row>
    <row r="58" spans="1:11" s="33" customFormat="1" ht="11.25" customHeight="1">
      <c r="A58" s="35" t="s">
        <v>45</v>
      </c>
      <c r="B58" s="29"/>
      <c r="C58" s="30">
        <v>60</v>
      </c>
      <c r="D58" s="30">
        <v>62</v>
      </c>
      <c r="E58" s="30"/>
      <c r="F58" s="31"/>
      <c r="G58" s="31"/>
      <c r="H58" s="147">
        <v>0.375</v>
      </c>
      <c r="I58" s="147">
        <v>0.254</v>
      </c>
      <c r="J58" s="147">
        <v>0.403</v>
      </c>
      <c r="K58" s="32"/>
    </row>
    <row r="59" spans="1:11" s="42" customFormat="1" ht="11.25" customHeight="1">
      <c r="A59" s="36" t="s">
        <v>46</v>
      </c>
      <c r="B59" s="37"/>
      <c r="C59" s="38">
        <v>1133</v>
      </c>
      <c r="D59" s="38">
        <v>1314</v>
      </c>
      <c r="E59" s="38"/>
      <c r="F59" s="39"/>
      <c r="G59" s="40"/>
      <c r="H59" s="148">
        <v>6.961</v>
      </c>
      <c r="I59" s="149">
        <v>5.969000000000001</v>
      </c>
      <c r="J59" s="149">
        <v>6.1</v>
      </c>
      <c r="K59" s="41">
        <v>102.19467247445131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12</v>
      </c>
      <c r="D61" s="30"/>
      <c r="E61" s="30"/>
      <c r="F61" s="31"/>
      <c r="G61" s="31"/>
      <c r="H61" s="147">
        <v>0.06</v>
      </c>
      <c r="I61" s="147">
        <v>0.06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/>
      <c r="F62" s="31"/>
      <c r="G62" s="31"/>
      <c r="H62" s="147">
        <v>0.006</v>
      </c>
      <c r="I62" s="147">
        <v>0.006</v>
      </c>
      <c r="J62" s="147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14</v>
      </c>
      <c r="D64" s="38">
        <v>2</v>
      </c>
      <c r="E64" s="38"/>
      <c r="F64" s="39"/>
      <c r="G64" s="40"/>
      <c r="H64" s="148">
        <v>0.066</v>
      </c>
      <c r="I64" s="149">
        <v>0.066</v>
      </c>
      <c r="J64" s="149">
        <v>0.006</v>
      </c>
      <c r="K64" s="41">
        <v>9.09090909090909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6</v>
      </c>
      <c r="D66" s="38">
        <v>14</v>
      </c>
      <c r="E66" s="38"/>
      <c r="F66" s="39"/>
      <c r="G66" s="40"/>
      <c r="H66" s="148">
        <v>0.031</v>
      </c>
      <c r="I66" s="149">
        <v>0.068</v>
      </c>
      <c r="J66" s="149">
        <v>0.029</v>
      </c>
      <c r="K66" s="41">
        <v>42.64705882352941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437</v>
      </c>
      <c r="D68" s="30">
        <v>480</v>
      </c>
      <c r="E68" s="30"/>
      <c r="F68" s="31"/>
      <c r="G68" s="31"/>
      <c r="H68" s="147">
        <v>2.482</v>
      </c>
      <c r="I68" s="147">
        <v>3.25</v>
      </c>
      <c r="J68" s="147">
        <v>2.7</v>
      </c>
      <c r="K68" s="32"/>
    </row>
    <row r="69" spans="1:11" s="33" customFormat="1" ht="11.25" customHeight="1">
      <c r="A69" s="35" t="s">
        <v>53</v>
      </c>
      <c r="B69" s="29"/>
      <c r="C69" s="30">
        <v>453</v>
      </c>
      <c r="D69" s="30">
        <v>480</v>
      </c>
      <c r="E69" s="30"/>
      <c r="F69" s="31"/>
      <c r="G69" s="31"/>
      <c r="H69" s="147">
        <v>2.546</v>
      </c>
      <c r="I69" s="147">
        <v>3.2</v>
      </c>
      <c r="J69" s="147">
        <v>2.5</v>
      </c>
      <c r="K69" s="32"/>
    </row>
    <row r="70" spans="1:11" s="42" customFormat="1" ht="11.25" customHeight="1">
      <c r="A70" s="36" t="s">
        <v>54</v>
      </c>
      <c r="B70" s="37"/>
      <c r="C70" s="38">
        <v>890</v>
      </c>
      <c r="D70" s="38">
        <v>960</v>
      </c>
      <c r="E70" s="38"/>
      <c r="F70" s="39"/>
      <c r="G70" s="40"/>
      <c r="H70" s="148">
        <v>5.0280000000000005</v>
      </c>
      <c r="I70" s="149">
        <v>6.45</v>
      </c>
      <c r="J70" s="149">
        <v>5.2</v>
      </c>
      <c r="K70" s="41">
        <v>80.62015503875969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50</v>
      </c>
      <c r="E72" s="30"/>
      <c r="F72" s="31"/>
      <c r="G72" s="31"/>
      <c r="H72" s="147">
        <v>0.327</v>
      </c>
      <c r="I72" s="147">
        <v>0.327</v>
      </c>
      <c r="J72" s="147">
        <v>0.457</v>
      </c>
      <c r="K72" s="32"/>
    </row>
    <row r="73" spans="1:11" s="33" customFormat="1" ht="11.25" customHeight="1">
      <c r="A73" s="35" t="s">
        <v>56</v>
      </c>
      <c r="B73" s="29"/>
      <c r="C73" s="30">
        <v>372</v>
      </c>
      <c r="D73" s="30">
        <v>372</v>
      </c>
      <c r="E73" s="30"/>
      <c r="F73" s="31"/>
      <c r="G73" s="31"/>
      <c r="H73" s="147">
        <v>0.971</v>
      </c>
      <c r="I73" s="147">
        <v>0.971</v>
      </c>
      <c r="J73" s="147">
        <v>0.983</v>
      </c>
      <c r="K73" s="32"/>
    </row>
    <row r="74" spans="1:11" s="33" customFormat="1" ht="11.25" customHeight="1">
      <c r="A74" s="35" t="s">
        <v>57</v>
      </c>
      <c r="B74" s="29"/>
      <c r="C74" s="30">
        <v>322</v>
      </c>
      <c r="D74" s="30">
        <v>305</v>
      </c>
      <c r="E74" s="30"/>
      <c r="F74" s="31"/>
      <c r="G74" s="31"/>
      <c r="H74" s="147">
        <v>1.434</v>
      </c>
      <c r="I74" s="147">
        <v>1.373</v>
      </c>
      <c r="J74" s="147">
        <v>1.35</v>
      </c>
      <c r="K74" s="32"/>
    </row>
    <row r="75" spans="1:11" s="33" customFormat="1" ht="11.25" customHeight="1">
      <c r="A75" s="35" t="s">
        <v>58</v>
      </c>
      <c r="B75" s="29"/>
      <c r="C75" s="30">
        <v>6675</v>
      </c>
      <c r="D75" s="30">
        <v>6675</v>
      </c>
      <c r="E75" s="30"/>
      <c r="F75" s="31"/>
      <c r="G75" s="31"/>
      <c r="H75" s="147">
        <v>32.507</v>
      </c>
      <c r="I75" s="147">
        <v>32.505</v>
      </c>
      <c r="J75" s="147">
        <v>32.365</v>
      </c>
      <c r="K75" s="32"/>
    </row>
    <row r="76" spans="1:11" s="33" customFormat="1" ht="11.25" customHeight="1">
      <c r="A76" s="35" t="s">
        <v>59</v>
      </c>
      <c r="B76" s="29"/>
      <c r="C76" s="30">
        <v>45</v>
      </c>
      <c r="D76" s="30">
        <v>63</v>
      </c>
      <c r="E76" s="30"/>
      <c r="F76" s="31"/>
      <c r="G76" s="31"/>
      <c r="H76" s="147">
        <v>0.36</v>
      </c>
      <c r="I76" s="147">
        <v>0.072</v>
      </c>
      <c r="J76" s="147">
        <v>0.075</v>
      </c>
      <c r="K76" s="32"/>
    </row>
    <row r="77" spans="1:11" s="33" customFormat="1" ht="11.25" customHeight="1">
      <c r="A77" s="35" t="s">
        <v>60</v>
      </c>
      <c r="B77" s="29"/>
      <c r="C77" s="30">
        <v>622</v>
      </c>
      <c r="D77" s="30">
        <v>612</v>
      </c>
      <c r="E77" s="30"/>
      <c r="F77" s="31"/>
      <c r="G77" s="31"/>
      <c r="H77" s="147">
        <v>2.081</v>
      </c>
      <c r="I77" s="147">
        <v>2.448</v>
      </c>
      <c r="J77" s="147">
        <v>2.416</v>
      </c>
      <c r="K77" s="32"/>
    </row>
    <row r="78" spans="1:11" s="33" customFormat="1" ht="11.25" customHeight="1">
      <c r="A78" s="35" t="s">
        <v>61</v>
      </c>
      <c r="B78" s="29"/>
      <c r="C78" s="30">
        <v>782</v>
      </c>
      <c r="D78" s="30">
        <v>782</v>
      </c>
      <c r="E78" s="30"/>
      <c r="F78" s="31"/>
      <c r="G78" s="31"/>
      <c r="H78" s="147">
        <v>3.548</v>
      </c>
      <c r="I78" s="147">
        <v>4.145</v>
      </c>
      <c r="J78" s="147">
        <v>4.434</v>
      </c>
      <c r="K78" s="32"/>
    </row>
    <row r="79" spans="1:11" s="33" customFormat="1" ht="11.25" customHeight="1">
      <c r="A79" s="35" t="s">
        <v>62</v>
      </c>
      <c r="B79" s="29"/>
      <c r="C79" s="30">
        <v>720</v>
      </c>
      <c r="D79" s="30">
        <v>721</v>
      </c>
      <c r="E79" s="30"/>
      <c r="F79" s="31"/>
      <c r="G79" s="31"/>
      <c r="H79" s="147">
        <v>2.54</v>
      </c>
      <c r="I79" s="147">
        <v>3.353</v>
      </c>
      <c r="J79" s="147">
        <v>3.681</v>
      </c>
      <c r="K79" s="32"/>
    </row>
    <row r="80" spans="1:11" s="42" customFormat="1" ht="11.25" customHeight="1">
      <c r="A80" s="43" t="s">
        <v>63</v>
      </c>
      <c r="B80" s="37"/>
      <c r="C80" s="38">
        <v>9588</v>
      </c>
      <c r="D80" s="38">
        <v>9580</v>
      </c>
      <c r="E80" s="38"/>
      <c r="F80" s="39"/>
      <c r="G80" s="40"/>
      <c r="H80" s="148">
        <v>43.768</v>
      </c>
      <c r="I80" s="149">
        <v>45.19400000000001</v>
      </c>
      <c r="J80" s="149">
        <v>45.760999999999996</v>
      </c>
      <c r="K80" s="41">
        <v>101.25459131743149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13755</v>
      </c>
      <c r="D87" s="53">
        <v>13857</v>
      </c>
      <c r="E87" s="53"/>
      <c r="F87" s="54"/>
      <c r="G87" s="40"/>
      <c r="H87" s="152">
        <v>63.43300000000001</v>
      </c>
      <c r="I87" s="153">
        <v>66.00000000000001</v>
      </c>
      <c r="J87" s="153">
        <v>65.951</v>
      </c>
      <c r="K87" s="54">
        <f>IF(I87&gt;0,100*J87/I87,0)</f>
        <v>99.92575757575754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2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130</v>
      </c>
      <c r="D9" s="30">
        <v>8</v>
      </c>
      <c r="E9" s="30">
        <v>12</v>
      </c>
      <c r="F9" s="31"/>
      <c r="G9" s="31"/>
      <c r="H9" s="147">
        <v>1.524</v>
      </c>
      <c r="I9" s="147">
        <v>0.565</v>
      </c>
      <c r="J9" s="147">
        <v>0.84</v>
      </c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4</v>
      </c>
      <c r="E10" s="30">
        <v>5</v>
      </c>
      <c r="F10" s="31"/>
      <c r="G10" s="31"/>
      <c r="H10" s="147">
        <v>0.344</v>
      </c>
      <c r="I10" s="147">
        <v>0.32</v>
      </c>
      <c r="J10" s="147">
        <v>0.35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47">
        <v>0.372</v>
      </c>
      <c r="I11" s="147">
        <v>0.352</v>
      </c>
      <c r="J11" s="147">
        <v>0.28</v>
      </c>
      <c r="K11" s="32"/>
    </row>
    <row r="12" spans="1:11" s="33" customFormat="1" ht="11.25" customHeight="1">
      <c r="A12" s="35" t="s">
        <v>10</v>
      </c>
      <c r="B12" s="29"/>
      <c r="C12" s="30">
        <v>14</v>
      </c>
      <c r="D12" s="30">
        <v>10</v>
      </c>
      <c r="E12" s="30">
        <v>10</v>
      </c>
      <c r="F12" s="31"/>
      <c r="G12" s="31"/>
      <c r="H12" s="147">
        <v>1.38</v>
      </c>
      <c r="I12" s="147">
        <v>0.925</v>
      </c>
      <c r="J12" s="147">
        <v>0.949</v>
      </c>
      <c r="K12" s="32"/>
    </row>
    <row r="13" spans="1:11" s="42" customFormat="1" ht="11.25" customHeight="1">
      <c r="A13" s="36" t="s">
        <v>11</v>
      </c>
      <c r="B13" s="37"/>
      <c r="C13" s="38">
        <v>152</v>
      </c>
      <c r="D13" s="38">
        <v>26</v>
      </c>
      <c r="E13" s="38">
        <v>31</v>
      </c>
      <c r="F13" s="39">
        <v>119.23076923076923</v>
      </c>
      <c r="G13" s="40"/>
      <c r="H13" s="148">
        <v>3.6199999999999997</v>
      </c>
      <c r="I13" s="149">
        <v>2.162</v>
      </c>
      <c r="J13" s="149">
        <v>2.419</v>
      </c>
      <c r="K13" s="41">
        <v>111.88714153561517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>
        <v>10</v>
      </c>
      <c r="E17" s="38">
        <v>2</v>
      </c>
      <c r="F17" s="39">
        <v>20</v>
      </c>
      <c r="G17" s="40"/>
      <c r="H17" s="148"/>
      <c r="I17" s="149">
        <v>0.35</v>
      </c>
      <c r="J17" s="149">
        <v>0.071</v>
      </c>
      <c r="K17" s="41">
        <v>20.285714285714285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7">
        <v>0.05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/>
      <c r="E20" s="30"/>
      <c r="F20" s="31"/>
      <c r="G20" s="31"/>
      <c r="H20" s="147">
        <v>0.276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/>
      <c r="E22" s="38"/>
      <c r="F22" s="39"/>
      <c r="G22" s="40"/>
      <c r="H22" s="148">
        <v>0.326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7">
        <v>0.166</v>
      </c>
      <c r="I28" s="147">
        <v>0.15</v>
      </c>
      <c r="J28" s="147">
        <v>0.14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7">
        <v>0.138</v>
      </c>
      <c r="I29" s="147">
        <v>0.17</v>
      </c>
      <c r="J29" s="147">
        <v>0.183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48">
        <v>0.30400000000000005</v>
      </c>
      <c r="I31" s="149">
        <v>0.32</v>
      </c>
      <c r="J31" s="149">
        <v>0.323</v>
      </c>
      <c r="K31" s="41">
        <v>100.93750000000001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7">
        <v>1.602</v>
      </c>
      <c r="I33" s="147">
        <v>1.6</v>
      </c>
      <c r="J33" s="147">
        <v>1.5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25</v>
      </c>
      <c r="E34" s="30">
        <v>27</v>
      </c>
      <c r="F34" s="31"/>
      <c r="G34" s="31"/>
      <c r="H34" s="147">
        <v>0.659</v>
      </c>
      <c r="I34" s="147">
        <v>0.75</v>
      </c>
      <c r="J34" s="147">
        <v>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8</v>
      </c>
      <c r="E36" s="30">
        <v>7</v>
      </c>
      <c r="F36" s="31"/>
      <c r="G36" s="31"/>
      <c r="H36" s="147">
        <v>0.334</v>
      </c>
      <c r="I36" s="147">
        <v>0.334</v>
      </c>
      <c r="J36" s="147">
        <v>0.233</v>
      </c>
      <c r="K36" s="32"/>
    </row>
    <row r="37" spans="1:11" s="42" customFormat="1" ht="11.25" customHeight="1">
      <c r="A37" s="36" t="s">
        <v>28</v>
      </c>
      <c r="B37" s="37"/>
      <c r="C37" s="38">
        <v>58</v>
      </c>
      <c r="D37" s="38">
        <v>63</v>
      </c>
      <c r="E37" s="38">
        <v>64</v>
      </c>
      <c r="F37" s="39">
        <v>101.58730158730158</v>
      </c>
      <c r="G37" s="40"/>
      <c r="H37" s="148">
        <v>2.595</v>
      </c>
      <c r="I37" s="149">
        <v>2.684</v>
      </c>
      <c r="J37" s="149">
        <v>2.733</v>
      </c>
      <c r="K37" s="41">
        <v>101.82563338301043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85</v>
      </c>
      <c r="D39" s="38">
        <v>85</v>
      </c>
      <c r="E39" s="38">
        <v>80</v>
      </c>
      <c r="F39" s="39">
        <v>94.11764705882354</v>
      </c>
      <c r="G39" s="40"/>
      <c r="H39" s="148">
        <v>2.463</v>
      </c>
      <c r="I39" s="149">
        <v>2.4</v>
      </c>
      <c r="J39" s="149">
        <v>1.93</v>
      </c>
      <c r="K39" s="41">
        <v>80.41666666666667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8">
        <v>0.093</v>
      </c>
      <c r="I52" s="149">
        <v>0.093</v>
      </c>
      <c r="J52" s="149">
        <v>0.093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>
        <v>140</v>
      </c>
      <c r="E61" s="30">
        <v>145</v>
      </c>
      <c r="F61" s="31"/>
      <c r="G61" s="31"/>
      <c r="H61" s="147">
        <v>12.78</v>
      </c>
      <c r="I61" s="147">
        <v>12.6</v>
      </c>
      <c r="J61" s="147">
        <v>17.4</v>
      </c>
      <c r="K61" s="32"/>
    </row>
    <row r="62" spans="1:11" s="33" customFormat="1" ht="11.25" customHeight="1">
      <c r="A62" s="35" t="s">
        <v>48</v>
      </c>
      <c r="B62" s="29"/>
      <c r="C62" s="30">
        <v>92</v>
      </c>
      <c r="D62" s="30">
        <v>85</v>
      </c>
      <c r="E62" s="30">
        <v>91</v>
      </c>
      <c r="F62" s="31"/>
      <c r="G62" s="31"/>
      <c r="H62" s="147">
        <v>2.809</v>
      </c>
      <c r="I62" s="147">
        <v>2.628</v>
      </c>
      <c r="J62" s="147">
        <v>2.867</v>
      </c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47">
        <v>1.155</v>
      </c>
      <c r="I63" s="147">
        <v>0.665</v>
      </c>
      <c r="J63" s="147">
        <v>0.857</v>
      </c>
      <c r="K63" s="32"/>
    </row>
    <row r="64" spans="1:11" s="42" customFormat="1" ht="11.25" customHeight="1">
      <c r="A64" s="36" t="s">
        <v>50</v>
      </c>
      <c r="B64" s="37"/>
      <c r="C64" s="38">
        <v>253</v>
      </c>
      <c r="D64" s="38">
        <v>244</v>
      </c>
      <c r="E64" s="38">
        <v>255</v>
      </c>
      <c r="F64" s="39">
        <v>104.50819672131148</v>
      </c>
      <c r="G64" s="40"/>
      <c r="H64" s="148">
        <v>16.744</v>
      </c>
      <c r="I64" s="149">
        <v>15.893</v>
      </c>
      <c r="J64" s="149">
        <v>21.124</v>
      </c>
      <c r="K64" s="41">
        <v>132.91386144843642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825</v>
      </c>
      <c r="E66" s="38">
        <v>959</v>
      </c>
      <c r="F66" s="39">
        <v>116.24242424242425</v>
      </c>
      <c r="G66" s="40"/>
      <c r="H66" s="148">
        <v>109.133</v>
      </c>
      <c r="I66" s="149">
        <v>98.125</v>
      </c>
      <c r="J66" s="149">
        <v>120.509</v>
      </c>
      <c r="K66" s="41">
        <v>122.81171974522293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6900</v>
      </c>
      <c r="D72" s="30">
        <v>6900</v>
      </c>
      <c r="E72" s="30">
        <v>6900</v>
      </c>
      <c r="F72" s="31"/>
      <c r="G72" s="31"/>
      <c r="H72" s="147">
        <v>643.758</v>
      </c>
      <c r="I72" s="147">
        <v>605.232</v>
      </c>
      <c r="J72" s="147">
        <v>589.161</v>
      </c>
      <c r="K72" s="32"/>
    </row>
    <row r="73" spans="1:11" s="33" customFormat="1" ht="11.25" customHeight="1">
      <c r="A73" s="35" t="s">
        <v>56</v>
      </c>
      <c r="B73" s="29"/>
      <c r="C73" s="30">
        <v>373</v>
      </c>
      <c r="D73" s="30">
        <v>373</v>
      </c>
      <c r="E73" s="30">
        <v>344</v>
      </c>
      <c r="F73" s="31"/>
      <c r="G73" s="31"/>
      <c r="H73" s="147">
        <v>11.555</v>
      </c>
      <c r="I73" s="147">
        <v>11.555</v>
      </c>
      <c r="J73" s="147">
        <v>10.985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1381</v>
      </c>
      <c r="D75" s="30">
        <v>1381</v>
      </c>
      <c r="E75" s="30">
        <v>1381</v>
      </c>
      <c r="F75" s="31"/>
      <c r="G75" s="31"/>
      <c r="H75" s="147">
        <v>140.922</v>
      </c>
      <c r="I75" s="147">
        <v>140.922</v>
      </c>
      <c r="J75" s="147">
        <v>136.719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>
        <v>10</v>
      </c>
      <c r="F76" s="31"/>
      <c r="G76" s="31"/>
      <c r="H76" s="147">
        <v>0.516</v>
      </c>
      <c r="I76" s="147">
        <v>0.3</v>
      </c>
      <c r="J76" s="147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>
        <v>353</v>
      </c>
      <c r="D78" s="30">
        <v>350</v>
      </c>
      <c r="E78" s="30">
        <v>350</v>
      </c>
      <c r="F78" s="31"/>
      <c r="G78" s="31"/>
      <c r="H78" s="147">
        <v>23.777</v>
      </c>
      <c r="I78" s="147">
        <v>19.25</v>
      </c>
      <c r="J78" s="147">
        <v>23.625</v>
      </c>
      <c r="K78" s="32"/>
    </row>
    <row r="79" spans="1:11" s="33" customFormat="1" ht="11.25" customHeight="1">
      <c r="A79" s="35" t="s">
        <v>62</v>
      </c>
      <c r="B79" s="29"/>
      <c r="C79" s="30">
        <v>45</v>
      </c>
      <c r="D79" s="30">
        <v>10</v>
      </c>
      <c r="E79" s="30">
        <v>50</v>
      </c>
      <c r="F79" s="31"/>
      <c r="G79" s="31"/>
      <c r="H79" s="147">
        <v>2.7</v>
      </c>
      <c r="I79" s="147">
        <v>0.996</v>
      </c>
      <c r="J79" s="147">
        <v>2.5</v>
      </c>
      <c r="K79" s="32"/>
    </row>
    <row r="80" spans="1:11" s="42" customFormat="1" ht="11.25" customHeight="1">
      <c r="A80" s="43" t="s">
        <v>63</v>
      </c>
      <c r="B80" s="37"/>
      <c r="C80" s="38">
        <v>9062</v>
      </c>
      <c r="D80" s="38">
        <v>9024</v>
      </c>
      <c r="E80" s="38">
        <v>9035</v>
      </c>
      <c r="F80" s="39">
        <v>100.12189716312056</v>
      </c>
      <c r="G80" s="40"/>
      <c r="H80" s="148">
        <v>823.2280000000001</v>
      </c>
      <c r="I80" s="149">
        <v>778.2549999999999</v>
      </c>
      <c r="J80" s="149">
        <v>763.29</v>
      </c>
      <c r="K80" s="41">
        <v>98.07710840277288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315</v>
      </c>
      <c r="D82" s="30">
        <v>315</v>
      </c>
      <c r="E82" s="30">
        <v>315</v>
      </c>
      <c r="F82" s="31"/>
      <c r="G82" s="31"/>
      <c r="H82" s="147">
        <v>29.666</v>
      </c>
      <c r="I82" s="147">
        <v>29.666</v>
      </c>
      <c r="J82" s="147">
        <v>27.671</v>
      </c>
      <c r="K82" s="32"/>
    </row>
    <row r="83" spans="1:11" s="33" customFormat="1" ht="11.25" customHeight="1">
      <c r="A83" s="35" t="s">
        <v>65</v>
      </c>
      <c r="B83" s="29"/>
      <c r="C83" s="30">
        <v>92</v>
      </c>
      <c r="D83" s="30">
        <v>92</v>
      </c>
      <c r="E83" s="30">
        <v>80</v>
      </c>
      <c r="F83" s="31"/>
      <c r="G83" s="31"/>
      <c r="H83" s="147">
        <v>7.333</v>
      </c>
      <c r="I83" s="147">
        <v>5.685</v>
      </c>
      <c r="J83" s="147">
        <v>6</v>
      </c>
      <c r="K83" s="32"/>
    </row>
    <row r="84" spans="1:11" s="42" customFormat="1" ht="11.25" customHeight="1">
      <c r="A84" s="36" t="s">
        <v>66</v>
      </c>
      <c r="B84" s="37"/>
      <c r="C84" s="38">
        <v>407</v>
      </c>
      <c r="D84" s="38">
        <v>407</v>
      </c>
      <c r="E84" s="38">
        <v>395</v>
      </c>
      <c r="F84" s="39">
        <v>97.05159705159706</v>
      </c>
      <c r="G84" s="40"/>
      <c r="H84" s="148">
        <v>36.999</v>
      </c>
      <c r="I84" s="149">
        <v>35.351</v>
      </c>
      <c r="J84" s="149">
        <v>33.671</v>
      </c>
      <c r="K84" s="41">
        <v>95.24765918927329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10948</v>
      </c>
      <c r="D87" s="53">
        <v>10688</v>
      </c>
      <c r="E87" s="53">
        <v>10825</v>
      </c>
      <c r="F87" s="54">
        <f>IF(D87&gt;0,100*E87/D87,0)</f>
        <v>101.2818113772455</v>
      </c>
      <c r="G87" s="40"/>
      <c r="H87" s="152">
        <v>995.5050000000001</v>
      </c>
      <c r="I87" s="153">
        <v>935.6329999999999</v>
      </c>
      <c r="J87" s="153">
        <v>946.163</v>
      </c>
      <c r="K87" s="54">
        <f>IF(I87&gt;0,100*J87/I87,0)</f>
        <v>101.12544127879201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</v>
      </c>
      <c r="F17" s="39">
        <v>100</v>
      </c>
      <c r="G17" s="40"/>
      <c r="H17" s="148"/>
      <c r="I17" s="149">
        <v>0.017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1991</v>
      </c>
      <c r="D24" s="38">
        <v>1870</v>
      </c>
      <c r="E24" s="38">
        <v>1870</v>
      </c>
      <c r="F24" s="39">
        <v>100</v>
      </c>
      <c r="G24" s="40"/>
      <c r="H24" s="148">
        <v>141.692</v>
      </c>
      <c r="I24" s="149">
        <v>141.933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80</v>
      </c>
      <c r="D26" s="38">
        <v>92</v>
      </c>
      <c r="E26" s="38">
        <v>93</v>
      </c>
      <c r="F26" s="39">
        <v>101.08695652173913</v>
      </c>
      <c r="G26" s="40"/>
      <c r="H26" s="148">
        <v>10</v>
      </c>
      <c r="I26" s="149">
        <v>7.5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/>
      <c r="F29" s="31"/>
      <c r="G29" s="31"/>
      <c r="H29" s="147">
        <v>0.1</v>
      </c>
      <c r="I29" s="147">
        <v>0.09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623</v>
      </c>
      <c r="D30" s="30">
        <v>594</v>
      </c>
      <c r="E30" s="30">
        <v>600</v>
      </c>
      <c r="F30" s="31"/>
      <c r="G30" s="31"/>
      <c r="H30" s="147">
        <v>47.597</v>
      </c>
      <c r="I30" s="147">
        <v>39.798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625</v>
      </c>
      <c r="D31" s="38">
        <v>596</v>
      </c>
      <c r="E31" s="38">
        <v>600</v>
      </c>
      <c r="F31" s="39">
        <v>100.67114093959732</v>
      </c>
      <c r="G31" s="40"/>
      <c r="H31" s="148">
        <v>47.697</v>
      </c>
      <c r="I31" s="149">
        <v>39.888000000000005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55</v>
      </c>
      <c r="D35" s="30">
        <v>60</v>
      </c>
      <c r="E35" s="30"/>
      <c r="F35" s="31"/>
      <c r="G35" s="31"/>
      <c r="H35" s="147">
        <v>1.4</v>
      </c>
      <c r="I35" s="147">
        <v>2.5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55</v>
      </c>
      <c r="D37" s="38">
        <v>60</v>
      </c>
      <c r="E37" s="38"/>
      <c r="F37" s="39"/>
      <c r="G37" s="40"/>
      <c r="H37" s="148">
        <v>1.4</v>
      </c>
      <c r="I37" s="149">
        <v>2.5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107</v>
      </c>
      <c r="D54" s="30">
        <v>110</v>
      </c>
      <c r="E54" s="30">
        <v>100</v>
      </c>
      <c r="F54" s="31"/>
      <c r="G54" s="31"/>
      <c r="H54" s="147">
        <v>8.56</v>
      </c>
      <c r="I54" s="147">
        <v>8.8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200</v>
      </c>
      <c r="D55" s="30">
        <v>76</v>
      </c>
      <c r="E55" s="30">
        <v>76</v>
      </c>
      <c r="F55" s="31"/>
      <c r="G55" s="31"/>
      <c r="H55" s="147">
        <v>17</v>
      </c>
      <c r="I55" s="147">
        <v>6.46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>
        <v>0.013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445</v>
      </c>
      <c r="D58" s="30">
        <v>465</v>
      </c>
      <c r="E58" s="30">
        <v>445</v>
      </c>
      <c r="F58" s="31"/>
      <c r="G58" s="31"/>
      <c r="H58" s="147">
        <v>37.91</v>
      </c>
      <c r="I58" s="147">
        <v>51.03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752</v>
      </c>
      <c r="D59" s="38">
        <v>651</v>
      </c>
      <c r="E59" s="38">
        <v>621</v>
      </c>
      <c r="F59" s="39">
        <v>95.39170506912443</v>
      </c>
      <c r="G59" s="40"/>
      <c r="H59" s="148">
        <v>63.47</v>
      </c>
      <c r="I59" s="149">
        <v>66.303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35</v>
      </c>
      <c r="E66" s="38">
        <v>20</v>
      </c>
      <c r="F66" s="39">
        <v>57.142857142857146</v>
      </c>
      <c r="G66" s="40"/>
      <c r="H66" s="148">
        <v>1.49</v>
      </c>
      <c r="I66" s="149">
        <v>1.575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21400</v>
      </c>
      <c r="D68" s="30">
        <v>19910</v>
      </c>
      <c r="E68" s="30">
        <v>20500</v>
      </c>
      <c r="F68" s="31"/>
      <c r="G68" s="31"/>
      <c r="H68" s="147">
        <v>1845</v>
      </c>
      <c r="I68" s="147">
        <v>1710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2700</v>
      </c>
      <c r="D69" s="30">
        <v>2415</v>
      </c>
      <c r="E69" s="30">
        <v>2500</v>
      </c>
      <c r="F69" s="31"/>
      <c r="G69" s="31"/>
      <c r="H69" s="147">
        <v>230</v>
      </c>
      <c r="I69" s="147">
        <v>208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24100</v>
      </c>
      <c r="D70" s="38">
        <v>22325</v>
      </c>
      <c r="E70" s="38">
        <v>23000</v>
      </c>
      <c r="F70" s="39">
        <v>103.02351623740202</v>
      </c>
      <c r="G70" s="40"/>
      <c r="H70" s="148">
        <v>2075</v>
      </c>
      <c r="I70" s="149">
        <v>1918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/>
      <c r="E72" s="30"/>
      <c r="F72" s="31"/>
      <c r="G72" s="31"/>
      <c r="H72" s="147">
        <v>0.5</v>
      </c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1019</v>
      </c>
      <c r="E73" s="30">
        <v>1019</v>
      </c>
      <c r="F73" s="31"/>
      <c r="G73" s="31"/>
      <c r="H73" s="147">
        <v>20.995</v>
      </c>
      <c r="I73" s="147">
        <v>20.995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/>
      <c r="E76" s="30"/>
      <c r="F76" s="31"/>
      <c r="G76" s="31"/>
      <c r="H76" s="147">
        <v>2.17</v>
      </c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28</v>
      </c>
      <c r="E77" s="30">
        <v>63</v>
      </c>
      <c r="F77" s="31"/>
      <c r="G77" s="31"/>
      <c r="H77" s="147">
        <v>2.38</v>
      </c>
      <c r="I77" s="147">
        <v>2.38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7489.7325</v>
      </c>
      <c r="D79" s="30">
        <v>7511</v>
      </c>
      <c r="E79" s="30">
        <v>4901</v>
      </c>
      <c r="F79" s="31"/>
      <c r="G79" s="31"/>
      <c r="H79" s="147">
        <v>751.078</v>
      </c>
      <c r="I79" s="147">
        <v>497.598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8576.7325</v>
      </c>
      <c r="D80" s="38">
        <v>8558</v>
      </c>
      <c r="E80" s="38">
        <v>5983</v>
      </c>
      <c r="F80" s="39">
        <v>69.91119420425333</v>
      </c>
      <c r="G80" s="40"/>
      <c r="H80" s="148">
        <v>777.1229999999999</v>
      </c>
      <c r="I80" s="149">
        <v>520.973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36201.7325</v>
      </c>
      <c r="D87" s="53">
        <v>34188</v>
      </c>
      <c r="E87" s="53">
        <v>32188</v>
      </c>
      <c r="F87" s="54">
        <f>IF(D87&gt;0,100*E87/D87,0)</f>
        <v>94.14999414999416</v>
      </c>
      <c r="G87" s="40"/>
      <c r="H87" s="152">
        <v>3117.872</v>
      </c>
      <c r="I87" s="153">
        <v>2698.689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9" zoomScaleSheetLayoutView="99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8">
        <v>0.01</v>
      </c>
      <c r="I17" s="149">
        <v>0.01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1039</v>
      </c>
      <c r="D24" s="38">
        <v>934</v>
      </c>
      <c r="E24" s="38">
        <v>900</v>
      </c>
      <c r="F24" s="39">
        <v>96.35974304068523</v>
      </c>
      <c r="G24" s="40"/>
      <c r="H24" s="148">
        <v>32.543</v>
      </c>
      <c r="I24" s="149">
        <v>27.46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105</v>
      </c>
      <c r="E26" s="38">
        <v>105</v>
      </c>
      <c r="F26" s="39">
        <v>100</v>
      </c>
      <c r="G26" s="40"/>
      <c r="H26" s="148">
        <v>2.6</v>
      </c>
      <c r="I26" s="149">
        <v>2.7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18</v>
      </c>
      <c r="D28" s="30">
        <v>10</v>
      </c>
      <c r="E28" s="30">
        <v>10</v>
      </c>
      <c r="F28" s="31"/>
      <c r="G28" s="31"/>
      <c r="H28" s="147">
        <v>0.68</v>
      </c>
      <c r="I28" s="147">
        <v>0.4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156</v>
      </c>
      <c r="D30" s="30">
        <v>124</v>
      </c>
      <c r="E30" s="30">
        <v>120</v>
      </c>
      <c r="F30" s="31"/>
      <c r="G30" s="31"/>
      <c r="H30" s="147">
        <v>2.636</v>
      </c>
      <c r="I30" s="147">
        <v>1.984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174</v>
      </c>
      <c r="D31" s="38">
        <v>134</v>
      </c>
      <c r="E31" s="38">
        <v>130</v>
      </c>
      <c r="F31" s="39">
        <v>97.01492537313433</v>
      </c>
      <c r="G31" s="40"/>
      <c r="H31" s="148">
        <v>3.3160000000000003</v>
      </c>
      <c r="I31" s="149">
        <v>2.384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135</v>
      </c>
      <c r="D54" s="30">
        <v>195</v>
      </c>
      <c r="E54" s="30">
        <v>175</v>
      </c>
      <c r="F54" s="31"/>
      <c r="G54" s="31"/>
      <c r="H54" s="147">
        <v>6.075</v>
      </c>
      <c r="I54" s="147">
        <v>8.775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400</v>
      </c>
      <c r="D55" s="30">
        <v>300</v>
      </c>
      <c r="E55" s="30">
        <v>300</v>
      </c>
      <c r="F55" s="31"/>
      <c r="G55" s="31"/>
      <c r="H55" s="147">
        <v>16</v>
      </c>
      <c r="I55" s="147">
        <v>12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8</v>
      </c>
      <c r="E58" s="30">
        <v>6</v>
      </c>
      <c r="F58" s="31"/>
      <c r="G58" s="31"/>
      <c r="H58" s="147">
        <v>0.154</v>
      </c>
      <c r="I58" s="147">
        <v>0.3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541</v>
      </c>
      <c r="D59" s="38">
        <v>503</v>
      </c>
      <c r="E59" s="38">
        <v>481</v>
      </c>
      <c r="F59" s="39">
        <v>95.62624254473161</v>
      </c>
      <c r="G59" s="40"/>
      <c r="H59" s="148">
        <v>22.229</v>
      </c>
      <c r="I59" s="149">
        <v>21.075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427</v>
      </c>
      <c r="D66" s="38">
        <v>416</v>
      </c>
      <c r="E66" s="38">
        <v>65</v>
      </c>
      <c r="F66" s="39">
        <v>15.625</v>
      </c>
      <c r="G66" s="40"/>
      <c r="H66" s="148">
        <v>34.16</v>
      </c>
      <c r="I66" s="149">
        <v>35.2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470</v>
      </c>
      <c r="D68" s="30">
        <v>500</v>
      </c>
      <c r="E68" s="30">
        <v>450</v>
      </c>
      <c r="F68" s="31"/>
      <c r="G68" s="31"/>
      <c r="H68" s="147">
        <v>18.5</v>
      </c>
      <c r="I68" s="147">
        <v>20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220</v>
      </c>
      <c r="D69" s="30">
        <v>170</v>
      </c>
      <c r="E69" s="30">
        <v>220</v>
      </c>
      <c r="F69" s="31"/>
      <c r="G69" s="31"/>
      <c r="H69" s="147">
        <v>8.5</v>
      </c>
      <c r="I69" s="147">
        <v>7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690</v>
      </c>
      <c r="D70" s="38">
        <v>670</v>
      </c>
      <c r="E70" s="38">
        <v>670</v>
      </c>
      <c r="F70" s="39">
        <v>100</v>
      </c>
      <c r="G70" s="40"/>
      <c r="H70" s="148">
        <v>27</v>
      </c>
      <c r="I70" s="149">
        <v>27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6</v>
      </c>
      <c r="D76" s="30"/>
      <c r="E76" s="30"/>
      <c r="F76" s="31"/>
      <c r="G76" s="31"/>
      <c r="H76" s="147">
        <v>0.195</v>
      </c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27</v>
      </c>
      <c r="E77" s="30"/>
      <c r="F77" s="31"/>
      <c r="G77" s="31"/>
      <c r="H77" s="147">
        <v>0.735</v>
      </c>
      <c r="I77" s="147">
        <v>0.945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/>
      <c r="E79" s="30"/>
      <c r="F79" s="31"/>
      <c r="G79" s="31"/>
      <c r="H79" s="147">
        <v>0.29</v>
      </c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35</v>
      </c>
      <c r="D80" s="38">
        <v>27</v>
      </c>
      <c r="E80" s="38"/>
      <c r="F80" s="39"/>
      <c r="G80" s="40"/>
      <c r="H80" s="148">
        <v>1.22</v>
      </c>
      <c r="I80" s="149">
        <v>0.945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3012</v>
      </c>
      <c r="D87" s="53">
        <v>2790</v>
      </c>
      <c r="E87" s="53">
        <v>2352</v>
      </c>
      <c r="F87" s="54">
        <f>IF(D87&gt;0,100*E87/D87,0)</f>
        <v>84.3010752688172</v>
      </c>
      <c r="G87" s="40"/>
      <c r="H87" s="152">
        <v>123.078</v>
      </c>
      <c r="I87" s="153">
        <v>116.774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2" zoomScaleSheetLayoutView="92" zoomScalePageLayoutView="0" workbookViewId="0" topLeftCell="A1">
      <selection activeCell="F15" sqref="F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289</v>
      </c>
      <c r="D7" s="21" t="s">
        <v>289</v>
      </c>
      <c r="E7" s="21">
        <v>1</v>
      </c>
      <c r="F7" s="22" t="str">
        <f>CONCATENATE(D6,"=100")</f>
        <v>2017=100</v>
      </c>
      <c r="G7" s="23"/>
      <c r="H7" s="20" t="s">
        <v>289</v>
      </c>
      <c r="I7" s="21" t="s">
        <v>289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48">
        <v>0.01</v>
      </c>
      <c r="I15" s="149">
        <v>0.01</v>
      </c>
      <c r="J15" s="149">
        <v>0.01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/>
      <c r="F19" s="31"/>
      <c r="G19" s="31"/>
      <c r="H19" s="147">
        <v>0.011</v>
      </c>
      <c r="I19" s="147">
        <v>0.012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>
        <v>1</v>
      </c>
      <c r="E22" s="38"/>
      <c r="F22" s="39"/>
      <c r="G22" s="40"/>
      <c r="H22" s="148">
        <v>0.011</v>
      </c>
      <c r="I22" s="149">
        <v>0.012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1269</v>
      </c>
      <c r="D24" s="38">
        <v>1269</v>
      </c>
      <c r="E24" s="38">
        <v>1327</v>
      </c>
      <c r="F24" s="39">
        <v>104.57052797478329</v>
      </c>
      <c r="G24" s="40"/>
      <c r="H24" s="148">
        <v>16.492</v>
      </c>
      <c r="I24" s="149">
        <v>16.492</v>
      </c>
      <c r="J24" s="149">
        <v>16.958</v>
      </c>
      <c r="K24" s="41">
        <v>102.82561241814211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175</v>
      </c>
      <c r="D26" s="38">
        <v>175</v>
      </c>
      <c r="E26" s="38">
        <v>160</v>
      </c>
      <c r="F26" s="39">
        <v>91.42857142857143</v>
      </c>
      <c r="G26" s="40"/>
      <c r="H26" s="148">
        <v>2.2</v>
      </c>
      <c r="I26" s="149">
        <v>2.415</v>
      </c>
      <c r="J26" s="149">
        <v>2.3</v>
      </c>
      <c r="K26" s="41">
        <v>95.23809523809523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2</v>
      </c>
      <c r="E28" s="30">
        <v>2</v>
      </c>
      <c r="F28" s="31"/>
      <c r="G28" s="31"/>
      <c r="H28" s="147">
        <v>0.069</v>
      </c>
      <c r="I28" s="147">
        <v>0.038</v>
      </c>
      <c r="J28" s="147">
        <v>0.024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3</v>
      </c>
      <c r="E29" s="30"/>
      <c r="F29" s="31"/>
      <c r="G29" s="31"/>
      <c r="H29" s="147">
        <v>0.06</v>
      </c>
      <c r="I29" s="147">
        <v>0.036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33</v>
      </c>
      <c r="D30" s="30">
        <v>34</v>
      </c>
      <c r="E30" s="30">
        <v>33</v>
      </c>
      <c r="F30" s="31"/>
      <c r="G30" s="31"/>
      <c r="H30" s="147">
        <v>0.66</v>
      </c>
      <c r="I30" s="147">
        <v>0.833</v>
      </c>
      <c r="J30" s="147">
        <v>0.222</v>
      </c>
      <c r="K30" s="32"/>
    </row>
    <row r="31" spans="1:11" s="42" customFormat="1" ht="11.25" customHeight="1">
      <c r="A31" s="43" t="s">
        <v>23</v>
      </c>
      <c r="B31" s="37"/>
      <c r="C31" s="38">
        <v>36</v>
      </c>
      <c r="D31" s="38">
        <v>39</v>
      </c>
      <c r="E31" s="38">
        <v>35</v>
      </c>
      <c r="F31" s="39">
        <v>89.74358974358974</v>
      </c>
      <c r="G31" s="40"/>
      <c r="H31" s="148">
        <v>0.789</v>
      </c>
      <c r="I31" s="149">
        <v>0.9069999999999999</v>
      </c>
      <c r="J31" s="149">
        <v>0.246</v>
      </c>
      <c r="K31" s="41">
        <v>27.12238147739802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390</v>
      </c>
      <c r="D33" s="30">
        <v>353</v>
      </c>
      <c r="E33" s="30">
        <v>300</v>
      </c>
      <c r="F33" s="31"/>
      <c r="G33" s="31"/>
      <c r="H33" s="147">
        <v>5</v>
      </c>
      <c r="I33" s="147">
        <v>5.612</v>
      </c>
      <c r="J33" s="147">
        <v>3</v>
      </c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15</v>
      </c>
      <c r="E34" s="30">
        <v>15</v>
      </c>
      <c r="F34" s="31"/>
      <c r="G34" s="31"/>
      <c r="H34" s="147">
        <v>0.24</v>
      </c>
      <c r="I34" s="147">
        <v>0.152</v>
      </c>
      <c r="J34" s="147">
        <v>0.15</v>
      </c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8</v>
      </c>
      <c r="E35" s="30">
        <v>7</v>
      </c>
      <c r="F35" s="31"/>
      <c r="G35" s="31"/>
      <c r="H35" s="147">
        <v>0.09</v>
      </c>
      <c r="I35" s="147">
        <v>0.089</v>
      </c>
      <c r="J35" s="147">
        <v>0.09</v>
      </c>
      <c r="K35" s="32"/>
    </row>
    <row r="36" spans="1:11" s="33" customFormat="1" ht="11.25" customHeight="1">
      <c r="A36" s="35" t="s">
        <v>27</v>
      </c>
      <c r="B36" s="29"/>
      <c r="C36" s="30">
        <v>405</v>
      </c>
      <c r="D36" s="30">
        <v>415</v>
      </c>
      <c r="E36" s="30">
        <v>415</v>
      </c>
      <c r="F36" s="31"/>
      <c r="G36" s="31"/>
      <c r="H36" s="147">
        <v>6.075</v>
      </c>
      <c r="I36" s="147">
        <v>6.206</v>
      </c>
      <c r="J36" s="147">
        <v>5.811</v>
      </c>
      <c r="K36" s="32"/>
    </row>
    <row r="37" spans="1:11" s="42" customFormat="1" ht="11.25" customHeight="1">
      <c r="A37" s="36" t="s">
        <v>28</v>
      </c>
      <c r="B37" s="37"/>
      <c r="C37" s="38">
        <v>824</v>
      </c>
      <c r="D37" s="38">
        <v>791</v>
      </c>
      <c r="E37" s="38">
        <v>737</v>
      </c>
      <c r="F37" s="39">
        <v>93.173198482933</v>
      </c>
      <c r="G37" s="40"/>
      <c r="H37" s="148">
        <v>11.405000000000001</v>
      </c>
      <c r="I37" s="149">
        <v>12.059000000000001</v>
      </c>
      <c r="J37" s="149">
        <v>9.051</v>
      </c>
      <c r="K37" s="41">
        <v>75.05597479061282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90</v>
      </c>
      <c r="D39" s="38">
        <v>61</v>
      </c>
      <c r="E39" s="38">
        <v>65</v>
      </c>
      <c r="F39" s="39">
        <v>106.55737704918033</v>
      </c>
      <c r="G39" s="40"/>
      <c r="H39" s="148">
        <v>1.33</v>
      </c>
      <c r="I39" s="149">
        <v>0.872</v>
      </c>
      <c r="J39" s="149">
        <v>0.95</v>
      </c>
      <c r="K39" s="41">
        <v>108.94495412844037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47">
        <v>0.03</v>
      </c>
      <c r="I43" s="147">
        <v>0.03</v>
      </c>
      <c r="J43" s="147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1</v>
      </c>
      <c r="E44" s="30"/>
      <c r="F44" s="31"/>
      <c r="G44" s="31"/>
      <c r="H44" s="147"/>
      <c r="I44" s="147">
        <v>0.01</v>
      </c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>
        <v>1</v>
      </c>
      <c r="F46" s="31"/>
      <c r="G46" s="31"/>
      <c r="H46" s="147">
        <v>0.03</v>
      </c>
      <c r="I46" s="147">
        <v>0.03</v>
      </c>
      <c r="J46" s="147">
        <v>0.01</v>
      </c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>
        <v>7</v>
      </c>
      <c r="E47" s="30">
        <v>9</v>
      </c>
      <c r="F47" s="31"/>
      <c r="G47" s="31"/>
      <c r="H47" s="147">
        <v>0.032</v>
      </c>
      <c r="I47" s="147">
        <v>0.032</v>
      </c>
      <c r="J47" s="147">
        <v>0.041</v>
      </c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2</v>
      </c>
      <c r="E48" s="30"/>
      <c r="F48" s="31"/>
      <c r="G48" s="31"/>
      <c r="H48" s="147">
        <v>0.025</v>
      </c>
      <c r="I48" s="147">
        <v>0.026</v>
      </c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14</v>
      </c>
      <c r="D50" s="38">
        <v>15</v>
      </c>
      <c r="E50" s="38">
        <v>12</v>
      </c>
      <c r="F50" s="39">
        <v>80</v>
      </c>
      <c r="G50" s="40"/>
      <c r="H50" s="148">
        <v>0.11699999999999999</v>
      </c>
      <c r="I50" s="149">
        <v>0.128</v>
      </c>
      <c r="J50" s="149">
        <v>0.081</v>
      </c>
      <c r="K50" s="41">
        <v>63.28124999999999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28</v>
      </c>
      <c r="E52" s="38">
        <v>28</v>
      </c>
      <c r="F52" s="39">
        <v>100</v>
      </c>
      <c r="G52" s="40"/>
      <c r="H52" s="148">
        <v>0.364</v>
      </c>
      <c r="I52" s="149">
        <v>0.364</v>
      </c>
      <c r="J52" s="149">
        <v>0.364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330</v>
      </c>
      <c r="D54" s="30">
        <v>300</v>
      </c>
      <c r="E54" s="30">
        <v>206</v>
      </c>
      <c r="F54" s="31"/>
      <c r="G54" s="31"/>
      <c r="H54" s="147">
        <v>4.29</v>
      </c>
      <c r="I54" s="147">
        <v>3.9</v>
      </c>
      <c r="J54" s="147">
        <v>2.678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4</v>
      </c>
      <c r="E55" s="30">
        <v>1</v>
      </c>
      <c r="F55" s="31"/>
      <c r="G55" s="31"/>
      <c r="H55" s="147">
        <v>0.04</v>
      </c>
      <c r="I55" s="147">
        <v>0.04</v>
      </c>
      <c r="J55" s="147">
        <v>0.01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>
        <v>32</v>
      </c>
      <c r="D57" s="30">
        <v>32</v>
      </c>
      <c r="E57" s="30">
        <v>28</v>
      </c>
      <c r="F57" s="31"/>
      <c r="G57" s="31"/>
      <c r="H57" s="147">
        <v>0.16</v>
      </c>
      <c r="I57" s="147">
        <v>0.448</v>
      </c>
      <c r="J57" s="147">
        <v>0.392</v>
      </c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5</v>
      </c>
      <c r="E58" s="30">
        <v>6</v>
      </c>
      <c r="F58" s="31"/>
      <c r="G58" s="31"/>
      <c r="H58" s="147">
        <v>0.05</v>
      </c>
      <c r="I58" s="147">
        <v>0.05</v>
      </c>
      <c r="J58" s="147">
        <v>0.058</v>
      </c>
      <c r="K58" s="32"/>
    </row>
    <row r="59" spans="1:11" s="42" customFormat="1" ht="11.25" customHeight="1">
      <c r="A59" s="36" t="s">
        <v>46</v>
      </c>
      <c r="B59" s="37"/>
      <c r="C59" s="38">
        <v>371</v>
      </c>
      <c r="D59" s="38">
        <v>341</v>
      </c>
      <c r="E59" s="38">
        <v>241</v>
      </c>
      <c r="F59" s="39">
        <v>70.67448680351906</v>
      </c>
      <c r="G59" s="40"/>
      <c r="H59" s="148">
        <v>4.54</v>
      </c>
      <c r="I59" s="149">
        <v>4.438</v>
      </c>
      <c r="J59" s="149">
        <v>3.1379999999999995</v>
      </c>
      <c r="K59" s="41">
        <v>70.70752591257323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2200</v>
      </c>
      <c r="E61" s="30">
        <v>2300</v>
      </c>
      <c r="F61" s="31"/>
      <c r="G61" s="31"/>
      <c r="H61" s="147">
        <v>26.4</v>
      </c>
      <c r="I61" s="147">
        <v>28.6</v>
      </c>
      <c r="J61" s="147">
        <v>29.9</v>
      </c>
      <c r="K61" s="32"/>
    </row>
    <row r="62" spans="1:11" s="33" customFormat="1" ht="11.25" customHeight="1">
      <c r="A62" s="35" t="s">
        <v>48</v>
      </c>
      <c r="B62" s="29"/>
      <c r="C62" s="30">
        <v>1065</v>
      </c>
      <c r="D62" s="30">
        <v>1055</v>
      </c>
      <c r="E62" s="30">
        <v>1045</v>
      </c>
      <c r="F62" s="31"/>
      <c r="G62" s="31"/>
      <c r="H62" s="147">
        <v>16.082</v>
      </c>
      <c r="I62" s="147">
        <v>15.134</v>
      </c>
      <c r="J62" s="147">
        <v>13.255</v>
      </c>
      <c r="K62" s="32"/>
    </row>
    <row r="63" spans="1:11" s="33" customFormat="1" ht="11.25" customHeight="1">
      <c r="A63" s="35" t="s">
        <v>49</v>
      </c>
      <c r="B63" s="29"/>
      <c r="C63" s="30">
        <v>1082</v>
      </c>
      <c r="D63" s="30">
        <v>1110</v>
      </c>
      <c r="E63" s="30">
        <v>1036</v>
      </c>
      <c r="F63" s="31"/>
      <c r="G63" s="31"/>
      <c r="H63" s="147">
        <v>13.518</v>
      </c>
      <c r="I63" s="147">
        <v>18.369</v>
      </c>
      <c r="J63" s="147">
        <v>15.828</v>
      </c>
      <c r="K63" s="32"/>
    </row>
    <row r="64" spans="1:11" s="42" customFormat="1" ht="11.25" customHeight="1">
      <c r="A64" s="36" t="s">
        <v>50</v>
      </c>
      <c r="B64" s="37"/>
      <c r="C64" s="38">
        <v>4347</v>
      </c>
      <c r="D64" s="38">
        <v>4365</v>
      </c>
      <c r="E64" s="38">
        <v>4381</v>
      </c>
      <c r="F64" s="39">
        <v>100.36655211912944</v>
      </c>
      <c r="G64" s="40"/>
      <c r="H64" s="148">
        <v>56</v>
      </c>
      <c r="I64" s="149">
        <v>62.103</v>
      </c>
      <c r="J64" s="149">
        <v>58.983000000000004</v>
      </c>
      <c r="K64" s="41">
        <v>94.97608811168543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7259</v>
      </c>
      <c r="D66" s="38">
        <v>7540</v>
      </c>
      <c r="E66" s="38">
        <v>7047</v>
      </c>
      <c r="F66" s="39">
        <v>93.46153846153847</v>
      </c>
      <c r="G66" s="40"/>
      <c r="H66" s="148">
        <v>105.256</v>
      </c>
      <c r="I66" s="149">
        <v>101.036</v>
      </c>
      <c r="J66" s="149">
        <v>99.139</v>
      </c>
      <c r="K66" s="41">
        <v>98.12245140346015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>
        <v>2</v>
      </c>
      <c r="E68" s="30"/>
      <c r="F68" s="31"/>
      <c r="G68" s="31"/>
      <c r="H68" s="147"/>
      <c r="I68" s="147">
        <v>0.026</v>
      </c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>
        <v>2</v>
      </c>
      <c r="E70" s="38"/>
      <c r="F70" s="39"/>
      <c r="G70" s="40"/>
      <c r="H70" s="148"/>
      <c r="I70" s="149">
        <v>0.026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211</v>
      </c>
      <c r="D72" s="30">
        <v>211</v>
      </c>
      <c r="E72" s="30">
        <v>250</v>
      </c>
      <c r="F72" s="31"/>
      <c r="G72" s="31"/>
      <c r="H72" s="147">
        <v>2.396</v>
      </c>
      <c r="I72" s="147">
        <v>2.396</v>
      </c>
      <c r="J72" s="147">
        <v>2.75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170</v>
      </c>
      <c r="E73" s="30">
        <v>170</v>
      </c>
      <c r="F73" s="31"/>
      <c r="G73" s="31"/>
      <c r="H73" s="147">
        <v>3.1</v>
      </c>
      <c r="I73" s="147">
        <v>3.1</v>
      </c>
      <c r="J73" s="147">
        <v>3.158</v>
      </c>
      <c r="K73" s="32"/>
    </row>
    <row r="74" spans="1:11" s="33" customFormat="1" ht="11.25" customHeight="1">
      <c r="A74" s="35" t="s">
        <v>57</v>
      </c>
      <c r="B74" s="29"/>
      <c r="C74" s="30">
        <v>75</v>
      </c>
      <c r="D74" s="30">
        <v>81</v>
      </c>
      <c r="E74" s="30">
        <v>23</v>
      </c>
      <c r="F74" s="31"/>
      <c r="G74" s="31"/>
      <c r="H74" s="147">
        <v>1.012</v>
      </c>
      <c r="I74" s="147">
        <v>1.094</v>
      </c>
      <c r="J74" s="147">
        <v>0.31</v>
      </c>
      <c r="K74" s="32"/>
    </row>
    <row r="75" spans="1:11" s="33" customFormat="1" ht="11.25" customHeight="1">
      <c r="A75" s="35" t="s">
        <v>58</v>
      </c>
      <c r="B75" s="29"/>
      <c r="C75" s="30">
        <v>846</v>
      </c>
      <c r="D75" s="30">
        <v>783</v>
      </c>
      <c r="E75" s="30">
        <v>783</v>
      </c>
      <c r="F75" s="31"/>
      <c r="G75" s="31"/>
      <c r="H75" s="147">
        <v>10.135</v>
      </c>
      <c r="I75" s="147">
        <v>9.073</v>
      </c>
      <c r="J75" s="147">
        <v>9.383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5</v>
      </c>
      <c r="E76" s="30">
        <v>7</v>
      </c>
      <c r="F76" s="31"/>
      <c r="G76" s="31"/>
      <c r="H76" s="147">
        <v>0.195</v>
      </c>
      <c r="I76" s="147">
        <v>0.195</v>
      </c>
      <c r="J76" s="147">
        <v>0.193</v>
      </c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40</v>
      </c>
      <c r="E77" s="30">
        <v>39</v>
      </c>
      <c r="F77" s="31"/>
      <c r="G77" s="31"/>
      <c r="H77" s="147">
        <v>0.225</v>
      </c>
      <c r="I77" s="147">
        <v>0.52</v>
      </c>
      <c r="J77" s="147">
        <v>0.475</v>
      </c>
      <c r="K77" s="32"/>
    </row>
    <row r="78" spans="1:11" s="33" customFormat="1" ht="11.25" customHeight="1">
      <c r="A78" s="35" t="s">
        <v>61</v>
      </c>
      <c r="B78" s="29"/>
      <c r="C78" s="30">
        <v>270</v>
      </c>
      <c r="D78" s="30">
        <v>275</v>
      </c>
      <c r="E78" s="30">
        <v>275</v>
      </c>
      <c r="F78" s="31"/>
      <c r="G78" s="31"/>
      <c r="H78" s="147">
        <v>4.55</v>
      </c>
      <c r="I78" s="147">
        <v>4.54</v>
      </c>
      <c r="J78" s="147">
        <v>4.565</v>
      </c>
      <c r="K78" s="32"/>
    </row>
    <row r="79" spans="1:11" s="33" customFormat="1" ht="11.25" customHeight="1">
      <c r="A79" s="35" t="s">
        <v>62</v>
      </c>
      <c r="B79" s="29"/>
      <c r="C79" s="30">
        <v>180.237</v>
      </c>
      <c r="D79" s="30">
        <v>198</v>
      </c>
      <c r="E79" s="30">
        <v>221</v>
      </c>
      <c r="F79" s="31"/>
      <c r="G79" s="31"/>
      <c r="H79" s="147">
        <v>1.51880256788905</v>
      </c>
      <c r="I79" s="147">
        <v>1.317</v>
      </c>
      <c r="J79" s="147">
        <v>1.879</v>
      </c>
      <c r="K79" s="32"/>
    </row>
    <row r="80" spans="1:11" s="42" customFormat="1" ht="11.25" customHeight="1">
      <c r="A80" s="43" t="s">
        <v>63</v>
      </c>
      <c r="B80" s="37"/>
      <c r="C80" s="38">
        <v>1782.237</v>
      </c>
      <c r="D80" s="38">
        <v>1763</v>
      </c>
      <c r="E80" s="38">
        <v>1768</v>
      </c>
      <c r="F80" s="39">
        <v>100.28360748723766</v>
      </c>
      <c r="G80" s="40"/>
      <c r="H80" s="148">
        <v>23.131802567889054</v>
      </c>
      <c r="I80" s="149">
        <v>22.235</v>
      </c>
      <c r="J80" s="149">
        <v>22.713</v>
      </c>
      <c r="K80" s="41">
        <v>102.1497638857657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2</v>
      </c>
      <c r="E82" s="30">
        <v>2</v>
      </c>
      <c r="F82" s="31"/>
      <c r="G82" s="31"/>
      <c r="H82" s="147">
        <v>0.025</v>
      </c>
      <c r="I82" s="147">
        <v>0.03</v>
      </c>
      <c r="J82" s="147">
        <v>0.03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10</v>
      </c>
      <c r="F83" s="31"/>
      <c r="G83" s="31"/>
      <c r="H83" s="147">
        <v>0.023</v>
      </c>
      <c r="I83" s="147">
        <v>0.023</v>
      </c>
      <c r="J83" s="147">
        <v>0.023</v>
      </c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12</v>
      </c>
      <c r="E84" s="38">
        <v>12</v>
      </c>
      <c r="F84" s="39">
        <v>100</v>
      </c>
      <c r="G84" s="40"/>
      <c r="H84" s="148">
        <v>0.048</v>
      </c>
      <c r="I84" s="149">
        <v>0.053</v>
      </c>
      <c r="J84" s="149">
        <v>0.053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16208.237000000001</v>
      </c>
      <c r="D87" s="53">
        <v>16403</v>
      </c>
      <c r="E87" s="53">
        <v>15814</v>
      </c>
      <c r="F87" s="54">
        <f>IF(D87&gt;0,100*E87/D87,0)</f>
        <v>96.40919344022434</v>
      </c>
      <c r="G87" s="40"/>
      <c r="H87" s="152">
        <v>221.69380256788907</v>
      </c>
      <c r="I87" s="153">
        <v>223.15000000000003</v>
      </c>
      <c r="J87" s="153">
        <v>213.986</v>
      </c>
      <c r="K87" s="54">
        <f>IF(I87&gt;0,100*J87/I87,0)</f>
        <v>95.8933452834416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8" zoomScaleSheetLayoutView="98" zoomScalePageLayoutView="0" workbookViewId="0" topLeftCell="A1">
      <selection activeCell="K37" sqref="K3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42</v>
      </c>
      <c r="D26" s="38">
        <v>42</v>
      </c>
      <c r="E26" s="38">
        <v>40</v>
      </c>
      <c r="F26" s="39">
        <v>95.23809523809524</v>
      </c>
      <c r="G26" s="40"/>
      <c r="H26" s="148">
        <v>1.48</v>
      </c>
      <c r="I26" s="149">
        <v>1.48</v>
      </c>
      <c r="J26" s="149">
        <v>1.435</v>
      </c>
      <c r="K26" s="41">
        <v>96.95945945945947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>
        <v>13</v>
      </c>
      <c r="E30" s="30">
        <v>13</v>
      </c>
      <c r="F30" s="31"/>
      <c r="G30" s="31"/>
      <c r="H30" s="147"/>
      <c r="I30" s="147">
        <v>0.715</v>
      </c>
      <c r="J30" s="147">
        <v>0.55</v>
      </c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>
        <v>13</v>
      </c>
      <c r="E31" s="38">
        <v>13</v>
      </c>
      <c r="F31" s="39">
        <v>100</v>
      </c>
      <c r="G31" s="40"/>
      <c r="H31" s="148"/>
      <c r="I31" s="149">
        <v>0.715</v>
      </c>
      <c r="J31" s="149">
        <v>0.55</v>
      </c>
      <c r="K31" s="41">
        <v>76.92307692307693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100</v>
      </c>
      <c r="F33" s="31"/>
      <c r="G33" s="31"/>
      <c r="H33" s="147">
        <v>3.768</v>
      </c>
      <c r="I33" s="147">
        <v>3.8</v>
      </c>
      <c r="J33" s="147">
        <v>3.7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14</v>
      </c>
      <c r="F34" s="31"/>
      <c r="G34" s="31"/>
      <c r="H34" s="147">
        <v>0.463</v>
      </c>
      <c r="I34" s="147">
        <v>0.45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18</v>
      </c>
      <c r="E35" s="30">
        <v>20</v>
      </c>
      <c r="F35" s="31"/>
      <c r="G35" s="31"/>
      <c r="H35" s="147">
        <v>0.832</v>
      </c>
      <c r="I35" s="147">
        <v>0.75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146</v>
      </c>
      <c r="D36" s="30">
        <v>146</v>
      </c>
      <c r="E36" s="30">
        <v>146</v>
      </c>
      <c r="F36" s="31"/>
      <c r="G36" s="31"/>
      <c r="H36" s="147">
        <v>4.089</v>
      </c>
      <c r="I36" s="147">
        <v>4.089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299</v>
      </c>
      <c r="D37" s="38">
        <v>297</v>
      </c>
      <c r="E37" s="38">
        <v>280</v>
      </c>
      <c r="F37" s="39">
        <v>94.27609427609427</v>
      </c>
      <c r="G37" s="40"/>
      <c r="H37" s="148">
        <v>9.152000000000001</v>
      </c>
      <c r="I37" s="149">
        <v>9.089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10</v>
      </c>
      <c r="E39" s="38">
        <v>15</v>
      </c>
      <c r="F39" s="39">
        <v>150</v>
      </c>
      <c r="G39" s="40"/>
      <c r="H39" s="148">
        <v>0.379</v>
      </c>
      <c r="I39" s="149">
        <v>0.29</v>
      </c>
      <c r="J39" s="149">
        <v>0.47</v>
      </c>
      <c r="K39" s="41">
        <v>162.0689655172414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6</v>
      </c>
      <c r="E43" s="30">
        <v>6</v>
      </c>
      <c r="F43" s="31"/>
      <c r="G43" s="31"/>
      <c r="H43" s="147">
        <v>0.24</v>
      </c>
      <c r="I43" s="147">
        <v>0.096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1</v>
      </c>
      <c r="F45" s="31"/>
      <c r="G45" s="31"/>
      <c r="H45" s="147">
        <v>0.052</v>
      </c>
      <c r="I45" s="147">
        <v>0.056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>
        <v>7</v>
      </c>
      <c r="F50" s="39">
        <v>87.5</v>
      </c>
      <c r="G50" s="40"/>
      <c r="H50" s="148">
        <v>0.292</v>
      </c>
      <c r="I50" s="149">
        <v>0.152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150</v>
      </c>
      <c r="E54" s="30">
        <v>130</v>
      </c>
      <c r="F54" s="31"/>
      <c r="G54" s="31"/>
      <c r="H54" s="147">
        <v>6.5</v>
      </c>
      <c r="I54" s="147">
        <v>7.2</v>
      </c>
      <c r="J54" s="147">
        <v>6.5</v>
      </c>
      <c r="K54" s="32"/>
    </row>
    <row r="55" spans="1:11" s="33" customFormat="1" ht="11.25" customHeight="1">
      <c r="A55" s="35" t="s">
        <v>42</v>
      </c>
      <c r="B55" s="29"/>
      <c r="C55" s="30">
        <v>285</v>
      </c>
      <c r="D55" s="30">
        <v>272</v>
      </c>
      <c r="E55" s="30">
        <v>280</v>
      </c>
      <c r="F55" s="31"/>
      <c r="G55" s="31"/>
      <c r="H55" s="147">
        <v>14.25</v>
      </c>
      <c r="I55" s="147">
        <v>13.6</v>
      </c>
      <c r="J55" s="147">
        <v>14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75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40</v>
      </c>
      <c r="E58" s="30">
        <v>38</v>
      </c>
      <c r="F58" s="31"/>
      <c r="G58" s="31"/>
      <c r="H58" s="147">
        <v>1.444</v>
      </c>
      <c r="I58" s="147">
        <v>1.52</v>
      </c>
      <c r="J58" s="147">
        <v>1.71</v>
      </c>
      <c r="K58" s="32"/>
    </row>
    <row r="59" spans="1:11" s="42" customFormat="1" ht="11.25" customHeight="1">
      <c r="A59" s="36" t="s">
        <v>46</v>
      </c>
      <c r="B59" s="37"/>
      <c r="C59" s="38">
        <v>448</v>
      </c>
      <c r="D59" s="38">
        <v>462</v>
      </c>
      <c r="E59" s="38">
        <v>448</v>
      </c>
      <c r="F59" s="39">
        <v>96.96969696969697</v>
      </c>
      <c r="G59" s="40"/>
      <c r="H59" s="148">
        <v>97.194</v>
      </c>
      <c r="I59" s="149">
        <v>22.32</v>
      </c>
      <c r="J59" s="149">
        <v>22.21</v>
      </c>
      <c r="K59" s="41">
        <v>99.50716845878136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180</v>
      </c>
      <c r="D61" s="30">
        <v>150</v>
      </c>
      <c r="E61" s="30">
        <v>140</v>
      </c>
      <c r="F61" s="31"/>
      <c r="G61" s="31"/>
      <c r="H61" s="147">
        <v>6.3</v>
      </c>
      <c r="I61" s="147">
        <v>5.25</v>
      </c>
      <c r="J61" s="147">
        <v>7</v>
      </c>
      <c r="K61" s="32"/>
    </row>
    <row r="62" spans="1:11" s="33" customFormat="1" ht="11.25" customHeight="1">
      <c r="A62" s="35" t="s">
        <v>48</v>
      </c>
      <c r="B62" s="29"/>
      <c r="C62" s="30">
        <v>157</v>
      </c>
      <c r="D62" s="30">
        <v>159</v>
      </c>
      <c r="E62" s="30">
        <v>174</v>
      </c>
      <c r="F62" s="31"/>
      <c r="G62" s="31"/>
      <c r="H62" s="147">
        <v>3.259</v>
      </c>
      <c r="I62" s="147">
        <v>3.549</v>
      </c>
      <c r="J62" s="147">
        <v>3.699</v>
      </c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1142</v>
      </c>
      <c r="E63" s="30">
        <v>1139</v>
      </c>
      <c r="F63" s="31"/>
      <c r="G63" s="31"/>
      <c r="H63" s="147">
        <v>61.218</v>
      </c>
      <c r="I63" s="147">
        <v>72.7</v>
      </c>
      <c r="J63" s="147">
        <v>68.34</v>
      </c>
      <c r="K63" s="32"/>
    </row>
    <row r="64" spans="1:11" s="42" customFormat="1" ht="11.25" customHeight="1">
      <c r="A64" s="36" t="s">
        <v>50</v>
      </c>
      <c r="B64" s="37"/>
      <c r="C64" s="38">
        <v>1454</v>
      </c>
      <c r="D64" s="38">
        <v>1451</v>
      </c>
      <c r="E64" s="38">
        <v>1453</v>
      </c>
      <c r="F64" s="39">
        <v>100.13783597518952</v>
      </c>
      <c r="G64" s="40"/>
      <c r="H64" s="148">
        <v>70.777</v>
      </c>
      <c r="I64" s="149">
        <v>81.499</v>
      </c>
      <c r="J64" s="149">
        <v>79.039</v>
      </c>
      <c r="K64" s="41">
        <v>96.98155805592708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651</v>
      </c>
      <c r="D66" s="38">
        <v>647</v>
      </c>
      <c r="E66" s="38">
        <v>550</v>
      </c>
      <c r="F66" s="39">
        <v>85.00772797527048</v>
      </c>
      <c r="G66" s="40"/>
      <c r="H66" s="148">
        <v>29.49</v>
      </c>
      <c r="I66" s="149">
        <v>41.514</v>
      </c>
      <c r="J66" s="149">
        <v>21.175</v>
      </c>
      <c r="K66" s="41">
        <v>51.006889242183355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15</v>
      </c>
      <c r="F72" s="31"/>
      <c r="G72" s="31"/>
      <c r="H72" s="147">
        <v>0.315</v>
      </c>
      <c r="I72" s="147">
        <v>0.314</v>
      </c>
      <c r="J72" s="147">
        <v>0.27</v>
      </c>
      <c r="K72" s="32"/>
    </row>
    <row r="73" spans="1:11" s="33" customFormat="1" ht="11.25" customHeight="1">
      <c r="A73" s="35" t="s">
        <v>56</v>
      </c>
      <c r="B73" s="29"/>
      <c r="C73" s="30">
        <v>76</v>
      </c>
      <c r="D73" s="30">
        <v>76</v>
      </c>
      <c r="E73" s="30">
        <v>75</v>
      </c>
      <c r="F73" s="31"/>
      <c r="G73" s="31"/>
      <c r="H73" s="147">
        <v>1.707</v>
      </c>
      <c r="I73" s="147">
        <v>1.707</v>
      </c>
      <c r="J73" s="147">
        <v>2.298</v>
      </c>
      <c r="K73" s="32"/>
    </row>
    <row r="74" spans="1:11" s="33" customFormat="1" ht="11.25" customHeight="1">
      <c r="A74" s="35" t="s">
        <v>57</v>
      </c>
      <c r="B74" s="29"/>
      <c r="C74" s="30">
        <v>495</v>
      </c>
      <c r="D74" s="30">
        <v>470</v>
      </c>
      <c r="E74" s="30">
        <v>450</v>
      </c>
      <c r="F74" s="31"/>
      <c r="G74" s="31"/>
      <c r="H74" s="147">
        <v>23.513</v>
      </c>
      <c r="I74" s="147">
        <v>23.5</v>
      </c>
      <c r="J74" s="147">
        <v>22</v>
      </c>
      <c r="K74" s="32"/>
    </row>
    <row r="75" spans="1:11" s="33" customFormat="1" ht="11.25" customHeight="1">
      <c r="A75" s="35" t="s">
        <v>58</v>
      </c>
      <c r="B75" s="29"/>
      <c r="C75" s="30">
        <v>54</v>
      </c>
      <c r="D75" s="30">
        <v>54</v>
      </c>
      <c r="E75" s="30">
        <v>57</v>
      </c>
      <c r="F75" s="31"/>
      <c r="G75" s="31"/>
      <c r="H75" s="147">
        <v>2.25</v>
      </c>
      <c r="I75" s="147">
        <v>1.994</v>
      </c>
      <c r="J75" s="147">
        <v>2.316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47">
        <v>1.65</v>
      </c>
      <c r="I76" s="147">
        <v>1.65</v>
      </c>
      <c r="J76" s="147">
        <v>1.65</v>
      </c>
      <c r="K76" s="32"/>
    </row>
    <row r="77" spans="1:11" s="33" customFormat="1" ht="11.25" customHeight="1">
      <c r="A77" s="35" t="s">
        <v>60</v>
      </c>
      <c r="B77" s="29"/>
      <c r="C77" s="30">
        <v>55</v>
      </c>
      <c r="D77" s="30">
        <v>61</v>
      </c>
      <c r="E77" s="30">
        <v>111</v>
      </c>
      <c r="F77" s="31"/>
      <c r="G77" s="31"/>
      <c r="H77" s="147">
        <v>2.35</v>
      </c>
      <c r="I77" s="147">
        <v>2.386</v>
      </c>
      <c r="J77" s="147">
        <v>4.4</v>
      </c>
      <c r="K77" s="32"/>
    </row>
    <row r="78" spans="1:11" s="33" customFormat="1" ht="11.25" customHeight="1">
      <c r="A78" s="35" t="s">
        <v>61</v>
      </c>
      <c r="B78" s="29"/>
      <c r="C78" s="30">
        <v>178</v>
      </c>
      <c r="D78" s="30">
        <v>185</v>
      </c>
      <c r="E78" s="30">
        <v>190</v>
      </c>
      <c r="F78" s="31"/>
      <c r="G78" s="31"/>
      <c r="H78" s="147">
        <v>7.247</v>
      </c>
      <c r="I78" s="147">
        <v>8.325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279</v>
      </c>
      <c r="D79" s="30">
        <v>216</v>
      </c>
      <c r="E79" s="30">
        <v>183</v>
      </c>
      <c r="F79" s="31"/>
      <c r="G79" s="31"/>
      <c r="H79" s="147">
        <v>11.16</v>
      </c>
      <c r="I79" s="147">
        <v>11.53</v>
      </c>
      <c r="J79" s="147">
        <v>7.32</v>
      </c>
      <c r="K79" s="32"/>
    </row>
    <row r="80" spans="1:11" s="42" customFormat="1" ht="11.25" customHeight="1">
      <c r="A80" s="43" t="s">
        <v>63</v>
      </c>
      <c r="B80" s="37"/>
      <c r="C80" s="38">
        <v>1210</v>
      </c>
      <c r="D80" s="38">
        <v>1135</v>
      </c>
      <c r="E80" s="38">
        <v>1136</v>
      </c>
      <c r="F80" s="39">
        <v>100.08810572687224</v>
      </c>
      <c r="G80" s="40"/>
      <c r="H80" s="148">
        <v>50.19200000000001</v>
      </c>
      <c r="I80" s="149">
        <v>51.406</v>
      </c>
      <c r="J80" s="149">
        <v>40.254</v>
      </c>
      <c r="K80" s="41">
        <v>78.30603431506049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4145</v>
      </c>
      <c r="D87" s="53">
        <v>4065</v>
      </c>
      <c r="E87" s="53">
        <v>3942</v>
      </c>
      <c r="F87" s="54">
        <f>IF(D87&gt;0,100*E87/D87,0)</f>
        <v>96.97416974169742</v>
      </c>
      <c r="G87" s="40"/>
      <c r="H87" s="152">
        <v>258.956</v>
      </c>
      <c r="I87" s="153">
        <v>208.465</v>
      </c>
      <c r="J87" s="153">
        <v>168.833</v>
      </c>
      <c r="K87" s="54">
        <f>IF(I87&gt;0,100*J87/I87,0)</f>
        <v>80.9886551699326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54"/>
  <sheetViews>
    <sheetView showZeros="0" tabSelected="1" view="pageBreakPreview" zoomScale="94" zoomScaleSheetLayoutView="94" zoomScalePageLayoutView="0" workbookViewId="0" topLeftCell="B28">
      <selection activeCell="Z44" sqref="Z44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122</v>
      </c>
      <c r="B2" s="67"/>
      <c r="C2" s="67"/>
      <c r="D2" s="67"/>
      <c r="E2" s="67"/>
      <c r="F2" s="67"/>
      <c r="G2" s="67"/>
      <c r="H2" s="67"/>
      <c r="J2" s="68" t="s">
        <v>123</v>
      </c>
      <c r="M2" s="68" t="s">
        <v>129</v>
      </c>
      <c r="O2" s="66" t="s">
        <v>122</v>
      </c>
      <c r="P2" s="67"/>
      <c r="Q2" s="67"/>
      <c r="R2" s="67"/>
      <c r="S2" s="67"/>
      <c r="T2" s="67"/>
      <c r="U2" s="67"/>
      <c r="V2" s="67"/>
      <c r="X2" s="68" t="s">
        <v>123</v>
      </c>
      <c r="AA2" s="68" t="s">
        <v>129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2" t="s">
        <v>124</v>
      </c>
      <c r="E4" s="183"/>
      <c r="F4" s="183"/>
      <c r="G4" s="183"/>
      <c r="H4" s="184"/>
      <c r="J4" s="182" t="s">
        <v>125</v>
      </c>
      <c r="K4" s="183"/>
      <c r="L4" s="183"/>
      <c r="M4" s="183"/>
      <c r="N4" s="184"/>
      <c r="O4" s="69"/>
      <c r="P4" s="70"/>
      <c r="Q4" s="71"/>
      <c r="R4" s="182" t="s">
        <v>124</v>
      </c>
      <c r="S4" s="183"/>
      <c r="T4" s="183"/>
      <c r="U4" s="183"/>
      <c r="V4" s="184"/>
      <c r="X4" s="182" t="s">
        <v>125</v>
      </c>
      <c r="Y4" s="183"/>
      <c r="Z4" s="183"/>
      <c r="AA4" s="183"/>
      <c r="AB4" s="184"/>
    </row>
    <row r="5" spans="1:28" s="68" customFormat="1" ht="9.75">
      <c r="A5" s="72" t="s">
        <v>126</v>
      </c>
      <c r="B5" s="73"/>
      <c r="C5" s="71"/>
      <c r="D5" s="69"/>
      <c r="E5" s="74" t="s">
        <v>335</v>
      </c>
      <c r="F5" s="74" t="s">
        <v>127</v>
      </c>
      <c r="G5" s="74" t="s">
        <v>128</v>
      </c>
      <c r="H5" s="75">
        <f>G6</f>
        <v>2019</v>
      </c>
      <c r="J5" s="69"/>
      <c r="K5" s="74" t="s">
        <v>335</v>
      </c>
      <c r="L5" s="74" t="s">
        <v>127</v>
      </c>
      <c r="M5" s="74" t="s">
        <v>128</v>
      </c>
      <c r="N5" s="75">
        <f>M6</f>
        <v>2019</v>
      </c>
      <c r="O5" s="72" t="s">
        <v>126</v>
      </c>
      <c r="P5" s="73"/>
      <c r="Q5" s="71"/>
      <c r="R5" s="69"/>
      <c r="S5" s="74" t="s">
        <v>335</v>
      </c>
      <c r="T5" s="74" t="s">
        <v>127</v>
      </c>
      <c r="U5" s="74" t="s">
        <v>128</v>
      </c>
      <c r="V5" s="75">
        <f>U6</f>
        <v>2019</v>
      </c>
      <c r="X5" s="69"/>
      <c r="Y5" s="74" t="s">
        <v>335</v>
      </c>
      <c r="Z5" s="74" t="s">
        <v>127</v>
      </c>
      <c r="AA5" s="74" t="s">
        <v>128</v>
      </c>
      <c r="AB5" s="75">
        <f>AA6</f>
        <v>2019</v>
      </c>
    </row>
    <row r="6" spans="1:28" s="68" customFormat="1" ht="14.25" customHeight="1" thickBot="1">
      <c r="A6" s="76"/>
      <c r="B6" s="77"/>
      <c r="C6" s="78"/>
      <c r="D6" s="79" t="s">
        <v>334</v>
      </c>
      <c r="E6" s="80">
        <f>G6-2</f>
        <v>2017</v>
      </c>
      <c r="F6" s="80">
        <f>G6-1</f>
        <v>2018</v>
      </c>
      <c r="G6" s="80">
        <v>2019</v>
      </c>
      <c r="H6" s="81" t="str">
        <f>CONCATENATE(F6,"=100")</f>
        <v>2018=100</v>
      </c>
      <c r="I6" s="82"/>
      <c r="J6" s="79" t="s">
        <v>334</v>
      </c>
      <c r="K6" s="80">
        <f>M6-2</f>
        <v>2017</v>
      </c>
      <c r="L6" s="80">
        <f>M6-1</f>
        <v>2018</v>
      </c>
      <c r="M6" s="80">
        <v>2019</v>
      </c>
      <c r="N6" s="81" t="str">
        <f>CONCATENATE(L6,"=100")</f>
        <v>2018=100</v>
      </c>
      <c r="O6" s="76"/>
      <c r="P6" s="77"/>
      <c r="Q6" s="78"/>
      <c r="R6" s="79" t="s">
        <v>334</v>
      </c>
      <c r="S6" s="80">
        <f>U6-2</f>
        <v>2017</v>
      </c>
      <c r="T6" s="80">
        <f>U6-1</f>
        <v>2018</v>
      </c>
      <c r="U6" s="80">
        <v>2019</v>
      </c>
      <c r="V6" s="81" t="str">
        <f>CONCATENATE(T6,"=100")</f>
        <v>2018=100</v>
      </c>
      <c r="W6" s="82"/>
      <c r="X6" s="79" t="s">
        <v>334</v>
      </c>
      <c r="Y6" s="80">
        <f>AA6-2</f>
        <v>2017</v>
      </c>
      <c r="Z6" s="80">
        <f>AA6-1</f>
        <v>2018</v>
      </c>
      <c r="AA6" s="80">
        <v>2019</v>
      </c>
      <c r="AB6" s="81" t="str">
        <f>CONCATENATE(Z6,"=100")</f>
        <v>2018=100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5.25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5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130</v>
      </c>
      <c r="B9" s="83"/>
      <c r="C9" s="83"/>
      <c r="D9" s="101"/>
      <c r="E9" s="85"/>
      <c r="F9" s="85"/>
      <c r="G9" s="85"/>
      <c r="H9" s="85">
        <f aca="true" t="shared" si="0" ref="H9:H22">IF(AND(F9&gt;0,G9&gt;0),G9*100/F9,"")</f>
      </c>
      <c r="I9" s="86"/>
      <c r="J9" s="102"/>
      <c r="K9" s="87"/>
      <c r="L9" s="87"/>
      <c r="M9" s="87"/>
      <c r="N9" s="87">
        <f aca="true" t="shared" si="1" ref="N9:N22">IF(AND(L9&gt;0,M9&gt;0),M9*100/L9,"")</f>
      </c>
      <c r="O9" s="83" t="s">
        <v>164</v>
      </c>
      <c r="P9" s="83"/>
      <c r="Q9" s="83"/>
      <c r="R9" s="101"/>
      <c r="S9" s="85"/>
      <c r="T9" s="85"/>
      <c r="U9" s="85"/>
      <c r="V9" s="85">
        <f aca="true" t="shared" si="2" ref="V9:V18">IF(AND(T9&gt;0,U9&gt;0),U9*100/T9,"")</f>
      </c>
      <c r="W9" s="86"/>
      <c r="X9" s="102"/>
      <c r="Y9" s="87"/>
      <c r="Z9" s="87"/>
      <c r="AA9" s="87"/>
      <c r="AB9" s="88">
        <f aca="true" t="shared" si="3" ref="AB9:AB18">IF(AND(Z9&gt;0,AA9&gt;0),AA9*100/Z9,"")</f>
      </c>
    </row>
    <row r="10" spans="1:30" s="89" customFormat="1" ht="11.25" customHeight="1">
      <c r="A10" s="83" t="s">
        <v>131</v>
      </c>
      <c r="B10" s="85"/>
      <c r="C10" s="85"/>
      <c r="D10" s="101">
        <v>3</v>
      </c>
      <c r="E10" s="92">
        <v>1641.635</v>
      </c>
      <c r="F10" s="92">
        <v>1689.437</v>
      </c>
      <c r="G10" s="92">
        <v>1678.24326</v>
      </c>
      <c r="H10" s="92">
        <f t="shared" si="0"/>
        <v>99.33742779399292</v>
      </c>
      <c r="I10" s="87"/>
      <c r="J10" s="102">
        <v>3</v>
      </c>
      <c r="K10" s="88">
        <v>3763.4610000000002</v>
      </c>
      <c r="L10" s="88">
        <v>6718.903</v>
      </c>
      <c r="M10" s="88"/>
      <c r="N10" s="87">
        <f t="shared" si="1"/>
      </c>
      <c r="O10" s="83" t="s">
        <v>303</v>
      </c>
      <c r="P10" s="85"/>
      <c r="Q10" s="85"/>
      <c r="R10" s="101">
        <v>3</v>
      </c>
      <c r="S10" s="92">
        <v>6.774</v>
      </c>
      <c r="T10" s="92">
        <v>6.7338000000000005</v>
      </c>
      <c r="U10" s="92">
        <v>5.84</v>
      </c>
      <c r="V10" s="92">
        <f t="shared" si="2"/>
        <v>86.72666250853901</v>
      </c>
      <c r="W10" s="87"/>
      <c r="X10" s="102">
        <v>3</v>
      </c>
      <c r="Y10" s="88">
        <v>59.209999999999994</v>
      </c>
      <c r="Z10" s="88">
        <v>57.63799999999999</v>
      </c>
      <c r="AA10" s="88">
        <v>48.370000000000005</v>
      </c>
      <c r="AB10" s="88">
        <f t="shared" si="3"/>
        <v>83.92033033762449</v>
      </c>
      <c r="AD10" s="86"/>
    </row>
    <row r="11" spans="1:28" s="89" customFormat="1" ht="11.25" customHeight="1">
      <c r="A11" s="83" t="s">
        <v>132</v>
      </c>
      <c r="B11" s="85"/>
      <c r="C11" s="85"/>
      <c r="D11" s="101">
        <v>3</v>
      </c>
      <c r="E11" s="92">
        <v>417.589</v>
      </c>
      <c r="F11" s="92">
        <v>373.76234</v>
      </c>
      <c r="G11" s="92">
        <v>355.00973999999997</v>
      </c>
      <c r="H11" s="92">
        <f t="shared" si="0"/>
        <v>94.98274759302929</v>
      </c>
      <c r="I11" s="87"/>
      <c r="J11" s="102">
        <v>3</v>
      </c>
      <c r="K11" s="88">
        <v>1061.648</v>
      </c>
      <c r="L11" s="88">
        <v>1322.2620000000002</v>
      </c>
      <c r="M11" s="88"/>
      <c r="N11" s="87">
        <f t="shared" si="1"/>
      </c>
      <c r="O11" s="83" t="s">
        <v>304</v>
      </c>
      <c r="P11" s="85"/>
      <c r="Q11" s="85"/>
      <c r="R11" s="101">
        <v>8</v>
      </c>
      <c r="S11" s="87">
        <v>40.2</v>
      </c>
      <c r="T11" s="87">
        <v>40.2</v>
      </c>
      <c r="U11" s="87">
        <v>0</v>
      </c>
      <c r="V11" s="92">
        <f t="shared" si="2"/>
      </c>
      <c r="W11" s="87"/>
      <c r="X11" s="102">
        <v>12</v>
      </c>
      <c r="Y11" s="88">
        <v>9.159</v>
      </c>
      <c r="Z11" s="88">
        <v>9.703999999999999</v>
      </c>
      <c r="AA11" s="88">
        <v>0</v>
      </c>
      <c r="AB11" s="88">
        <f t="shared" si="3"/>
      </c>
    </row>
    <row r="12" spans="1:28" ht="11.25">
      <c r="A12" s="83" t="s">
        <v>133</v>
      </c>
      <c r="B12" s="85"/>
      <c r="C12" s="85"/>
      <c r="D12" s="101">
        <v>3</v>
      </c>
      <c r="E12" s="92">
        <v>2059.224</v>
      </c>
      <c r="F12" s="92">
        <v>2063.19934</v>
      </c>
      <c r="G12" s="92">
        <v>2033.253</v>
      </c>
      <c r="H12" s="92">
        <f t="shared" si="0"/>
        <v>98.54854839183885</v>
      </c>
      <c r="I12" s="87"/>
      <c r="J12" s="102">
        <v>3</v>
      </c>
      <c r="K12" s="88">
        <v>4825.109</v>
      </c>
      <c r="L12" s="88">
        <v>8041.164999999999</v>
      </c>
      <c r="M12" s="88"/>
      <c r="N12" s="87">
        <f t="shared" si="1"/>
      </c>
      <c r="O12" s="83" t="s">
        <v>184</v>
      </c>
      <c r="P12" s="85"/>
      <c r="Q12" s="85"/>
      <c r="R12" s="101">
        <v>10</v>
      </c>
      <c r="S12" s="92">
        <v>2.199</v>
      </c>
      <c r="T12" s="92">
        <v>2.289</v>
      </c>
      <c r="U12" s="92">
        <v>2.325</v>
      </c>
      <c r="V12" s="92">
        <f t="shared" si="2"/>
        <v>101.5727391874181</v>
      </c>
      <c r="W12" s="87"/>
      <c r="X12" s="102">
        <v>3</v>
      </c>
      <c r="Y12" s="88">
        <v>59.587</v>
      </c>
      <c r="Z12" s="88">
        <v>58.20400000000001</v>
      </c>
      <c r="AA12" s="88">
        <v>66.987</v>
      </c>
      <c r="AB12" s="88">
        <f t="shared" si="3"/>
        <v>115.0900281767576</v>
      </c>
    </row>
    <row r="13" spans="1:28" s="68" customFormat="1" ht="11.25">
      <c r="A13" s="83" t="s">
        <v>134</v>
      </c>
      <c r="B13" s="85"/>
      <c r="C13" s="85"/>
      <c r="D13" s="101">
        <v>3</v>
      </c>
      <c r="E13" s="92">
        <v>404.589</v>
      </c>
      <c r="F13" s="92">
        <v>318.249</v>
      </c>
      <c r="G13" s="92">
        <v>282.6025</v>
      </c>
      <c r="H13" s="92">
        <f t="shared" si="0"/>
        <v>88.79917925900789</v>
      </c>
      <c r="I13" s="87"/>
      <c r="J13" s="102">
        <v>3</v>
      </c>
      <c r="K13" s="88">
        <v>766.3630000000002</v>
      </c>
      <c r="L13" s="88">
        <v>936.664</v>
      </c>
      <c r="M13" s="88"/>
      <c r="N13" s="87">
        <f t="shared" si="1"/>
      </c>
      <c r="O13" s="83" t="s">
        <v>185</v>
      </c>
      <c r="P13" s="85"/>
      <c r="Q13" s="85"/>
      <c r="R13" s="101">
        <v>3</v>
      </c>
      <c r="S13" s="92">
        <v>4.353</v>
      </c>
      <c r="T13" s="92">
        <v>4.504</v>
      </c>
      <c r="U13" s="92"/>
      <c r="V13" s="92">
        <f t="shared" si="2"/>
      </c>
      <c r="W13" s="87"/>
      <c r="X13" s="102">
        <v>1</v>
      </c>
      <c r="Y13" s="88">
        <v>78.802</v>
      </c>
      <c r="Z13" s="88">
        <v>75.85300000000001</v>
      </c>
      <c r="AA13" s="88">
        <v>0</v>
      </c>
      <c r="AB13" s="88">
        <f t="shared" si="3"/>
      </c>
    </row>
    <row r="14" spans="1:28" s="68" customFormat="1" ht="12" customHeight="1">
      <c r="A14" s="83" t="s">
        <v>135</v>
      </c>
      <c r="B14" s="85"/>
      <c r="C14" s="85"/>
      <c r="D14" s="101">
        <v>3</v>
      </c>
      <c r="E14" s="92">
        <v>2192.938</v>
      </c>
      <c r="F14" s="92">
        <v>2243.92</v>
      </c>
      <c r="G14" s="92">
        <v>2313.7055</v>
      </c>
      <c r="H14" s="92">
        <f t="shared" si="0"/>
        <v>103.10998163927412</v>
      </c>
      <c r="I14" s="87"/>
      <c r="J14" s="102">
        <v>3</v>
      </c>
      <c r="K14" s="88">
        <v>5019.581</v>
      </c>
      <c r="L14" s="88">
        <v>8057.229999999999</v>
      </c>
      <c r="M14" s="88"/>
      <c r="N14" s="87">
        <f t="shared" si="1"/>
      </c>
      <c r="O14" s="83" t="s">
        <v>305</v>
      </c>
      <c r="P14" s="85"/>
      <c r="Q14" s="85"/>
      <c r="R14" s="101">
        <v>2</v>
      </c>
      <c r="S14" s="87">
        <v>44.974000000000004</v>
      </c>
      <c r="T14" s="87">
        <v>41.985</v>
      </c>
      <c r="U14" s="87">
        <v>44.4</v>
      </c>
      <c r="V14" s="92">
        <f t="shared" si="2"/>
        <v>105.75205430510897</v>
      </c>
      <c r="W14" s="87"/>
      <c r="X14" s="102">
        <v>12</v>
      </c>
      <c r="Y14" s="88">
        <v>144.05200000000002</v>
      </c>
      <c r="Z14" s="88">
        <v>144.117</v>
      </c>
      <c r="AA14" s="88">
        <v>145.855</v>
      </c>
      <c r="AB14" s="88">
        <f t="shared" si="3"/>
        <v>101.2059645982084</v>
      </c>
    </row>
    <row r="15" spans="1:28" s="68" customFormat="1" ht="11.25">
      <c r="A15" s="83" t="s">
        <v>136</v>
      </c>
      <c r="B15" s="85"/>
      <c r="C15" s="85"/>
      <c r="D15" s="101">
        <v>3</v>
      </c>
      <c r="E15" s="92">
        <v>2597.527</v>
      </c>
      <c r="F15" s="92">
        <v>2562.169</v>
      </c>
      <c r="G15" s="92">
        <v>2596.308</v>
      </c>
      <c r="H15" s="92">
        <f t="shared" si="0"/>
        <v>101.33242576894811</v>
      </c>
      <c r="I15" s="87"/>
      <c r="J15" s="102">
        <v>3</v>
      </c>
      <c r="K15" s="88">
        <v>5785.9439999999995</v>
      </c>
      <c r="L15" s="88">
        <v>8993.894</v>
      </c>
      <c r="M15" s="88"/>
      <c r="N15" s="87">
        <f t="shared" si="1"/>
      </c>
      <c r="O15" s="83" t="s">
        <v>306</v>
      </c>
      <c r="P15" s="85"/>
      <c r="Q15" s="85"/>
      <c r="R15" s="101">
        <v>3</v>
      </c>
      <c r="S15" s="87">
        <v>8.51</v>
      </c>
      <c r="T15" s="87">
        <v>8.518</v>
      </c>
      <c r="U15" s="87">
        <v>9.252</v>
      </c>
      <c r="V15" s="92">
        <f t="shared" si="2"/>
        <v>108.61704625498943</v>
      </c>
      <c r="W15" s="87"/>
      <c r="X15" s="102">
        <v>2</v>
      </c>
      <c r="Y15" s="88">
        <v>14.966</v>
      </c>
      <c r="Z15" s="88">
        <v>14.799</v>
      </c>
      <c r="AA15" s="88">
        <v>16.058</v>
      </c>
      <c r="AB15" s="88">
        <f t="shared" si="3"/>
        <v>108.50733157645787</v>
      </c>
    </row>
    <row r="16" spans="1:28" s="68" customFormat="1" ht="11.25">
      <c r="A16" s="83" t="s">
        <v>137</v>
      </c>
      <c r="B16" s="85"/>
      <c r="C16" s="85"/>
      <c r="D16" s="101">
        <v>3</v>
      </c>
      <c r="E16" s="92">
        <v>558.767</v>
      </c>
      <c r="F16" s="92">
        <v>553.549</v>
      </c>
      <c r="G16" s="92">
        <v>538.373</v>
      </c>
      <c r="H16" s="92">
        <f t="shared" si="0"/>
        <v>97.25841795396614</v>
      </c>
      <c r="I16" s="87"/>
      <c r="J16" s="102">
        <v>3</v>
      </c>
      <c r="K16" s="88">
        <v>843.2589999999999</v>
      </c>
      <c r="L16" s="88">
        <v>1485.773</v>
      </c>
      <c r="M16" s="88"/>
      <c r="N16" s="87">
        <f t="shared" si="1"/>
      </c>
      <c r="O16" s="83" t="s">
        <v>186</v>
      </c>
      <c r="P16" s="85"/>
      <c r="Q16" s="85"/>
      <c r="R16" s="101">
        <v>2</v>
      </c>
      <c r="S16" s="92">
        <v>32.867</v>
      </c>
      <c r="T16" s="92">
        <v>34.859</v>
      </c>
      <c r="U16" s="92">
        <v>0</v>
      </c>
      <c r="V16" s="92">
        <f t="shared" si="2"/>
      </c>
      <c r="W16" s="87"/>
      <c r="X16" s="102">
        <v>3</v>
      </c>
      <c r="Y16" s="88">
        <v>541.448</v>
      </c>
      <c r="Z16" s="88">
        <v>564.861</v>
      </c>
      <c r="AA16" s="88">
        <v>0</v>
      </c>
      <c r="AB16" s="88">
        <f t="shared" si="3"/>
      </c>
    </row>
    <row r="17" spans="1:28" s="68" customFormat="1" ht="12" customHeight="1">
      <c r="A17" s="83" t="s">
        <v>138</v>
      </c>
      <c r="B17" s="85"/>
      <c r="C17" s="85"/>
      <c r="D17" s="101">
        <v>3</v>
      </c>
      <c r="E17" s="92">
        <v>108.08</v>
      </c>
      <c r="F17" s="92">
        <v>134.761</v>
      </c>
      <c r="G17" s="92">
        <v>134.099</v>
      </c>
      <c r="H17" s="92">
        <f t="shared" si="0"/>
        <v>99.50875995280533</v>
      </c>
      <c r="I17" s="87"/>
      <c r="J17" s="102">
        <v>3</v>
      </c>
      <c r="K17" s="88">
        <v>139.17799999999994</v>
      </c>
      <c r="L17" s="88">
        <v>384.31700000000006</v>
      </c>
      <c r="M17" s="88"/>
      <c r="N17" s="87">
        <f t="shared" si="1"/>
      </c>
      <c r="O17" s="83" t="s">
        <v>187</v>
      </c>
      <c r="P17" s="85"/>
      <c r="Q17" s="85"/>
      <c r="R17" s="101">
        <v>3</v>
      </c>
      <c r="S17" s="92">
        <v>1.79</v>
      </c>
      <c r="T17" s="92">
        <v>1.689</v>
      </c>
      <c r="U17" s="92">
        <v>1.768</v>
      </c>
      <c r="V17" s="92">
        <f t="shared" si="2"/>
        <v>104.67732386027235</v>
      </c>
      <c r="W17" s="87"/>
      <c r="X17" s="102">
        <v>3</v>
      </c>
      <c r="Y17" s="88">
        <v>94.32000000000002</v>
      </c>
      <c r="Z17" s="88">
        <v>87.655</v>
      </c>
      <c r="AA17" s="88">
        <v>101.29399999999998</v>
      </c>
      <c r="AB17" s="88">
        <f t="shared" si="3"/>
        <v>115.55986538132449</v>
      </c>
    </row>
    <row r="18" spans="1:28" s="89" customFormat="1" ht="11.25" customHeight="1">
      <c r="A18" s="83" t="s">
        <v>139</v>
      </c>
      <c r="B18" s="85"/>
      <c r="C18" s="85"/>
      <c r="D18" s="101">
        <v>3</v>
      </c>
      <c r="E18" s="92">
        <v>195.884</v>
      </c>
      <c r="F18" s="92">
        <v>216.038</v>
      </c>
      <c r="G18" s="92">
        <v>213.021</v>
      </c>
      <c r="H18" s="92">
        <f t="shared" si="0"/>
        <v>98.60348642368471</v>
      </c>
      <c r="I18" s="87"/>
      <c r="J18" s="102">
        <v>3</v>
      </c>
      <c r="K18" s="88">
        <v>355.84</v>
      </c>
      <c r="L18" s="88">
        <v>664.447</v>
      </c>
      <c r="M18" s="88"/>
      <c r="N18" s="87">
        <f t="shared" si="1"/>
      </c>
      <c r="O18" s="83" t="s">
        <v>188</v>
      </c>
      <c r="P18" s="85"/>
      <c r="Q18" s="85"/>
      <c r="R18" s="101">
        <v>3</v>
      </c>
      <c r="S18" s="92">
        <v>7.475</v>
      </c>
      <c r="T18" s="92">
        <v>7.526</v>
      </c>
      <c r="U18" s="92">
        <v>7.125</v>
      </c>
      <c r="V18" s="92">
        <f t="shared" si="2"/>
        <v>94.67180441137391</v>
      </c>
      <c r="W18" s="87"/>
      <c r="X18" s="102">
        <v>3</v>
      </c>
      <c r="Y18" s="88">
        <v>634.43</v>
      </c>
      <c r="Z18" s="88">
        <v>690.5910000000001</v>
      </c>
      <c r="AA18" s="88">
        <v>599.5830000000001</v>
      </c>
      <c r="AB18" s="88">
        <f t="shared" si="3"/>
        <v>86.8217222639739</v>
      </c>
    </row>
    <row r="19" spans="1:28" s="89" customFormat="1" ht="11.25" customHeight="1">
      <c r="A19" s="83" t="s">
        <v>290</v>
      </c>
      <c r="B19" s="85"/>
      <c r="C19" s="85"/>
      <c r="D19" s="101"/>
      <c r="E19" s="92">
        <f>E12+E15+E16+E17+E18</f>
        <v>5519.482</v>
      </c>
      <c r="F19" s="92">
        <f>F12+F15+F16+F17+F18</f>
        <v>5529.716340000001</v>
      </c>
      <c r="G19" s="92">
        <f>G12+G15+G16+G17+G18</f>
        <v>5515.053999999999</v>
      </c>
      <c r="H19" s="92">
        <f>IF(AND(F19&gt;0,G19&gt;0),G19*100/F19,"")</f>
        <v>99.73484462676792</v>
      </c>
      <c r="I19" s="87"/>
      <c r="J19" s="102"/>
      <c r="K19" s="92">
        <f>K12+K15+K16+K17+K18</f>
        <v>11949.33</v>
      </c>
      <c r="L19" s="92">
        <f>L12+L15+L16+L17+L18</f>
        <v>19569.596</v>
      </c>
      <c r="M19" s="92">
        <f>M12+M15+M16+M17+M18</f>
        <v>0</v>
      </c>
      <c r="N19" s="87">
        <f>IF(AND(L19&gt;0,M19&gt;0),M19*100/L19,"")</f>
      </c>
      <c r="O19" s="83" t="s">
        <v>307</v>
      </c>
      <c r="P19" s="85"/>
      <c r="Q19" s="85"/>
      <c r="R19" s="101">
        <v>3</v>
      </c>
      <c r="S19" s="87">
        <v>3.5000000000000004</v>
      </c>
      <c r="T19" s="87">
        <v>4</v>
      </c>
      <c r="U19" s="87">
        <v>0.6</v>
      </c>
      <c r="V19" s="92">
        <f aca="true" t="shared" si="4" ref="V19:V26">IF(AND(T19&gt;0,U19&gt;0),U19*100/T19,"")</f>
        <v>15</v>
      </c>
      <c r="W19" s="87"/>
      <c r="X19" s="102">
        <v>11</v>
      </c>
      <c r="Y19" s="88">
        <v>0.39399999999999996</v>
      </c>
      <c r="Z19" s="88">
        <v>0.40099999999999997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140</v>
      </c>
      <c r="B20" s="85"/>
      <c r="C20" s="85"/>
      <c r="D20" s="101">
        <v>3</v>
      </c>
      <c r="E20" s="92">
        <v>333.628</v>
      </c>
      <c r="F20" s="92">
        <v>322.47138</v>
      </c>
      <c r="G20" s="92"/>
      <c r="H20" s="92">
        <f t="shared" si="0"/>
      </c>
      <c r="I20" s="87"/>
      <c r="J20" s="102">
        <v>1</v>
      </c>
      <c r="K20" s="88">
        <v>3775.645</v>
      </c>
      <c r="L20" s="88">
        <v>3799.2239999999997</v>
      </c>
      <c r="M20" s="88">
        <v>0</v>
      </c>
      <c r="N20" s="87">
        <f t="shared" si="1"/>
      </c>
      <c r="O20" s="83" t="s">
        <v>189</v>
      </c>
      <c r="P20" s="85"/>
      <c r="Q20" s="85"/>
      <c r="R20" s="101">
        <v>1</v>
      </c>
      <c r="S20" s="92">
        <v>3.58</v>
      </c>
      <c r="T20" s="92">
        <v>3.652</v>
      </c>
      <c r="U20" s="92">
        <v>3.755</v>
      </c>
      <c r="V20" s="92">
        <f t="shared" si="4"/>
        <v>102.82037239868565</v>
      </c>
      <c r="W20" s="87"/>
      <c r="X20" s="102">
        <v>3</v>
      </c>
      <c r="Y20" s="88">
        <v>225.91200000000003</v>
      </c>
      <c r="Z20" s="88">
        <v>234.04900000000004</v>
      </c>
      <c r="AA20" s="88">
        <v>237.11199999999997</v>
      </c>
      <c r="AB20" s="88">
        <f t="shared" si="5"/>
        <v>101.3087003148913</v>
      </c>
    </row>
    <row r="21" spans="1:28" s="89" customFormat="1" ht="11.25" customHeight="1">
      <c r="A21" s="83" t="s">
        <v>141</v>
      </c>
      <c r="B21" s="85"/>
      <c r="C21" s="85"/>
      <c r="D21" s="101">
        <v>12</v>
      </c>
      <c r="E21" s="92">
        <v>6.958</v>
      </c>
      <c r="F21" s="92">
        <v>6.3856</v>
      </c>
      <c r="G21" s="92">
        <v>0</v>
      </c>
      <c r="H21" s="92">
        <f t="shared" si="0"/>
      </c>
      <c r="I21" s="87"/>
      <c r="J21" s="102">
        <v>12</v>
      </c>
      <c r="K21" s="88">
        <v>30.137999999999998</v>
      </c>
      <c r="L21" s="88">
        <v>31.037999999999997</v>
      </c>
      <c r="M21" s="88">
        <v>0</v>
      </c>
      <c r="N21" s="87">
        <f t="shared" si="1"/>
      </c>
      <c r="O21" s="83" t="s">
        <v>190</v>
      </c>
      <c r="P21" s="85"/>
      <c r="Q21" s="85"/>
      <c r="R21" s="101">
        <v>5</v>
      </c>
      <c r="S21" s="92">
        <v>3.739</v>
      </c>
      <c r="T21" s="92">
        <v>3.678</v>
      </c>
      <c r="U21" s="92">
        <v>0</v>
      </c>
      <c r="V21" s="92">
        <f t="shared" si="4"/>
      </c>
      <c r="W21" s="87"/>
      <c r="X21" s="102">
        <v>11</v>
      </c>
      <c r="Y21" s="88">
        <v>115.10399999999998</v>
      </c>
      <c r="Z21" s="88">
        <v>123.719</v>
      </c>
      <c r="AA21" s="88">
        <v>0</v>
      </c>
      <c r="AB21" s="88">
        <f t="shared" si="5"/>
      </c>
    </row>
    <row r="22" spans="1:28" s="89" customFormat="1" ht="11.25" customHeight="1">
      <c r="A22" s="83" t="s">
        <v>294</v>
      </c>
      <c r="B22" s="85"/>
      <c r="C22" s="85"/>
      <c r="D22" s="101">
        <v>3</v>
      </c>
      <c r="E22" s="92">
        <v>107.604</v>
      </c>
      <c r="F22" s="92">
        <v>104.922</v>
      </c>
      <c r="G22" s="92">
        <v>104.474</v>
      </c>
      <c r="H22" s="92">
        <f t="shared" si="0"/>
        <v>99.573016145327</v>
      </c>
      <c r="I22" s="87"/>
      <c r="J22" s="102">
        <v>11</v>
      </c>
      <c r="K22" s="88">
        <v>835.178</v>
      </c>
      <c r="L22" s="88">
        <v>843.923</v>
      </c>
      <c r="M22" s="88">
        <v>0</v>
      </c>
      <c r="N22" s="87">
        <f t="shared" si="1"/>
      </c>
      <c r="O22" s="83" t="s">
        <v>191</v>
      </c>
      <c r="P22" s="85"/>
      <c r="Q22" s="85"/>
      <c r="R22" s="101">
        <v>3</v>
      </c>
      <c r="S22" s="92">
        <v>11.218</v>
      </c>
      <c r="T22" s="92">
        <v>11.04</v>
      </c>
      <c r="U22" s="92">
        <v>11.41</v>
      </c>
      <c r="V22" s="92">
        <f t="shared" si="4"/>
        <v>103.35144927536233</v>
      </c>
      <c r="W22" s="87"/>
      <c r="X22" s="102">
        <v>2</v>
      </c>
      <c r="Y22" s="88">
        <v>587.1740000000001</v>
      </c>
      <c r="Z22" s="88">
        <v>585.157</v>
      </c>
      <c r="AA22" s="88">
        <v>573.607</v>
      </c>
      <c r="AB22" s="88">
        <f t="shared" si="5"/>
        <v>98.02617075417365</v>
      </c>
    </row>
    <row r="23" spans="1:28" s="89" customFormat="1" ht="11.25" customHeight="1">
      <c r="A23" s="83"/>
      <c r="B23" s="85"/>
      <c r="C23" s="85"/>
      <c r="D23" s="101"/>
      <c r="E23" s="92"/>
      <c r="F23" s="92"/>
      <c r="G23" s="92"/>
      <c r="H23" s="92"/>
      <c r="I23" s="87"/>
      <c r="J23" s="102"/>
      <c r="K23" s="88"/>
      <c r="L23" s="88"/>
      <c r="M23" s="88"/>
      <c r="N23" s="87"/>
      <c r="O23" s="83" t="s">
        <v>192</v>
      </c>
      <c r="P23" s="85"/>
      <c r="Q23" s="85"/>
      <c r="R23" s="101">
        <v>3</v>
      </c>
      <c r="S23" s="92">
        <v>6.444</v>
      </c>
      <c r="T23" s="92">
        <v>6.205</v>
      </c>
      <c r="U23" s="92">
        <v>6.479</v>
      </c>
      <c r="V23" s="92">
        <f t="shared" si="4"/>
        <v>104.41579371474617</v>
      </c>
      <c r="W23" s="87"/>
      <c r="X23" s="102">
        <v>1</v>
      </c>
      <c r="Y23" s="88">
        <v>389.84399999999994</v>
      </c>
      <c r="Z23" s="88">
        <v>374.13199999999995</v>
      </c>
      <c r="AA23" s="88"/>
      <c r="AB23" s="88">
        <f t="shared" si="5"/>
      </c>
    </row>
    <row r="24" spans="1:28" s="89" customFormat="1" ht="11.25" customHeight="1">
      <c r="A24" s="83" t="s">
        <v>142</v>
      </c>
      <c r="B24" s="85"/>
      <c r="C24" s="85"/>
      <c r="D24" s="101"/>
      <c r="E24" s="92"/>
      <c r="F24" s="92"/>
      <c r="G24" s="92"/>
      <c r="H24" s="92"/>
      <c r="I24" s="87"/>
      <c r="J24" s="102"/>
      <c r="K24" s="88"/>
      <c r="L24" s="88"/>
      <c r="M24" s="88"/>
      <c r="N24" s="87"/>
      <c r="O24" s="83" t="s">
        <v>308</v>
      </c>
      <c r="P24" s="85"/>
      <c r="Q24" s="85"/>
      <c r="R24" s="101">
        <v>3</v>
      </c>
      <c r="S24" s="92">
        <v>6.551</v>
      </c>
      <c r="T24" s="92">
        <v>6.109</v>
      </c>
      <c r="U24" s="92">
        <v>5.795</v>
      </c>
      <c r="V24" s="92">
        <f t="shared" si="4"/>
        <v>94.86004256015714</v>
      </c>
      <c r="W24" s="87"/>
      <c r="X24" s="102">
        <v>12</v>
      </c>
      <c r="Y24" s="88">
        <v>76.741</v>
      </c>
      <c r="Z24" s="88">
        <v>81.466</v>
      </c>
      <c r="AA24" s="88">
        <v>80.42</v>
      </c>
      <c r="AB24" s="88">
        <f t="shared" si="5"/>
        <v>98.71602877273955</v>
      </c>
    </row>
    <row r="25" spans="1:28" s="89" customFormat="1" ht="11.25" customHeight="1">
      <c r="A25" s="83" t="s">
        <v>143</v>
      </c>
      <c r="B25" s="85"/>
      <c r="C25" s="85"/>
      <c r="D25" s="101">
        <v>11</v>
      </c>
      <c r="E25" s="92">
        <v>10.31</v>
      </c>
      <c r="F25" s="92">
        <v>9.524</v>
      </c>
      <c r="G25" s="92">
        <v>0</v>
      </c>
      <c r="H25" s="92">
        <f aca="true" t="shared" si="6" ref="H25:H32">IF(AND(F25&gt;0,G25&gt;0),G25*100/F25,"")</f>
      </c>
      <c r="I25" s="87"/>
      <c r="J25" s="102">
        <v>11</v>
      </c>
      <c r="K25" s="88">
        <v>19.675000000000004</v>
      </c>
      <c r="L25" s="88">
        <v>18.004999999999995</v>
      </c>
      <c r="M25" s="88">
        <v>0</v>
      </c>
      <c r="N25" s="87">
        <f aca="true" t="shared" si="7" ref="N25:N32">IF(AND(L25&gt;0,M25&gt;0),M25*100/L25,"")</f>
      </c>
      <c r="O25" s="83" t="s">
        <v>309</v>
      </c>
      <c r="P25" s="85"/>
      <c r="Q25" s="85"/>
      <c r="R25" s="101">
        <v>3</v>
      </c>
      <c r="S25" s="87">
        <v>27.900000000000002</v>
      </c>
      <c r="T25" s="87">
        <v>27.500000000000004</v>
      </c>
      <c r="U25" s="87">
        <v>23.7</v>
      </c>
      <c r="V25" s="92">
        <f t="shared" si="4"/>
        <v>86.18181818181817</v>
      </c>
      <c r="W25" s="87"/>
      <c r="X25" s="102">
        <v>12</v>
      </c>
      <c r="Y25" s="88">
        <v>5.710000000000001</v>
      </c>
      <c r="Z25" s="88">
        <v>4.252</v>
      </c>
      <c r="AA25" s="88">
        <v>3.976</v>
      </c>
      <c r="AB25" s="88">
        <f t="shared" si="5"/>
        <v>93.50893697083727</v>
      </c>
    </row>
    <row r="26" spans="1:28" s="89" customFormat="1" ht="11.25" customHeight="1">
      <c r="A26" s="83" t="s">
        <v>144</v>
      </c>
      <c r="B26" s="85"/>
      <c r="C26" s="85"/>
      <c r="D26" s="101">
        <v>2</v>
      </c>
      <c r="E26" s="92">
        <v>36.574</v>
      </c>
      <c r="F26" s="92">
        <v>24.477</v>
      </c>
      <c r="G26" s="92">
        <v>25.175</v>
      </c>
      <c r="H26" s="92">
        <f t="shared" si="6"/>
        <v>102.85165665727008</v>
      </c>
      <c r="I26" s="87"/>
      <c r="J26" s="102">
        <v>8</v>
      </c>
      <c r="K26" s="88">
        <v>48.468</v>
      </c>
      <c r="L26" s="88">
        <v>43.243</v>
      </c>
      <c r="M26" s="88">
        <v>0</v>
      </c>
      <c r="N26" s="87">
        <f t="shared" si="7"/>
      </c>
      <c r="O26" s="83" t="s">
        <v>193</v>
      </c>
      <c r="P26" s="85"/>
      <c r="Q26" s="85"/>
      <c r="R26" s="101">
        <v>11</v>
      </c>
      <c r="S26" s="92">
        <v>3.089</v>
      </c>
      <c r="T26" s="92">
        <v>2.968</v>
      </c>
      <c r="U26" s="92">
        <v>2.689</v>
      </c>
      <c r="V26" s="92">
        <f t="shared" si="4"/>
        <v>90.59973045822102</v>
      </c>
      <c r="W26" s="87"/>
      <c r="X26" s="102">
        <v>3</v>
      </c>
      <c r="Y26" s="88">
        <v>95.24800000000002</v>
      </c>
      <c r="Z26" s="88">
        <v>95.75999999999999</v>
      </c>
      <c r="AA26" s="88">
        <v>80.832</v>
      </c>
      <c r="AB26" s="88">
        <f t="shared" si="5"/>
        <v>84.41102756892231</v>
      </c>
    </row>
    <row r="27" spans="1:28" s="89" customFormat="1" ht="11.25" customHeight="1">
      <c r="A27" s="83" t="s">
        <v>145</v>
      </c>
      <c r="B27" s="85"/>
      <c r="C27" s="85"/>
      <c r="D27" s="101">
        <v>2</v>
      </c>
      <c r="E27" s="92">
        <v>36.504</v>
      </c>
      <c r="F27" s="92">
        <v>43.98</v>
      </c>
      <c r="G27" s="92">
        <v>34.291</v>
      </c>
      <c r="H27" s="92">
        <f t="shared" si="6"/>
        <v>77.96953160527512</v>
      </c>
      <c r="I27" s="87"/>
      <c r="J27" s="102">
        <v>8</v>
      </c>
      <c r="K27" s="88">
        <v>24.357</v>
      </c>
      <c r="L27" s="88">
        <v>42.49</v>
      </c>
      <c r="M27" s="88">
        <v>0</v>
      </c>
      <c r="N27" s="87">
        <f t="shared" si="7"/>
      </c>
      <c r="O27" s="83"/>
      <c r="P27" s="85"/>
      <c r="Q27" s="85"/>
      <c r="R27" s="101"/>
      <c r="S27" s="92"/>
      <c r="T27" s="92"/>
      <c r="U27" s="92"/>
      <c r="V27" s="92"/>
      <c r="W27" s="87"/>
      <c r="X27" s="102"/>
      <c r="Y27" s="88"/>
      <c r="Z27" s="88"/>
      <c r="AA27" s="88"/>
      <c r="AB27" s="88"/>
    </row>
    <row r="28" spans="1:28" s="89" customFormat="1" ht="11.25" customHeight="1">
      <c r="A28" s="83" t="s">
        <v>146</v>
      </c>
      <c r="B28" s="85"/>
      <c r="C28" s="85"/>
      <c r="D28" s="101">
        <v>2</v>
      </c>
      <c r="E28" s="92">
        <v>51.856</v>
      </c>
      <c r="F28" s="92">
        <v>69.727</v>
      </c>
      <c r="G28" s="92">
        <v>72.879</v>
      </c>
      <c r="H28" s="92">
        <f t="shared" si="6"/>
        <v>104.5204870423222</v>
      </c>
      <c r="I28" s="87"/>
      <c r="J28" s="102">
        <v>8</v>
      </c>
      <c r="K28" s="88">
        <v>56.498000000000005</v>
      </c>
      <c r="L28" s="88">
        <v>75.864</v>
      </c>
      <c r="M28" s="88">
        <v>0</v>
      </c>
      <c r="N28" s="87">
        <f t="shared" si="7"/>
      </c>
      <c r="O28" s="83" t="s">
        <v>194</v>
      </c>
      <c r="P28" s="85"/>
      <c r="Q28" s="85"/>
      <c r="R28" s="101"/>
      <c r="S28" s="92"/>
      <c r="T28" s="92"/>
      <c r="U28" s="92"/>
      <c r="V28" s="92"/>
      <c r="W28" s="87"/>
      <c r="X28" s="102"/>
      <c r="Y28" s="88"/>
      <c r="Z28" s="88"/>
      <c r="AA28" s="88"/>
      <c r="AB28" s="88"/>
    </row>
    <row r="29" spans="1:28" s="89" customFormat="1" ht="12" customHeight="1">
      <c r="A29" s="83" t="s">
        <v>147</v>
      </c>
      <c r="B29" s="85"/>
      <c r="C29" s="85"/>
      <c r="D29" s="101">
        <v>3</v>
      </c>
      <c r="E29" s="92">
        <v>173.854</v>
      </c>
      <c r="F29" s="92">
        <v>148.618</v>
      </c>
      <c r="G29" s="92"/>
      <c r="H29" s="92">
        <f t="shared" si="6"/>
      </c>
      <c r="I29" s="87"/>
      <c r="J29" s="102">
        <v>8</v>
      </c>
      <c r="K29" s="88">
        <v>186.406</v>
      </c>
      <c r="L29" s="88">
        <v>262.974</v>
      </c>
      <c r="M29" s="88">
        <v>0</v>
      </c>
      <c r="N29" s="87">
        <f t="shared" si="7"/>
      </c>
      <c r="O29" s="83" t="s">
        <v>195</v>
      </c>
      <c r="P29" s="85"/>
      <c r="Q29" s="85"/>
      <c r="R29" s="101">
        <v>0</v>
      </c>
      <c r="S29" s="92">
        <v>0</v>
      </c>
      <c r="T29" s="92">
        <v>0</v>
      </c>
      <c r="U29" s="92">
        <v>0</v>
      </c>
      <c r="V29" s="92">
        <f aca="true" t="shared" si="8" ref="V29:V34">IF(AND(T29&gt;0,U29&gt;0),U29*100/T29,"")</f>
      </c>
      <c r="W29" s="87"/>
      <c r="X29" s="102">
        <v>2</v>
      </c>
      <c r="Y29" s="88">
        <v>3368.6779999999994</v>
      </c>
      <c r="Z29" s="88">
        <v>3849.6359999999995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148</v>
      </c>
      <c r="B30" s="85"/>
      <c r="C30" s="85"/>
      <c r="D30" s="101">
        <v>2</v>
      </c>
      <c r="E30" s="92">
        <v>127.005</v>
      </c>
      <c r="F30" s="92">
        <v>102.043</v>
      </c>
      <c r="G30" s="92">
        <v>108.413</v>
      </c>
      <c r="H30" s="92">
        <f t="shared" si="6"/>
        <v>106.24246641121879</v>
      </c>
      <c r="I30" s="87"/>
      <c r="J30" s="102">
        <v>8</v>
      </c>
      <c r="K30" s="88">
        <v>72.231</v>
      </c>
      <c r="L30" s="88">
        <v>131.372</v>
      </c>
      <c r="M30" s="88">
        <v>0</v>
      </c>
      <c r="N30" s="87">
        <f t="shared" si="7"/>
      </c>
      <c r="O30" s="83" t="s">
        <v>196</v>
      </c>
      <c r="P30" s="85"/>
      <c r="Q30" s="85"/>
      <c r="R30" s="101">
        <v>0</v>
      </c>
      <c r="S30" s="92">
        <v>0</v>
      </c>
      <c r="T30" s="92">
        <v>0</v>
      </c>
      <c r="U30" s="92">
        <v>0</v>
      </c>
      <c r="V30" s="92">
        <f t="shared" si="8"/>
      </c>
      <c r="W30" s="87"/>
      <c r="X30" s="102">
        <v>2</v>
      </c>
      <c r="Y30" s="88">
        <v>927.914</v>
      </c>
      <c r="Z30" s="88">
        <v>1127.066</v>
      </c>
      <c r="AA30" s="88">
        <v>0</v>
      </c>
      <c r="AB30" s="88">
        <f t="shared" si="9"/>
      </c>
    </row>
    <row r="31" spans="1:28" s="89" customFormat="1" ht="11.25" customHeight="1">
      <c r="A31" s="83" t="s">
        <v>149</v>
      </c>
      <c r="B31" s="85"/>
      <c r="C31" s="85"/>
      <c r="D31" s="101">
        <v>3</v>
      </c>
      <c r="E31" s="92">
        <v>3.614</v>
      </c>
      <c r="F31" s="92">
        <v>2.9954</v>
      </c>
      <c r="G31" s="92"/>
      <c r="H31" s="92">
        <f t="shared" si="6"/>
      </c>
      <c r="I31" s="87"/>
      <c r="J31" s="102">
        <v>8</v>
      </c>
      <c r="K31" s="88">
        <v>3.127</v>
      </c>
      <c r="L31" s="88">
        <v>3.2369999999999997</v>
      </c>
      <c r="M31" s="88">
        <v>0</v>
      </c>
      <c r="N31" s="87">
        <f t="shared" si="7"/>
      </c>
      <c r="O31" s="83" t="s">
        <v>197</v>
      </c>
      <c r="P31" s="85"/>
      <c r="Q31" s="85"/>
      <c r="R31" s="101">
        <v>0</v>
      </c>
      <c r="S31" s="92">
        <v>0</v>
      </c>
      <c r="T31" s="92">
        <v>0</v>
      </c>
      <c r="U31" s="92">
        <v>0</v>
      </c>
      <c r="V31" s="92">
        <f t="shared" si="8"/>
      </c>
      <c r="W31" s="87"/>
      <c r="X31" s="102">
        <v>2</v>
      </c>
      <c r="Y31" s="88">
        <v>78.032</v>
      </c>
      <c r="Z31" s="88">
        <v>81.217</v>
      </c>
      <c r="AA31" s="88">
        <v>0</v>
      </c>
      <c r="AB31" s="88">
        <f t="shared" si="9"/>
      </c>
    </row>
    <row r="32" spans="1:28" s="89" customFormat="1" ht="11.25" customHeight="1">
      <c r="A32" s="83" t="s">
        <v>150</v>
      </c>
      <c r="B32" s="85"/>
      <c r="C32" s="85"/>
      <c r="D32" s="101">
        <v>2</v>
      </c>
      <c r="E32" s="92">
        <v>65.659</v>
      </c>
      <c r="F32" s="92">
        <v>55.468</v>
      </c>
      <c r="G32" s="92">
        <v>54.95</v>
      </c>
      <c r="H32" s="92">
        <f t="shared" si="6"/>
        <v>99.06612821807167</v>
      </c>
      <c r="I32" s="87"/>
      <c r="J32" s="102">
        <v>8</v>
      </c>
      <c r="K32" s="88">
        <v>54.86900000000001</v>
      </c>
      <c r="L32" s="88">
        <v>63.546</v>
      </c>
      <c r="M32" s="88">
        <v>0</v>
      </c>
      <c r="N32" s="87">
        <f t="shared" si="7"/>
      </c>
      <c r="O32" s="83" t="s">
        <v>198</v>
      </c>
      <c r="P32" s="85"/>
      <c r="Q32" s="85"/>
      <c r="R32" s="101">
        <v>0</v>
      </c>
      <c r="S32" s="92">
        <v>0</v>
      </c>
      <c r="T32" s="92">
        <v>0</v>
      </c>
      <c r="U32" s="92">
        <v>0</v>
      </c>
      <c r="V32" s="92">
        <f t="shared" si="8"/>
      </c>
      <c r="W32" s="87"/>
      <c r="X32" s="102">
        <v>12</v>
      </c>
      <c r="Y32" s="88">
        <v>156.406</v>
      </c>
      <c r="Z32" s="88">
        <v>205.31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1"/>
      <c r="E33" s="92"/>
      <c r="F33" s="92"/>
      <c r="G33" s="92"/>
      <c r="H33" s="92"/>
      <c r="I33" s="87"/>
      <c r="J33" s="102"/>
      <c r="K33" s="88"/>
      <c r="L33" s="88"/>
      <c r="M33" s="88"/>
      <c r="N33" s="87"/>
      <c r="O33" s="83" t="s">
        <v>199</v>
      </c>
      <c r="P33" s="85"/>
      <c r="Q33" s="85"/>
      <c r="R33" s="101">
        <v>0</v>
      </c>
      <c r="S33" s="92">
        <v>0</v>
      </c>
      <c r="T33" s="92">
        <v>0</v>
      </c>
      <c r="U33" s="92">
        <v>0</v>
      </c>
      <c r="V33" s="92">
        <f t="shared" si="8"/>
      </c>
      <c r="W33" s="87"/>
      <c r="X33" s="102">
        <v>1</v>
      </c>
      <c r="Y33" s="88">
        <v>1272.5679999999998</v>
      </c>
      <c r="Z33" s="88">
        <v>1533.6019999999999</v>
      </c>
      <c r="AA33" s="88">
        <v>0</v>
      </c>
      <c r="AB33" s="88">
        <f t="shared" si="9"/>
      </c>
    </row>
    <row r="34" spans="1:28" s="89" customFormat="1" ht="11.25" customHeight="1">
      <c r="A34" s="83" t="s">
        <v>151</v>
      </c>
      <c r="B34" s="85"/>
      <c r="C34" s="85"/>
      <c r="D34" s="101"/>
      <c r="E34" s="92"/>
      <c r="F34" s="92"/>
      <c r="G34" s="92"/>
      <c r="H34" s="92"/>
      <c r="I34" s="87"/>
      <c r="J34" s="102"/>
      <c r="K34" s="88"/>
      <c r="L34" s="88"/>
      <c r="M34" s="88"/>
      <c r="N34" s="87"/>
      <c r="O34" s="83" t="s">
        <v>200</v>
      </c>
      <c r="P34" s="85"/>
      <c r="Q34" s="85"/>
      <c r="R34" s="101">
        <v>0</v>
      </c>
      <c r="S34" s="92">
        <v>0</v>
      </c>
      <c r="T34" s="92">
        <v>0</v>
      </c>
      <c r="U34" s="92">
        <v>0</v>
      </c>
      <c r="V34" s="92">
        <f t="shared" si="8"/>
      </c>
      <c r="W34" s="87"/>
      <c r="X34" s="102">
        <v>3</v>
      </c>
      <c r="Y34" s="88">
        <v>567.322</v>
      </c>
      <c r="Z34" s="88">
        <v>646.087</v>
      </c>
      <c r="AA34" s="88">
        <v>0</v>
      </c>
      <c r="AB34" s="88">
        <f t="shared" si="9"/>
      </c>
    </row>
    <row r="35" spans="1:28" s="89" customFormat="1" ht="11.25" customHeight="1">
      <c r="A35" s="83" t="s">
        <v>152</v>
      </c>
      <c r="B35" s="85"/>
      <c r="C35" s="85"/>
      <c r="D35" s="101">
        <v>3</v>
      </c>
      <c r="E35" s="92">
        <v>3.917</v>
      </c>
      <c r="F35" s="92">
        <v>3.608</v>
      </c>
      <c r="G35" s="92">
        <v>3.784</v>
      </c>
      <c r="H35" s="92">
        <f>IF(AND(F35&gt;0,G35&gt;0),G35*100/F35,"")</f>
        <v>104.8780487804878</v>
      </c>
      <c r="I35" s="87"/>
      <c r="J35" s="102">
        <v>3</v>
      </c>
      <c r="K35" s="88">
        <v>92.094</v>
      </c>
      <c r="L35" s="88">
        <v>86.553</v>
      </c>
      <c r="M35" s="88">
        <v>86.94</v>
      </c>
      <c r="N35" s="87">
        <f>IF(AND(L35&gt;0,M35&gt;0),M35*100/L35,"")</f>
        <v>100.44712488301965</v>
      </c>
      <c r="O35" s="83" t="s">
        <v>292</v>
      </c>
      <c r="Y35" s="88">
        <f>Y32+Y33+Y34</f>
        <v>1996.2959999999998</v>
      </c>
      <c r="Z35" s="88">
        <f>Z32+Z33+Z34</f>
        <v>2384.999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153</v>
      </c>
      <c r="B36" s="85"/>
      <c r="C36" s="85"/>
      <c r="D36" s="101">
        <v>3</v>
      </c>
      <c r="E36" s="92">
        <v>14.433</v>
      </c>
      <c r="F36" s="92">
        <v>15.212</v>
      </c>
      <c r="G36" s="92">
        <v>15.22</v>
      </c>
      <c r="H36" s="92">
        <f>IF(AND(F36&gt;0,G36&gt;0),G36*100/F36,"")</f>
        <v>100.05259006047856</v>
      </c>
      <c r="I36" s="87"/>
      <c r="J36" s="102">
        <v>3</v>
      </c>
      <c r="K36" s="88">
        <v>435.37399999999997</v>
      </c>
      <c r="L36" s="88">
        <v>368.709</v>
      </c>
      <c r="M36" s="88">
        <v>445.50200000000007</v>
      </c>
      <c r="N36" s="87">
        <f>IF(AND(L36&gt;0,M36&gt;0),M36*100/L36,"")</f>
        <v>120.82753607858773</v>
      </c>
    </row>
    <row r="37" spans="1:28" s="89" customFormat="1" ht="11.25" customHeight="1">
      <c r="A37" s="83" t="s">
        <v>154</v>
      </c>
      <c r="B37" s="85"/>
      <c r="C37" s="85"/>
      <c r="D37" s="101">
        <v>3</v>
      </c>
      <c r="E37" s="92">
        <v>31.633</v>
      </c>
      <c r="F37" s="92">
        <v>29.00837</v>
      </c>
      <c r="G37" s="92">
        <v>30.03</v>
      </c>
      <c r="H37" s="92">
        <f>IF(AND(F37&gt;0,G37&gt;0),G37*100/F37,"")</f>
        <v>103.52184559146205</v>
      </c>
      <c r="I37" s="87"/>
      <c r="J37" s="102">
        <v>9</v>
      </c>
      <c r="K37" s="88">
        <v>942.1709999999998</v>
      </c>
      <c r="L37" s="88">
        <v>832.8820000000001</v>
      </c>
      <c r="M37" s="88">
        <v>0</v>
      </c>
      <c r="N37" s="87">
        <f>IF(AND(L37&gt;0,M37&gt;0),M37*100/L37,"")</f>
      </c>
      <c r="O37" s="83" t="s">
        <v>201</v>
      </c>
      <c r="P37" s="85"/>
      <c r="Q37" s="85"/>
      <c r="R37" s="101"/>
      <c r="S37" s="92"/>
      <c r="T37" s="92"/>
      <c r="U37" s="92"/>
      <c r="V37" s="92"/>
      <c r="W37" s="87"/>
      <c r="X37" s="102"/>
      <c r="Y37" s="88"/>
      <c r="Z37" s="88"/>
      <c r="AA37" s="88"/>
      <c r="AB37" s="88"/>
    </row>
    <row r="38" spans="1:28" s="89" customFormat="1" ht="11.25" customHeight="1">
      <c r="A38" s="83" t="s">
        <v>155</v>
      </c>
      <c r="B38" s="85"/>
      <c r="C38" s="85"/>
      <c r="D38" s="101">
        <v>12</v>
      </c>
      <c r="E38" s="92">
        <v>20.895</v>
      </c>
      <c r="F38" s="92">
        <v>19.392</v>
      </c>
      <c r="G38" s="92">
        <v>0</v>
      </c>
      <c r="H38" s="92">
        <f>IF(AND(F38&gt;0,G38&gt;0),G38*100/F38,"")</f>
      </c>
      <c r="I38" s="87"/>
      <c r="J38" s="102">
        <v>12</v>
      </c>
      <c r="K38" s="88">
        <v>769.8309999999999</v>
      </c>
      <c r="L38" s="88">
        <v>714.7499999999999</v>
      </c>
      <c r="M38" s="88">
        <v>0</v>
      </c>
      <c r="N38" s="87">
        <f>IF(AND(L38&gt;0,M38&gt;0),M38*100/L38,"")</f>
      </c>
      <c r="O38" s="83" t="s">
        <v>202</v>
      </c>
      <c r="P38" s="85"/>
      <c r="Q38" s="85"/>
      <c r="R38" s="101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7"/>
      <c r="X38" s="102">
        <v>11</v>
      </c>
      <c r="Y38" s="88">
        <v>91.29199999999999</v>
      </c>
      <c r="Z38" s="88">
        <v>77.823</v>
      </c>
      <c r="AA38" s="88">
        <v>0</v>
      </c>
      <c r="AB38" s="88">
        <f aca="true" t="shared" si="10" ref="AB38:AB55">IF(AND(Z38&gt;0,AA38&gt;0),AA38*100/Z38,"")</f>
      </c>
    </row>
    <row r="39" spans="1:28" s="89" customFormat="1" ht="11.25" customHeight="1">
      <c r="A39" s="83" t="s">
        <v>156</v>
      </c>
      <c r="B39" s="85"/>
      <c r="C39" s="85"/>
      <c r="D39" s="101">
        <v>12</v>
      </c>
      <c r="E39" s="92">
        <v>70.878</v>
      </c>
      <c r="F39" s="92">
        <v>67.22036999999999</v>
      </c>
      <c r="G39" s="92">
        <v>0</v>
      </c>
      <c r="H39" s="92">
        <f>IF(AND(F39&gt;0,G39&gt;0),G39*100/F39,"")</f>
      </c>
      <c r="I39" s="87"/>
      <c r="J39" s="102">
        <v>12</v>
      </c>
      <c r="K39" s="88">
        <v>2239.4700000000003</v>
      </c>
      <c r="L39" s="88">
        <v>2002.8940000000002</v>
      </c>
      <c r="M39" s="88">
        <v>0</v>
      </c>
      <c r="N39" s="87">
        <f>IF(AND(L39&gt;0,M39&gt;0),M39*100/L39,"")</f>
      </c>
      <c r="O39" s="83" t="s">
        <v>203</v>
      </c>
      <c r="P39" s="85"/>
      <c r="Q39" s="85"/>
      <c r="R39" s="101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7"/>
      <c r="X39" s="102">
        <v>11</v>
      </c>
      <c r="Y39" s="88">
        <v>495.742</v>
      </c>
      <c r="Z39" s="88">
        <v>515.5769999999999</v>
      </c>
      <c r="AA39" s="88">
        <v>0</v>
      </c>
      <c r="AB39" s="88">
        <f t="shared" si="10"/>
      </c>
    </row>
    <row r="40" spans="1:28" s="89" customFormat="1" ht="11.25" customHeight="1">
      <c r="A40" s="83"/>
      <c r="B40" s="85"/>
      <c r="C40" s="85"/>
      <c r="D40" s="101"/>
      <c r="E40" s="92"/>
      <c r="F40" s="92"/>
      <c r="G40" s="92"/>
      <c r="H40" s="92"/>
      <c r="I40" s="87"/>
      <c r="J40" s="102"/>
      <c r="K40" s="88"/>
      <c r="L40" s="88"/>
      <c r="M40" s="88"/>
      <c r="N40" s="87"/>
      <c r="O40" s="89" t="s">
        <v>293</v>
      </c>
      <c r="Y40" s="88">
        <f>SUM(Y38:Y39)</f>
        <v>587.034</v>
      </c>
      <c r="Z40" s="88">
        <f>SUM(Z38:Z39)</f>
        <v>593.3999999999999</v>
      </c>
      <c r="AA40" s="88">
        <f>SUM(AA38:AA39)</f>
        <v>0</v>
      </c>
      <c r="AB40" s="88">
        <f t="shared" si="10"/>
      </c>
    </row>
    <row r="41" spans="1:28" s="89" customFormat="1" ht="11.25" customHeight="1">
      <c r="A41" s="83" t="s">
        <v>157</v>
      </c>
      <c r="B41" s="85"/>
      <c r="C41" s="85"/>
      <c r="D41" s="101"/>
      <c r="E41" s="92"/>
      <c r="F41" s="92"/>
      <c r="G41" s="92"/>
      <c r="H41" s="92"/>
      <c r="I41" s="87"/>
      <c r="J41" s="102"/>
      <c r="K41" s="88"/>
      <c r="L41" s="88"/>
      <c r="M41" s="88"/>
      <c r="N41" s="87"/>
      <c r="O41" s="83" t="s">
        <v>204</v>
      </c>
      <c r="P41" s="85"/>
      <c r="Q41" s="85"/>
      <c r="R41" s="101">
        <v>0</v>
      </c>
      <c r="S41" s="92">
        <v>0</v>
      </c>
      <c r="T41" s="92">
        <v>0</v>
      </c>
      <c r="U41" s="92">
        <v>0</v>
      </c>
      <c r="V41" s="92">
        <f aca="true" t="shared" si="11" ref="V41:V55">IF(AND(T41&gt;0,U41&gt;0),U41*100/T41,"")</f>
      </c>
      <c r="W41" s="87"/>
      <c r="X41" s="102">
        <v>11</v>
      </c>
      <c r="Y41" s="88">
        <v>360.95699999999994</v>
      </c>
      <c r="Z41" s="88">
        <v>336.53700000000003</v>
      </c>
      <c r="AA41" s="88">
        <v>0</v>
      </c>
      <c r="AB41" s="88">
        <f t="shared" si="10"/>
      </c>
    </row>
    <row r="42" spans="1:28" s="89" customFormat="1" ht="11.25" customHeight="1">
      <c r="A42" s="83" t="s">
        <v>158</v>
      </c>
      <c r="B42" s="85"/>
      <c r="C42" s="85"/>
      <c r="D42" s="101">
        <v>3</v>
      </c>
      <c r="E42" s="92">
        <v>7.57</v>
      </c>
      <c r="F42" s="92">
        <v>7.69</v>
      </c>
      <c r="G42" s="92">
        <v>7.6817</v>
      </c>
      <c r="H42" s="92">
        <f aca="true" t="shared" si="12" ref="H42:H49">IF(AND(F42&gt;0,G42&gt;0),G42*100/F42,"")</f>
        <v>99.89206762028608</v>
      </c>
      <c r="I42" s="87"/>
      <c r="J42" s="102">
        <v>3</v>
      </c>
      <c r="K42" s="88">
        <v>655.243</v>
      </c>
      <c r="L42" s="88">
        <v>699.653</v>
      </c>
      <c r="M42" s="88">
        <v>744.73</v>
      </c>
      <c r="N42" s="87">
        <f aca="true" t="shared" si="13" ref="N42:N49">IF(AND(L42&gt;0,M42&gt;0),M42*100/L42,"")</f>
        <v>106.44276519932023</v>
      </c>
      <c r="O42" s="83" t="s">
        <v>205</v>
      </c>
      <c r="P42" s="85"/>
      <c r="Q42" s="85"/>
      <c r="R42" s="101">
        <v>0</v>
      </c>
      <c r="S42" s="92">
        <v>0</v>
      </c>
      <c r="T42" s="92">
        <v>0</v>
      </c>
      <c r="U42" s="92">
        <v>0</v>
      </c>
      <c r="V42" s="92">
        <f t="shared" si="11"/>
      </c>
      <c r="W42" s="87"/>
      <c r="X42" s="102">
        <v>3</v>
      </c>
      <c r="Y42" s="88">
        <v>162.872</v>
      </c>
      <c r="Z42" s="88">
        <v>183.895</v>
      </c>
      <c r="AA42" s="88">
        <v>170.596</v>
      </c>
      <c r="AB42" s="88">
        <f t="shared" si="10"/>
        <v>92.76815574104786</v>
      </c>
    </row>
    <row r="43" spans="1:28" s="89" customFormat="1" ht="11.25" customHeight="1">
      <c r="A43" s="83" t="s">
        <v>159</v>
      </c>
      <c r="B43" s="85"/>
      <c r="C43" s="85"/>
      <c r="D43" s="101">
        <v>12</v>
      </c>
      <c r="E43" s="92">
        <v>29.1</v>
      </c>
      <c r="F43" s="92">
        <v>27.651</v>
      </c>
      <c r="G43" s="92">
        <v>0</v>
      </c>
      <c r="H43" s="92">
        <f t="shared" si="12"/>
      </c>
      <c r="I43" s="87"/>
      <c r="J43" s="102">
        <v>3</v>
      </c>
      <c r="K43" s="88">
        <v>2637.467</v>
      </c>
      <c r="L43" s="88">
        <v>2170.869</v>
      </c>
      <c r="M43" s="88">
        <v>0</v>
      </c>
      <c r="N43" s="87">
        <f t="shared" si="13"/>
      </c>
      <c r="O43" s="83" t="s">
        <v>206</v>
      </c>
      <c r="P43" s="85"/>
      <c r="Q43" s="85"/>
      <c r="R43" s="101">
        <v>0</v>
      </c>
      <c r="S43" s="92">
        <v>0</v>
      </c>
      <c r="T43" s="92">
        <v>0</v>
      </c>
      <c r="U43" s="92">
        <v>0</v>
      </c>
      <c r="V43" s="92">
        <f t="shared" si="11"/>
      </c>
      <c r="W43" s="87"/>
      <c r="X43" s="102">
        <v>3</v>
      </c>
      <c r="Y43" s="88">
        <v>114.43299999999999</v>
      </c>
      <c r="Z43" s="88">
        <v>110.16</v>
      </c>
      <c r="AA43" s="88">
        <v>106.50600000000001</v>
      </c>
      <c r="AB43" s="88">
        <f t="shared" si="10"/>
        <v>96.68300653594774</v>
      </c>
    </row>
    <row r="44" spans="1:28" s="89" customFormat="1" ht="11.25" customHeight="1">
      <c r="A44" s="83" t="s">
        <v>291</v>
      </c>
      <c r="B44" s="85"/>
      <c r="C44" s="85"/>
      <c r="D44" s="101"/>
      <c r="E44" s="92">
        <f>SUM(E42:E43)</f>
        <v>36.67</v>
      </c>
      <c r="F44" s="92">
        <f>SUM(F42:F43)</f>
        <v>35.341</v>
      </c>
      <c r="G44" s="92"/>
      <c r="H44" s="92">
        <f t="shared" si="12"/>
      </c>
      <c r="I44" s="87"/>
      <c r="J44" s="102"/>
      <c r="K44" s="92">
        <f>SUM(K42:K43)</f>
        <v>3292.71</v>
      </c>
      <c r="L44" s="92">
        <f>SUM(L42:L43)</f>
        <v>2870.522</v>
      </c>
      <c r="M44" s="92"/>
      <c r="N44" s="87">
        <f t="shared" si="13"/>
      </c>
      <c r="O44" s="83" t="s">
        <v>310</v>
      </c>
      <c r="P44" s="85"/>
      <c r="Q44" s="85"/>
      <c r="R44" s="101">
        <v>0</v>
      </c>
      <c r="S44" s="92">
        <v>0</v>
      </c>
      <c r="T44" s="92">
        <v>0</v>
      </c>
      <c r="U44" s="92">
        <v>0</v>
      </c>
      <c r="V44" s="92">
        <f t="shared" si="11"/>
      </c>
      <c r="W44" s="87"/>
      <c r="X44" s="102">
        <v>3</v>
      </c>
      <c r="Y44" s="88">
        <v>1081.1569999999997</v>
      </c>
      <c r="Z44" s="88">
        <v>941.3990000000001</v>
      </c>
      <c r="AA44" s="88">
        <v>1000.3569999999999</v>
      </c>
      <c r="AB44" s="88">
        <f t="shared" si="10"/>
        <v>106.26280673763193</v>
      </c>
    </row>
    <row r="45" spans="1:28" s="89" customFormat="1" ht="11.25" customHeight="1">
      <c r="A45" s="83" t="s">
        <v>295</v>
      </c>
      <c r="B45" s="85"/>
      <c r="C45" s="85"/>
      <c r="D45" s="101">
        <v>1</v>
      </c>
      <c r="E45" s="92">
        <v>62.982</v>
      </c>
      <c r="F45" s="92">
        <v>65.82347999999999</v>
      </c>
      <c r="G45" s="92">
        <v>0</v>
      </c>
      <c r="H45" s="92">
        <f t="shared" si="12"/>
      </c>
      <c r="I45" s="87"/>
      <c r="J45" s="102">
        <v>1</v>
      </c>
      <c r="K45" s="88">
        <v>198.547</v>
      </c>
      <c r="L45" s="88">
        <v>211.99599999999998</v>
      </c>
      <c r="M45" s="88">
        <v>0</v>
      </c>
      <c r="N45" s="87">
        <f t="shared" si="13"/>
      </c>
      <c r="O45" s="83" t="s">
        <v>207</v>
      </c>
      <c r="P45" s="85"/>
      <c r="Q45" s="85"/>
      <c r="R45" s="101">
        <v>0</v>
      </c>
      <c r="S45" s="92">
        <v>0</v>
      </c>
      <c r="T45" s="92">
        <v>0</v>
      </c>
      <c r="U45" s="92">
        <v>0</v>
      </c>
      <c r="V45" s="92">
        <f t="shared" si="11"/>
      </c>
      <c r="W45" s="87"/>
      <c r="X45" s="102">
        <v>3</v>
      </c>
      <c r="Y45" s="88">
        <v>172.32500000000002</v>
      </c>
      <c r="Z45" s="88">
        <v>147.71699999999998</v>
      </c>
      <c r="AA45" s="88">
        <v>151.83700000000002</v>
      </c>
      <c r="AB45" s="88">
        <f t="shared" si="10"/>
        <v>102.78911702783027</v>
      </c>
    </row>
    <row r="46" spans="1:28" s="89" customFormat="1" ht="11.25" customHeight="1">
      <c r="A46" s="83" t="s">
        <v>160</v>
      </c>
      <c r="B46" s="85"/>
      <c r="C46" s="85"/>
      <c r="D46" s="101">
        <v>3</v>
      </c>
      <c r="E46" s="92">
        <v>724.629</v>
      </c>
      <c r="F46" s="92">
        <v>688.382</v>
      </c>
      <c r="G46" s="92">
        <v>699.93</v>
      </c>
      <c r="H46" s="92">
        <f t="shared" si="12"/>
        <v>101.677556937863</v>
      </c>
      <c r="I46" s="87"/>
      <c r="J46" s="102">
        <v>11</v>
      </c>
      <c r="K46" s="88">
        <v>841.74</v>
      </c>
      <c r="L46" s="88">
        <v>924.2410000000001</v>
      </c>
      <c r="M46" s="88">
        <v>0</v>
      </c>
      <c r="N46" s="87">
        <f t="shared" si="13"/>
      </c>
      <c r="O46" s="83" t="s">
        <v>208</v>
      </c>
      <c r="P46" s="85"/>
      <c r="Q46" s="85"/>
      <c r="R46" s="101">
        <v>0</v>
      </c>
      <c r="S46" s="92">
        <v>0</v>
      </c>
      <c r="T46" s="92">
        <v>0</v>
      </c>
      <c r="U46" s="92">
        <v>0</v>
      </c>
      <c r="V46" s="92">
        <f t="shared" si="11"/>
      </c>
      <c r="W46" s="87"/>
      <c r="X46" s="102">
        <v>2</v>
      </c>
      <c r="Y46" s="88">
        <v>421.313</v>
      </c>
      <c r="Z46" s="88">
        <v>387.515</v>
      </c>
      <c r="AA46" s="88">
        <v>390.515</v>
      </c>
      <c r="AB46" s="88">
        <f t="shared" si="10"/>
        <v>100.77416358076462</v>
      </c>
    </row>
    <row r="47" spans="1:28" s="89" customFormat="1" ht="11.25" customHeight="1">
      <c r="A47" s="83" t="s">
        <v>161</v>
      </c>
      <c r="B47" s="85"/>
      <c r="C47" s="85"/>
      <c r="D47" s="101">
        <v>11</v>
      </c>
      <c r="E47" s="92">
        <v>1.692</v>
      </c>
      <c r="F47" s="92">
        <v>1.413</v>
      </c>
      <c r="G47" s="92">
        <v>0</v>
      </c>
      <c r="H47" s="92">
        <f t="shared" si="12"/>
      </c>
      <c r="I47" s="87"/>
      <c r="J47" s="102">
        <v>11</v>
      </c>
      <c r="K47" s="88">
        <v>4.599</v>
      </c>
      <c r="L47" s="88">
        <v>4.253</v>
      </c>
      <c r="M47" s="88">
        <v>0</v>
      </c>
      <c r="N47" s="87">
        <f t="shared" si="13"/>
      </c>
      <c r="O47" s="83" t="s">
        <v>209</v>
      </c>
      <c r="P47" s="85"/>
      <c r="Q47" s="85"/>
      <c r="R47" s="101">
        <v>0</v>
      </c>
      <c r="S47" s="92">
        <v>0</v>
      </c>
      <c r="T47" s="92">
        <v>0</v>
      </c>
      <c r="U47" s="92">
        <v>0</v>
      </c>
      <c r="V47" s="92">
        <f t="shared" si="11"/>
      </c>
      <c r="W47" s="87"/>
      <c r="X47" s="102">
        <v>10</v>
      </c>
      <c r="Y47" s="88">
        <v>36.38</v>
      </c>
      <c r="Z47" s="88">
        <v>45.672000000000004</v>
      </c>
      <c r="AA47" s="88">
        <v>0</v>
      </c>
      <c r="AB47" s="88">
        <f t="shared" si="10"/>
      </c>
    </row>
    <row r="48" spans="1:28" s="89" customFormat="1" ht="11.25" customHeight="1">
      <c r="A48" s="83" t="s">
        <v>162</v>
      </c>
      <c r="B48" s="85"/>
      <c r="C48" s="85"/>
      <c r="D48" s="101">
        <v>2</v>
      </c>
      <c r="E48" s="92">
        <v>95.801</v>
      </c>
      <c r="F48" s="92">
        <v>86.781</v>
      </c>
      <c r="G48" s="92">
        <v>72.282</v>
      </c>
      <c r="H48" s="92">
        <f t="shared" si="12"/>
        <v>83.29242576139937</v>
      </c>
      <c r="I48" s="87"/>
      <c r="J48" s="102">
        <v>7</v>
      </c>
      <c r="K48" s="88">
        <v>153.665</v>
      </c>
      <c r="L48" s="88">
        <v>195.93</v>
      </c>
      <c r="M48" s="88">
        <v>0</v>
      </c>
      <c r="N48" s="87">
        <f t="shared" si="13"/>
      </c>
      <c r="O48" s="83" t="s">
        <v>210</v>
      </c>
      <c r="P48" s="85"/>
      <c r="Q48" s="85"/>
      <c r="R48" s="101">
        <v>0</v>
      </c>
      <c r="S48" s="92">
        <v>0</v>
      </c>
      <c r="T48" s="92">
        <v>0</v>
      </c>
      <c r="U48" s="92">
        <v>0</v>
      </c>
      <c r="V48" s="92">
        <f t="shared" si="11"/>
      </c>
      <c r="W48" s="87"/>
      <c r="X48" s="102">
        <v>12</v>
      </c>
      <c r="Y48" s="88">
        <v>21.463</v>
      </c>
      <c r="Z48" s="88">
        <v>26.421000000000003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296</v>
      </c>
      <c r="B49" s="85"/>
      <c r="C49" s="85"/>
      <c r="D49" s="101">
        <v>10</v>
      </c>
      <c r="E49" s="92">
        <v>8.756</v>
      </c>
      <c r="F49" s="92">
        <v>8.431</v>
      </c>
      <c r="G49" s="92">
        <v>0</v>
      </c>
      <c r="H49" s="92">
        <f t="shared" si="12"/>
      </c>
      <c r="I49" s="87"/>
      <c r="J49" s="102">
        <v>11</v>
      </c>
      <c r="K49" s="88">
        <v>29.679000000000006</v>
      </c>
      <c r="L49" s="88">
        <v>27.594</v>
      </c>
      <c r="M49" s="88">
        <v>0</v>
      </c>
      <c r="N49" s="87">
        <f t="shared" si="13"/>
      </c>
      <c r="O49" s="83" t="s">
        <v>211</v>
      </c>
      <c r="P49" s="85"/>
      <c r="Q49" s="85"/>
      <c r="R49" s="101">
        <v>0</v>
      </c>
      <c r="S49" s="92">
        <v>0</v>
      </c>
      <c r="T49" s="92">
        <v>0</v>
      </c>
      <c r="U49" s="92">
        <v>0</v>
      </c>
      <c r="V49" s="92">
        <f t="shared" si="11"/>
      </c>
      <c r="W49" s="87"/>
      <c r="X49" s="102">
        <v>3</v>
      </c>
      <c r="Y49" s="88">
        <v>92.936</v>
      </c>
      <c r="Z49" s="88">
        <v>89.685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1"/>
      <c r="E50" s="92"/>
      <c r="F50" s="92"/>
      <c r="G50" s="92"/>
      <c r="H50" s="92"/>
      <c r="I50" s="87"/>
      <c r="J50" s="102"/>
      <c r="K50" s="88"/>
      <c r="L50" s="88"/>
      <c r="M50" s="88"/>
      <c r="N50" s="87"/>
      <c r="O50" s="83" t="s">
        <v>212</v>
      </c>
      <c r="P50" s="85"/>
      <c r="Q50" s="85"/>
      <c r="R50" s="101">
        <v>0</v>
      </c>
      <c r="S50" s="92">
        <v>0</v>
      </c>
      <c r="T50" s="92">
        <v>0</v>
      </c>
      <c r="U50" s="92">
        <v>0</v>
      </c>
      <c r="V50" s="92">
        <f t="shared" si="11"/>
      </c>
      <c r="W50" s="87"/>
      <c r="X50" s="102">
        <v>10</v>
      </c>
      <c r="Y50" s="88">
        <v>718.528</v>
      </c>
      <c r="Z50" s="88">
        <v>565.9250000000001</v>
      </c>
      <c r="AA50" s="88">
        <v>0</v>
      </c>
      <c r="AB50" s="88">
        <f t="shared" si="10"/>
      </c>
    </row>
    <row r="51" spans="1:28" s="89" customFormat="1" ht="11.25" customHeight="1">
      <c r="A51" s="83" t="s">
        <v>163</v>
      </c>
      <c r="B51" s="85"/>
      <c r="C51" s="85"/>
      <c r="D51" s="101"/>
      <c r="E51" s="92"/>
      <c r="F51" s="92"/>
      <c r="G51" s="92"/>
      <c r="H51" s="92"/>
      <c r="I51" s="87"/>
      <c r="J51" s="102"/>
      <c r="K51" s="88"/>
      <c r="L51" s="88"/>
      <c r="M51" s="88"/>
      <c r="N51" s="87"/>
      <c r="O51" s="83" t="s">
        <v>311</v>
      </c>
      <c r="P51" s="85"/>
      <c r="Q51" s="85"/>
      <c r="R51" s="101">
        <v>0</v>
      </c>
      <c r="S51" s="92">
        <v>0</v>
      </c>
      <c r="T51" s="92">
        <v>0</v>
      </c>
      <c r="U51" s="92">
        <v>0</v>
      </c>
      <c r="V51" s="92">
        <f t="shared" si="11"/>
      </c>
      <c r="W51" s="87"/>
      <c r="X51" s="102">
        <v>11</v>
      </c>
      <c r="Y51" s="88">
        <v>15.744</v>
      </c>
      <c r="Z51" s="88">
        <v>16.811</v>
      </c>
      <c r="AA51" s="88">
        <v>0</v>
      </c>
      <c r="AB51" s="88">
        <f t="shared" si="10"/>
      </c>
    </row>
    <row r="52" spans="1:28" s="89" customFormat="1" ht="11.25" customHeight="1">
      <c r="A52" s="83" t="s">
        <v>297</v>
      </c>
      <c r="B52" s="85"/>
      <c r="C52" s="85"/>
      <c r="D52" s="101">
        <v>11</v>
      </c>
      <c r="E52" s="92">
        <v>107.355</v>
      </c>
      <c r="F52" s="92">
        <v>107.417</v>
      </c>
      <c r="G52" s="92">
        <v>0</v>
      </c>
      <c r="H52" s="92">
        <f>IF(AND(F52&gt;0,G52&gt;0),G52*100/F52,"")</f>
      </c>
      <c r="I52" s="87"/>
      <c r="J52" s="102">
        <v>11</v>
      </c>
      <c r="K52" s="88">
        <v>3826.272</v>
      </c>
      <c r="L52" s="88">
        <v>4354.687999999999</v>
      </c>
      <c r="M52" s="88">
        <v>0</v>
      </c>
      <c r="N52" s="87">
        <f>IF(AND(L52&gt;0,M52&gt;0),M52*100/L52,"")</f>
      </c>
      <c r="O52" s="83" t="s">
        <v>213</v>
      </c>
      <c r="P52" s="85"/>
      <c r="Q52" s="85"/>
      <c r="R52" s="101">
        <v>0</v>
      </c>
      <c r="S52" s="92">
        <v>0</v>
      </c>
      <c r="T52" s="92">
        <v>0</v>
      </c>
      <c r="U52" s="92">
        <v>0</v>
      </c>
      <c r="V52" s="92">
        <f t="shared" si="11"/>
      </c>
      <c r="W52" s="87"/>
      <c r="X52" s="102">
        <v>12</v>
      </c>
      <c r="Y52" s="88">
        <v>156.22899999999998</v>
      </c>
      <c r="Z52" s="88">
        <v>158.31000000000003</v>
      </c>
      <c r="AA52" s="88">
        <v>0</v>
      </c>
      <c r="AB52" s="88">
        <f t="shared" si="10"/>
      </c>
    </row>
    <row r="53" spans="1:28" s="89" customFormat="1" ht="11.25" customHeight="1">
      <c r="A53" s="83" t="s">
        <v>298</v>
      </c>
      <c r="B53" s="85"/>
      <c r="C53" s="85"/>
      <c r="D53" s="101">
        <v>3</v>
      </c>
      <c r="E53" s="92">
        <v>266.025</v>
      </c>
      <c r="F53" s="92">
        <v>258.478</v>
      </c>
      <c r="G53" s="92">
        <v>264.113</v>
      </c>
      <c r="H53" s="92">
        <f>IF(AND(F53&gt;0,G53&gt;0),G53*100/F53,"")</f>
        <v>102.18006948366978</v>
      </c>
      <c r="I53" s="87"/>
      <c r="J53" s="102">
        <v>11</v>
      </c>
      <c r="K53" s="88">
        <v>8908.163</v>
      </c>
      <c r="L53" s="88">
        <v>10206.337</v>
      </c>
      <c r="M53" s="88">
        <v>0</v>
      </c>
      <c r="N53" s="87">
        <f>IF(AND(L53&gt;0,M53&gt;0),M53*100/L53,"")</f>
      </c>
      <c r="O53" s="83" t="s">
        <v>214</v>
      </c>
      <c r="P53" s="85"/>
      <c r="Q53" s="85"/>
      <c r="R53" s="101">
        <v>0</v>
      </c>
      <c r="S53" s="92">
        <v>0</v>
      </c>
      <c r="T53" s="92">
        <v>0</v>
      </c>
      <c r="U53" s="92">
        <v>0</v>
      </c>
      <c r="V53" s="92">
        <f t="shared" si="11"/>
      </c>
      <c r="W53" s="87"/>
      <c r="X53" s="102">
        <v>2</v>
      </c>
      <c r="Y53" s="88">
        <v>43.529</v>
      </c>
      <c r="Z53" s="88">
        <v>35.026</v>
      </c>
      <c r="AA53" s="88">
        <v>35.22899999999999</v>
      </c>
      <c r="AB53" s="88">
        <f t="shared" si="10"/>
        <v>100.57956946268483</v>
      </c>
    </row>
    <row r="54" spans="1:28" s="89" customFormat="1" ht="11.25" customHeight="1">
      <c r="A54" s="83" t="s">
        <v>299</v>
      </c>
      <c r="B54" s="85"/>
      <c r="C54" s="85"/>
      <c r="D54" s="101">
        <v>2</v>
      </c>
      <c r="E54" s="92">
        <v>118.119</v>
      </c>
      <c r="F54" s="92">
        <v>144.5435</v>
      </c>
      <c r="G54" s="92">
        <v>134.292</v>
      </c>
      <c r="H54" s="92">
        <f>IF(AND(F54&gt;0,G54&gt;0),G54*100/F54,"")</f>
        <v>92.90767139304086</v>
      </c>
      <c r="I54" s="87"/>
      <c r="J54" s="102">
        <v>11</v>
      </c>
      <c r="K54" s="88">
        <v>794.7910000000002</v>
      </c>
      <c r="L54" s="88">
        <v>2108.8619999999996</v>
      </c>
      <c r="M54" s="88">
        <v>0</v>
      </c>
      <c r="N54" s="87">
        <f>IF(AND(L54&gt;0,M54&gt;0),M54*100/L54,"")</f>
      </c>
      <c r="O54" s="83" t="s">
        <v>312</v>
      </c>
      <c r="P54" s="85"/>
      <c r="Q54" s="85"/>
      <c r="R54" s="101">
        <v>0</v>
      </c>
      <c r="S54" s="92">
        <v>0</v>
      </c>
      <c r="T54" s="92">
        <v>0</v>
      </c>
      <c r="U54" s="92">
        <v>0</v>
      </c>
      <c r="V54" s="92">
        <f t="shared" si="11"/>
      </c>
      <c r="W54" s="87"/>
      <c r="X54" s="102">
        <v>3</v>
      </c>
      <c r="Y54" s="88">
        <v>243.876</v>
      </c>
      <c r="Z54" s="88">
        <v>316.571</v>
      </c>
      <c r="AA54" s="88">
        <v>296.087</v>
      </c>
      <c r="AB54" s="88">
        <f t="shared" si="10"/>
        <v>93.52941362285236</v>
      </c>
    </row>
    <row r="55" spans="1:28" s="89" customFormat="1" ht="11.25" customHeight="1">
      <c r="A55" s="83"/>
      <c r="B55" s="85"/>
      <c r="C55" s="85"/>
      <c r="D55" s="101"/>
      <c r="E55" s="92"/>
      <c r="F55" s="92"/>
      <c r="G55" s="92"/>
      <c r="H55" s="92"/>
      <c r="I55" s="87"/>
      <c r="J55" s="102"/>
      <c r="K55" s="88"/>
      <c r="L55" s="88"/>
      <c r="M55" s="88"/>
      <c r="N55" s="87"/>
      <c r="O55" s="83" t="s">
        <v>313</v>
      </c>
      <c r="P55" s="85"/>
      <c r="Q55" s="85"/>
      <c r="R55" s="101">
        <v>0</v>
      </c>
      <c r="S55" s="92">
        <v>0</v>
      </c>
      <c r="T55" s="92">
        <v>0</v>
      </c>
      <c r="U55" s="92">
        <v>0</v>
      </c>
      <c r="V55" s="92">
        <f t="shared" si="11"/>
      </c>
      <c r="W55" s="87"/>
      <c r="X55" s="102">
        <v>11</v>
      </c>
      <c r="Y55" s="88">
        <v>10.487</v>
      </c>
      <c r="Z55" s="88">
        <v>4.942000000000001</v>
      </c>
      <c r="AA55" s="88">
        <v>0</v>
      </c>
      <c r="AB55" s="88">
        <f t="shared" si="10"/>
      </c>
    </row>
    <row r="56" spans="1:28" s="89" customFormat="1" ht="11.25" customHeight="1">
      <c r="A56" s="83" t="s">
        <v>164</v>
      </c>
      <c r="B56" s="85"/>
      <c r="C56" s="85"/>
      <c r="D56" s="101"/>
      <c r="E56" s="92"/>
      <c r="F56" s="92"/>
      <c r="G56" s="92"/>
      <c r="H56" s="92"/>
      <c r="I56" s="87"/>
      <c r="J56" s="102"/>
      <c r="K56" s="88"/>
      <c r="L56" s="88"/>
      <c r="M56" s="88"/>
      <c r="N56" s="87"/>
      <c r="P56" s="85"/>
      <c r="Q56" s="85"/>
      <c r="R56" s="101"/>
      <c r="S56" s="92"/>
      <c r="T56" s="92"/>
      <c r="U56" s="92"/>
      <c r="V56" s="92"/>
      <c r="W56" s="87"/>
      <c r="X56" s="102"/>
      <c r="Y56" s="88"/>
      <c r="Z56" s="88"/>
      <c r="AA56" s="88"/>
      <c r="AB56" s="88"/>
    </row>
    <row r="57" spans="1:28" s="89" customFormat="1" ht="11.25" customHeight="1">
      <c r="A57" s="83" t="s">
        <v>165</v>
      </c>
      <c r="B57" s="85"/>
      <c r="C57" s="85"/>
      <c r="D57" s="101">
        <v>11</v>
      </c>
      <c r="E57" s="92">
        <v>4.697</v>
      </c>
      <c r="F57" s="92">
        <v>5.159</v>
      </c>
      <c r="G57" s="92">
        <v>0</v>
      </c>
      <c r="H57" s="92">
        <f aca="true" t="shared" si="14" ref="H57:H78">IF(AND(F57&gt;0,G57&gt;0),G57*100/F57,"")</f>
      </c>
      <c r="I57" s="87"/>
      <c r="J57" s="102">
        <v>11</v>
      </c>
      <c r="K57" s="88">
        <v>166.96399999999997</v>
      </c>
      <c r="L57" s="88">
        <v>173.999</v>
      </c>
      <c r="M57" s="88">
        <v>0</v>
      </c>
      <c r="N57" s="87">
        <f aca="true" t="shared" si="15" ref="N57:N78">IF(AND(L57&gt;0,M57&gt;0),M57*100/L57,"")</f>
      </c>
      <c r="O57" s="83" t="s">
        <v>215</v>
      </c>
      <c r="P57" s="85"/>
      <c r="Q57" s="85"/>
      <c r="R57" s="101"/>
      <c r="S57" s="92"/>
      <c r="T57" s="92"/>
      <c r="U57" s="92"/>
      <c r="V57" s="92"/>
      <c r="W57" s="87"/>
      <c r="X57" s="102"/>
      <c r="Y57" s="88"/>
      <c r="Z57" s="88"/>
      <c r="AA57" s="88"/>
      <c r="AB57" s="88"/>
    </row>
    <row r="58" spans="1:28" s="89" customFormat="1" ht="11.25" customHeight="1">
      <c r="A58" s="83" t="s">
        <v>166</v>
      </c>
      <c r="B58" s="85"/>
      <c r="C58" s="85"/>
      <c r="D58" s="101">
        <v>7</v>
      </c>
      <c r="E58" s="92">
        <v>13.755</v>
      </c>
      <c r="F58" s="92">
        <v>13.857</v>
      </c>
      <c r="G58" s="92">
        <v>0</v>
      </c>
      <c r="H58" s="92">
        <f t="shared" si="14"/>
      </c>
      <c r="I58" s="87"/>
      <c r="J58" s="102">
        <v>3</v>
      </c>
      <c r="K58" s="88">
        <v>63.43300000000001</v>
      </c>
      <c r="L58" s="88">
        <v>66.00000000000001</v>
      </c>
      <c r="M58" s="88">
        <v>65.951</v>
      </c>
      <c r="N58" s="87">
        <f t="shared" si="15"/>
        <v>99.92575757575754</v>
      </c>
      <c r="O58" s="83" t="s">
        <v>216</v>
      </c>
      <c r="P58" s="85"/>
      <c r="Q58" s="85"/>
      <c r="R58" s="101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102">
        <v>11</v>
      </c>
      <c r="Y58" s="88">
        <v>266.223</v>
      </c>
      <c r="Z58" s="88">
        <v>272.833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167</v>
      </c>
      <c r="B59" s="85"/>
      <c r="C59" s="85"/>
      <c r="D59" s="101">
        <v>2</v>
      </c>
      <c r="E59" s="92">
        <v>34.508</v>
      </c>
      <c r="F59" s="92">
        <v>32.524</v>
      </c>
      <c r="G59" s="92">
        <v>33.119</v>
      </c>
      <c r="H59" s="92">
        <f t="shared" si="14"/>
        <v>101.82941827573484</v>
      </c>
      <c r="I59" s="87"/>
      <c r="J59" s="102">
        <v>1</v>
      </c>
      <c r="K59" s="88">
        <v>976.112</v>
      </c>
      <c r="L59" s="88">
        <v>944.577</v>
      </c>
      <c r="M59" s="88">
        <v>0</v>
      </c>
      <c r="N59" s="87">
        <f t="shared" si="15"/>
      </c>
      <c r="O59" s="83" t="s">
        <v>314</v>
      </c>
      <c r="P59" s="85"/>
      <c r="Q59" s="85"/>
      <c r="R59" s="101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102">
        <v>3</v>
      </c>
      <c r="Y59" s="88">
        <v>4771.540000000001</v>
      </c>
      <c r="Z59" s="88">
        <v>6595.248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168</v>
      </c>
      <c r="B60" s="85"/>
      <c r="C60" s="85"/>
      <c r="D60" s="101">
        <v>11</v>
      </c>
      <c r="E60" s="92">
        <v>20.026</v>
      </c>
      <c r="F60" s="92">
        <v>20.102</v>
      </c>
      <c r="G60" s="92">
        <v>0</v>
      </c>
      <c r="H60" s="92">
        <f t="shared" si="14"/>
      </c>
      <c r="I60" s="87"/>
      <c r="J60" s="102">
        <v>11</v>
      </c>
      <c r="K60" s="88">
        <v>1113.1919999999998</v>
      </c>
      <c r="L60" s="88">
        <v>1077.4329999999998</v>
      </c>
      <c r="M60" s="88">
        <v>0</v>
      </c>
      <c r="N60" s="87">
        <f t="shared" si="15"/>
      </c>
      <c r="O60" s="83" t="s">
        <v>315</v>
      </c>
      <c r="P60" s="85"/>
      <c r="Q60" s="85"/>
      <c r="R60" s="101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102">
        <v>3</v>
      </c>
      <c r="Y60" s="88">
        <v>35467.44700000001</v>
      </c>
      <c r="Z60" s="88">
        <v>50355.364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169</v>
      </c>
      <c r="B61" s="85"/>
      <c r="C61" s="85"/>
      <c r="D61" s="101">
        <v>11</v>
      </c>
      <c r="E61" s="92">
        <v>20.473</v>
      </c>
      <c r="F61" s="92">
        <v>19.194</v>
      </c>
      <c r="G61" s="92">
        <v>0</v>
      </c>
      <c r="H61" s="92">
        <f t="shared" si="14"/>
      </c>
      <c r="I61" s="87"/>
      <c r="J61" s="102">
        <v>11</v>
      </c>
      <c r="K61" s="88">
        <v>655.677</v>
      </c>
      <c r="L61" s="88">
        <v>683.439</v>
      </c>
      <c r="M61" s="88">
        <v>0</v>
      </c>
      <c r="N61" s="87">
        <f t="shared" si="15"/>
      </c>
      <c r="O61" s="83" t="s">
        <v>316</v>
      </c>
      <c r="P61" s="85"/>
      <c r="Q61" s="85"/>
      <c r="R61" s="101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102">
        <v>11</v>
      </c>
      <c r="Y61" s="88">
        <v>1.098</v>
      </c>
      <c r="Z61" s="88">
        <v>0.9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170</v>
      </c>
      <c r="B62" s="85"/>
      <c r="C62" s="85"/>
      <c r="D62" s="101">
        <v>2</v>
      </c>
      <c r="E62" s="92">
        <v>10.948</v>
      </c>
      <c r="F62" s="92">
        <v>10.688</v>
      </c>
      <c r="G62" s="92">
        <v>10.825</v>
      </c>
      <c r="H62" s="92">
        <f t="shared" si="14"/>
        <v>101.2818113772455</v>
      </c>
      <c r="I62" s="87"/>
      <c r="J62" s="102">
        <v>3</v>
      </c>
      <c r="K62" s="88">
        <v>995.5050000000001</v>
      </c>
      <c r="L62" s="88">
        <v>935.6329999999999</v>
      </c>
      <c r="M62" s="88">
        <v>946.163</v>
      </c>
      <c r="N62" s="87">
        <f t="shared" si="15"/>
        <v>101.12544127879201</v>
      </c>
      <c r="O62" s="83"/>
      <c r="P62" s="85"/>
      <c r="Q62" s="85"/>
      <c r="R62" s="101"/>
      <c r="S62" s="92"/>
      <c r="T62" s="92"/>
      <c r="U62" s="92"/>
      <c r="V62" s="92"/>
      <c r="W62" s="87"/>
      <c r="X62" s="102"/>
      <c r="Y62" s="88"/>
      <c r="Z62" s="88"/>
      <c r="AA62" s="88"/>
      <c r="AB62" s="88"/>
    </row>
    <row r="63" spans="1:28" s="89" customFormat="1" ht="11.25" customHeight="1">
      <c r="A63" s="83" t="s">
        <v>171</v>
      </c>
      <c r="B63" s="85"/>
      <c r="C63" s="85"/>
      <c r="D63" s="101">
        <v>9</v>
      </c>
      <c r="E63" s="92">
        <v>45.266</v>
      </c>
      <c r="F63" s="92">
        <v>40.48695</v>
      </c>
      <c r="G63" s="92">
        <v>0</v>
      </c>
      <c r="H63" s="92">
        <f t="shared" si="14"/>
      </c>
      <c r="I63" s="87"/>
      <c r="J63" s="102">
        <v>9</v>
      </c>
      <c r="K63" s="88">
        <v>3664.9660000000003</v>
      </c>
      <c r="L63" s="88">
        <v>3383.344</v>
      </c>
      <c r="M63" s="88">
        <v>0</v>
      </c>
      <c r="N63" s="87">
        <f t="shared" si="15"/>
      </c>
      <c r="O63" s="83" t="s">
        <v>219</v>
      </c>
      <c r="P63" s="85"/>
      <c r="Q63" s="85"/>
      <c r="R63" s="101"/>
      <c r="S63" s="92"/>
      <c r="T63" s="92"/>
      <c r="U63" s="92"/>
      <c r="V63" s="92"/>
      <c r="W63" s="87"/>
      <c r="X63" s="102"/>
      <c r="Y63" s="88"/>
      <c r="Z63" s="88"/>
      <c r="AA63" s="88"/>
      <c r="AB63" s="88"/>
    </row>
    <row r="64" spans="1:28" s="89" customFormat="1" ht="11.25" customHeight="1">
      <c r="A64" s="83" t="s">
        <v>172</v>
      </c>
      <c r="B64" s="85"/>
      <c r="C64" s="85"/>
      <c r="D64" s="101">
        <v>12</v>
      </c>
      <c r="E64" s="92">
        <v>4.638</v>
      </c>
      <c r="F64" s="92">
        <v>4.747</v>
      </c>
      <c r="G64" s="92">
        <v>0</v>
      </c>
      <c r="H64" s="92">
        <f t="shared" si="14"/>
      </c>
      <c r="I64" s="87"/>
      <c r="J64" s="102">
        <v>12</v>
      </c>
      <c r="K64" s="88">
        <v>502.995</v>
      </c>
      <c r="L64" s="88">
        <v>400.485</v>
      </c>
      <c r="M64" s="88">
        <v>0</v>
      </c>
      <c r="N64" s="87">
        <f t="shared" si="15"/>
      </c>
      <c r="O64" s="83" t="s">
        <v>220</v>
      </c>
      <c r="P64" s="85"/>
      <c r="Q64" s="85"/>
      <c r="R64" s="101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102">
        <v>11</v>
      </c>
      <c r="Y64" s="88">
        <v>567.788</v>
      </c>
      <c r="Z64" s="88">
        <v>601.869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173</v>
      </c>
      <c r="B65" s="85"/>
      <c r="C65" s="85"/>
      <c r="D65" s="101">
        <v>12</v>
      </c>
      <c r="E65" s="92">
        <v>60.852</v>
      </c>
      <c r="F65" s="92">
        <v>55.921949999999995</v>
      </c>
      <c r="G65" s="92">
        <v>0</v>
      </c>
      <c r="H65" s="92">
        <f t="shared" si="14"/>
      </c>
      <c r="I65" s="87"/>
      <c r="J65" s="102">
        <v>12</v>
      </c>
      <c r="K65" s="88">
        <v>5163.465999999999</v>
      </c>
      <c r="L65" s="88">
        <v>4719.4619999999995</v>
      </c>
      <c r="M65" s="88">
        <v>0</v>
      </c>
      <c r="N65" s="87">
        <f t="shared" si="15"/>
      </c>
      <c r="O65" s="83" t="s">
        <v>221</v>
      </c>
      <c r="P65" s="85"/>
      <c r="Q65" s="85"/>
      <c r="R65" s="101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102">
        <v>3</v>
      </c>
      <c r="Y65" s="88">
        <v>5915.236000000001</v>
      </c>
      <c r="Z65" s="88">
        <v>9114.868999999999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300</v>
      </c>
      <c r="B66" s="85"/>
      <c r="C66" s="85"/>
      <c r="D66" s="101">
        <v>3</v>
      </c>
      <c r="E66" s="92">
        <v>36.2017325</v>
      </c>
      <c r="F66" s="92">
        <v>34.188</v>
      </c>
      <c r="G66" s="92">
        <v>32.188</v>
      </c>
      <c r="H66" s="92">
        <f t="shared" si="14"/>
        <v>94.14999414999414</v>
      </c>
      <c r="I66" s="87"/>
      <c r="J66" s="102">
        <v>11</v>
      </c>
      <c r="K66" s="88">
        <v>3117.872</v>
      </c>
      <c r="L66" s="88">
        <v>2698.689</v>
      </c>
      <c r="M66" s="88">
        <v>0</v>
      </c>
      <c r="N66" s="87">
        <f t="shared" si="15"/>
      </c>
      <c r="O66" s="83" t="s">
        <v>222</v>
      </c>
      <c r="P66" s="85"/>
      <c r="Q66" s="85"/>
      <c r="R66" s="101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102">
        <v>3</v>
      </c>
      <c r="Y66" s="88">
        <v>1223.446</v>
      </c>
      <c r="Z66" s="88">
        <v>1804.938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301</v>
      </c>
      <c r="B67" s="85"/>
      <c r="C67" s="85"/>
      <c r="D67" s="101">
        <v>11</v>
      </c>
      <c r="E67" s="92">
        <v>20.319</v>
      </c>
      <c r="F67" s="92">
        <v>21.565</v>
      </c>
      <c r="G67" s="92">
        <v>0</v>
      </c>
      <c r="H67" s="92">
        <f t="shared" si="14"/>
      </c>
      <c r="I67" s="87"/>
      <c r="J67" s="102">
        <v>11</v>
      </c>
      <c r="K67" s="88">
        <v>1274.2640000000001</v>
      </c>
      <c r="L67" s="88">
        <v>1292.837</v>
      </c>
      <c r="M67" s="88">
        <v>0</v>
      </c>
      <c r="N67" s="87">
        <f t="shared" si="15"/>
      </c>
    </row>
    <row r="68" spans="1:28" s="89" customFormat="1" ht="11.25" customHeight="1">
      <c r="A68" s="83" t="s">
        <v>174</v>
      </c>
      <c r="B68" s="85"/>
      <c r="C68" s="85"/>
      <c r="D68" s="101">
        <v>3</v>
      </c>
      <c r="E68" s="92">
        <v>3.012</v>
      </c>
      <c r="F68" s="92">
        <v>2.79</v>
      </c>
      <c r="G68" s="92">
        <v>2.352</v>
      </c>
      <c r="H68" s="92">
        <f t="shared" si="14"/>
        <v>84.3010752688172</v>
      </c>
      <c r="I68" s="87"/>
      <c r="J68" s="102">
        <v>11</v>
      </c>
      <c r="K68" s="88">
        <v>123.078</v>
      </c>
      <c r="L68" s="88">
        <v>116.774</v>
      </c>
      <c r="M68" s="88">
        <v>0</v>
      </c>
      <c r="N68" s="87">
        <f t="shared" si="15"/>
      </c>
      <c r="O68" s="83"/>
      <c r="P68" s="85"/>
      <c r="Q68" s="85"/>
      <c r="R68" s="101"/>
      <c r="S68" s="92"/>
      <c r="T68" s="92"/>
      <c r="U68" s="92"/>
      <c r="V68" s="92"/>
      <c r="W68" s="87"/>
      <c r="X68" s="102"/>
      <c r="Y68" s="88"/>
      <c r="Z68" s="88"/>
      <c r="AA68" s="88"/>
      <c r="AB68" s="88"/>
    </row>
    <row r="69" spans="1:28" s="89" customFormat="1" ht="11.25" customHeight="1">
      <c r="A69" s="83" t="s">
        <v>175</v>
      </c>
      <c r="B69" s="85"/>
      <c r="C69" s="85"/>
      <c r="D69" s="101">
        <v>11</v>
      </c>
      <c r="E69" s="92">
        <v>6.819</v>
      </c>
      <c r="F69" s="92">
        <v>7.021199999999999</v>
      </c>
      <c r="G69" s="92">
        <v>7.025</v>
      </c>
      <c r="H69" s="92">
        <f t="shared" si="14"/>
        <v>100.05412180254089</v>
      </c>
      <c r="I69" s="87"/>
      <c r="J69" s="102">
        <v>2</v>
      </c>
      <c r="K69" s="88">
        <v>360.416</v>
      </c>
      <c r="L69" s="88">
        <v>345.348</v>
      </c>
      <c r="M69" s="88">
        <v>345.677</v>
      </c>
      <c r="N69" s="87">
        <f t="shared" si="15"/>
        <v>100.09526622421443</v>
      </c>
      <c r="O69" s="66" t="s">
        <v>122</v>
      </c>
      <c r="P69" s="67"/>
      <c r="Q69" s="67"/>
      <c r="R69" s="67"/>
      <c r="S69" s="67"/>
      <c r="T69" s="67"/>
      <c r="U69" s="67"/>
      <c r="V69" s="67"/>
      <c r="W69" s="68"/>
      <c r="X69" s="68" t="s">
        <v>123</v>
      </c>
      <c r="Y69" s="68"/>
      <c r="Z69" s="68"/>
      <c r="AA69" s="68" t="s">
        <v>129</v>
      </c>
      <c r="AB69" s="68"/>
    </row>
    <row r="70" spans="1:28" s="89" customFormat="1" ht="11.25" customHeight="1" thickBot="1">
      <c r="A70" s="83" t="s">
        <v>176</v>
      </c>
      <c r="B70" s="85"/>
      <c r="C70" s="85"/>
      <c r="D70" s="101">
        <v>1</v>
      </c>
      <c r="E70" s="92">
        <v>16.403</v>
      </c>
      <c r="F70" s="92">
        <v>15.813</v>
      </c>
      <c r="G70" s="92">
        <v>0</v>
      </c>
      <c r="H70" s="92">
        <f t="shared" si="14"/>
      </c>
      <c r="I70" s="87"/>
      <c r="J70" s="102">
        <v>3</v>
      </c>
      <c r="K70" s="88">
        <v>223.15000000000003</v>
      </c>
      <c r="L70" s="88">
        <v>213.986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177</v>
      </c>
      <c r="B71" s="85"/>
      <c r="C71" s="85"/>
      <c r="D71" s="101">
        <v>1</v>
      </c>
      <c r="E71" s="92">
        <v>6.465</v>
      </c>
      <c r="F71" s="92">
        <v>7.722</v>
      </c>
      <c r="G71" s="92">
        <v>0</v>
      </c>
      <c r="H71" s="92">
        <f t="shared" si="14"/>
      </c>
      <c r="I71" s="87"/>
      <c r="J71" s="102">
        <v>1</v>
      </c>
      <c r="K71" s="88">
        <v>147.32999999999998</v>
      </c>
      <c r="L71" s="88">
        <v>185.46300000000002</v>
      </c>
      <c r="M71" s="88">
        <v>0</v>
      </c>
      <c r="N71" s="87">
        <f t="shared" si="15"/>
      </c>
      <c r="O71" s="69"/>
      <c r="P71" s="70"/>
      <c r="Q71" s="71"/>
      <c r="R71" s="182" t="s">
        <v>124</v>
      </c>
      <c r="S71" s="183"/>
      <c r="T71" s="183"/>
      <c r="U71" s="183"/>
      <c r="V71" s="184"/>
      <c r="W71" s="68"/>
      <c r="X71" s="182" t="s">
        <v>125</v>
      </c>
      <c r="Y71" s="183"/>
      <c r="Z71" s="183"/>
      <c r="AA71" s="183"/>
      <c r="AB71" s="184"/>
    </row>
    <row r="72" spans="1:28" s="89" customFormat="1" ht="11.25" customHeight="1">
      <c r="A72" s="83" t="s">
        <v>178</v>
      </c>
      <c r="B72" s="85"/>
      <c r="C72" s="85"/>
      <c r="D72" s="101">
        <v>1</v>
      </c>
      <c r="E72" s="92">
        <v>26.63</v>
      </c>
      <c r="F72" s="92">
        <v>26.332</v>
      </c>
      <c r="G72" s="92">
        <v>27.056</v>
      </c>
      <c r="H72" s="92">
        <f t="shared" si="14"/>
        <v>102.74950630411666</v>
      </c>
      <c r="I72" s="87"/>
      <c r="J72" s="102">
        <v>8</v>
      </c>
      <c r="K72" s="88">
        <v>274.71200000000005</v>
      </c>
      <c r="L72" s="88">
        <v>263.52000000000004</v>
      </c>
      <c r="M72" s="88">
        <v>0</v>
      </c>
      <c r="N72" s="87">
        <f t="shared" si="15"/>
      </c>
      <c r="O72" s="72" t="s">
        <v>126</v>
      </c>
      <c r="P72" s="73"/>
      <c r="Q72" s="71"/>
      <c r="R72" s="69"/>
      <c r="S72" s="74" t="s">
        <v>335</v>
      </c>
      <c r="T72" s="74" t="s">
        <v>335</v>
      </c>
      <c r="U72" s="74" t="s">
        <v>128</v>
      </c>
      <c r="V72" s="75">
        <f>U73</f>
        <v>2018</v>
      </c>
      <c r="W72" s="68"/>
      <c r="X72" s="69"/>
      <c r="Y72" s="74" t="s">
        <v>335</v>
      </c>
      <c r="Z72" s="74" t="s">
        <v>335</v>
      </c>
      <c r="AA72" s="74" t="s">
        <v>128</v>
      </c>
      <c r="AB72" s="75">
        <f>AA73</f>
        <v>2018</v>
      </c>
    </row>
    <row r="73" spans="1:28" s="89" customFormat="1" ht="11.25" customHeight="1" thickBot="1">
      <c r="A73" s="83" t="s">
        <v>179</v>
      </c>
      <c r="B73" s="85"/>
      <c r="C73" s="85"/>
      <c r="D73" s="101">
        <v>3</v>
      </c>
      <c r="E73" s="92">
        <v>4.145</v>
      </c>
      <c r="F73" s="92">
        <v>4.065</v>
      </c>
      <c r="G73" s="92">
        <v>3.942</v>
      </c>
      <c r="H73" s="92">
        <f t="shared" si="14"/>
        <v>96.97416974169742</v>
      </c>
      <c r="I73" s="87"/>
      <c r="J73" s="102">
        <v>3</v>
      </c>
      <c r="K73" s="88">
        <v>258.956</v>
      </c>
      <c r="L73" s="88">
        <v>208.465</v>
      </c>
      <c r="M73" s="88">
        <v>168.833</v>
      </c>
      <c r="N73" s="87">
        <f t="shared" si="15"/>
        <v>80.9886551699326</v>
      </c>
      <c r="O73" s="95"/>
      <c r="P73" s="96"/>
      <c r="Q73" s="71"/>
      <c r="R73" s="79" t="s">
        <v>334</v>
      </c>
      <c r="S73" s="97">
        <f>U73-2</f>
        <v>2016</v>
      </c>
      <c r="T73" s="97">
        <f>U73-1</f>
        <v>2017</v>
      </c>
      <c r="U73" s="97">
        <v>2018</v>
      </c>
      <c r="V73" s="81" t="str">
        <f>CONCATENATE(T73,"=100")</f>
        <v>2017=100</v>
      </c>
      <c r="W73" s="68"/>
      <c r="X73" s="79" t="s">
        <v>334</v>
      </c>
      <c r="Y73" s="97">
        <f>AA73-2</f>
        <v>2016</v>
      </c>
      <c r="Z73" s="97">
        <f>AA73-1</f>
        <v>2017</v>
      </c>
      <c r="AA73" s="97">
        <v>2018</v>
      </c>
      <c r="AB73" s="81" t="str">
        <f>CONCATENATE(Z73,"=100")</f>
        <v>2017=100</v>
      </c>
    </row>
    <row r="74" spans="1:28" s="89" customFormat="1" ht="11.25" customHeight="1">
      <c r="A74" s="83" t="s">
        <v>180</v>
      </c>
      <c r="B74" s="85"/>
      <c r="C74" s="85"/>
      <c r="D74" s="101">
        <v>3</v>
      </c>
      <c r="E74" s="92">
        <v>13.153</v>
      </c>
      <c r="F74" s="92">
        <v>12.949</v>
      </c>
      <c r="G74" s="92"/>
      <c r="H74" s="92">
        <f t="shared" si="14"/>
      </c>
      <c r="I74" s="87"/>
      <c r="J74" s="102">
        <v>10</v>
      </c>
      <c r="K74" s="88">
        <v>697.047</v>
      </c>
      <c r="L74" s="88">
        <v>787.297</v>
      </c>
      <c r="M74" s="88">
        <v>0</v>
      </c>
      <c r="N74" s="87">
        <f t="shared" si="15"/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181</v>
      </c>
      <c r="B75" s="85"/>
      <c r="C75" s="85"/>
      <c r="D75" s="101">
        <v>11</v>
      </c>
      <c r="E75" s="92">
        <v>7.464</v>
      </c>
      <c r="F75" s="92">
        <v>7.1365</v>
      </c>
      <c r="G75" s="92">
        <v>0</v>
      </c>
      <c r="H75" s="92">
        <f t="shared" si="14"/>
      </c>
      <c r="I75" s="87"/>
      <c r="J75" s="102">
        <v>11</v>
      </c>
      <c r="K75" s="88">
        <v>403.331</v>
      </c>
      <c r="L75" s="88">
        <v>319.081</v>
      </c>
      <c r="M75" s="88">
        <v>0</v>
      </c>
      <c r="N75" s="87">
        <f t="shared" si="15"/>
      </c>
      <c r="O75" s="83"/>
      <c r="P75" s="83"/>
      <c r="Q75" s="83"/>
      <c r="R75" s="84"/>
      <c r="S75" s="85"/>
      <c r="T75" s="85"/>
      <c r="U75" s="85"/>
      <c r="V75" s="85"/>
      <c r="W75" s="86"/>
      <c r="X75" s="86"/>
      <c r="Y75" s="87"/>
      <c r="Z75" s="87"/>
      <c r="AA75" s="87"/>
      <c r="AB75" s="88"/>
    </row>
    <row r="76" spans="1:28" s="89" customFormat="1" ht="11.25" customHeight="1">
      <c r="A76" s="83" t="s">
        <v>182</v>
      </c>
      <c r="B76" s="85"/>
      <c r="C76" s="85"/>
      <c r="D76" s="101">
        <v>11</v>
      </c>
      <c r="E76" s="92">
        <v>24.762</v>
      </c>
      <c r="F76" s="92">
        <v>24.1505</v>
      </c>
      <c r="G76" s="92">
        <v>0</v>
      </c>
      <c r="H76" s="92">
        <f t="shared" si="14"/>
      </c>
      <c r="I76" s="87"/>
      <c r="J76" s="102">
        <v>11</v>
      </c>
      <c r="K76" s="88">
        <v>1359.3460000000002</v>
      </c>
      <c r="L76" s="88">
        <v>1314.843</v>
      </c>
      <c r="M76" s="88">
        <v>0</v>
      </c>
      <c r="N76" s="87">
        <f t="shared" si="15"/>
      </c>
      <c r="O76" s="83" t="s">
        <v>157</v>
      </c>
      <c r="P76" s="83"/>
      <c r="Q76" s="83"/>
      <c r="R76" s="101"/>
      <c r="S76" s="85"/>
      <c r="T76" s="85"/>
      <c r="U76" s="85"/>
      <c r="V76" s="85">
        <f>IF(AND(T76&gt;0,U76&gt;0),U76*100/T76,"")</f>
      </c>
      <c r="W76" s="86"/>
      <c r="X76" s="102"/>
      <c r="Y76" s="87"/>
      <c r="Z76" s="87"/>
      <c r="AA76" s="87"/>
      <c r="AB76" s="88">
        <f>IF(AND(Z76&gt;0,AA76&gt;0),AA76*100/Z76,"")</f>
      </c>
    </row>
    <row r="77" spans="1:28" s="89" customFormat="1" ht="11.25" customHeight="1">
      <c r="A77" s="83" t="s">
        <v>183</v>
      </c>
      <c r="B77" s="85"/>
      <c r="C77" s="85"/>
      <c r="D77" s="101">
        <v>11</v>
      </c>
      <c r="E77" s="92">
        <v>8.509</v>
      </c>
      <c r="F77" s="92">
        <v>8.253</v>
      </c>
      <c r="G77" s="92">
        <v>0</v>
      </c>
      <c r="H77" s="92">
        <f t="shared" si="14"/>
      </c>
      <c r="I77" s="87"/>
      <c r="J77" s="102">
        <v>11</v>
      </c>
      <c r="K77" s="88">
        <v>163.64899999999997</v>
      </c>
      <c r="L77" s="88">
        <v>147.46200000000002</v>
      </c>
      <c r="M77" s="88">
        <v>0</v>
      </c>
      <c r="N77" s="87">
        <f t="shared" si="15"/>
      </c>
      <c r="O77" s="83" t="s">
        <v>159</v>
      </c>
      <c r="P77" s="85"/>
      <c r="Q77" s="85"/>
      <c r="R77" s="101">
        <v>12</v>
      </c>
      <c r="S77" s="92">
        <v>25.672</v>
      </c>
      <c r="T77" s="92">
        <v>29.1</v>
      </c>
      <c r="U77" s="92">
        <v>27.651</v>
      </c>
      <c r="V77" s="92">
        <f>IF(AND(T77&gt;0,U77&gt;0),U77*100/T77,"")</f>
        <v>95.02061855670102</v>
      </c>
      <c r="W77" s="87"/>
      <c r="X77" s="102">
        <v>3</v>
      </c>
      <c r="Y77" s="88">
        <v>2353.826</v>
      </c>
      <c r="Z77" s="88">
        <v>2637.467</v>
      </c>
      <c r="AA77" s="88">
        <v>2059.669</v>
      </c>
      <c r="AB77" s="88">
        <f>IF(AND(Z77&gt;0,AA77&gt;0),AA77*100/Z77,"")</f>
        <v>78.09269272373834</v>
      </c>
    </row>
    <row r="78" spans="1:28" s="89" customFormat="1" ht="11.25" customHeight="1">
      <c r="A78" s="83" t="s">
        <v>302</v>
      </c>
      <c r="B78" s="85"/>
      <c r="C78" s="85"/>
      <c r="D78" s="101">
        <v>3</v>
      </c>
      <c r="E78" s="92">
        <v>14.263</v>
      </c>
      <c r="F78" s="92">
        <v>13.737</v>
      </c>
      <c r="G78" s="92">
        <v>14.73</v>
      </c>
      <c r="H78" s="92">
        <f t="shared" si="14"/>
        <v>107.22865254422364</v>
      </c>
      <c r="I78" s="87"/>
      <c r="J78" s="102">
        <v>3</v>
      </c>
      <c r="K78" s="88">
        <v>104.47200000000002</v>
      </c>
      <c r="L78" s="88">
        <v>87.43</v>
      </c>
      <c r="M78" s="88">
        <v>106.632</v>
      </c>
      <c r="N78" s="87">
        <f t="shared" si="15"/>
        <v>121.9627130275649</v>
      </c>
      <c r="O78" s="83"/>
      <c r="P78" s="85"/>
      <c r="Q78" s="85"/>
      <c r="R78" s="101"/>
      <c r="S78" s="92"/>
      <c r="T78" s="92"/>
      <c r="U78" s="92"/>
      <c r="V78" s="92"/>
      <c r="W78" s="87"/>
      <c r="X78" s="102"/>
      <c r="Y78" s="88"/>
      <c r="Z78" s="88"/>
      <c r="AA78" s="88"/>
      <c r="AB78" s="88"/>
    </row>
    <row r="79" spans="1:28" s="89" customFormat="1" ht="11.25" customHeight="1">
      <c r="A79" s="83"/>
      <c r="B79" s="85"/>
      <c r="C79" s="85"/>
      <c r="D79" s="101"/>
      <c r="E79" s="92"/>
      <c r="F79" s="92"/>
      <c r="G79" s="92"/>
      <c r="H79" s="92"/>
      <c r="I79" s="87"/>
      <c r="J79" s="102"/>
      <c r="K79" s="88"/>
      <c r="L79" s="88"/>
      <c r="M79" s="88"/>
      <c r="N79" s="87"/>
      <c r="O79" s="83" t="s">
        <v>164</v>
      </c>
      <c r="P79" s="85"/>
      <c r="Q79" s="85"/>
      <c r="R79" s="101"/>
      <c r="S79" s="92"/>
      <c r="T79" s="92"/>
      <c r="U79" s="92"/>
      <c r="V79" s="92"/>
      <c r="W79" s="87"/>
      <c r="X79" s="102"/>
      <c r="Y79" s="88"/>
      <c r="Z79" s="88"/>
      <c r="AA79" s="88"/>
      <c r="AB79" s="88"/>
    </row>
    <row r="80" spans="1:28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83" t="s">
        <v>176</v>
      </c>
      <c r="P80" s="85"/>
      <c r="Q80" s="85"/>
      <c r="R80" s="101">
        <v>1</v>
      </c>
      <c r="S80" s="92">
        <v>16.208237</v>
      </c>
      <c r="T80" s="92">
        <v>16.403</v>
      </c>
      <c r="U80" s="92">
        <v>15.813</v>
      </c>
      <c r="V80" s="92">
        <f>IF(AND(T80&gt;0,U80&gt;0),U80*100/T80,"")</f>
        <v>96.40309699445224</v>
      </c>
      <c r="W80" s="87"/>
      <c r="X80" s="102">
        <v>3</v>
      </c>
      <c r="Y80" s="88">
        <v>221.69380256788907</v>
      </c>
      <c r="Z80" s="88">
        <v>223.15000000000003</v>
      </c>
      <c r="AA80" s="88">
        <v>213.986</v>
      </c>
      <c r="AB80" s="88">
        <f>IF(AND(Z80&gt;0,AA80&gt;0),AA80*100/Z80,"")</f>
        <v>95.8933452834416</v>
      </c>
    </row>
    <row r="81" spans="1:28" s="89" customFormat="1" ht="11.25" customHeight="1">
      <c r="A81" s="83"/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O81" s="83" t="s">
        <v>186</v>
      </c>
      <c r="P81" s="85"/>
      <c r="Q81" s="85"/>
      <c r="R81" s="101">
        <v>2</v>
      </c>
      <c r="S81" s="92">
        <v>27.522</v>
      </c>
      <c r="T81" s="92">
        <v>32.867</v>
      </c>
      <c r="U81" s="92">
        <v>34.859</v>
      </c>
      <c r="V81" s="92">
        <f>IF(AND(T81&gt;0,U81&gt;0),U81*100/T81,"")</f>
        <v>106.06079045851463</v>
      </c>
      <c r="W81" s="87"/>
      <c r="X81" s="102">
        <v>3</v>
      </c>
      <c r="Y81" s="88">
        <v>478.659</v>
      </c>
      <c r="Z81" s="88">
        <v>541.448</v>
      </c>
      <c r="AA81" s="88">
        <v>564.861</v>
      </c>
      <c r="AB81" s="88">
        <f>IF(AND(Z81&gt;0,AA81&gt;0),AA81*100/Z81,"")</f>
        <v>104.32414562432588</v>
      </c>
    </row>
    <row r="82" spans="1:28" s="89" customFormat="1" ht="11.25" customHeight="1">
      <c r="A82" s="185" t="s">
        <v>317</v>
      </c>
      <c r="B82" s="185"/>
      <c r="C82" s="185"/>
      <c r="D82" s="185"/>
      <c r="E82" s="185"/>
      <c r="F82" s="88"/>
      <c r="G82" s="88"/>
      <c r="H82" s="88"/>
      <c r="I82" s="86"/>
      <c r="J82" s="91"/>
      <c r="K82" s="88"/>
      <c r="L82" s="88"/>
      <c r="M82" s="88"/>
      <c r="N82" s="88"/>
      <c r="O82" s="83"/>
      <c r="P82" s="85"/>
      <c r="Q82" s="85"/>
      <c r="R82" s="101"/>
      <c r="S82" s="92"/>
      <c r="T82" s="92"/>
      <c r="U82" s="92"/>
      <c r="V82" s="92"/>
      <c r="W82" s="87"/>
      <c r="X82" s="102"/>
      <c r="Y82" s="88"/>
      <c r="Z82" s="88"/>
      <c r="AA82" s="88"/>
      <c r="AB82" s="88"/>
    </row>
    <row r="83" spans="1:28" s="89" customFormat="1" ht="11.25" customHeight="1">
      <c r="A83" s="185" t="s">
        <v>318</v>
      </c>
      <c r="B83" s="185"/>
      <c r="C83" s="185"/>
      <c r="D83" s="185"/>
      <c r="E83" s="185"/>
      <c r="F83" s="88"/>
      <c r="G83" s="88"/>
      <c r="H83" s="88"/>
      <c r="I83" s="86"/>
      <c r="J83" s="91"/>
      <c r="K83" s="88"/>
      <c r="L83" s="88"/>
      <c r="M83" s="88"/>
      <c r="N83" s="88"/>
      <c r="O83" s="83" t="s">
        <v>194</v>
      </c>
      <c r="P83" s="85"/>
      <c r="Q83" s="85"/>
      <c r="R83" s="101"/>
      <c r="S83" s="92"/>
      <c r="T83" s="92"/>
      <c r="U83" s="92"/>
      <c r="V83" s="92"/>
      <c r="W83" s="87"/>
      <c r="X83" s="102"/>
      <c r="Y83" s="88"/>
      <c r="Z83" s="88"/>
      <c r="AA83" s="88"/>
      <c r="AB83" s="88"/>
    </row>
    <row r="84" spans="1:28" s="89" customFormat="1" ht="11.25" customHeight="1">
      <c r="A84" s="185" t="s">
        <v>319</v>
      </c>
      <c r="B84" s="185"/>
      <c r="C84" s="185"/>
      <c r="D84" s="185"/>
      <c r="E84" s="185"/>
      <c r="F84" s="88"/>
      <c r="G84" s="88"/>
      <c r="H84" s="88"/>
      <c r="I84" s="86"/>
      <c r="J84" s="91"/>
      <c r="K84" s="88"/>
      <c r="L84" s="88"/>
      <c r="M84" s="88"/>
      <c r="N84" s="88"/>
      <c r="O84" s="83" t="s">
        <v>200</v>
      </c>
      <c r="P84" s="85"/>
      <c r="Q84" s="85"/>
      <c r="R84" s="101">
        <v>0</v>
      </c>
      <c r="S84" s="92">
        <v>0</v>
      </c>
      <c r="T84" s="92">
        <v>0</v>
      </c>
      <c r="U84" s="92">
        <v>0</v>
      </c>
      <c r="V84" s="92">
        <f>IF(AND(T84&gt;0,U84&gt;0),U84*100/T84,"")</f>
      </c>
      <c r="W84" s="87"/>
      <c r="X84" s="102">
        <v>3</v>
      </c>
      <c r="Y84" s="88">
        <v>584.8330000000001</v>
      </c>
      <c r="Z84" s="88">
        <v>567.322</v>
      </c>
      <c r="AA84" s="88">
        <v>646.087</v>
      </c>
      <c r="AB84" s="88">
        <f>IF(AND(Z84&gt;0,AA84&gt;0),AA84*100/Z84,"")</f>
        <v>113.88364984964447</v>
      </c>
    </row>
    <row r="85" spans="1:28" s="89" customFormat="1" ht="11.25" customHeight="1">
      <c r="A85" s="185" t="s">
        <v>320</v>
      </c>
      <c r="B85" s="185"/>
      <c r="C85" s="185"/>
      <c r="D85" s="185"/>
      <c r="E85" s="185"/>
      <c r="F85" s="88"/>
      <c r="G85" s="88"/>
      <c r="H85" s="88"/>
      <c r="I85" s="86"/>
      <c r="J85" s="91"/>
      <c r="K85" s="88"/>
      <c r="L85" s="88"/>
      <c r="M85" s="88"/>
      <c r="N85" s="88"/>
      <c r="O85" s="83"/>
      <c r="P85" s="85"/>
      <c r="Q85" s="85"/>
      <c r="R85" s="101"/>
      <c r="S85" s="92"/>
      <c r="T85" s="92"/>
      <c r="U85" s="92"/>
      <c r="V85" s="92"/>
      <c r="W85" s="87"/>
      <c r="X85" s="102"/>
      <c r="Y85" s="88"/>
      <c r="Z85" s="88"/>
      <c r="AA85" s="88"/>
      <c r="AB85" s="88"/>
    </row>
    <row r="86" spans="1:28" s="89" customFormat="1" ht="11.25" customHeight="1">
      <c r="A86" s="185" t="s">
        <v>321</v>
      </c>
      <c r="B86" s="185"/>
      <c r="C86" s="185"/>
      <c r="D86" s="185"/>
      <c r="E86" s="185"/>
      <c r="F86" s="88"/>
      <c r="G86" s="88"/>
      <c r="H86" s="88"/>
      <c r="I86" s="86"/>
      <c r="J86" s="91"/>
      <c r="K86" s="88"/>
      <c r="L86" s="88"/>
      <c r="M86" s="88"/>
      <c r="N86" s="88"/>
      <c r="O86" s="83" t="s">
        <v>201</v>
      </c>
      <c r="P86" s="85"/>
      <c r="Q86" s="85"/>
      <c r="R86" s="101"/>
      <c r="S86" s="92"/>
      <c r="T86" s="92"/>
      <c r="U86" s="92"/>
      <c r="V86" s="92"/>
      <c r="W86" s="87"/>
      <c r="X86" s="102"/>
      <c r="Y86" s="88"/>
      <c r="Z86" s="88"/>
      <c r="AA86" s="88"/>
      <c r="AB86" s="88"/>
    </row>
    <row r="87" spans="1:28" s="89" customFormat="1" ht="11.25" customHeight="1">
      <c r="A87" s="185" t="s">
        <v>322</v>
      </c>
      <c r="B87" s="185"/>
      <c r="C87" s="185"/>
      <c r="D87" s="185"/>
      <c r="E87" s="185"/>
      <c r="F87" s="88"/>
      <c r="G87" s="88"/>
      <c r="H87" s="88"/>
      <c r="I87" s="86"/>
      <c r="J87" s="91"/>
      <c r="K87" s="88"/>
      <c r="L87" s="88"/>
      <c r="M87" s="88"/>
      <c r="N87" s="88"/>
      <c r="O87" s="83" t="s">
        <v>211</v>
      </c>
      <c r="P87" s="85"/>
      <c r="Q87" s="85"/>
      <c r="R87" s="101">
        <v>0</v>
      </c>
      <c r="S87" s="92">
        <v>0</v>
      </c>
      <c r="T87" s="92">
        <v>0</v>
      </c>
      <c r="U87" s="92">
        <v>0</v>
      </c>
      <c r="V87" s="92">
        <f>IF(AND(T87&gt;0,U87&gt;0),U87*100/T87,"")</f>
      </c>
      <c r="W87" s="87"/>
      <c r="X87" s="102">
        <v>3</v>
      </c>
      <c r="Y87" s="88">
        <v>91.53</v>
      </c>
      <c r="Z87" s="88">
        <v>92.936</v>
      </c>
      <c r="AA87" s="88">
        <v>89.685</v>
      </c>
      <c r="AB87" s="88">
        <f>IF(AND(Z87&gt;0,AA87&gt;0),AA87*100/Z87,"")</f>
        <v>96.50189377636222</v>
      </c>
    </row>
    <row r="88" spans="1:28" s="89" customFormat="1" ht="11.25" customHeight="1">
      <c r="A88" s="185" t="s">
        <v>323</v>
      </c>
      <c r="B88" s="185"/>
      <c r="C88" s="185"/>
      <c r="D88" s="185"/>
      <c r="E88" s="185"/>
      <c r="F88" s="88"/>
      <c r="G88" s="88"/>
      <c r="H88" s="88">
        <f>IF(AND(F88&gt;0,G88&gt;0),G88*100/F88,"")</f>
      </c>
      <c r="I88" s="86"/>
      <c r="J88" s="91"/>
      <c r="K88" s="88"/>
      <c r="L88" s="88"/>
      <c r="M88" s="88"/>
      <c r="N88" s="88">
        <f>IF(AND(L88&gt;0,M88&gt;0),M88*100/L88,"")</f>
      </c>
      <c r="O88" s="83"/>
      <c r="P88" s="85"/>
      <c r="Q88" s="85"/>
      <c r="R88" s="101"/>
      <c r="S88" s="92"/>
      <c r="T88" s="92"/>
      <c r="U88" s="92"/>
      <c r="V88" s="92"/>
      <c r="W88" s="87"/>
      <c r="X88" s="102"/>
      <c r="Y88" s="88"/>
      <c r="Z88" s="88"/>
      <c r="AA88" s="88"/>
      <c r="AB88" s="88"/>
    </row>
    <row r="89" spans="1:28" s="89" customFormat="1" ht="11.25" customHeight="1">
      <c r="A89" s="185" t="s">
        <v>324</v>
      </c>
      <c r="B89" s="185"/>
      <c r="C89" s="185"/>
      <c r="D89" s="185"/>
      <c r="E89" s="185"/>
      <c r="F89" s="88"/>
      <c r="G89" s="88"/>
      <c r="H89" s="88">
        <f>IF(AND(F89&gt;0,G89&gt;0),G89*100/F89,"")</f>
      </c>
      <c r="I89" s="86"/>
      <c r="J89" s="91"/>
      <c r="K89" s="88"/>
      <c r="L89" s="88"/>
      <c r="M89" s="88"/>
      <c r="N89" s="88">
        <f>IF(AND(L89&gt;0,M89&gt;0),M89*100/L89,"")</f>
      </c>
      <c r="O89" s="83" t="s">
        <v>215</v>
      </c>
      <c r="P89" s="85"/>
      <c r="Q89" s="85"/>
      <c r="R89" s="101"/>
      <c r="S89" s="92"/>
      <c r="T89" s="92"/>
      <c r="U89" s="92"/>
      <c r="V89" s="92"/>
      <c r="W89" s="87"/>
      <c r="X89" s="102"/>
      <c r="Y89" s="88"/>
      <c r="Z89" s="88"/>
      <c r="AA89" s="88"/>
      <c r="AB89" s="88"/>
    </row>
    <row r="90" spans="1:28" s="89" customFormat="1" ht="11.25" customHeight="1">
      <c r="A90" s="187" t="s">
        <v>325</v>
      </c>
      <c r="B90" s="187"/>
      <c r="C90" s="187"/>
      <c r="D90" s="187"/>
      <c r="E90" s="187"/>
      <c r="F90" s="187"/>
      <c r="G90" s="187"/>
      <c r="H90" s="100"/>
      <c r="O90" s="83" t="s">
        <v>217</v>
      </c>
      <c r="P90" s="85"/>
      <c r="Q90" s="85"/>
      <c r="R90" s="101">
        <v>0</v>
      </c>
      <c r="S90" s="92">
        <v>0</v>
      </c>
      <c r="T90" s="92">
        <v>0</v>
      </c>
      <c r="U90" s="92">
        <v>0</v>
      </c>
      <c r="V90" s="92">
        <f>IF(AND(T90&gt;0,U90&gt;0),U90*100/T90,"")</f>
      </c>
      <c r="W90" s="87"/>
      <c r="X90" s="102">
        <v>3</v>
      </c>
      <c r="Y90" s="88">
        <v>6047.348943999999</v>
      </c>
      <c r="Z90" s="88">
        <v>4771.540000000001</v>
      </c>
      <c r="AA90" s="88">
        <v>6595.248</v>
      </c>
      <c r="AB90" s="88">
        <f>IF(AND(Z90&gt;0,AA90&gt;0),AA90*100/Z90,"")</f>
        <v>138.22053257438895</v>
      </c>
    </row>
    <row r="91" spans="1:28" s="89" customFormat="1" ht="11.25" customHeight="1">
      <c r="A91" s="186" t="s">
        <v>326</v>
      </c>
      <c r="B91" s="186"/>
      <c r="C91" s="186"/>
      <c r="D91" s="186"/>
      <c r="E91" s="186"/>
      <c r="O91" s="83" t="s">
        <v>218</v>
      </c>
      <c r="P91" s="85"/>
      <c r="Q91" s="85"/>
      <c r="R91" s="101">
        <v>0</v>
      </c>
      <c r="S91" s="92">
        <v>0</v>
      </c>
      <c r="T91" s="92">
        <v>0</v>
      </c>
      <c r="U91" s="92">
        <v>0</v>
      </c>
      <c r="V91" s="92">
        <f>IF(AND(T91&gt;0,U91&gt;0),U91*100/T91,"")</f>
      </c>
      <c r="W91" s="87"/>
      <c r="X91" s="102">
        <v>3</v>
      </c>
      <c r="Y91" s="88">
        <v>44220.96</v>
      </c>
      <c r="Z91" s="88">
        <v>35467.44700000001</v>
      </c>
      <c r="AA91" s="88">
        <v>50355.364</v>
      </c>
      <c r="AB91" s="88">
        <f>IF(AND(Z91&gt;0,AA91&gt;0),AA91*100/Z91,"")</f>
        <v>141.9762860292707</v>
      </c>
    </row>
    <row r="92" spans="1:28" s="89" customFormat="1" ht="12" customHeight="1">
      <c r="A92" s="186" t="s">
        <v>327</v>
      </c>
      <c r="B92" s="186"/>
      <c r="C92" s="186"/>
      <c r="D92" s="186"/>
      <c r="E92" s="186"/>
      <c r="N92" s="159"/>
      <c r="O92" s="83"/>
      <c r="P92" s="85"/>
      <c r="Q92" s="85"/>
      <c r="R92" s="101"/>
      <c r="S92" s="92"/>
      <c r="T92" s="92"/>
      <c r="U92" s="92"/>
      <c r="V92" s="92"/>
      <c r="W92" s="87"/>
      <c r="X92" s="102"/>
      <c r="Y92" s="88"/>
      <c r="Z92" s="88"/>
      <c r="AA92" s="88"/>
      <c r="AB92" s="88"/>
    </row>
    <row r="93" spans="1:28" s="68" customFormat="1" ht="11.25">
      <c r="A93" s="187" t="s">
        <v>328</v>
      </c>
      <c r="B93" s="187"/>
      <c r="C93" s="187"/>
      <c r="D93" s="187"/>
      <c r="E93" s="187"/>
      <c r="F93" s="187"/>
      <c r="G93" s="187"/>
      <c r="H93" s="89"/>
      <c r="I93" s="89"/>
      <c r="J93" s="89"/>
      <c r="K93" s="89"/>
      <c r="L93" s="89"/>
      <c r="M93" s="89"/>
      <c r="N93" s="159"/>
      <c r="O93" s="83" t="s">
        <v>219</v>
      </c>
      <c r="P93" s="85"/>
      <c r="Q93" s="85"/>
      <c r="R93" s="101"/>
      <c r="S93" s="92"/>
      <c r="T93" s="92"/>
      <c r="U93" s="92"/>
      <c r="V93" s="92"/>
      <c r="W93" s="87"/>
      <c r="X93" s="102"/>
      <c r="Y93" s="88"/>
      <c r="Z93" s="88"/>
      <c r="AA93" s="88"/>
      <c r="AB93" s="88"/>
    </row>
    <row r="94" spans="1:28" s="100" customFormat="1" ht="11.25" customHeight="1">
      <c r="A94" s="186" t="s">
        <v>329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83" t="s">
        <v>221</v>
      </c>
      <c r="P94" s="85"/>
      <c r="Q94" s="85"/>
      <c r="R94" s="101">
        <v>0</v>
      </c>
      <c r="S94" s="92">
        <v>0</v>
      </c>
      <c r="T94" s="92">
        <v>0</v>
      </c>
      <c r="U94" s="92">
        <v>0</v>
      </c>
      <c r="V94" s="92">
        <f>IF(AND(T94&gt;0,U94&gt;0),U94*100/T94,"")</f>
      </c>
      <c r="W94" s="87"/>
      <c r="X94" s="102">
        <v>3</v>
      </c>
      <c r="Y94" s="88">
        <v>6474.545750865052</v>
      </c>
      <c r="Z94" s="88">
        <v>5915.236000000001</v>
      </c>
      <c r="AA94" s="88">
        <v>9114.868999999999</v>
      </c>
      <c r="AB94" s="88">
        <f>IF(AND(Z94&gt;0,AA94&gt;0),AA94*100/Z94,"")</f>
        <v>154.0913836742946</v>
      </c>
    </row>
    <row r="95" spans="1:28" s="100" customFormat="1" ht="11.25">
      <c r="A95" s="188" t="s">
        <v>330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83" t="s">
        <v>222</v>
      </c>
      <c r="P95" s="85"/>
      <c r="Q95" s="85"/>
      <c r="R95" s="101">
        <v>0</v>
      </c>
      <c r="S95" s="92">
        <v>0</v>
      </c>
      <c r="T95" s="92">
        <v>0</v>
      </c>
      <c r="U95" s="92">
        <v>0</v>
      </c>
      <c r="V95" s="92">
        <f>IF(AND(T95&gt;0,U95&gt;0),U95*100/T95,"")</f>
      </c>
      <c r="W95" s="87"/>
      <c r="X95" s="102">
        <v>3</v>
      </c>
      <c r="Y95" s="88">
        <v>1282.80149</v>
      </c>
      <c r="Z95" s="88">
        <v>1223.446</v>
      </c>
      <c r="AA95" s="88">
        <v>1804.938</v>
      </c>
      <c r="AB95" s="88">
        <f>IF(AND(Z95&gt;0,AA95&gt;0),AA95*100/Z95,"")</f>
        <v>147.5290286616655</v>
      </c>
    </row>
    <row r="96" spans="1:14" s="100" customFormat="1" ht="14.25">
      <c r="A96" s="160" t="s">
        <v>331</v>
      </c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4" s="100" customFormat="1" ht="9.75">
      <c r="A97" s="186" t="s">
        <v>332</v>
      </c>
      <c r="B97" s="186"/>
      <c r="C97" s="186"/>
      <c r="D97" s="186"/>
    </row>
    <row r="98" spans="1:11" s="100" customFormat="1" ht="11.25" customHeight="1">
      <c r="A98" s="186" t="s">
        <v>333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</row>
    <row r="99" spans="1:28" s="100" customFormat="1" ht="11.25" customHeight="1">
      <c r="A99" s="89"/>
      <c r="B99" s="89"/>
      <c r="C99" s="89"/>
      <c r="D99" s="91"/>
      <c r="E99" s="88"/>
      <c r="F99" s="88"/>
      <c r="G99" s="88"/>
      <c r="H99" s="88">
        <f aca="true" t="shared" si="16" ref="H99:H137">IF(AND(F99&gt;0,G99&gt;0),G99*100/F99,"")</f>
      </c>
      <c r="I99" s="86"/>
      <c r="J99" s="91"/>
      <c r="K99" s="88"/>
      <c r="L99" s="88"/>
      <c r="M99" s="88"/>
      <c r="N99" s="88">
        <f aca="true" t="shared" si="17" ref="N99:N137">IF(AND(L99&gt;0,M99&gt;0),M99*100/L99,"")</f>
      </c>
      <c r="O99" s="83"/>
      <c r="P99" s="85"/>
      <c r="Q99" s="85"/>
      <c r="R99" s="101"/>
      <c r="S99" s="92"/>
      <c r="T99" s="92"/>
      <c r="U99" s="92"/>
      <c r="V99" s="92"/>
      <c r="W99" s="87"/>
      <c r="X99" s="102"/>
      <c r="Y99" s="88"/>
      <c r="Z99" s="88"/>
      <c r="AA99" s="88"/>
      <c r="AB99" s="88"/>
    </row>
    <row r="100" spans="1:28" s="100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16"/>
      </c>
      <c r="I100" s="86"/>
      <c r="J100" s="91"/>
      <c r="K100" s="88"/>
      <c r="L100" s="88"/>
      <c r="M100" s="88"/>
      <c r="N100" s="88">
        <f t="shared" si="17"/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 customHeight="1">
      <c r="A101" s="89"/>
      <c r="B101" s="89"/>
      <c r="C101" s="89"/>
      <c r="D101" s="91"/>
      <c r="E101" s="88"/>
      <c r="F101" s="88"/>
      <c r="G101" s="88"/>
      <c r="H101" s="88">
        <f t="shared" si="16"/>
      </c>
      <c r="I101" s="86"/>
      <c r="J101" s="91"/>
      <c r="K101" s="88"/>
      <c r="L101" s="88"/>
      <c r="M101" s="88"/>
      <c r="N101" s="88">
        <f t="shared" si="17"/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16"/>
      </c>
      <c r="I102" s="86"/>
      <c r="J102" s="91"/>
      <c r="K102" s="88"/>
      <c r="L102" s="88"/>
      <c r="M102" s="88"/>
      <c r="N102" s="88">
        <f t="shared" si="17"/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16"/>
      </c>
      <c r="I103" s="86"/>
      <c r="J103" s="91"/>
      <c r="K103" s="88"/>
      <c r="L103" s="88"/>
      <c r="M103" s="88"/>
      <c r="N103" s="88">
        <f t="shared" si="17"/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16"/>
      </c>
      <c r="I104" s="86"/>
      <c r="J104" s="91"/>
      <c r="K104" s="88"/>
      <c r="L104" s="88"/>
      <c r="M104" s="88"/>
      <c r="N104" s="88">
        <f t="shared" si="17"/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16"/>
      </c>
      <c r="I105" s="86"/>
      <c r="J105" s="91"/>
      <c r="K105" s="88"/>
      <c r="L105" s="88"/>
      <c r="M105" s="88"/>
      <c r="N105" s="88">
        <f t="shared" si="17"/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16"/>
      </c>
      <c r="I106" s="86"/>
      <c r="J106" s="91"/>
      <c r="K106" s="88"/>
      <c r="L106" s="88"/>
      <c r="M106" s="88"/>
      <c r="N106" s="88">
        <f t="shared" si="17"/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16"/>
      </c>
      <c r="I107" s="86"/>
      <c r="J107" s="91"/>
      <c r="K107" s="88"/>
      <c r="L107" s="88"/>
      <c r="M107" s="88"/>
      <c r="N107" s="88">
        <f t="shared" si="17"/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16"/>
      </c>
      <c r="I108" s="86"/>
      <c r="J108" s="91"/>
      <c r="K108" s="88"/>
      <c r="L108" s="88"/>
      <c r="M108" s="88"/>
      <c r="N108" s="88">
        <f t="shared" si="17"/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16"/>
      </c>
      <c r="I109" s="86"/>
      <c r="J109" s="91"/>
      <c r="K109" s="88"/>
      <c r="L109" s="88"/>
      <c r="M109" s="88"/>
      <c r="N109" s="88">
        <f t="shared" si="17"/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16"/>
      </c>
      <c r="I110" s="86"/>
      <c r="J110" s="91"/>
      <c r="K110" s="88"/>
      <c r="L110" s="88"/>
      <c r="M110" s="88"/>
      <c r="N110" s="88">
        <f t="shared" si="17"/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16"/>
      </c>
      <c r="I111" s="86"/>
      <c r="J111" s="91"/>
      <c r="K111" s="88"/>
      <c r="L111" s="88"/>
      <c r="M111" s="88"/>
      <c r="N111" s="88">
        <f t="shared" si="17"/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16"/>
      </c>
      <c r="I112" s="86"/>
      <c r="J112" s="91"/>
      <c r="K112" s="88"/>
      <c r="L112" s="88"/>
      <c r="M112" s="88"/>
      <c r="N112" s="88">
        <f t="shared" si="17"/>
      </c>
      <c r="O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16"/>
      </c>
      <c r="I113" s="86"/>
      <c r="J113" s="91"/>
      <c r="K113" s="88"/>
      <c r="L113" s="88"/>
      <c r="M113" s="88"/>
      <c r="N113" s="88">
        <f t="shared" si="17"/>
      </c>
      <c r="O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16"/>
      </c>
      <c r="I114" s="86"/>
      <c r="J114" s="91"/>
      <c r="K114" s="88"/>
      <c r="L114" s="88"/>
      <c r="M114" s="88"/>
      <c r="N114" s="88">
        <f t="shared" si="17"/>
      </c>
      <c r="O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16"/>
      </c>
      <c r="I115" s="86"/>
      <c r="J115" s="91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16"/>
      </c>
      <c r="I116" s="86"/>
      <c r="J116" s="91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16"/>
      </c>
      <c r="I117" s="86"/>
      <c r="J117" s="91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16"/>
      </c>
      <c r="I118" s="86"/>
      <c r="J118" s="91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16"/>
      </c>
      <c r="I119" s="86"/>
      <c r="J119" s="91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16"/>
      </c>
      <c r="I120" s="86"/>
      <c r="J120" s="91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16"/>
      </c>
      <c r="I121" s="86"/>
      <c r="J121" s="91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16"/>
      </c>
      <c r="I122" s="86"/>
      <c r="J122" s="91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16"/>
      </c>
      <c r="I123" s="86"/>
      <c r="J123" s="91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16"/>
      </c>
      <c r="I124" s="86"/>
      <c r="J124" s="91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16"/>
      </c>
      <c r="I125" s="86"/>
      <c r="J125" s="91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16"/>
      </c>
      <c r="I126" s="86"/>
      <c r="J126" s="91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16"/>
      </c>
      <c r="I127" s="86"/>
      <c r="J127" s="91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16"/>
      </c>
      <c r="I128" s="86"/>
      <c r="J128" s="91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16"/>
      </c>
      <c r="I129" s="86"/>
      <c r="J129" s="91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16"/>
      </c>
      <c r="I130" s="86"/>
      <c r="J130" s="91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16"/>
      </c>
      <c r="I131" s="86"/>
      <c r="J131" s="91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16"/>
      </c>
      <c r="I132" s="86"/>
      <c r="J132" s="91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1"/>
      <c r="E133" s="88"/>
      <c r="F133" s="88"/>
      <c r="G133" s="88"/>
      <c r="H133" s="88">
        <f t="shared" si="16"/>
      </c>
      <c r="I133" s="86"/>
      <c r="J133" s="91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1"/>
      <c r="E134" s="88"/>
      <c r="F134" s="88"/>
      <c r="G134" s="88"/>
      <c r="H134" s="88">
        <f t="shared" si="16"/>
      </c>
      <c r="I134" s="86"/>
      <c r="J134" s="91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1"/>
      <c r="E135" s="88"/>
      <c r="F135" s="88"/>
      <c r="G135" s="88"/>
      <c r="H135" s="88">
        <f t="shared" si="16"/>
      </c>
      <c r="I135" s="86"/>
      <c r="J135" s="91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1"/>
      <c r="E136" s="88"/>
      <c r="F136" s="88"/>
      <c r="G136" s="88"/>
      <c r="H136" s="88">
        <f t="shared" si="16"/>
      </c>
      <c r="I136" s="86"/>
      <c r="J136" s="91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1"/>
      <c r="E137" s="88"/>
      <c r="F137" s="88"/>
      <c r="G137" s="88"/>
      <c r="H137" s="88">
        <f t="shared" si="16"/>
      </c>
      <c r="I137" s="86"/>
      <c r="J137" s="91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8"/>
      <c r="C138" s="89"/>
      <c r="D138" s="86"/>
      <c r="E138" s="88"/>
      <c r="F138" s="88"/>
      <c r="G138" s="88"/>
      <c r="H138" s="87"/>
      <c r="I138" s="86"/>
      <c r="J138" s="86"/>
      <c r="K138" s="99"/>
      <c r="L138" s="99"/>
      <c r="M138" s="99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3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3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3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3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9.75">
      <c r="N145" s="68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4:28" ht="11.25">
      <c r="N146" s="94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4:28" ht="11.25">
      <c r="N147" s="94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4:28" ht="11.25">
      <c r="N148" s="94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4:28" ht="11.25">
      <c r="N149" s="94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ht="11.25">
      <c r="N150" s="94"/>
    </row>
    <row r="151" ht="11.25">
      <c r="N151" s="94"/>
    </row>
    <row r="152" ht="11.25">
      <c r="N152" s="94"/>
    </row>
    <row r="153" ht="11.25">
      <c r="N153" s="94"/>
    </row>
    <row r="154" ht="11.25">
      <c r="N154" s="94"/>
    </row>
  </sheetData>
  <sheetProtection/>
  <mergeCells count="22">
    <mergeCell ref="A85:E85"/>
    <mergeCell ref="A95:N95"/>
    <mergeCell ref="A88:E88"/>
    <mergeCell ref="A86:E86"/>
    <mergeCell ref="A97:D97"/>
    <mergeCell ref="A98:K98"/>
    <mergeCell ref="A89:E89"/>
    <mergeCell ref="A90:G90"/>
    <mergeCell ref="A91:E91"/>
    <mergeCell ref="A92:E92"/>
    <mergeCell ref="A93:G93"/>
    <mergeCell ref="A94:N94"/>
    <mergeCell ref="D4:H4"/>
    <mergeCell ref="J4:N4"/>
    <mergeCell ref="R4:V4"/>
    <mergeCell ref="X4:AB4"/>
    <mergeCell ref="A87:E87"/>
    <mergeCell ref="R71:V71"/>
    <mergeCell ref="X71:AB71"/>
    <mergeCell ref="A82:E82"/>
    <mergeCell ref="A83:E83"/>
    <mergeCell ref="A84:E84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2" r:id="rId1"/>
  <headerFooter alignWithMargins="0">
    <oddFooter>&amp;C&amp;P</oddFooter>
  </headerFooter>
  <rowBreaks count="1" manualBreakCount="1">
    <brk id="9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/>
      <c r="F20" s="31"/>
      <c r="G20" s="31"/>
      <c r="H20" s="147">
        <v>0.37</v>
      </c>
      <c r="I20" s="147">
        <v>0.34</v>
      </c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/>
      <c r="F22" s="39"/>
      <c r="G22" s="40"/>
      <c r="H22" s="148">
        <v>0.37</v>
      </c>
      <c r="I22" s="149">
        <v>0.34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294</v>
      </c>
      <c r="D24" s="38">
        <v>335</v>
      </c>
      <c r="E24" s="38"/>
      <c r="F24" s="39"/>
      <c r="G24" s="40"/>
      <c r="H24" s="148">
        <v>16.06</v>
      </c>
      <c r="I24" s="149">
        <v>19.515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21</v>
      </c>
      <c r="D26" s="38">
        <v>20</v>
      </c>
      <c r="E26" s="38">
        <v>20</v>
      </c>
      <c r="F26" s="39">
        <v>100</v>
      </c>
      <c r="G26" s="40"/>
      <c r="H26" s="148">
        <v>1.24</v>
      </c>
      <c r="I26" s="149">
        <v>1.3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>
        <v>20</v>
      </c>
      <c r="F28" s="31"/>
      <c r="G28" s="31"/>
      <c r="H28" s="147"/>
      <c r="I28" s="147">
        <v>19.52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920</v>
      </c>
      <c r="D30" s="30">
        <v>905</v>
      </c>
      <c r="E30" s="30">
        <v>900</v>
      </c>
      <c r="F30" s="31"/>
      <c r="G30" s="31"/>
      <c r="H30" s="147">
        <v>59.8</v>
      </c>
      <c r="I30" s="147">
        <v>60.582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920</v>
      </c>
      <c r="D31" s="38">
        <v>1210</v>
      </c>
      <c r="E31" s="38">
        <v>920</v>
      </c>
      <c r="F31" s="39">
        <v>76.03305785123968</v>
      </c>
      <c r="G31" s="40"/>
      <c r="H31" s="148">
        <v>59.8</v>
      </c>
      <c r="I31" s="149">
        <v>80.102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/>
      <c r="F33" s="31"/>
      <c r="G33" s="31"/>
      <c r="H33" s="147">
        <v>0.903</v>
      </c>
      <c r="I33" s="147">
        <v>0.9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100</v>
      </c>
      <c r="D34" s="30">
        <v>100</v>
      </c>
      <c r="E34" s="30"/>
      <c r="F34" s="31"/>
      <c r="G34" s="31"/>
      <c r="H34" s="147">
        <v>3.567</v>
      </c>
      <c r="I34" s="147">
        <v>3.55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61</v>
      </c>
      <c r="D35" s="30">
        <v>62</v>
      </c>
      <c r="E35" s="30">
        <v>60</v>
      </c>
      <c r="F35" s="31"/>
      <c r="G35" s="31"/>
      <c r="H35" s="147">
        <v>2.496</v>
      </c>
      <c r="I35" s="147">
        <v>2.5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191</v>
      </c>
      <c r="D37" s="38">
        <v>192</v>
      </c>
      <c r="E37" s="38"/>
      <c r="F37" s="39"/>
      <c r="G37" s="40"/>
      <c r="H37" s="148">
        <v>6.966000000000001</v>
      </c>
      <c r="I37" s="149">
        <v>6.95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64</v>
      </c>
      <c r="D39" s="38">
        <v>65</v>
      </c>
      <c r="E39" s="38">
        <v>70</v>
      </c>
      <c r="F39" s="39">
        <v>107.6923076923077</v>
      </c>
      <c r="G39" s="40"/>
      <c r="H39" s="148">
        <v>1.929</v>
      </c>
      <c r="I39" s="149">
        <v>1.94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104</v>
      </c>
      <c r="D41" s="30">
        <v>147</v>
      </c>
      <c r="E41" s="30"/>
      <c r="F41" s="31"/>
      <c r="G41" s="31"/>
      <c r="H41" s="147">
        <v>7.28</v>
      </c>
      <c r="I41" s="147">
        <v>10.305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32</v>
      </c>
      <c r="E43" s="30"/>
      <c r="F43" s="31"/>
      <c r="G43" s="31"/>
      <c r="H43" s="147">
        <v>0.066</v>
      </c>
      <c r="I43" s="147">
        <v>1.44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20</v>
      </c>
      <c r="E45" s="30"/>
      <c r="F45" s="31"/>
      <c r="G45" s="31"/>
      <c r="H45" s="147">
        <v>0.5</v>
      </c>
      <c r="I45" s="147">
        <v>0.6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690</v>
      </c>
      <c r="D48" s="30">
        <v>495</v>
      </c>
      <c r="E48" s="30"/>
      <c r="F48" s="31"/>
      <c r="G48" s="31"/>
      <c r="H48" s="147">
        <v>24.15</v>
      </c>
      <c r="I48" s="147">
        <v>17.325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184</v>
      </c>
      <c r="D49" s="30">
        <v>177</v>
      </c>
      <c r="E49" s="30"/>
      <c r="F49" s="31"/>
      <c r="G49" s="31"/>
      <c r="H49" s="147">
        <v>7.176</v>
      </c>
      <c r="I49" s="147">
        <v>7.08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1001</v>
      </c>
      <c r="D50" s="38">
        <v>871</v>
      </c>
      <c r="E50" s="38"/>
      <c r="F50" s="39"/>
      <c r="G50" s="40"/>
      <c r="H50" s="148">
        <v>39.172</v>
      </c>
      <c r="I50" s="149">
        <v>36.75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48">
        <v>16.184</v>
      </c>
      <c r="I52" s="149">
        <v>16.184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4541</v>
      </c>
      <c r="D54" s="30">
        <v>4438</v>
      </c>
      <c r="E54" s="30">
        <v>5000</v>
      </c>
      <c r="F54" s="31"/>
      <c r="G54" s="31"/>
      <c r="H54" s="147">
        <v>322.411</v>
      </c>
      <c r="I54" s="147">
        <v>332.85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1679</v>
      </c>
      <c r="D55" s="30">
        <v>1675</v>
      </c>
      <c r="E55" s="30">
        <v>1700</v>
      </c>
      <c r="F55" s="31"/>
      <c r="G55" s="31"/>
      <c r="H55" s="147">
        <v>100.74</v>
      </c>
      <c r="I55" s="147">
        <v>100.5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1200</v>
      </c>
      <c r="D56" s="30">
        <v>1057</v>
      </c>
      <c r="E56" s="30">
        <v>1190</v>
      </c>
      <c r="F56" s="31"/>
      <c r="G56" s="31"/>
      <c r="H56" s="147"/>
      <c r="I56" s="147">
        <v>63.84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711</v>
      </c>
      <c r="D58" s="30">
        <v>677</v>
      </c>
      <c r="E58" s="30">
        <v>676</v>
      </c>
      <c r="F58" s="31"/>
      <c r="G58" s="31"/>
      <c r="H58" s="147">
        <v>45.504</v>
      </c>
      <c r="I58" s="147">
        <v>48.473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8131</v>
      </c>
      <c r="D59" s="38">
        <v>7847</v>
      </c>
      <c r="E59" s="38">
        <v>8566</v>
      </c>
      <c r="F59" s="39">
        <v>109.16273735185422</v>
      </c>
      <c r="G59" s="40"/>
      <c r="H59" s="148">
        <v>468.65500000000003</v>
      </c>
      <c r="I59" s="149">
        <v>545.663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80</v>
      </c>
      <c r="E61" s="30">
        <v>60</v>
      </c>
      <c r="F61" s="31"/>
      <c r="G61" s="31"/>
      <c r="H61" s="147">
        <v>3.85</v>
      </c>
      <c r="I61" s="147">
        <v>2.8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62</v>
      </c>
      <c r="D62" s="30">
        <v>86</v>
      </c>
      <c r="E62" s="30">
        <v>88</v>
      </c>
      <c r="F62" s="31"/>
      <c r="G62" s="31"/>
      <c r="H62" s="147">
        <v>1.12</v>
      </c>
      <c r="I62" s="147">
        <v>1.833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/>
      <c r="E63" s="30"/>
      <c r="F63" s="31"/>
      <c r="G63" s="31"/>
      <c r="H63" s="147">
        <v>1.26</v>
      </c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166</v>
      </c>
      <c r="E64" s="38">
        <v>148</v>
      </c>
      <c r="F64" s="39">
        <v>89.1566265060241</v>
      </c>
      <c r="G64" s="40"/>
      <c r="H64" s="148">
        <v>6.23</v>
      </c>
      <c r="I64" s="149">
        <v>4.633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184</v>
      </c>
      <c r="D66" s="38">
        <v>184</v>
      </c>
      <c r="E66" s="38">
        <v>160</v>
      </c>
      <c r="F66" s="39">
        <v>86.95652173913044</v>
      </c>
      <c r="G66" s="40"/>
      <c r="H66" s="148">
        <v>9.32</v>
      </c>
      <c r="I66" s="149">
        <v>7.36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36</v>
      </c>
      <c r="E72" s="30">
        <v>19</v>
      </c>
      <c r="F72" s="31"/>
      <c r="G72" s="31"/>
      <c r="H72" s="147">
        <v>0.648</v>
      </c>
      <c r="I72" s="147">
        <v>0.649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86</v>
      </c>
      <c r="F73" s="31"/>
      <c r="G73" s="31"/>
      <c r="H73" s="147">
        <v>3.755</v>
      </c>
      <c r="I73" s="147">
        <v>1.225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346</v>
      </c>
      <c r="D74" s="30">
        <v>290</v>
      </c>
      <c r="E74" s="30">
        <v>300</v>
      </c>
      <c r="F74" s="31"/>
      <c r="G74" s="31"/>
      <c r="H74" s="147">
        <v>16.435</v>
      </c>
      <c r="I74" s="147">
        <v>13.5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143</v>
      </c>
      <c r="D75" s="30">
        <v>12</v>
      </c>
      <c r="E75" s="30">
        <v>96</v>
      </c>
      <c r="F75" s="31"/>
      <c r="G75" s="31"/>
      <c r="H75" s="147">
        <v>6.918</v>
      </c>
      <c r="I75" s="147">
        <v>0.718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50</v>
      </c>
      <c r="D76" s="30">
        <v>52</v>
      </c>
      <c r="E76" s="30">
        <v>52</v>
      </c>
      <c r="F76" s="31"/>
      <c r="G76" s="31"/>
      <c r="H76" s="147">
        <v>1.5</v>
      </c>
      <c r="I76" s="147">
        <v>1.456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106</v>
      </c>
      <c r="D77" s="30">
        <v>3</v>
      </c>
      <c r="E77" s="30">
        <v>6</v>
      </c>
      <c r="F77" s="31"/>
      <c r="G77" s="31"/>
      <c r="H77" s="147">
        <v>4.185</v>
      </c>
      <c r="I77" s="147">
        <v>0.117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435</v>
      </c>
      <c r="E78" s="30">
        <v>445</v>
      </c>
      <c r="F78" s="31"/>
      <c r="G78" s="31"/>
      <c r="H78" s="147">
        <v>15.4</v>
      </c>
      <c r="I78" s="147">
        <v>19.575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557</v>
      </c>
      <c r="D79" s="30">
        <v>733</v>
      </c>
      <c r="E79" s="30">
        <v>733</v>
      </c>
      <c r="F79" s="31"/>
      <c r="G79" s="31"/>
      <c r="H79" s="147">
        <v>22.28</v>
      </c>
      <c r="I79" s="147">
        <v>29.32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1732</v>
      </c>
      <c r="D80" s="38">
        <v>1641</v>
      </c>
      <c r="E80" s="38">
        <v>1737</v>
      </c>
      <c r="F80" s="39">
        <v>105.85009140767825</v>
      </c>
      <c r="G80" s="40"/>
      <c r="H80" s="148">
        <v>71.121</v>
      </c>
      <c r="I80" s="149">
        <v>66.56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13153</v>
      </c>
      <c r="D87" s="53">
        <v>12949</v>
      </c>
      <c r="E87" s="53"/>
      <c r="F87" s="54"/>
      <c r="G87" s="40"/>
      <c r="H87" s="152">
        <v>697.047</v>
      </c>
      <c r="I87" s="153">
        <v>787.297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4" zoomScaleSheetLayoutView="94" zoomScalePageLayoutView="0" workbookViewId="0" topLeftCell="A1">
      <selection activeCell="A4" sqref="A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38</v>
      </c>
      <c r="D9" s="30">
        <v>52</v>
      </c>
      <c r="E9" s="30">
        <v>38</v>
      </c>
      <c r="F9" s="31"/>
      <c r="G9" s="31"/>
      <c r="H9" s="147">
        <v>0.241</v>
      </c>
      <c r="I9" s="147">
        <v>0.328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19</v>
      </c>
      <c r="D10" s="30">
        <v>18</v>
      </c>
      <c r="E10" s="30">
        <v>20</v>
      </c>
      <c r="F10" s="31"/>
      <c r="G10" s="31"/>
      <c r="H10" s="147">
        <v>0.111</v>
      </c>
      <c r="I10" s="147">
        <v>0.055</v>
      </c>
      <c r="J10" s="147">
        <v>0.06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19</v>
      </c>
      <c r="E11" s="30">
        <v>16</v>
      </c>
      <c r="F11" s="31"/>
      <c r="G11" s="31"/>
      <c r="H11" s="147"/>
      <c r="I11" s="147">
        <v>0.076</v>
      </c>
      <c r="J11" s="147">
        <v>0.077</v>
      </c>
      <c r="K11" s="32"/>
    </row>
    <row r="12" spans="1:11" s="33" customFormat="1" ht="11.25" customHeight="1">
      <c r="A12" s="35" t="s">
        <v>10</v>
      </c>
      <c r="B12" s="29"/>
      <c r="C12" s="30">
        <v>38</v>
      </c>
      <c r="D12" s="30">
        <v>5</v>
      </c>
      <c r="E12" s="30">
        <v>4</v>
      </c>
      <c r="F12" s="31"/>
      <c r="G12" s="31"/>
      <c r="H12" s="147">
        <v>0.166</v>
      </c>
      <c r="I12" s="147">
        <v>0.02</v>
      </c>
      <c r="J12" s="147">
        <v>0.017</v>
      </c>
      <c r="K12" s="32"/>
    </row>
    <row r="13" spans="1:11" s="42" customFormat="1" ht="11.25" customHeight="1">
      <c r="A13" s="36" t="s">
        <v>11</v>
      </c>
      <c r="B13" s="37"/>
      <c r="C13" s="38">
        <v>95</v>
      </c>
      <c r="D13" s="38">
        <v>94</v>
      </c>
      <c r="E13" s="38">
        <v>78</v>
      </c>
      <c r="F13" s="39">
        <v>82.97872340425532</v>
      </c>
      <c r="G13" s="40"/>
      <c r="H13" s="148">
        <v>0.518</v>
      </c>
      <c r="I13" s="149">
        <v>0.47900000000000004</v>
      </c>
      <c r="J13" s="149">
        <v>0.15400000000000003</v>
      </c>
      <c r="K13" s="41">
        <v>32.150313152400834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11</v>
      </c>
      <c r="D15" s="38">
        <v>11</v>
      </c>
      <c r="E15" s="38">
        <v>25</v>
      </c>
      <c r="F15" s="39">
        <v>227.27272727272728</v>
      </c>
      <c r="G15" s="40"/>
      <c r="H15" s="148">
        <v>0.055</v>
      </c>
      <c r="I15" s="149">
        <v>0.055</v>
      </c>
      <c r="J15" s="149">
        <v>0.115</v>
      </c>
      <c r="K15" s="41">
        <v>209.0909090909091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18</v>
      </c>
      <c r="F19" s="31"/>
      <c r="G19" s="31"/>
      <c r="H19" s="147">
        <v>0.122</v>
      </c>
      <c r="I19" s="147">
        <v>0.122</v>
      </c>
      <c r="J19" s="147">
        <v>0.122</v>
      </c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7">
        <v>0.128</v>
      </c>
      <c r="I20" s="147">
        <v>0.128</v>
      </c>
      <c r="J20" s="147">
        <v>0.122</v>
      </c>
      <c r="K20" s="32"/>
    </row>
    <row r="21" spans="1:11" s="33" customFormat="1" ht="11.25" customHeight="1">
      <c r="A21" s="35" t="s">
        <v>16</v>
      </c>
      <c r="B21" s="29"/>
      <c r="C21" s="30">
        <v>24</v>
      </c>
      <c r="D21" s="30">
        <v>24</v>
      </c>
      <c r="E21" s="30">
        <v>24</v>
      </c>
      <c r="F21" s="31"/>
      <c r="G21" s="31"/>
      <c r="H21" s="147">
        <v>0.146</v>
      </c>
      <c r="I21" s="147">
        <v>0.144</v>
      </c>
      <c r="J21" s="147">
        <v>0.143</v>
      </c>
      <c r="K21" s="32"/>
    </row>
    <row r="22" spans="1:11" s="42" customFormat="1" ht="11.25" customHeight="1">
      <c r="A22" s="36" t="s">
        <v>17</v>
      </c>
      <c r="B22" s="37"/>
      <c r="C22" s="38">
        <v>62</v>
      </c>
      <c r="D22" s="38">
        <v>62</v>
      </c>
      <c r="E22" s="38">
        <v>62</v>
      </c>
      <c r="F22" s="39">
        <v>100</v>
      </c>
      <c r="G22" s="40"/>
      <c r="H22" s="148">
        <v>0.396</v>
      </c>
      <c r="I22" s="149">
        <v>0.394</v>
      </c>
      <c r="J22" s="149">
        <v>0.387</v>
      </c>
      <c r="K22" s="41">
        <v>98.22335025380711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2765</v>
      </c>
      <c r="D24" s="38">
        <v>2290</v>
      </c>
      <c r="E24" s="38">
        <v>2308</v>
      </c>
      <c r="F24" s="39">
        <v>100.78602620087337</v>
      </c>
      <c r="G24" s="40"/>
      <c r="H24" s="148">
        <v>21.479</v>
      </c>
      <c r="I24" s="149">
        <v>17.289</v>
      </c>
      <c r="J24" s="149">
        <v>17.425</v>
      </c>
      <c r="K24" s="41">
        <v>100.7866273352999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1542</v>
      </c>
      <c r="D26" s="38">
        <v>1500</v>
      </c>
      <c r="E26" s="38">
        <v>1600</v>
      </c>
      <c r="F26" s="39">
        <v>106.66666666666667</v>
      </c>
      <c r="G26" s="40"/>
      <c r="H26" s="148">
        <v>9.431</v>
      </c>
      <c r="I26" s="149">
        <v>10.5</v>
      </c>
      <c r="J26" s="149">
        <v>10.5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3499</v>
      </c>
      <c r="D28" s="30">
        <v>3126</v>
      </c>
      <c r="E28" s="30">
        <v>4000</v>
      </c>
      <c r="F28" s="31"/>
      <c r="G28" s="31"/>
      <c r="H28" s="147">
        <v>25.444</v>
      </c>
      <c r="I28" s="147">
        <v>17.7</v>
      </c>
      <c r="J28" s="147">
        <v>28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3</v>
      </c>
      <c r="F29" s="31"/>
      <c r="G29" s="31"/>
      <c r="H29" s="147"/>
      <c r="I29" s="147"/>
      <c r="J29" s="147">
        <v>0.015</v>
      </c>
      <c r="K29" s="32"/>
    </row>
    <row r="30" spans="1:11" s="33" customFormat="1" ht="11.25" customHeight="1">
      <c r="A30" s="35" t="s">
        <v>22</v>
      </c>
      <c r="B30" s="29"/>
      <c r="C30" s="30">
        <v>1080</v>
      </c>
      <c r="D30" s="30">
        <v>1419</v>
      </c>
      <c r="E30" s="30">
        <v>1400</v>
      </c>
      <c r="F30" s="31"/>
      <c r="G30" s="31"/>
      <c r="H30" s="147">
        <v>7.56</v>
      </c>
      <c r="I30" s="147">
        <v>9.224</v>
      </c>
      <c r="J30" s="147">
        <v>9.8</v>
      </c>
      <c r="K30" s="32"/>
    </row>
    <row r="31" spans="1:11" s="42" customFormat="1" ht="11.25" customHeight="1">
      <c r="A31" s="43" t="s">
        <v>23</v>
      </c>
      <c r="B31" s="37"/>
      <c r="C31" s="38">
        <v>4579</v>
      </c>
      <c r="D31" s="38">
        <v>4545</v>
      </c>
      <c r="E31" s="38">
        <v>5403</v>
      </c>
      <c r="F31" s="39">
        <v>118.87788778877888</v>
      </c>
      <c r="G31" s="40"/>
      <c r="H31" s="148">
        <v>33.004</v>
      </c>
      <c r="I31" s="149">
        <v>26.924</v>
      </c>
      <c r="J31" s="149">
        <v>37.815</v>
      </c>
      <c r="K31" s="41">
        <v>140.45089882632595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50</v>
      </c>
      <c r="E33" s="30">
        <v>50</v>
      </c>
      <c r="F33" s="31"/>
      <c r="G33" s="31"/>
      <c r="H33" s="147">
        <v>0.398</v>
      </c>
      <c r="I33" s="147">
        <v>0.4</v>
      </c>
      <c r="J33" s="147">
        <v>0.36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20</v>
      </c>
      <c r="E34" s="30">
        <v>80</v>
      </c>
      <c r="F34" s="31"/>
      <c r="G34" s="31"/>
      <c r="H34" s="147">
        <v>0.189</v>
      </c>
      <c r="I34" s="147">
        <v>0.19</v>
      </c>
      <c r="J34" s="147">
        <v>0.45</v>
      </c>
      <c r="K34" s="32"/>
    </row>
    <row r="35" spans="1:11" s="33" customFormat="1" ht="11.25" customHeight="1">
      <c r="A35" s="35" t="s">
        <v>26</v>
      </c>
      <c r="B35" s="29"/>
      <c r="C35" s="30">
        <v>64</v>
      </c>
      <c r="D35" s="30">
        <v>110</v>
      </c>
      <c r="E35" s="30">
        <v>70</v>
      </c>
      <c r="F35" s="31"/>
      <c r="G35" s="31"/>
      <c r="H35" s="147">
        <v>0.434</v>
      </c>
      <c r="I35" s="147">
        <v>0.75</v>
      </c>
      <c r="J35" s="147">
        <v>0.48</v>
      </c>
      <c r="K35" s="32"/>
    </row>
    <row r="36" spans="1:11" s="33" customFormat="1" ht="11.25" customHeight="1">
      <c r="A36" s="35" t="s">
        <v>27</v>
      </c>
      <c r="B36" s="29"/>
      <c r="C36" s="30">
        <v>7</v>
      </c>
      <c r="D36" s="30">
        <v>7</v>
      </c>
      <c r="E36" s="30">
        <v>47</v>
      </c>
      <c r="F36" s="31"/>
      <c r="G36" s="31"/>
      <c r="H36" s="147">
        <v>0.042</v>
      </c>
      <c r="I36" s="147">
        <v>0.042</v>
      </c>
      <c r="J36" s="147">
        <v>0.233</v>
      </c>
      <c r="K36" s="32"/>
    </row>
    <row r="37" spans="1:11" s="42" customFormat="1" ht="11.25" customHeight="1">
      <c r="A37" s="36" t="s">
        <v>28</v>
      </c>
      <c r="B37" s="37"/>
      <c r="C37" s="38">
        <v>141</v>
      </c>
      <c r="D37" s="38">
        <v>187</v>
      </c>
      <c r="E37" s="38">
        <v>247</v>
      </c>
      <c r="F37" s="39">
        <v>132.0855614973262</v>
      </c>
      <c r="G37" s="40"/>
      <c r="H37" s="148">
        <v>1.063</v>
      </c>
      <c r="I37" s="149">
        <v>1.3820000000000001</v>
      </c>
      <c r="J37" s="149">
        <v>1.5230000000000001</v>
      </c>
      <c r="K37" s="41">
        <v>110.20260492040521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48">
        <v>0.01</v>
      </c>
      <c r="I39" s="149">
        <v>0.01</v>
      </c>
      <c r="J39" s="149">
        <v>0.01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68</v>
      </c>
      <c r="D41" s="30">
        <v>45</v>
      </c>
      <c r="E41" s="30">
        <v>40</v>
      </c>
      <c r="F41" s="31"/>
      <c r="G41" s="31"/>
      <c r="H41" s="147">
        <v>0.49</v>
      </c>
      <c r="I41" s="147">
        <v>0.32</v>
      </c>
      <c r="J41" s="147">
        <v>0.286</v>
      </c>
      <c r="K41" s="32"/>
    </row>
    <row r="42" spans="1:11" s="33" customFormat="1" ht="11.25" customHeight="1">
      <c r="A42" s="35" t="s">
        <v>31</v>
      </c>
      <c r="B42" s="29"/>
      <c r="C42" s="30"/>
      <c r="D42" s="30">
        <v>110</v>
      </c>
      <c r="E42" s="30">
        <v>108</v>
      </c>
      <c r="F42" s="31"/>
      <c r="G42" s="31"/>
      <c r="H42" s="147"/>
      <c r="I42" s="147">
        <v>1.045</v>
      </c>
      <c r="J42" s="147">
        <v>0.945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>
        <v>80</v>
      </c>
      <c r="D44" s="30">
        <v>70</v>
      </c>
      <c r="E44" s="30">
        <v>60</v>
      </c>
      <c r="F44" s="31"/>
      <c r="G44" s="31"/>
      <c r="H44" s="147">
        <v>0.4</v>
      </c>
      <c r="I44" s="147">
        <v>0.56</v>
      </c>
      <c r="J44" s="147">
        <v>0.276</v>
      </c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/>
      <c r="E45" s="30"/>
      <c r="F45" s="31"/>
      <c r="G45" s="31"/>
      <c r="H45" s="147">
        <v>0.016</v>
      </c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40</v>
      </c>
      <c r="D46" s="30">
        <v>23</v>
      </c>
      <c r="E46" s="30">
        <v>18</v>
      </c>
      <c r="F46" s="31"/>
      <c r="G46" s="31"/>
      <c r="H46" s="147">
        <v>0.28</v>
      </c>
      <c r="I46" s="147">
        <v>0.161</v>
      </c>
      <c r="J46" s="147">
        <v>0.126</v>
      </c>
      <c r="K46" s="32"/>
    </row>
    <row r="47" spans="1:11" s="33" customFormat="1" ht="11.25" customHeight="1">
      <c r="A47" s="35" t="s">
        <v>36</v>
      </c>
      <c r="B47" s="29"/>
      <c r="C47" s="30">
        <v>80</v>
      </c>
      <c r="D47" s="30">
        <v>71</v>
      </c>
      <c r="E47" s="30"/>
      <c r="F47" s="31"/>
      <c r="G47" s="31"/>
      <c r="H47" s="147">
        <v>0.32</v>
      </c>
      <c r="I47" s="147">
        <v>0.355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1362</v>
      </c>
      <c r="D48" s="30">
        <v>1300</v>
      </c>
      <c r="E48" s="30">
        <v>1300</v>
      </c>
      <c r="F48" s="31"/>
      <c r="G48" s="31"/>
      <c r="H48" s="147">
        <v>9.534</v>
      </c>
      <c r="I48" s="147">
        <v>9.1</v>
      </c>
      <c r="J48" s="147">
        <v>9.1</v>
      </c>
      <c r="K48" s="32"/>
    </row>
    <row r="49" spans="1:11" s="33" customFormat="1" ht="11.25" customHeight="1">
      <c r="A49" s="35" t="s">
        <v>38</v>
      </c>
      <c r="B49" s="29"/>
      <c r="C49" s="30">
        <v>382</v>
      </c>
      <c r="D49" s="30">
        <v>373</v>
      </c>
      <c r="E49" s="30">
        <v>375</v>
      </c>
      <c r="F49" s="31"/>
      <c r="G49" s="31"/>
      <c r="H49" s="147">
        <v>3.553</v>
      </c>
      <c r="I49" s="147">
        <v>3.73</v>
      </c>
      <c r="J49" s="147">
        <v>3.75</v>
      </c>
      <c r="K49" s="32"/>
    </row>
    <row r="50" spans="1:11" s="42" customFormat="1" ht="11.25" customHeight="1">
      <c r="A50" s="43" t="s">
        <v>39</v>
      </c>
      <c r="B50" s="37"/>
      <c r="C50" s="38">
        <v>2014</v>
      </c>
      <c r="D50" s="38">
        <v>1992</v>
      </c>
      <c r="E50" s="38">
        <v>1901</v>
      </c>
      <c r="F50" s="39">
        <v>95.43172690763052</v>
      </c>
      <c r="G50" s="40"/>
      <c r="H50" s="148">
        <v>14.593</v>
      </c>
      <c r="I50" s="149">
        <v>15.271</v>
      </c>
      <c r="J50" s="149">
        <v>14.483</v>
      </c>
      <c r="K50" s="41">
        <v>94.83989260690197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1700</v>
      </c>
      <c r="D54" s="30">
        <v>1600</v>
      </c>
      <c r="E54" s="30">
        <v>1700</v>
      </c>
      <c r="F54" s="31"/>
      <c r="G54" s="31"/>
      <c r="H54" s="147">
        <v>12.24</v>
      </c>
      <c r="I54" s="147">
        <v>2.88</v>
      </c>
      <c r="J54" s="147">
        <v>12.325</v>
      </c>
      <c r="K54" s="32"/>
    </row>
    <row r="55" spans="1:11" s="33" customFormat="1" ht="11.25" customHeight="1">
      <c r="A55" s="35" t="s">
        <v>42</v>
      </c>
      <c r="B55" s="29"/>
      <c r="C55" s="30">
        <v>350</v>
      </c>
      <c r="D55" s="30">
        <v>371</v>
      </c>
      <c r="E55" s="30">
        <v>356</v>
      </c>
      <c r="F55" s="31"/>
      <c r="G55" s="31"/>
      <c r="H55" s="147">
        <v>2.47</v>
      </c>
      <c r="I55" s="147">
        <v>3.19</v>
      </c>
      <c r="J55" s="147">
        <v>3.062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436</v>
      </c>
      <c r="D58" s="30">
        <v>465</v>
      </c>
      <c r="E58" s="30">
        <v>456</v>
      </c>
      <c r="F58" s="31"/>
      <c r="G58" s="31"/>
      <c r="H58" s="147">
        <v>3.488</v>
      </c>
      <c r="I58" s="147">
        <v>3.302</v>
      </c>
      <c r="J58" s="147">
        <v>3.01</v>
      </c>
      <c r="K58" s="32"/>
    </row>
    <row r="59" spans="1:11" s="42" customFormat="1" ht="11.25" customHeight="1">
      <c r="A59" s="36" t="s">
        <v>46</v>
      </c>
      <c r="B59" s="37"/>
      <c r="C59" s="38">
        <v>2486</v>
      </c>
      <c r="D59" s="38">
        <v>2436</v>
      </c>
      <c r="E59" s="38">
        <v>2512</v>
      </c>
      <c r="F59" s="39">
        <v>103.11986863711002</v>
      </c>
      <c r="G59" s="40"/>
      <c r="H59" s="148">
        <v>18.198</v>
      </c>
      <c r="I59" s="149">
        <v>9.372</v>
      </c>
      <c r="J59" s="149">
        <v>18.397</v>
      </c>
      <c r="K59" s="41">
        <v>196.29748186086212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33</v>
      </c>
      <c r="D61" s="30">
        <v>33</v>
      </c>
      <c r="E61" s="30">
        <v>30</v>
      </c>
      <c r="F61" s="31"/>
      <c r="G61" s="31"/>
      <c r="H61" s="147">
        <v>0.264</v>
      </c>
      <c r="I61" s="147">
        <v>0.264</v>
      </c>
      <c r="J61" s="147">
        <v>0.24</v>
      </c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50</v>
      </c>
      <c r="E62" s="30">
        <v>53</v>
      </c>
      <c r="F62" s="31"/>
      <c r="G62" s="31"/>
      <c r="H62" s="147">
        <v>0.38</v>
      </c>
      <c r="I62" s="147">
        <v>0.4</v>
      </c>
      <c r="J62" s="147">
        <v>0.424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83</v>
      </c>
      <c r="D64" s="38">
        <v>83</v>
      </c>
      <c r="E64" s="38">
        <v>83</v>
      </c>
      <c r="F64" s="39">
        <v>100</v>
      </c>
      <c r="G64" s="40"/>
      <c r="H64" s="148">
        <v>0.644</v>
      </c>
      <c r="I64" s="149">
        <v>0.664</v>
      </c>
      <c r="J64" s="149">
        <v>0.6639999999999999</v>
      </c>
      <c r="K64" s="41">
        <v>99.99999999999999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21</v>
      </c>
      <c r="D66" s="38">
        <v>18</v>
      </c>
      <c r="E66" s="38">
        <v>23</v>
      </c>
      <c r="F66" s="39">
        <v>127.77777777777777</v>
      </c>
      <c r="G66" s="40"/>
      <c r="H66" s="148">
        <v>0.435</v>
      </c>
      <c r="I66" s="149">
        <v>0.5</v>
      </c>
      <c r="J66" s="149">
        <v>0.286</v>
      </c>
      <c r="K66" s="41">
        <v>57.199999999999996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50</v>
      </c>
      <c r="D68" s="30">
        <v>50</v>
      </c>
      <c r="E68" s="30">
        <v>50</v>
      </c>
      <c r="F68" s="31"/>
      <c r="G68" s="31"/>
      <c r="H68" s="147">
        <v>0.188</v>
      </c>
      <c r="I68" s="147">
        <v>0.2</v>
      </c>
      <c r="J68" s="147">
        <v>0.2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50</v>
      </c>
      <c r="D70" s="38">
        <v>50</v>
      </c>
      <c r="E70" s="38">
        <v>50</v>
      </c>
      <c r="F70" s="39">
        <v>100</v>
      </c>
      <c r="G70" s="40"/>
      <c r="H70" s="148">
        <v>0.188</v>
      </c>
      <c r="I70" s="149">
        <v>0.2</v>
      </c>
      <c r="J70" s="149">
        <v>0.2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76</v>
      </c>
      <c r="D72" s="30">
        <v>77</v>
      </c>
      <c r="E72" s="30">
        <v>78</v>
      </c>
      <c r="F72" s="31"/>
      <c r="G72" s="31"/>
      <c r="H72" s="147">
        <v>0.617</v>
      </c>
      <c r="I72" s="147">
        <v>0.625</v>
      </c>
      <c r="J72" s="147">
        <v>0.603</v>
      </c>
      <c r="K72" s="32"/>
    </row>
    <row r="73" spans="1:11" s="33" customFormat="1" ht="11.25" customHeight="1">
      <c r="A73" s="35" t="s">
        <v>56</v>
      </c>
      <c r="B73" s="29"/>
      <c r="C73" s="30">
        <v>43</v>
      </c>
      <c r="D73" s="30">
        <v>43</v>
      </c>
      <c r="E73" s="30">
        <v>56</v>
      </c>
      <c r="F73" s="31"/>
      <c r="G73" s="31"/>
      <c r="H73" s="147">
        <v>0.54</v>
      </c>
      <c r="I73" s="147">
        <v>0.54</v>
      </c>
      <c r="J73" s="147">
        <v>1.057</v>
      </c>
      <c r="K73" s="32"/>
    </row>
    <row r="74" spans="1:11" s="33" customFormat="1" ht="11.25" customHeight="1">
      <c r="A74" s="35" t="s">
        <v>57</v>
      </c>
      <c r="B74" s="29"/>
      <c r="C74" s="30">
        <v>18</v>
      </c>
      <c r="D74" s="30">
        <v>20</v>
      </c>
      <c r="E74" s="30"/>
      <c r="F74" s="31"/>
      <c r="G74" s="31"/>
      <c r="H74" s="147">
        <v>0.144</v>
      </c>
      <c r="I74" s="147">
        <v>0.02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103</v>
      </c>
      <c r="D75" s="30">
        <v>103</v>
      </c>
      <c r="E75" s="30">
        <v>113</v>
      </c>
      <c r="F75" s="31"/>
      <c r="G75" s="31"/>
      <c r="H75" s="147">
        <v>1.485</v>
      </c>
      <c r="I75" s="147">
        <v>1.485</v>
      </c>
      <c r="J75" s="147">
        <v>1.58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11</v>
      </c>
      <c r="D77" s="30">
        <v>11</v>
      </c>
      <c r="E77" s="30">
        <v>11</v>
      </c>
      <c r="F77" s="31"/>
      <c r="G77" s="31"/>
      <c r="H77" s="147">
        <v>0.083</v>
      </c>
      <c r="I77" s="147">
        <v>0.083</v>
      </c>
      <c r="J77" s="147">
        <v>0.06</v>
      </c>
      <c r="K77" s="32"/>
    </row>
    <row r="78" spans="1:11" s="33" customFormat="1" ht="11.25" customHeight="1">
      <c r="A78" s="35" t="s">
        <v>61</v>
      </c>
      <c r="B78" s="29"/>
      <c r="C78" s="30">
        <v>102</v>
      </c>
      <c r="D78" s="30">
        <v>110</v>
      </c>
      <c r="E78" s="30">
        <v>110</v>
      </c>
      <c r="F78" s="31"/>
      <c r="G78" s="31"/>
      <c r="H78" s="147">
        <v>0.708</v>
      </c>
      <c r="I78" s="147">
        <v>0.77</v>
      </c>
      <c r="J78" s="147">
        <v>0.77</v>
      </c>
      <c r="K78" s="32"/>
    </row>
    <row r="79" spans="1:11" s="33" customFormat="1" ht="11.25" customHeight="1">
      <c r="A79" s="35" t="s">
        <v>62</v>
      </c>
      <c r="B79" s="29"/>
      <c r="C79" s="30">
        <v>6</v>
      </c>
      <c r="D79" s="30">
        <v>50</v>
      </c>
      <c r="E79" s="30">
        <v>16</v>
      </c>
      <c r="F79" s="31"/>
      <c r="G79" s="31"/>
      <c r="H79" s="147">
        <v>0.389</v>
      </c>
      <c r="I79" s="147">
        <v>0.375</v>
      </c>
      <c r="J79" s="147">
        <v>0.112</v>
      </c>
      <c r="K79" s="32"/>
    </row>
    <row r="80" spans="1:11" s="42" customFormat="1" ht="11.25" customHeight="1">
      <c r="A80" s="43" t="s">
        <v>63</v>
      </c>
      <c r="B80" s="37"/>
      <c r="C80" s="38">
        <v>359</v>
      </c>
      <c r="D80" s="38">
        <v>414</v>
      </c>
      <c r="E80" s="38">
        <v>384</v>
      </c>
      <c r="F80" s="39">
        <v>92.7536231884058</v>
      </c>
      <c r="G80" s="40"/>
      <c r="H80" s="148">
        <v>3.966</v>
      </c>
      <c r="I80" s="149">
        <v>3.898</v>
      </c>
      <c r="J80" s="149">
        <v>4.182</v>
      </c>
      <c r="K80" s="41">
        <v>107.28578758337609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44</v>
      </c>
      <c r="D82" s="30">
        <v>44</v>
      </c>
      <c r="E82" s="30">
        <v>43</v>
      </c>
      <c r="F82" s="31"/>
      <c r="G82" s="31"/>
      <c r="H82" s="147">
        <v>0.447</v>
      </c>
      <c r="I82" s="147">
        <v>0.447</v>
      </c>
      <c r="J82" s="147">
        <v>0.446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10</v>
      </c>
      <c r="F83" s="31"/>
      <c r="G83" s="31"/>
      <c r="H83" s="147">
        <v>0.045</v>
      </c>
      <c r="I83" s="147">
        <v>0.045</v>
      </c>
      <c r="J83" s="147">
        <v>0.045</v>
      </c>
      <c r="K83" s="32"/>
    </row>
    <row r="84" spans="1:11" s="42" customFormat="1" ht="11.25" customHeight="1">
      <c r="A84" s="36" t="s">
        <v>66</v>
      </c>
      <c r="B84" s="37"/>
      <c r="C84" s="38">
        <v>54</v>
      </c>
      <c r="D84" s="38">
        <v>54</v>
      </c>
      <c r="E84" s="38">
        <v>53</v>
      </c>
      <c r="F84" s="39">
        <v>98.14814814814815</v>
      </c>
      <c r="G84" s="40"/>
      <c r="H84" s="148">
        <v>0.492</v>
      </c>
      <c r="I84" s="149">
        <v>0.492</v>
      </c>
      <c r="J84" s="149">
        <v>0.491</v>
      </c>
      <c r="K84" s="41">
        <v>99.79674796747967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14263</v>
      </c>
      <c r="D87" s="53">
        <v>13737</v>
      </c>
      <c r="E87" s="53">
        <v>14730</v>
      </c>
      <c r="F87" s="54">
        <f>IF(D87&gt;0,100*E87/D87,0)</f>
        <v>107.22865254422364</v>
      </c>
      <c r="G87" s="40"/>
      <c r="H87" s="152">
        <v>104.47200000000002</v>
      </c>
      <c r="I87" s="153">
        <v>87.43</v>
      </c>
      <c r="J87" s="153">
        <v>106.632</v>
      </c>
      <c r="K87" s="54">
        <f>IF(I87&gt;0,100*J87/I87,0)</f>
        <v>121.9627130275649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>
        <v>29</v>
      </c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>
        <v>29</v>
      </c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9</v>
      </c>
      <c r="D15" s="38">
        <v>9</v>
      </c>
      <c r="E15" s="38">
        <v>5</v>
      </c>
      <c r="F15" s="39">
        <v>55.55555555555556</v>
      </c>
      <c r="G15" s="40"/>
      <c r="H15" s="148">
        <v>0.059</v>
      </c>
      <c r="I15" s="149">
        <v>0.053</v>
      </c>
      <c r="J15" s="149">
        <v>0.032</v>
      </c>
      <c r="K15" s="41">
        <v>60.377358490566046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>
        <v>7</v>
      </c>
      <c r="E19" s="30">
        <v>2</v>
      </c>
      <c r="F19" s="31"/>
      <c r="G19" s="31"/>
      <c r="H19" s="147">
        <v>0.091</v>
      </c>
      <c r="I19" s="147">
        <v>0.053</v>
      </c>
      <c r="J19" s="147">
        <v>0.012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47">
        <v>0.062</v>
      </c>
      <c r="I20" s="147">
        <v>0.06</v>
      </c>
      <c r="J20" s="147">
        <v>0.062</v>
      </c>
      <c r="K20" s="32"/>
    </row>
    <row r="21" spans="1:11" s="33" customFormat="1" ht="11.25" customHeight="1">
      <c r="A21" s="35" t="s">
        <v>16</v>
      </c>
      <c r="B21" s="29"/>
      <c r="C21" s="30">
        <v>20</v>
      </c>
      <c r="D21" s="30">
        <v>20</v>
      </c>
      <c r="E21" s="30">
        <v>20</v>
      </c>
      <c r="F21" s="31"/>
      <c r="G21" s="31"/>
      <c r="H21" s="147">
        <v>0.096</v>
      </c>
      <c r="I21" s="147">
        <v>0.095</v>
      </c>
      <c r="J21" s="147">
        <v>0.092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39</v>
      </c>
      <c r="E22" s="38">
        <v>34</v>
      </c>
      <c r="F22" s="39">
        <v>87.17948717948718</v>
      </c>
      <c r="G22" s="40"/>
      <c r="H22" s="148">
        <v>0.249</v>
      </c>
      <c r="I22" s="149">
        <v>0.208</v>
      </c>
      <c r="J22" s="149">
        <v>0.16599999999999998</v>
      </c>
      <c r="K22" s="41">
        <v>79.8076923076923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1210</v>
      </c>
      <c r="D24" s="38">
        <v>1473</v>
      </c>
      <c r="E24" s="38">
        <v>1401</v>
      </c>
      <c r="F24" s="39">
        <v>95.11201629327903</v>
      </c>
      <c r="G24" s="40"/>
      <c r="H24" s="148">
        <v>11.374</v>
      </c>
      <c r="I24" s="149">
        <v>11.912</v>
      </c>
      <c r="J24" s="149">
        <v>11.33</v>
      </c>
      <c r="K24" s="41">
        <v>95.11417058428475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33</v>
      </c>
      <c r="D26" s="38">
        <v>30</v>
      </c>
      <c r="E26" s="38">
        <v>30</v>
      </c>
      <c r="F26" s="39">
        <v>100</v>
      </c>
      <c r="G26" s="40"/>
      <c r="H26" s="148">
        <v>0.152</v>
      </c>
      <c r="I26" s="149">
        <v>0.14</v>
      </c>
      <c r="J26" s="149">
        <v>0.145</v>
      </c>
      <c r="K26" s="41">
        <v>103.57142857142856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98</v>
      </c>
      <c r="D28" s="30">
        <v>8</v>
      </c>
      <c r="E28" s="30">
        <v>100</v>
      </c>
      <c r="F28" s="31"/>
      <c r="G28" s="31"/>
      <c r="H28" s="147">
        <v>0.512</v>
      </c>
      <c r="I28" s="147">
        <v>0.303</v>
      </c>
      <c r="J28" s="147">
        <v>0.45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992</v>
      </c>
      <c r="D30" s="30">
        <v>960</v>
      </c>
      <c r="E30" s="30">
        <v>1000</v>
      </c>
      <c r="F30" s="31"/>
      <c r="G30" s="31"/>
      <c r="H30" s="147">
        <v>5.456</v>
      </c>
      <c r="I30" s="147">
        <v>5.76</v>
      </c>
      <c r="J30" s="147">
        <v>6</v>
      </c>
      <c r="K30" s="32"/>
    </row>
    <row r="31" spans="1:11" s="42" customFormat="1" ht="11.25" customHeight="1">
      <c r="A31" s="43" t="s">
        <v>23</v>
      </c>
      <c r="B31" s="37"/>
      <c r="C31" s="38">
        <v>1090</v>
      </c>
      <c r="D31" s="38">
        <v>968</v>
      </c>
      <c r="E31" s="38">
        <v>1100</v>
      </c>
      <c r="F31" s="39">
        <v>113.63636363636364</v>
      </c>
      <c r="G31" s="40"/>
      <c r="H31" s="148">
        <v>5.968</v>
      </c>
      <c r="I31" s="149">
        <v>6.063</v>
      </c>
      <c r="J31" s="149">
        <v>6.45</v>
      </c>
      <c r="K31" s="41">
        <v>106.38297872340426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351</v>
      </c>
      <c r="D33" s="30">
        <v>250</v>
      </c>
      <c r="E33" s="30">
        <v>200</v>
      </c>
      <c r="F33" s="31"/>
      <c r="G33" s="31"/>
      <c r="H33" s="147">
        <v>3.623</v>
      </c>
      <c r="I33" s="147">
        <v>2.6</v>
      </c>
      <c r="J33" s="147">
        <v>2.06</v>
      </c>
      <c r="K33" s="32"/>
    </row>
    <row r="34" spans="1:11" s="33" customFormat="1" ht="11.25" customHeight="1">
      <c r="A34" s="35" t="s">
        <v>25</v>
      </c>
      <c r="B34" s="29"/>
      <c r="C34" s="30">
        <v>138</v>
      </c>
      <c r="D34" s="30">
        <v>140</v>
      </c>
      <c r="E34" s="30">
        <v>110</v>
      </c>
      <c r="F34" s="31"/>
      <c r="G34" s="31"/>
      <c r="H34" s="147">
        <v>1.179</v>
      </c>
      <c r="I34" s="147">
        <v>1.1</v>
      </c>
      <c r="J34" s="147">
        <v>1</v>
      </c>
      <c r="K34" s="32"/>
    </row>
    <row r="35" spans="1:11" s="33" customFormat="1" ht="11.25" customHeight="1">
      <c r="A35" s="35" t="s">
        <v>26</v>
      </c>
      <c r="B35" s="29"/>
      <c r="C35" s="30">
        <v>10</v>
      </c>
      <c r="D35" s="30">
        <v>10</v>
      </c>
      <c r="E35" s="30">
        <v>10</v>
      </c>
      <c r="F35" s="31"/>
      <c r="G35" s="31"/>
      <c r="H35" s="147">
        <v>0.091</v>
      </c>
      <c r="I35" s="147">
        <v>0.1</v>
      </c>
      <c r="J35" s="147">
        <v>0.1</v>
      </c>
      <c r="K35" s="32"/>
    </row>
    <row r="36" spans="1:11" s="33" customFormat="1" ht="11.25" customHeight="1">
      <c r="A36" s="35" t="s">
        <v>27</v>
      </c>
      <c r="B36" s="29"/>
      <c r="C36" s="30">
        <v>62</v>
      </c>
      <c r="D36" s="30">
        <v>62</v>
      </c>
      <c r="E36" s="30">
        <v>55</v>
      </c>
      <c r="F36" s="31"/>
      <c r="G36" s="31"/>
      <c r="H36" s="147">
        <v>0.595</v>
      </c>
      <c r="I36" s="147">
        <v>0.595</v>
      </c>
      <c r="J36" s="147">
        <v>0.535</v>
      </c>
      <c r="K36" s="32"/>
    </row>
    <row r="37" spans="1:11" s="42" customFormat="1" ht="11.25" customHeight="1">
      <c r="A37" s="36" t="s">
        <v>28</v>
      </c>
      <c r="B37" s="37"/>
      <c r="C37" s="38">
        <v>561</v>
      </c>
      <c r="D37" s="38">
        <v>462</v>
      </c>
      <c r="E37" s="38">
        <v>375</v>
      </c>
      <c r="F37" s="39">
        <v>81.16883116883118</v>
      </c>
      <c r="G37" s="40"/>
      <c r="H37" s="148">
        <v>5.488</v>
      </c>
      <c r="I37" s="149">
        <v>4.3950000000000005</v>
      </c>
      <c r="J37" s="149">
        <v>3.6950000000000003</v>
      </c>
      <c r="K37" s="41">
        <v>84.07281001137656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4</v>
      </c>
      <c r="D39" s="38">
        <v>4</v>
      </c>
      <c r="E39" s="38">
        <v>5</v>
      </c>
      <c r="F39" s="39">
        <v>125</v>
      </c>
      <c r="G39" s="40"/>
      <c r="H39" s="148">
        <v>0.036</v>
      </c>
      <c r="I39" s="149">
        <v>0.035</v>
      </c>
      <c r="J39" s="149">
        <v>0.05</v>
      </c>
      <c r="K39" s="41">
        <v>142.85714285714283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/>
      <c r="E45" s="30"/>
      <c r="F45" s="31"/>
      <c r="G45" s="31"/>
      <c r="H45" s="147">
        <v>0.018</v>
      </c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2</v>
      </c>
      <c r="D50" s="38"/>
      <c r="E50" s="38"/>
      <c r="F50" s="39"/>
      <c r="G50" s="40"/>
      <c r="H50" s="148">
        <v>0.018</v>
      </c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48">
        <v>0.261</v>
      </c>
      <c r="I52" s="149">
        <v>0.261</v>
      </c>
      <c r="J52" s="149">
        <v>0.261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50</v>
      </c>
      <c r="D54" s="30">
        <v>40</v>
      </c>
      <c r="E54" s="30">
        <v>30</v>
      </c>
      <c r="F54" s="31"/>
      <c r="G54" s="31"/>
      <c r="H54" s="147">
        <v>0.375</v>
      </c>
      <c r="I54" s="147">
        <v>0.3</v>
      </c>
      <c r="J54" s="147">
        <v>0.21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5</v>
      </c>
      <c r="F55" s="31"/>
      <c r="G55" s="31"/>
      <c r="H55" s="147">
        <v>0.048</v>
      </c>
      <c r="I55" s="147">
        <v>0.04</v>
      </c>
      <c r="J55" s="147">
        <v>0.04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18.8</v>
      </c>
      <c r="E56" s="30"/>
      <c r="F56" s="31"/>
      <c r="G56" s="31"/>
      <c r="H56" s="147">
        <v>0.112</v>
      </c>
      <c r="I56" s="147">
        <v>0.158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34</v>
      </c>
      <c r="D58" s="30">
        <v>5</v>
      </c>
      <c r="E58" s="30">
        <v>10</v>
      </c>
      <c r="F58" s="31"/>
      <c r="G58" s="31"/>
      <c r="H58" s="147">
        <v>0.289</v>
      </c>
      <c r="I58" s="147">
        <v>0.04</v>
      </c>
      <c r="J58" s="147">
        <v>0.07</v>
      </c>
      <c r="K58" s="32"/>
    </row>
    <row r="59" spans="1:11" s="42" customFormat="1" ht="11.25" customHeight="1">
      <c r="A59" s="36" t="s">
        <v>46</v>
      </c>
      <c r="B59" s="37"/>
      <c r="C59" s="38">
        <v>95</v>
      </c>
      <c r="D59" s="38">
        <v>68.8</v>
      </c>
      <c r="E59" s="38">
        <v>45</v>
      </c>
      <c r="F59" s="39">
        <v>65.40697674418605</v>
      </c>
      <c r="G59" s="40"/>
      <c r="H59" s="148">
        <v>0.8240000000000001</v>
      </c>
      <c r="I59" s="149">
        <v>0.538</v>
      </c>
      <c r="J59" s="149">
        <v>0.32</v>
      </c>
      <c r="K59" s="41">
        <v>59.479553903345725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480</v>
      </c>
      <c r="D61" s="30">
        <v>480</v>
      </c>
      <c r="E61" s="30"/>
      <c r="F61" s="31"/>
      <c r="G61" s="31"/>
      <c r="H61" s="147">
        <v>5.76</v>
      </c>
      <c r="I61" s="147">
        <v>5.76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69</v>
      </c>
      <c r="F62" s="31"/>
      <c r="G62" s="31"/>
      <c r="H62" s="147">
        <v>0.581</v>
      </c>
      <c r="I62" s="147">
        <v>0.612</v>
      </c>
      <c r="J62" s="147">
        <v>0.621</v>
      </c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95</v>
      </c>
      <c r="F63" s="31"/>
      <c r="G63" s="31"/>
      <c r="H63" s="147">
        <v>0.499</v>
      </c>
      <c r="I63" s="147">
        <v>0.5</v>
      </c>
      <c r="J63" s="147">
        <v>0.475</v>
      </c>
      <c r="K63" s="32"/>
    </row>
    <row r="64" spans="1:11" s="42" customFormat="1" ht="11.25" customHeight="1">
      <c r="A64" s="36" t="s">
        <v>50</v>
      </c>
      <c r="B64" s="37"/>
      <c r="C64" s="38">
        <v>648</v>
      </c>
      <c r="D64" s="38">
        <v>648</v>
      </c>
      <c r="E64" s="38">
        <v>164</v>
      </c>
      <c r="F64" s="39">
        <v>25.308641975308642</v>
      </c>
      <c r="G64" s="40"/>
      <c r="H64" s="148">
        <v>6.839999999999999</v>
      </c>
      <c r="I64" s="149">
        <v>6.872</v>
      </c>
      <c r="J64" s="149">
        <v>1.096</v>
      </c>
      <c r="K64" s="41">
        <v>15.948777648428406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579</v>
      </c>
      <c r="D66" s="38">
        <v>570</v>
      </c>
      <c r="E66" s="38">
        <v>599</v>
      </c>
      <c r="F66" s="39">
        <v>105.08771929824562</v>
      </c>
      <c r="G66" s="40"/>
      <c r="H66" s="148">
        <v>7.817</v>
      </c>
      <c r="I66" s="149">
        <v>7.695</v>
      </c>
      <c r="J66" s="149">
        <v>7.444</v>
      </c>
      <c r="K66" s="41">
        <v>96.73814165042235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100</v>
      </c>
      <c r="D68" s="30">
        <v>100</v>
      </c>
      <c r="E68" s="30">
        <v>100</v>
      </c>
      <c r="F68" s="31"/>
      <c r="G68" s="31"/>
      <c r="H68" s="147">
        <v>0.525</v>
      </c>
      <c r="I68" s="147">
        <v>0.5</v>
      </c>
      <c r="J68" s="147">
        <v>0.5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100</v>
      </c>
      <c r="D70" s="38">
        <v>100</v>
      </c>
      <c r="E70" s="38">
        <v>100</v>
      </c>
      <c r="F70" s="39">
        <v>100</v>
      </c>
      <c r="G70" s="40"/>
      <c r="H70" s="148">
        <v>0.525</v>
      </c>
      <c r="I70" s="149">
        <v>0.5</v>
      </c>
      <c r="J70" s="149">
        <v>0.5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319</v>
      </c>
      <c r="D72" s="30">
        <v>290</v>
      </c>
      <c r="E72" s="30">
        <v>228</v>
      </c>
      <c r="F72" s="31"/>
      <c r="G72" s="31"/>
      <c r="H72" s="147">
        <v>3.647</v>
      </c>
      <c r="I72" s="147">
        <v>3.155</v>
      </c>
      <c r="J72" s="147">
        <v>2.419</v>
      </c>
      <c r="K72" s="32"/>
    </row>
    <row r="73" spans="1:11" s="33" customFormat="1" ht="11.25" customHeight="1">
      <c r="A73" s="35" t="s">
        <v>56</v>
      </c>
      <c r="B73" s="29"/>
      <c r="C73" s="30">
        <v>135</v>
      </c>
      <c r="D73" s="30">
        <v>135</v>
      </c>
      <c r="E73" s="30">
        <v>84</v>
      </c>
      <c r="F73" s="31"/>
      <c r="G73" s="31"/>
      <c r="H73" s="147">
        <v>0.846</v>
      </c>
      <c r="I73" s="147">
        <v>0.846</v>
      </c>
      <c r="J73" s="147">
        <v>0.66</v>
      </c>
      <c r="K73" s="32"/>
    </row>
    <row r="74" spans="1:11" s="33" customFormat="1" ht="11.25" customHeight="1">
      <c r="A74" s="35" t="s">
        <v>57</v>
      </c>
      <c r="B74" s="29"/>
      <c r="C74" s="30">
        <v>122</v>
      </c>
      <c r="D74" s="30">
        <v>90</v>
      </c>
      <c r="E74" s="30"/>
      <c r="F74" s="31"/>
      <c r="G74" s="31"/>
      <c r="H74" s="147">
        <v>1.098</v>
      </c>
      <c r="I74" s="147">
        <v>0.1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241</v>
      </c>
      <c r="D75" s="30">
        <v>241</v>
      </c>
      <c r="E75" s="30">
        <v>231</v>
      </c>
      <c r="F75" s="31"/>
      <c r="G75" s="31"/>
      <c r="H75" s="147">
        <v>1.833</v>
      </c>
      <c r="I75" s="147">
        <v>1.834</v>
      </c>
      <c r="J75" s="147">
        <v>1.803</v>
      </c>
      <c r="K75" s="32"/>
    </row>
    <row r="76" spans="1:11" s="33" customFormat="1" ht="11.25" customHeight="1">
      <c r="A76" s="35" t="s">
        <v>59</v>
      </c>
      <c r="B76" s="29"/>
      <c r="C76" s="30">
        <v>110</v>
      </c>
      <c r="D76" s="30">
        <v>110</v>
      </c>
      <c r="E76" s="30">
        <v>110</v>
      </c>
      <c r="F76" s="31"/>
      <c r="G76" s="31"/>
      <c r="H76" s="147">
        <v>0.965</v>
      </c>
      <c r="I76" s="147">
        <v>0.968</v>
      </c>
      <c r="J76" s="147">
        <v>0.968</v>
      </c>
      <c r="K76" s="32"/>
    </row>
    <row r="77" spans="1:11" s="33" customFormat="1" ht="11.25" customHeight="1">
      <c r="A77" s="35" t="s">
        <v>60</v>
      </c>
      <c r="B77" s="29"/>
      <c r="C77" s="30">
        <v>133</v>
      </c>
      <c r="D77" s="30">
        <v>135</v>
      </c>
      <c r="E77" s="30">
        <v>119</v>
      </c>
      <c r="F77" s="31"/>
      <c r="G77" s="31"/>
      <c r="H77" s="147">
        <v>0.971</v>
      </c>
      <c r="I77" s="147">
        <v>0.986</v>
      </c>
      <c r="J77" s="147">
        <v>0.803</v>
      </c>
      <c r="K77" s="32"/>
    </row>
    <row r="78" spans="1:11" s="33" customFormat="1" ht="11.25" customHeight="1">
      <c r="A78" s="35" t="s">
        <v>61</v>
      </c>
      <c r="B78" s="29"/>
      <c r="C78" s="30">
        <v>848</v>
      </c>
      <c r="D78" s="30">
        <v>900</v>
      </c>
      <c r="E78" s="30">
        <v>850</v>
      </c>
      <c r="F78" s="31"/>
      <c r="G78" s="31"/>
      <c r="H78" s="147">
        <v>7.284</v>
      </c>
      <c r="I78" s="147">
        <v>7.65</v>
      </c>
      <c r="J78" s="147">
        <v>7.31</v>
      </c>
      <c r="K78" s="32"/>
    </row>
    <row r="79" spans="1:11" s="33" customFormat="1" ht="11.25" customHeight="1">
      <c r="A79" s="35" t="s">
        <v>62</v>
      </c>
      <c r="B79" s="29"/>
      <c r="C79" s="30">
        <v>370</v>
      </c>
      <c r="D79" s="30">
        <v>370</v>
      </c>
      <c r="E79" s="30">
        <v>270</v>
      </c>
      <c r="F79" s="31"/>
      <c r="G79" s="31"/>
      <c r="H79" s="147">
        <v>2.467</v>
      </c>
      <c r="I79" s="147">
        <v>2.939</v>
      </c>
      <c r="J79" s="147">
        <v>2.43</v>
      </c>
      <c r="K79" s="32"/>
    </row>
    <row r="80" spans="1:11" s="42" customFormat="1" ht="11.25" customHeight="1">
      <c r="A80" s="43" t="s">
        <v>63</v>
      </c>
      <c r="B80" s="37"/>
      <c r="C80" s="38">
        <v>2278</v>
      </c>
      <c r="D80" s="38">
        <v>2271</v>
      </c>
      <c r="E80" s="38">
        <v>1892</v>
      </c>
      <c r="F80" s="39">
        <v>83.31131660061646</v>
      </c>
      <c r="G80" s="40"/>
      <c r="H80" s="148">
        <v>19.110999999999997</v>
      </c>
      <c r="I80" s="149">
        <v>18.477999999999998</v>
      </c>
      <c r="J80" s="149">
        <v>16.393</v>
      </c>
      <c r="K80" s="41">
        <v>88.71631128910057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47">
        <v>0.278</v>
      </c>
      <c r="I82" s="147">
        <v>0.278</v>
      </c>
      <c r="J82" s="147">
        <v>0.283</v>
      </c>
      <c r="K82" s="32"/>
    </row>
    <row r="83" spans="1:11" s="33" customFormat="1" ht="11.25" customHeight="1">
      <c r="A83" s="35" t="s">
        <v>65</v>
      </c>
      <c r="B83" s="29"/>
      <c r="C83" s="30">
        <v>45</v>
      </c>
      <c r="D83" s="30">
        <v>45</v>
      </c>
      <c r="E83" s="30">
        <v>44</v>
      </c>
      <c r="F83" s="31"/>
      <c r="G83" s="31"/>
      <c r="H83" s="147">
        <v>0.21</v>
      </c>
      <c r="I83" s="147">
        <v>0.21</v>
      </c>
      <c r="J83" s="147">
        <v>0.205</v>
      </c>
      <c r="K83" s="32"/>
    </row>
    <row r="84" spans="1:11" s="42" customFormat="1" ht="11.25" customHeight="1">
      <c r="A84" s="36" t="s">
        <v>66</v>
      </c>
      <c r="B84" s="37"/>
      <c r="C84" s="38">
        <v>62</v>
      </c>
      <c r="D84" s="38">
        <v>62</v>
      </c>
      <c r="E84" s="38">
        <v>61</v>
      </c>
      <c r="F84" s="39">
        <v>98.38709677419355</v>
      </c>
      <c r="G84" s="40"/>
      <c r="H84" s="148">
        <v>0.488</v>
      </c>
      <c r="I84" s="149">
        <v>0.488</v>
      </c>
      <c r="J84" s="149">
        <v>0.488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6774</v>
      </c>
      <c r="D87" s="53">
        <v>6733.8</v>
      </c>
      <c r="E87" s="53">
        <v>5840</v>
      </c>
      <c r="F87" s="54">
        <f>IF(D87&gt;0,100*E87/D87,0)</f>
        <v>86.72666250853901</v>
      </c>
      <c r="G87" s="40"/>
      <c r="H87" s="152">
        <v>59.209999999999994</v>
      </c>
      <c r="I87" s="153">
        <v>57.63799999999999</v>
      </c>
      <c r="J87" s="153">
        <v>48.370000000000005</v>
      </c>
      <c r="K87" s="54">
        <f>IF(I87&gt;0,100*J87/I87,0)</f>
        <v>83.92033033762449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6" zoomScaleSheetLayoutView="96" zoomScalePageLayoutView="0" workbookViewId="0" topLeftCell="A55">
      <selection activeCell="J86" sqref="J8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10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>
        <v>4</v>
      </c>
      <c r="E19" s="30">
        <v>4</v>
      </c>
      <c r="F19" s="31"/>
      <c r="G19" s="31"/>
      <c r="H19" s="147">
        <v>0.086</v>
      </c>
      <c r="I19" s="147">
        <v>0.074</v>
      </c>
      <c r="J19" s="147">
        <v>0.074</v>
      </c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11</v>
      </c>
      <c r="E20" s="30">
        <v>11</v>
      </c>
      <c r="F20" s="31"/>
      <c r="G20" s="31"/>
      <c r="H20" s="147">
        <v>0.261</v>
      </c>
      <c r="I20" s="147">
        <v>0.249</v>
      </c>
      <c r="J20" s="147">
        <v>0.222</v>
      </c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11</v>
      </c>
      <c r="E21" s="30">
        <v>11</v>
      </c>
      <c r="F21" s="31"/>
      <c r="G21" s="31"/>
      <c r="H21" s="147">
        <v>0.257</v>
      </c>
      <c r="I21" s="147">
        <v>0.237</v>
      </c>
      <c r="J21" s="147">
        <v>0.237</v>
      </c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26</v>
      </c>
      <c r="E22" s="38">
        <v>26</v>
      </c>
      <c r="F22" s="39">
        <f>IF(D22&gt;0,100*E22/D22,0)</f>
        <v>100</v>
      </c>
      <c r="G22" s="40"/>
      <c r="H22" s="148">
        <v>0.604</v>
      </c>
      <c r="I22" s="149">
        <v>0.56</v>
      </c>
      <c r="J22" s="149">
        <v>0.5329999999999999</v>
      </c>
      <c r="K22" s="41">
        <f>IF(I22&gt;0,100*J22/I22,0)</f>
        <v>95.1785714285714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234</v>
      </c>
      <c r="D24" s="38">
        <v>234</v>
      </c>
      <c r="E24" s="38">
        <v>206</v>
      </c>
      <c r="F24" s="39">
        <v>88.03418803418803</v>
      </c>
      <c r="G24" s="40"/>
      <c r="H24" s="148">
        <v>5.732</v>
      </c>
      <c r="I24" s="149">
        <v>5.732</v>
      </c>
      <c r="J24" s="149">
        <v>5.047</v>
      </c>
      <c r="K24" s="41">
        <v>88.04954640614096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13</v>
      </c>
      <c r="D26" s="38">
        <v>12</v>
      </c>
      <c r="E26" s="38">
        <v>12</v>
      </c>
      <c r="F26" s="39">
        <v>100</v>
      </c>
      <c r="G26" s="40"/>
      <c r="H26" s="148">
        <v>0.32</v>
      </c>
      <c r="I26" s="149">
        <v>0.32</v>
      </c>
      <c r="J26" s="149">
        <v>0.3</v>
      </c>
      <c r="K26" s="41">
        <v>93.75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4</v>
      </c>
      <c r="F28" s="31"/>
      <c r="G28" s="31"/>
      <c r="H28" s="147">
        <v>0.028</v>
      </c>
      <c r="I28" s="147">
        <v>0.03</v>
      </c>
      <c r="J28" s="147">
        <v>0.08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12</v>
      </c>
      <c r="D30" s="30">
        <v>16</v>
      </c>
      <c r="E30" s="30">
        <v>15</v>
      </c>
      <c r="F30" s="31"/>
      <c r="G30" s="31"/>
      <c r="H30" s="147">
        <v>0.282</v>
      </c>
      <c r="I30" s="147">
        <v>0.28</v>
      </c>
      <c r="J30" s="147">
        <v>0.283</v>
      </c>
      <c r="K30" s="32"/>
    </row>
    <row r="31" spans="1:11" s="42" customFormat="1" ht="11.25" customHeight="1">
      <c r="A31" s="43" t="s">
        <v>23</v>
      </c>
      <c r="B31" s="37"/>
      <c r="C31" s="38">
        <v>13</v>
      </c>
      <c r="D31" s="38">
        <v>17</v>
      </c>
      <c r="E31" s="38">
        <v>19</v>
      </c>
      <c r="F31" s="39">
        <v>111.76470588235294</v>
      </c>
      <c r="G31" s="40"/>
      <c r="H31" s="148">
        <v>0.31</v>
      </c>
      <c r="I31" s="149">
        <v>0.31000000000000005</v>
      </c>
      <c r="J31" s="149">
        <v>0.363</v>
      </c>
      <c r="K31" s="41">
        <v>117.09677419354836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106</v>
      </c>
      <c r="D33" s="30">
        <v>130</v>
      </c>
      <c r="E33" s="30">
        <v>110</v>
      </c>
      <c r="F33" s="31"/>
      <c r="G33" s="31"/>
      <c r="H33" s="147">
        <v>2.203</v>
      </c>
      <c r="I33" s="147">
        <v>2.35</v>
      </c>
      <c r="J33" s="147">
        <v>2.15</v>
      </c>
      <c r="K33" s="32"/>
    </row>
    <row r="34" spans="1:11" s="33" customFormat="1" ht="11.25" customHeight="1">
      <c r="A34" s="35" t="s">
        <v>25</v>
      </c>
      <c r="B34" s="29"/>
      <c r="C34" s="30">
        <v>44</v>
      </c>
      <c r="D34" s="30">
        <v>58</v>
      </c>
      <c r="E34" s="30">
        <v>45</v>
      </c>
      <c r="F34" s="31"/>
      <c r="G34" s="31"/>
      <c r="H34" s="147">
        <v>1.107</v>
      </c>
      <c r="I34" s="147">
        <v>1.1</v>
      </c>
      <c r="J34" s="147">
        <v>1.1</v>
      </c>
      <c r="K34" s="32"/>
    </row>
    <row r="35" spans="1:11" s="33" customFormat="1" ht="11.25" customHeight="1">
      <c r="A35" s="35" t="s">
        <v>26</v>
      </c>
      <c r="B35" s="29"/>
      <c r="C35" s="30">
        <v>35</v>
      </c>
      <c r="D35" s="30">
        <v>20</v>
      </c>
      <c r="E35" s="30">
        <v>35</v>
      </c>
      <c r="F35" s="31"/>
      <c r="G35" s="31"/>
      <c r="H35" s="147">
        <v>0.664</v>
      </c>
      <c r="I35" s="147">
        <v>0.66</v>
      </c>
      <c r="J35" s="147">
        <v>0.65</v>
      </c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125</v>
      </c>
      <c r="E36" s="30">
        <v>122</v>
      </c>
      <c r="F36" s="31"/>
      <c r="G36" s="31"/>
      <c r="H36" s="147">
        <v>3.05</v>
      </c>
      <c r="I36" s="147">
        <v>3.05</v>
      </c>
      <c r="J36" s="147">
        <v>2.575</v>
      </c>
      <c r="K36" s="32"/>
    </row>
    <row r="37" spans="1:11" s="42" customFormat="1" ht="11.25" customHeight="1">
      <c r="A37" s="36" t="s">
        <v>28</v>
      </c>
      <c r="B37" s="37"/>
      <c r="C37" s="38">
        <v>307</v>
      </c>
      <c r="D37" s="38">
        <v>333</v>
      </c>
      <c r="E37" s="38">
        <v>312</v>
      </c>
      <c r="F37" s="39">
        <v>93.69369369369369</v>
      </c>
      <c r="G37" s="40"/>
      <c r="H37" s="148">
        <v>7.023999999999999</v>
      </c>
      <c r="I37" s="149">
        <v>7.16</v>
      </c>
      <c r="J37" s="149">
        <v>6.475</v>
      </c>
      <c r="K37" s="41">
        <v>90.43296089385474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16</v>
      </c>
      <c r="E39" s="38">
        <v>12</v>
      </c>
      <c r="F39" s="39">
        <v>75</v>
      </c>
      <c r="G39" s="40"/>
      <c r="H39" s="148">
        <v>0.256</v>
      </c>
      <c r="I39" s="149">
        <v>0.25</v>
      </c>
      <c r="J39" s="149">
        <v>0.275</v>
      </c>
      <c r="K39" s="41">
        <v>110.00000000000001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>
        <v>1</v>
      </c>
      <c r="E41" s="30"/>
      <c r="F41" s="31"/>
      <c r="G41" s="31"/>
      <c r="H41" s="147"/>
      <c r="I41" s="147">
        <v>0.018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2</v>
      </c>
      <c r="E42" s="30"/>
      <c r="F42" s="31"/>
      <c r="G42" s="31"/>
      <c r="H42" s="147">
        <v>0.05</v>
      </c>
      <c r="I42" s="147">
        <v>0.05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5</v>
      </c>
      <c r="D43" s="30">
        <v>5</v>
      </c>
      <c r="E43" s="30">
        <v>5</v>
      </c>
      <c r="F43" s="31"/>
      <c r="G43" s="31"/>
      <c r="H43" s="147">
        <v>0.06</v>
      </c>
      <c r="I43" s="147">
        <v>0.06</v>
      </c>
      <c r="J43" s="147">
        <v>0.1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>
        <v>3</v>
      </c>
      <c r="F45" s="31"/>
      <c r="G45" s="31"/>
      <c r="H45" s="147">
        <v>0.063</v>
      </c>
      <c r="I45" s="147">
        <v>0.063</v>
      </c>
      <c r="J45" s="147">
        <v>0.063</v>
      </c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>
        <v>4</v>
      </c>
      <c r="F46" s="31"/>
      <c r="G46" s="31"/>
      <c r="H46" s="147">
        <v>0.045</v>
      </c>
      <c r="I46" s="147">
        <v>0.045</v>
      </c>
      <c r="J46" s="147">
        <v>0.06</v>
      </c>
      <c r="K46" s="32"/>
    </row>
    <row r="47" spans="1:11" s="33" customFormat="1" ht="11.25" customHeight="1">
      <c r="A47" s="35" t="s">
        <v>36</v>
      </c>
      <c r="B47" s="29"/>
      <c r="C47" s="30">
        <v>110</v>
      </c>
      <c r="D47" s="30">
        <v>110</v>
      </c>
      <c r="E47" s="30">
        <v>115</v>
      </c>
      <c r="F47" s="31"/>
      <c r="G47" s="31"/>
      <c r="H47" s="147">
        <v>3.48</v>
      </c>
      <c r="I47" s="147">
        <v>3.48</v>
      </c>
      <c r="J47" s="147">
        <v>4.025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123</v>
      </c>
      <c r="D50" s="38">
        <v>121</v>
      </c>
      <c r="E50" s="38">
        <v>127</v>
      </c>
      <c r="F50" s="39">
        <v>104.95867768595042</v>
      </c>
      <c r="G50" s="40"/>
      <c r="H50" s="148">
        <v>3.698</v>
      </c>
      <c r="I50" s="149">
        <v>3.716</v>
      </c>
      <c r="J50" s="149">
        <v>4.248</v>
      </c>
      <c r="K50" s="41">
        <v>114.31646932185146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6</v>
      </c>
      <c r="E58" s="30">
        <v>3</v>
      </c>
      <c r="F58" s="31"/>
      <c r="G58" s="31"/>
      <c r="H58" s="147">
        <v>0.301</v>
      </c>
      <c r="I58" s="147">
        <v>0.301</v>
      </c>
      <c r="J58" s="147">
        <v>0.072</v>
      </c>
      <c r="K58" s="32"/>
    </row>
    <row r="59" spans="1:11" s="42" customFormat="1" ht="11.25" customHeight="1">
      <c r="A59" s="36" t="s">
        <v>46</v>
      </c>
      <c r="B59" s="37"/>
      <c r="C59" s="38">
        <v>14</v>
      </c>
      <c r="D59" s="38">
        <v>6</v>
      </c>
      <c r="E59" s="38">
        <v>3</v>
      </c>
      <c r="F59" s="39">
        <v>50</v>
      </c>
      <c r="G59" s="40"/>
      <c r="H59" s="148">
        <v>0.301</v>
      </c>
      <c r="I59" s="149">
        <v>0.301</v>
      </c>
      <c r="J59" s="149">
        <v>0.072</v>
      </c>
      <c r="K59" s="41">
        <v>23.920265780730894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261</v>
      </c>
      <c r="D61" s="30">
        <v>210</v>
      </c>
      <c r="E61" s="30">
        <v>260</v>
      </c>
      <c r="F61" s="31"/>
      <c r="G61" s="31"/>
      <c r="H61" s="147">
        <v>7.308</v>
      </c>
      <c r="I61" s="147">
        <v>7.308</v>
      </c>
      <c r="J61" s="147">
        <v>7.8</v>
      </c>
      <c r="K61" s="32"/>
    </row>
    <row r="62" spans="1:11" s="33" customFormat="1" ht="11.25" customHeight="1">
      <c r="A62" s="35" t="s">
        <v>48</v>
      </c>
      <c r="B62" s="29"/>
      <c r="C62" s="30">
        <v>49</v>
      </c>
      <c r="D62" s="30">
        <v>64</v>
      </c>
      <c r="E62" s="30">
        <v>234</v>
      </c>
      <c r="F62" s="31"/>
      <c r="G62" s="31"/>
      <c r="H62" s="147">
        <v>1.164</v>
      </c>
      <c r="I62" s="147">
        <v>1.164</v>
      </c>
      <c r="J62" s="147">
        <v>5.111</v>
      </c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100</v>
      </c>
      <c r="F63" s="31"/>
      <c r="G63" s="31"/>
      <c r="H63" s="147">
        <v>3</v>
      </c>
      <c r="I63" s="147">
        <v>3</v>
      </c>
      <c r="J63" s="147">
        <v>3.04</v>
      </c>
      <c r="K63" s="32"/>
    </row>
    <row r="64" spans="1:11" s="42" customFormat="1" ht="11.25" customHeight="1">
      <c r="A64" s="36" t="s">
        <v>50</v>
      </c>
      <c r="B64" s="37"/>
      <c r="C64" s="38">
        <v>410</v>
      </c>
      <c r="D64" s="38">
        <v>374</v>
      </c>
      <c r="E64" s="38">
        <v>594</v>
      </c>
      <c r="F64" s="39">
        <v>158.8235294117647</v>
      </c>
      <c r="G64" s="40"/>
      <c r="H64" s="148">
        <v>11.472</v>
      </c>
      <c r="I64" s="149">
        <v>11.472</v>
      </c>
      <c r="J64" s="149">
        <v>15.951</v>
      </c>
      <c r="K64" s="41">
        <v>139.04288702928872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428</v>
      </c>
      <c r="D66" s="38">
        <v>470</v>
      </c>
      <c r="E66" s="38">
        <v>420</v>
      </c>
      <c r="F66" s="39">
        <v>89.36170212765957</v>
      </c>
      <c r="G66" s="40"/>
      <c r="H66" s="148">
        <v>11.042</v>
      </c>
      <c r="I66" s="149">
        <v>9.185</v>
      </c>
      <c r="J66" s="149">
        <v>14.218</v>
      </c>
      <c r="K66" s="41">
        <v>154.79586281981491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184</v>
      </c>
      <c r="D72" s="30">
        <v>184</v>
      </c>
      <c r="E72" s="30">
        <v>204</v>
      </c>
      <c r="F72" s="31"/>
      <c r="G72" s="31"/>
      <c r="H72" s="147">
        <v>6.71</v>
      </c>
      <c r="I72" s="147">
        <v>7.05</v>
      </c>
      <c r="J72" s="147">
        <v>7</v>
      </c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6</v>
      </c>
      <c r="E73" s="30">
        <v>5</v>
      </c>
      <c r="F73" s="31"/>
      <c r="G73" s="31"/>
      <c r="H73" s="147">
        <v>0.09</v>
      </c>
      <c r="I73" s="147">
        <v>0.09</v>
      </c>
      <c r="J73" s="147">
        <v>0.09</v>
      </c>
      <c r="K73" s="32"/>
    </row>
    <row r="74" spans="1:11" s="33" customFormat="1" ht="11.25" customHeight="1">
      <c r="A74" s="35" t="s">
        <v>57</v>
      </c>
      <c r="B74" s="29"/>
      <c r="C74" s="30">
        <v>23</v>
      </c>
      <c r="D74" s="30">
        <v>25</v>
      </c>
      <c r="E74" s="30"/>
      <c r="F74" s="31"/>
      <c r="G74" s="31"/>
      <c r="H74" s="147">
        <v>0.46</v>
      </c>
      <c r="I74" s="147">
        <v>0.5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333</v>
      </c>
      <c r="D75" s="30">
        <v>399</v>
      </c>
      <c r="E75" s="30">
        <v>320</v>
      </c>
      <c r="F75" s="31"/>
      <c r="G75" s="31"/>
      <c r="H75" s="147">
        <v>9.957</v>
      </c>
      <c r="I75" s="147">
        <v>9.957</v>
      </c>
      <c r="J75" s="147">
        <v>10.885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/>
      <c r="E77" s="30">
        <v>4</v>
      </c>
      <c r="F77" s="31"/>
      <c r="G77" s="31"/>
      <c r="H77" s="147">
        <v>0.12</v>
      </c>
      <c r="I77" s="147">
        <v>0.12</v>
      </c>
      <c r="J77" s="147">
        <v>0.08</v>
      </c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10</v>
      </c>
      <c r="E78" s="30"/>
      <c r="F78" s="31"/>
      <c r="G78" s="31"/>
      <c r="H78" s="147">
        <v>0.3</v>
      </c>
      <c r="I78" s="147">
        <v>0.25</v>
      </c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>
        <v>2</v>
      </c>
      <c r="E79" s="30">
        <v>5</v>
      </c>
      <c r="F79" s="31"/>
      <c r="G79" s="31"/>
      <c r="H79" s="147"/>
      <c r="I79" s="147">
        <v>0.04</v>
      </c>
      <c r="J79" s="147">
        <v>0.1</v>
      </c>
      <c r="K79" s="32"/>
    </row>
    <row r="80" spans="1:11" s="42" customFormat="1" ht="11.25" customHeight="1">
      <c r="A80" s="43" t="s">
        <v>63</v>
      </c>
      <c r="B80" s="37"/>
      <c r="C80" s="38">
        <v>563</v>
      </c>
      <c r="D80" s="38">
        <v>626</v>
      </c>
      <c r="E80" s="38">
        <v>538</v>
      </c>
      <c r="F80" s="39">
        <v>85.94249201277955</v>
      </c>
      <c r="G80" s="40"/>
      <c r="H80" s="148">
        <v>17.637</v>
      </c>
      <c r="I80" s="149">
        <v>18.007</v>
      </c>
      <c r="J80" s="149">
        <v>18.155</v>
      </c>
      <c r="K80" s="41">
        <v>100.82190259343588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56</v>
      </c>
      <c r="D82" s="30">
        <v>54</v>
      </c>
      <c r="E82" s="30">
        <v>56</v>
      </c>
      <c r="F82" s="31"/>
      <c r="G82" s="31"/>
      <c r="H82" s="147">
        <v>1.191</v>
      </c>
      <c r="I82" s="147">
        <v>1.191</v>
      </c>
      <c r="J82" s="147">
        <v>1.35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54</v>
      </c>
      <c r="E84" s="38">
        <v>56</v>
      </c>
      <c r="F84" s="39">
        <v>103.70370370370371</v>
      </c>
      <c r="G84" s="40"/>
      <c r="H84" s="148">
        <v>1.191</v>
      </c>
      <c r="I84" s="149">
        <v>1.191</v>
      </c>
      <c r="J84" s="149">
        <v>1.35</v>
      </c>
      <c r="K84" s="41">
        <v>113.35012594458438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2199</v>
      </c>
      <c r="D87" s="53">
        <v>2289</v>
      </c>
      <c r="E87" s="53">
        <v>2325</v>
      </c>
      <c r="F87" s="54">
        <f>IF(D87&gt;0,100*E87/D87,0)</f>
        <v>101.57273918741808</v>
      </c>
      <c r="G87" s="40"/>
      <c r="H87" s="152">
        <v>59.587</v>
      </c>
      <c r="I87" s="153">
        <v>58.20400000000001</v>
      </c>
      <c r="J87" s="153">
        <v>66.987</v>
      </c>
      <c r="K87" s="54">
        <f>IF(I87&gt;0,100*J87/I87,0)</f>
        <v>115.0900281767576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5</v>
      </c>
      <c r="E9" s="30">
        <v>5</v>
      </c>
      <c r="F9" s="31"/>
      <c r="G9" s="31"/>
      <c r="H9" s="147">
        <v>0.024</v>
      </c>
      <c r="I9" s="147">
        <v>0.125</v>
      </c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2</v>
      </c>
      <c r="F12" s="31"/>
      <c r="G12" s="31"/>
      <c r="H12" s="147">
        <v>0.044</v>
      </c>
      <c r="I12" s="147">
        <v>0.065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8</v>
      </c>
      <c r="E13" s="38">
        <v>7</v>
      </c>
      <c r="F13" s="39">
        <v>87.5</v>
      </c>
      <c r="G13" s="40"/>
      <c r="H13" s="148">
        <v>0.068</v>
      </c>
      <c r="I13" s="149">
        <v>0.19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0.011</v>
      </c>
      <c r="I15" s="149">
        <v>0.012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29</v>
      </c>
      <c r="D19" s="30">
        <v>3</v>
      </c>
      <c r="E19" s="30"/>
      <c r="F19" s="31"/>
      <c r="G19" s="31"/>
      <c r="H19" s="147">
        <v>0.232</v>
      </c>
      <c r="I19" s="147">
        <v>0.024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47">
        <v>0.034</v>
      </c>
      <c r="I20" s="147">
        <v>0.027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47">
        <v>0.069</v>
      </c>
      <c r="I21" s="147">
        <v>0.03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34</v>
      </c>
      <c r="D22" s="38">
        <v>8</v>
      </c>
      <c r="E22" s="38"/>
      <c r="F22" s="39"/>
      <c r="G22" s="40"/>
      <c r="H22" s="148">
        <v>0.335</v>
      </c>
      <c r="I22" s="149">
        <v>0.081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985</v>
      </c>
      <c r="D24" s="38">
        <v>839</v>
      </c>
      <c r="E24" s="38">
        <v>839</v>
      </c>
      <c r="F24" s="39">
        <v>100</v>
      </c>
      <c r="G24" s="40"/>
      <c r="H24" s="148">
        <v>20.618</v>
      </c>
      <c r="I24" s="149">
        <v>13.561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6</v>
      </c>
      <c r="F26" s="39">
        <v>85.71428571428571</v>
      </c>
      <c r="G26" s="40"/>
      <c r="H26" s="148">
        <v>0.14</v>
      </c>
      <c r="I26" s="149">
        <v>0.11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132</v>
      </c>
      <c r="D28" s="30">
        <v>132</v>
      </c>
      <c r="E28" s="30">
        <v>110</v>
      </c>
      <c r="F28" s="31"/>
      <c r="G28" s="31"/>
      <c r="H28" s="147">
        <v>3.321</v>
      </c>
      <c r="I28" s="147">
        <v>4.356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31</v>
      </c>
      <c r="D30" s="30">
        <v>31</v>
      </c>
      <c r="E30" s="30">
        <v>30</v>
      </c>
      <c r="F30" s="31"/>
      <c r="G30" s="31"/>
      <c r="H30" s="147">
        <v>0.651</v>
      </c>
      <c r="I30" s="147">
        <v>0.824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163</v>
      </c>
      <c r="E31" s="38">
        <v>140</v>
      </c>
      <c r="F31" s="39">
        <v>85.88957055214723</v>
      </c>
      <c r="G31" s="40"/>
      <c r="H31" s="148">
        <v>3.9720000000000004</v>
      </c>
      <c r="I31" s="149">
        <v>5.18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111</v>
      </c>
      <c r="D33" s="30">
        <v>110</v>
      </c>
      <c r="E33" s="30">
        <v>100</v>
      </c>
      <c r="F33" s="31"/>
      <c r="G33" s="31"/>
      <c r="H33" s="147">
        <v>1.237</v>
      </c>
      <c r="I33" s="147">
        <v>1.15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10</v>
      </c>
      <c r="E34" s="30">
        <v>10</v>
      </c>
      <c r="F34" s="31"/>
      <c r="G34" s="31"/>
      <c r="H34" s="147">
        <v>0.114</v>
      </c>
      <c r="I34" s="147">
        <v>0.16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25</v>
      </c>
      <c r="E35" s="30"/>
      <c r="F35" s="31"/>
      <c r="G35" s="31"/>
      <c r="H35" s="147">
        <v>0.348</v>
      </c>
      <c r="I35" s="147">
        <v>0.35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70</v>
      </c>
      <c r="D36" s="30">
        <v>70</v>
      </c>
      <c r="E36" s="30">
        <v>42</v>
      </c>
      <c r="F36" s="31"/>
      <c r="G36" s="31"/>
      <c r="H36" s="147">
        <v>0.91</v>
      </c>
      <c r="I36" s="147">
        <v>0.91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213</v>
      </c>
      <c r="D37" s="38">
        <v>215</v>
      </c>
      <c r="E37" s="38">
        <v>152</v>
      </c>
      <c r="F37" s="39">
        <v>70.69767441860465</v>
      </c>
      <c r="G37" s="40"/>
      <c r="H37" s="148">
        <v>2.6090000000000004</v>
      </c>
      <c r="I37" s="149">
        <v>2.57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10</v>
      </c>
      <c r="E39" s="38">
        <v>15</v>
      </c>
      <c r="F39" s="39">
        <v>150</v>
      </c>
      <c r="G39" s="40"/>
      <c r="H39" s="148">
        <v>0.179</v>
      </c>
      <c r="I39" s="149">
        <v>0.27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82</v>
      </c>
      <c r="D41" s="30">
        <v>201</v>
      </c>
      <c r="E41" s="30"/>
      <c r="F41" s="31"/>
      <c r="G41" s="31"/>
      <c r="H41" s="147">
        <v>1.148</v>
      </c>
      <c r="I41" s="147">
        <v>2.659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/>
      <c r="E43" s="30"/>
      <c r="F43" s="31"/>
      <c r="G43" s="31"/>
      <c r="H43" s="147">
        <v>0.012</v>
      </c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7">
        <v>0.075</v>
      </c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4</v>
      </c>
      <c r="E46" s="30"/>
      <c r="F46" s="31"/>
      <c r="G46" s="31"/>
      <c r="H46" s="147">
        <v>0.18</v>
      </c>
      <c r="I46" s="147">
        <v>0.06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13</v>
      </c>
      <c r="D47" s="30">
        <v>23</v>
      </c>
      <c r="E47" s="30"/>
      <c r="F47" s="31"/>
      <c r="G47" s="31"/>
      <c r="H47" s="147">
        <v>0.195</v>
      </c>
      <c r="I47" s="147">
        <v>0.376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303</v>
      </c>
      <c r="D48" s="30">
        <v>348</v>
      </c>
      <c r="E48" s="30"/>
      <c r="F48" s="31"/>
      <c r="G48" s="31"/>
      <c r="H48" s="147">
        <v>6.666</v>
      </c>
      <c r="I48" s="147">
        <v>7.656</v>
      </c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>
        <v>16</v>
      </c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414</v>
      </c>
      <c r="D50" s="38">
        <v>592</v>
      </c>
      <c r="E50" s="38"/>
      <c r="F50" s="39"/>
      <c r="G50" s="40"/>
      <c r="H50" s="148">
        <v>8.276</v>
      </c>
      <c r="I50" s="149">
        <v>10.751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8">
        <v>0.038</v>
      </c>
      <c r="I52" s="149">
        <v>0.038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165</v>
      </c>
      <c r="D54" s="30">
        <v>250</v>
      </c>
      <c r="E54" s="30">
        <v>250</v>
      </c>
      <c r="F54" s="31"/>
      <c r="G54" s="31"/>
      <c r="H54" s="147">
        <v>4.29</v>
      </c>
      <c r="I54" s="147">
        <v>6.25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3</v>
      </c>
      <c r="E55" s="30">
        <v>3</v>
      </c>
      <c r="F55" s="31"/>
      <c r="G55" s="31"/>
      <c r="H55" s="147">
        <v>0.033</v>
      </c>
      <c r="I55" s="147">
        <v>0.048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17</v>
      </c>
      <c r="E56" s="30">
        <v>10</v>
      </c>
      <c r="F56" s="31"/>
      <c r="G56" s="31"/>
      <c r="H56" s="147">
        <v>2.82</v>
      </c>
      <c r="I56" s="147">
        <v>0.306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7">
        <v>0.035</v>
      </c>
      <c r="I58" s="147">
        <v>0.037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170</v>
      </c>
      <c r="D59" s="38">
        <v>272</v>
      </c>
      <c r="E59" s="38">
        <v>265</v>
      </c>
      <c r="F59" s="39">
        <v>97.42647058823529</v>
      </c>
      <c r="G59" s="40"/>
      <c r="H59" s="148">
        <v>7.178000000000001</v>
      </c>
      <c r="I59" s="149">
        <v>6.641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280</v>
      </c>
      <c r="D61" s="30">
        <v>310</v>
      </c>
      <c r="E61" s="30">
        <v>290</v>
      </c>
      <c r="F61" s="31"/>
      <c r="G61" s="31"/>
      <c r="H61" s="147">
        <v>7</v>
      </c>
      <c r="I61" s="147">
        <v>7.75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13</v>
      </c>
      <c r="E62" s="30">
        <v>13</v>
      </c>
      <c r="F62" s="31"/>
      <c r="G62" s="31"/>
      <c r="H62" s="147">
        <v>0.278</v>
      </c>
      <c r="I62" s="147">
        <v>0.263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/>
      <c r="F63" s="31"/>
      <c r="G63" s="31"/>
      <c r="H63" s="147">
        <v>3.31</v>
      </c>
      <c r="I63" s="147">
        <v>3.474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486</v>
      </c>
      <c r="D64" s="38">
        <v>516</v>
      </c>
      <c r="E64" s="38"/>
      <c r="F64" s="39"/>
      <c r="G64" s="40"/>
      <c r="H64" s="148">
        <v>10.588000000000001</v>
      </c>
      <c r="I64" s="149">
        <v>11.487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890</v>
      </c>
      <c r="D66" s="38">
        <v>1030</v>
      </c>
      <c r="E66" s="38">
        <v>1130</v>
      </c>
      <c r="F66" s="39">
        <v>109.70873786407768</v>
      </c>
      <c r="G66" s="40"/>
      <c r="H66" s="148">
        <v>11.125</v>
      </c>
      <c r="I66" s="149">
        <v>13.127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235</v>
      </c>
      <c r="D68" s="30">
        <v>200</v>
      </c>
      <c r="E68" s="30">
        <v>250</v>
      </c>
      <c r="F68" s="31"/>
      <c r="G68" s="31"/>
      <c r="H68" s="147">
        <v>3.525</v>
      </c>
      <c r="I68" s="147">
        <v>3</v>
      </c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235</v>
      </c>
      <c r="D70" s="38">
        <v>200</v>
      </c>
      <c r="E70" s="38">
        <v>250</v>
      </c>
      <c r="F70" s="39">
        <v>125</v>
      </c>
      <c r="G70" s="40"/>
      <c r="H70" s="148">
        <v>3.525</v>
      </c>
      <c r="I70" s="149">
        <v>3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365</v>
      </c>
      <c r="D72" s="30">
        <v>340</v>
      </c>
      <c r="E72" s="30">
        <v>300</v>
      </c>
      <c r="F72" s="31"/>
      <c r="G72" s="31"/>
      <c r="H72" s="147">
        <v>3.65</v>
      </c>
      <c r="I72" s="147">
        <v>3.45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48</v>
      </c>
      <c r="D73" s="30">
        <v>48</v>
      </c>
      <c r="E73" s="30">
        <v>43</v>
      </c>
      <c r="F73" s="31"/>
      <c r="G73" s="31"/>
      <c r="H73" s="147">
        <v>0.8</v>
      </c>
      <c r="I73" s="147">
        <v>0.8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87</v>
      </c>
      <c r="D74" s="30">
        <v>64</v>
      </c>
      <c r="E74" s="30">
        <v>64</v>
      </c>
      <c r="F74" s="31"/>
      <c r="G74" s="31"/>
      <c r="H74" s="147">
        <v>1.74</v>
      </c>
      <c r="I74" s="147">
        <v>1.28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79</v>
      </c>
      <c r="D75" s="30">
        <v>79</v>
      </c>
      <c r="E75" s="30">
        <v>174</v>
      </c>
      <c r="F75" s="31"/>
      <c r="G75" s="31"/>
      <c r="H75" s="147">
        <v>1.11</v>
      </c>
      <c r="I75" s="147">
        <v>1.11</v>
      </c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5</v>
      </c>
      <c r="E77" s="30">
        <v>10</v>
      </c>
      <c r="F77" s="31"/>
      <c r="G77" s="31"/>
      <c r="H77" s="147">
        <v>0.252</v>
      </c>
      <c r="I77" s="147">
        <v>0.12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75</v>
      </c>
      <c r="F78" s="31"/>
      <c r="G78" s="31"/>
      <c r="H78" s="147">
        <v>0.342</v>
      </c>
      <c r="I78" s="147">
        <v>0.342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65</v>
      </c>
      <c r="D79" s="30">
        <v>32</v>
      </c>
      <c r="E79" s="30">
        <v>32</v>
      </c>
      <c r="F79" s="31"/>
      <c r="G79" s="31"/>
      <c r="H79" s="147">
        <v>1.169</v>
      </c>
      <c r="I79" s="147">
        <v>0.64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683</v>
      </c>
      <c r="D80" s="38">
        <v>586</v>
      </c>
      <c r="E80" s="38">
        <v>698</v>
      </c>
      <c r="F80" s="39">
        <v>119.11262798634812</v>
      </c>
      <c r="G80" s="40"/>
      <c r="H80" s="148">
        <v>9.063</v>
      </c>
      <c r="I80" s="149">
        <v>7.742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23</v>
      </c>
      <c r="F82" s="31"/>
      <c r="G82" s="31"/>
      <c r="H82" s="147">
        <v>0.443</v>
      </c>
      <c r="I82" s="147">
        <v>0.443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33</v>
      </c>
      <c r="D83" s="30">
        <v>32</v>
      </c>
      <c r="E83" s="30">
        <v>35</v>
      </c>
      <c r="F83" s="31"/>
      <c r="G83" s="31"/>
      <c r="H83" s="147">
        <v>0.634</v>
      </c>
      <c r="I83" s="147">
        <v>0.65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55</v>
      </c>
      <c r="E84" s="38">
        <v>58</v>
      </c>
      <c r="F84" s="39">
        <v>105.45454545454545</v>
      </c>
      <c r="G84" s="40"/>
      <c r="H84" s="148">
        <v>1.077</v>
      </c>
      <c r="I84" s="149">
        <v>1.093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4353</v>
      </c>
      <c r="D87" s="53">
        <v>4504</v>
      </c>
      <c r="E87" s="53"/>
      <c r="F87" s="54"/>
      <c r="G87" s="40"/>
      <c r="H87" s="152">
        <v>78.802</v>
      </c>
      <c r="I87" s="153">
        <v>75.85300000000001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4"/>
      <c r="D9" s="154"/>
      <c r="E9" s="154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154"/>
      <c r="D10" s="154"/>
      <c r="E10" s="154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154"/>
      <c r="D11" s="154"/>
      <c r="E11" s="154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154"/>
      <c r="D12" s="154"/>
      <c r="E12" s="154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155"/>
      <c r="D13" s="155"/>
      <c r="E13" s="155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154"/>
      <c r="D14" s="154"/>
      <c r="E14" s="154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155"/>
      <c r="D15" s="155"/>
      <c r="E15" s="155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154"/>
      <c r="D16" s="154"/>
      <c r="E16" s="154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155"/>
      <c r="D17" s="155"/>
      <c r="E17" s="155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154"/>
      <c r="D18" s="154"/>
      <c r="E18" s="154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154"/>
      <c r="D19" s="154"/>
      <c r="E19" s="154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154"/>
      <c r="D20" s="154"/>
      <c r="E20" s="154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154"/>
      <c r="D21" s="154"/>
      <c r="E21" s="154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155"/>
      <c r="D22" s="155"/>
      <c r="E22" s="155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154"/>
      <c r="D23" s="154"/>
      <c r="E23" s="154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155">
        <v>1</v>
      </c>
      <c r="D24" s="155">
        <v>1</v>
      </c>
      <c r="E24" s="155">
        <v>1</v>
      </c>
      <c r="F24" s="39">
        <v>100</v>
      </c>
      <c r="G24" s="40"/>
      <c r="H24" s="148">
        <v>0.315</v>
      </c>
      <c r="I24" s="149">
        <v>0.066</v>
      </c>
      <c r="J24" s="149">
        <v>0.066</v>
      </c>
      <c r="K24" s="41">
        <v>100</v>
      </c>
    </row>
    <row r="25" spans="1:11" s="33" customFormat="1" ht="11.25" customHeight="1">
      <c r="A25" s="35"/>
      <c r="B25" s="29"/>
      <c r="C25" s="154"/>
      <c r="D25" s="154"/>
      <c r="E25" s="154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155">
        <v>46</v>
      </c>
      <c r="D26" s="155">
        <v>47</v>
      </c>
      <c r="E26" s="155">
        <v>47</v>
      </c>
      <c r="F26" s="39">
        <v>100</v>
      </c>
      <c r="G26" s="40"/>
      <c r="H26" s="148">
        <v>6.348</v>
      </c>
      <c r="I26" s="149">
        <v>6.4</v>
      </c>
      <c r="J26" s="149">
        <v>6.815</v>
      </c>
      <c r="K26" s="41">
        <v>106.484375</v>
      </c>
    </row>
    <row r="27" spans="1:11" s="33" customFormat="1" ht="11.25" customHeight="1">
      <c r="A27" s="35"/>
      <c r="B27" s="29"/>
      <c r="C27" s="154"/>
      <c r="D27" s="154"/>
      <c r="E27" s="154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154"/>
      <c r="D28" s="154"/>
      <c r="E28" s="154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154"/>
      <c r="D29" s="154"/>
      <c r="E29" s="154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154"/>
      <c r="D30" s="154"/>
      <c r="E30" s="154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155"/>
      <c r="D31" s="155"/>
      <c r="E31" s="155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154"/>
      <c r="D32" s="154"/>
      <c r="E32" s="154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154"/>
      <c r="D33" s="154"/>
      <c r="E33" s="154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154"/>
      <c r="D34" s="154"/>
      <c r="E34" s="154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154"/>
      <c r="D35" s="154"/>
      <c r="E35" s="154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154"/>
      <c r="D36" s="154"/>
      <c r="E36" s="154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155"/>
      <c r="D37" s="155"/>
      <c r="E37" s="155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154"/>
      <c r="D38" s="154"/>
      <c r="E38" s="154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155">
        <v>0.34</v>
      </c>
      <c r="D39" s="155">
        <v>0.34</v>
      </c>
      <c r="E39" s="155">
        <v>0.52</v>
      </c>
      <c r="F39" s="39">
        <v>152.94117647058823</v>
      </c>
      <c r="G39" s="40"/>
      <c r="H39" s="148">
        <v>0.045</v>
      </c>
      <c r="I39" s="149">
        <v>0.045</v>
      </c>
      <c r="J39" s="149">
        <v>0.069</v>
      </c>
      <c r="K39" s="41">
        <v>153.33333333333334</v>
      </c>
    </row>
    <row r="40" spans="1:11" s="33" customFormat="1" ht="11.25" customHeight="1">
      <c r="A40" s="35"/>
      <c r="B40" s="29"/>
      <c r="C40" s="154"/>
      <c r="D40" s="154"/>
      <c r="E40" s="154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154"/>
      <c r="D41" s="154"/>
      <c r="E41" s="154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154"/>
      <c r="D42" s="154"/>
      <c r="E42" s="154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154"/>
      <c r="D43" s="154"/>
      <c r="E43" s="154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154"/>
      <c r="D44" s="154"/>
      <c r="E44" s="154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154"/>
      <c r="D45" s="154"/>
      <c r="E45" s="154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154"/>
      <c r="D46" s="154"/>
      <c r="E46" s="154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154">
        <v>0.72</v>
      </c>
      <c r="D47" s="154"/>
      <c r="E47" s="154"/>
      <c r="F47" s="31"/>
      <c r="G47" s="31"/>
      <c r="H47" s="147">
        <v>0.17</v>
      </c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154"/>
      <c r="D48" s="154"/>
      <c r="E48" s="154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154"/>
      <c r="D49" s="154"/>
      <c r="E49" s="154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155">
        <v>0.72</v>
      </c>
      <c r="D50" s="155"/>
      <c r="E50" s="155"/>
      <c r="F50" s="39"/>
      <c r="G50" s="40"/>
      <c r="H50" s="148">
        <v>0.17</v>
      </c>
      <c r="I50" s="149"/>
      <c r="J50" s="149"/>
      <c r="K50" s="41"/>
    </row>
    <row r="51" spans="1:11" s="33" customFormat="1" ht="11.25" customHeight="1">
      <c r="A51" s="35"/>
      <c r="B51" s="44"/>
      <c r="C51" s="156"/>
      <c r="D51" s="156"/>
      <c r="E51" s="156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155"/>
      <c r="D52" s="155"/>
      <c r="E52" s="155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154"/>
      <c r="D53" s="154"/>
      <c r="E53" s="154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154">
        <v>12</v>
      </c>
      <c r="D54" s="154">
        <v>12</v>
      </c>
      <c r="E54" s="154">
        <v>12</v>
      </c>
      <c r="F54" s="31"/>
      <c r="G54" s="31"/>
      <c r="H54" s="147">
        <v>3</v>
      </c>
      <c r="I54" s="147">
        <v>3.12</v>
      </c>
      <c r="J54" s="147">
        <v>3.12</v>
      </c>
      <c r="K54" s="32"/>
    </row>
    <row r="55" spans="1:11" s="33" customFormat="1" ht="11.25" customHeight="1">
      <c r="A55" s="35" t="s">
        <v>42</v>
      </c>
      <c r="B55" s="29"/>
      <c r="C55" s="154"/>
      <c r="D55" s="154"/>
      <c r="E55" s="154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154">
        <v>19.04</v>
      </c>
      <c r="D56" s="154">
        <v>17.84</v>
      </c>
      <c r="E56" s="154">
        <v>24</v>
      </c>
      <c r="F56" s="31"/>
      <c r="G56" s="31"/>
      <c r="H56" s="147">
        <v>4.76</v>
      </c>
      <c r="I56" s="147">
        <v>4.76</v>
      </c>
      <c r="J56" s="147">
        <v>5.5</v>
      </c>
      <c r="K56" s="32"/>
    </row>
    <row r="57" spans="1:11" s="33" customFormat="1" ht="11.25" customHeight="1">
      <c r="A57" s="35" t="s">
        <v>44</v>
      </c>
      <c r="B57" s="29"/>
      <c r="C57" s="154"/>
      <c r="D57" s="154"/>
      <c r="E57" s="154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154"/>
      <c r="D58" s="154"/>
      <c r="E58" s="154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155">
        <v>31.04</v>
      </c>
      <c r="D59" s="155">
        <v>29.84</v>
      </c>
      <c r="E59" s="155">
        <v>36</v>
      </c>
      <c r="F59" s="39">
        <v>120.64343163538874</v>
      </c>
      <c r="G59" s="40"/>
      <c r="H59" s="148">
        <v>7.76</v>
      </c>
      <c r="I59" s="149">
        <v>7.88</v>
      </c>
      <c r="J59" s="149">
        <v>8.620000000000001</v>
      </c>
      <c r="K59" s="41">
        <v>109.39086294416245</v>
      </c>
    </row>
    <row r="60" spans="1:11" s="33" customFormat="1" ht="11.25" customHeight="1">
      <c r="A60" s="35"/>
      <c r="B60" s="29"/>
      <c r="C60" s="154"/>
      <c r="D60" s="154"/>
      <c r="E60" s="154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154"/>
      <c r="D61" s="154"/>
      <c r="E61" s="154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154"/>
      <c r="D62" s="154"/>
      <c r="E62" s="154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154"/>
      <c r="D63" s="154"/>
      <c r="E63" s="154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155"/>
      <c r="D64" s="155"/>
      <c r="E64" s="155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154"/>
      <c r="D65" s="154"/>
      <c r="E65" s="154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155"/>
      <c r="D66" s="155"/>
      <c r="E66" s="155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154"/>
      <c r="D67" s="154"/>
      <c r="E67" s="154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154"/>
      <c r="D68" s="154"/>
      <c r="E68" s="154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154"/>
      <c r="D69" s="154"/>
      <c r="E69" s="154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155"/>
      <c r="D70" s="155"/>
      <c r="E70" s="155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154"/>
      <c r="D71" s="154"/>
      <c r="E71" s="154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154">
        <v>2</v>
      </c>
      <c r="D72" s="154">
        <v>2</v>
      </c>
      <c r="E72" s="154">
        <v>2</v>
      </c>
      <c r="F72" s="31"/>
      <c r="G72" s="31"/>
      <c r="H72" s="147">
        <v>0.16</v>
      </c>
      <c r="I72" s="147">
        <v>0.16</v>
      </c>
      <c r="J72" s="147">
        <v>0.16</v>
      </c>
      <c r="K72" s="32"/>
    </row>
    <row r="73" spans="1:11" s="33" customFormat="1" ht="11.25" customHeight="1">
      <c r="A73" s="35" t="s">
        <v>56</v>
      </c>
      <c r="B73" s="29"/>
      <c r="C73" s="154"/>
      <c r="D73" s="154"/>
      <c r="E73" s="154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154"/>
      <c r="D74" s="154"/>
      <c r="E74" s="154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154">
        <v>4</v>
      </c>
      <c r="D75" s="154">
        <v>4</v>
      </c>
      <c r="E75" s="154">
        <v>5</v>
      </c>
      <c r="F75" s="31"/>
      <c r="G75" s="31"/>
      <c r="H75" s="147">
        <v>0.168</v>
      </c>
      <c r="I75" s="147">
        <v>0.168</v>
      </c>
      <c r="J75" s="147">
        <v>0.168</v>
      </c>
      <c r="K75" s="32"/>
    </row>
    <row r="76" spans="1:11" s="33" customFormat="1" ht="11.25" customHeight="1">
      <c r="A76" s="35" t="s">
        <v>59</v>
      </c>
      <c r="B76" s="29"/>
      <c r="C76" s="154"/>
      <c r="D76" s="154"/>
      <c r="E76" s="154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154"/>
      <c r="D77" s="154">
        <v>1</v>
      </c>
      <c r="E77" s="154">
        <v>1</v>
      </c>
      <c r="F77" s="31"/>
      <c r="G77" s="31"/>
      <c r="H77" s="147"/>
      <c r="I77" s="147">
        <v>0.08</v>
      </c>
      <c r="J77" s="147">
        <v>0.16</v>
      </c>
      <c r="K77" s="32"/>
    </row>
    <row r="78" spans="1:11" s="33" customFormat="1" ht="11.25" customHeight="1">
      <c r="A78" s="35" t="s">
        <v>61</v>
      </c>
      <c r="B78" s="29"/>
      <c r="C78" s="154"/>
      <c r="D78" s="154"/>
      <c r="E78" s="154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154"/>
      <c r="D79" s="154"/>
      <c r="E79" s="154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155">
        <v>6</v>
      </c>
      <c r="D80" s="155">
        <v>7</v>
      </c>
      <c r="E80" s="155">
        <v>8</v>
      </c>
      <c r="F80" s="39">
        <v>114.28571428571429</v>
      </c>
      <c r="G80" s="40"/>
      <c r="H80" s="148">
        <v>0.328</v>
      </c>
      <c r="I80" s="149">
        <v>0.40800000000000003</v>
      </c>
      <c r="J80" s="149">
        <v>0.488</v>
      </c>
      <c r="K80" s="41">
        <v>119.60784313725489</v>
      </c>
    </row>
    <row r="81" spans="1:11" s="33" customFormat="1" ht="11.25" customHeight="1">
      <c r="A81" s="35"/>
      <c r="B81" s="29"/>
      <c r="C81" s="154"/>
      <c r="D81" s="154"/>
      <c r="E81" s="154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154"/>
      <c r="D82" s="154"/>
      <c r="E82" s="154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154"/>
      <c r="D83" s="154"/>
      <c r="E83" s="154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155"/>
      <c r="D84" s="155"/>
      <c r="E84" s="155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154"/>
      <c r="D85" s="154"/>
      <c r="E85" s="154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157"/>
      <c r="D86" s="157"/>
      <c r="E86" s="157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158">
        <v>85.1</v>
      </c>
      <c r="D87" s="158">
        <v>85.18</v>
      </c>
      <c r="E87" s="158">
        <v>92.52000000000001</v>
      </c>
      <c r="F87" s="54">
        <f>IF(D87&gt;0,100*E87/D87,0)</f>
        <v>108.61704625498945</v>
      </c>
      <c r="G87" s="40"/>
      <c r="H87" s="152">
        <v>14.966</v>
      </c>
      <c r="I87" s="153">
        <v>14.799</v>
      </c>
      <c r="J87" s="153">
        <v>16.058</v>
      </c>
      <c r="K87" s="54">
        <f>IF(I87&gt;0,100*J87/I87,0)</f>
        <v>108.50733157645787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2" zoomScaleSheetLayoutView="92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289</v>
      </c>
      <c r="D7" s="21" t="s">
        <v>289</v>
      </c>
      <c r="E7" s="21">
        <v>2</v>
      </c>
      <c r="F7" s="22" t="str">
        <f>CONCATENATE(D6,"=100")</f>
        <v>2017=100</v>
      </c>
      <c r="G7" s="23"/>
      <c r="H7" s="20" t="s">
        <v>289</v>
      </c>
      <c r="I7" s="21" t="s">
        <v>289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5</v>
      </c>
      <c r="F9" s="31"/>
      <c r="G9" s="31"/>
      <c r="H9" s="147"/>
      <c r="I9" s="147"/>
      <c r="J9" s="147">
        <v>0.12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6</v>
      </c>
      <c r="F11" s="31"/>
      <c r="G11" s="31"/>
      <c r="H11" s="147"/>
      <c r="I11" s="147"/>
      <c r="J11" s="147">
        <v>0.155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43</v>
      </c>
      <c r="F12" s="31"/>
      <c r="G12" s="31"/>
      <c r="H12" s="147"/>
      <c r="I12" s="147"/>
      <c r="J12" s="147">
        <v>0.516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54</v>
      </c>
      <c r="F13" s="39"/>
      <c r="G13" s="40"/>
      <c r="H13" s="148"/>
      <c r="I13" s="149"/>
      <c r="J13" s="149">
        <v>0.791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0.015</v>
      </c>
      <c r="I15" s="149">
        <v>0.014</v>
      </c>
      <c r="J15" s="149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49</v>
      </c>
      <c r="D19" s="30">
        <v>49</v>
      </c>
      <c r="E19" s="30">
        <v>49</v>
      </c>
      <c r="F19" s="31"/>
      <c r="G19" s="31"/>
      <c r="H19" s="147">
        <v>0.637</v>
      </c>
      <c r="I19" s="147">
        <v>0.735</v>
      </c>
      <c r="J19" s="147">
        <v>0.486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49</v>
      </c>
      <c r="F22" s="39">
        <v>100</v>
      </c>
      <c r="G22" s="40"/>
      <c r="H22" s="148">
        <v>0.637</v>
      </c>
      <c r="I22" s="149">
        <v>0.735</v>
      </c>
      <c r="J22" s="149">
        <v>0.486</v>
      </c>
      <c r="K22" s="41">
        <v>66.12244897959184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5676</v>
      </c>
      <c r="D24" s="38">
        <v>5750</v>
      </c>
      <c r="E24" s="38">
        <v>5958</v>
      </c>
      <c r="F24" s="39">
        <v>103.61739130434782</v>
      </c>
      <c r="G24" s="40"/>
      <c r="H24" s="148">
        <v>83.891</v>
      </c>
      <c r="I24" s="149">
        <v>76.894</v>
      </c>
      <c r="J24" s="149">
        <v>75.965</v>
      </c>
      <c r="K24" s="41">
        <v>98.79184331677374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189</v>
      </c>
      <c r="D26" s="38">
        <v>201</v>
      </c>
      <c r="E26" s="38">
        <v>207</v>
      </c>
      <c r="F26" s="39">
        <v>102.98507462686567</v>
      </c>
      <c r="G26" s="40"/>
      <c r="H26" s="148">
        <v>2.741</v>
      </c>
      <c r="I26" s="149">
        <v>2.854</v>
      </c>
      <c r="J26" s="149">
        <v>2.7</v>
      </c>
      <c r="K26" s="41">
        <v>94.604064470918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25</v>
      </c>
      <c r="E28" s="30">
        <v>120</v>
      </c>
      <c r="F28" s="31"/>
      <c r="G28" s="31"/>
      <c r="H28" s="147"/>
      <c r="I28" s="147">
        <v>0.5</v>
      </c>
      <c r="J28" s="147">
        <v>3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/>
      <c r="F29" s="31"/>
      <c r="G29" s="31"/>
      <c r="H29" s="147"/>
      <c r="I29" s="147">
        <v>0.026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547</v>
      </c>
      <c r="D30" s="30">
        <v>1878</v>
      </c>
      <c r="E30" s="30">
        <v>1878</v>
      </c>
      <c r="F30" s="31"/>
      <c r="G30" s="31"/>
      <c r="H30" s="147">
        <v>10.94</v>
      </c>
      <c r="I30" s="147">
        <v>32.811</v>
      </c>
      <c r="J30" s="147">
        <v>39.345</v>
      </c>
      <c r="K30" s="32"/>
    </row>
    <row r="31" spans="1:11" s="42" customFormat="1" ht="11.25" customHeight="1">
      <c r="A31" s="43" t="s">
        <v>23</v>
      </c>
      <c r="B31" s="37"/>
      <c r="C31" s="38">
        <v>547</v>
      </c>
      <c r="D31" s="38">
        <v>1905</v>
      </c>
      <c r="E31" s="38">
        <v>1998</v>
      </c>
      <c r="F31" s="39">
        <v>104.88188976377953</v>
      </c>
      <c r="G31" s="40"/>
      <c r="H31" s="148">
        <v>10.94</v>
      </c>
      <c r="I31" s="149">
        <v>33.337</v>
      </c>
      <c r="J31" s="149">
        <v>42.345</v>
      </c>
      <c r="K31" s="41">
        <v>127.02102768695443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14</v>
      </c>
      <c r="E33" s="30">
        <v>62</v>
      </c>
      <c r="F33" s="31"/>
      <c r="G33" s="31"/>
      <c r="H33" s="147">
        <v>0.782</v>
      </c>
      <c r="I33" s="147">
        <v>0.221</v>
      </c>
      <c r="J33" s="147">
        <v>1.1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9</v>
      </c>
      <c r="E34" s="30">
        <v>28</v>
      </c>
      <c r="F34" s="31"/>
      <c r="G34" s="31"/>
      <c r="H34" s="147">
        <v>0.225</v>
      </c>
      <c r="I34" s="147">
        <v>0.213</v>
      </c>
      <c r="J34" s="147">
        <v>0.64</v>
      </c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/>
      <c r="E35" s="30"/>
      <c r="F35" s="31"/>
      <c r="G35" s="31"/>
      <c r="H35" s="147">
        <v>0.159</v>
      </c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>
        <v>30</v>
      </c>
      <c r="E36" s="30">
        <v>35</v>
      </c>
      <c r="F36" s="31"/>
      <c r="G36" s="31"/>
      <c r="H36" s="147"/>
      <c r="I36" s="147">
        <v>0.6</v>
      </c>
      <c r="J36" s="147">
        <v>0.7</v>
      </c>
      <c r="K36" s="32"/>
    </row>
    <row r="37" spans="1:11" s="42" customFormat="1" ht="11.25" customHeight="1">
      <c r="A37" s="36" t="s">
        <v>28</v>
      </c>
      <c r="B37" s="37"/>
      <c r="C37" s="38">
        <v>67</v>
      </c>
      <c r="D37" s="38">
        <v>53</v>
      </c>
      <c r="E37" s="38">
        <v>125</v>
      </c>
      <c r="F37" s="39">
        <v>235.8490566037736</v>
      </c>
      <c r="G37" s="40"/>
      <c r="H37" s="148">
        <v>1.1660000000000001</v>
      </c>
      <c r="I37" s="149">
        <v>1.034</v>
      </c>
      <c r="J37" s="149">
        <v>2.4400000000000004</v>
      </c>
      <c r="K37" s="41">
        <v>235.97678916827854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38</v>
      </c>
      <c r="D39" s="38">
        <v>29</v>
      </c>
      <c r="E39" s="38">
        <v>25</v>
      </c>
      <c r="F39" s="39">
        <v>86.20689655172414</v>
      </c>
      <c r="G39" s="40"/>
      <c r="H39" s="148">
        <v>0.665</v>
      </c>
      <c r="I39" s="149">
        <v>0.502</v>
      </c>
      <c r="J39" s="149">
        <v>0.51</v>
      </c>
      <c r="K39" s="41">
        <v>101.59362549800797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10</v>
      </c>
      <c r="D42" s="30">
        <v>13</v>
      </c>
      <c r="E42" s="30">
        <v>10</v>
      </c>
      <c r="F42" s="31"/>
      <c r="G42" s="31"/>
      <c r="H42" s="147">
        <v>0.15</v>
      </c>
      <c r="I42" s="147">
        <v>0.221</v>
      </c>
      <c r="J42" s="147">
        <v>0.17</v>
      </c>
      <c r="K42" s="32"/>
    </row>
    <row r="43" spans="1:11" s="33" customFormat="1" ht="11.25" customHeight="1">
      <c r="A43" s="35" t="s">
        <v>32</v>
      </c>
      <c r="B43" s="29"/>
      <c r="C43" s="30">
        <v>34</v>
      </c>
      <c r="D43" s="30">
        <v>14</v>
      </c>
      <c r="E43" s="30">
        <v>38</v>
      </c>
      <c r="F43" s="31"/>
      <c r="G43" s="31"/>
      <c r="H43" s="147">
        <v>0.51</v>
      </c>
      <c r="I43" s="147">
        <v>0.21</v>
      </c>
      <c r="J43" s="147">
        <v>0.38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2</v>
      </c>
      <c r="E44" s="30"/>
      <c r="F44" s="31"/>
      <c r="G44" s="31"/>
      <c r="H44" s="147"/>
      <c r="I44" s="147">
        <v>0.005</v>
      </c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11</v>
      </c>
      <c r="D46" s="30">
        <v>6</v>
      </c>
      <c r="E46" s="30">
        <v>2</v>
      </c>
      <c r="F46" s="31"/>
      <c r="G46" s="31"/>
      <c r="H46" s="147">
        <v>0.198</v>
      </c>
      <c r="I46" s="147">
        <v>0.108</v>
      </c>
      <c r="J46" s="147">
        <v>0.036</v>
      </c>
      <c r="K46" s="32"/>
    </row>
    <row r="47" spans="1:11" s="33" customFormat="1" ht="11.25" customHeight="1">
      <c r="A47" s="35" t="s">
        <v>36</v>
      </c>
      <c r="B47" s="29"/>
      <c r="C47" s="30">
        <v>4</v>
      </c>
      <c r="D47" s="30">
        <v>6</v>
      </c>
      <c r="E47" s="30">
        <v>22</v>
      </c>
      <c r="F47" s="31"/>
      <c r="G47" s="31"/>
      <c r="H47" s="147">
        <v>0.048</v>
      </c>
      <c r="I47" s="147">
        <v>0.072</v>
      </c>
      <c r="J47" s="147">
        <v>0.264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59</v>
      </c>
      <c r="D50" s="38">
        <v>41</v>
      </c>
      <c r="E50" s="38">
        <v>72</v>
      </c>
      <c r="F50" s="39">
        <v>175.609756097561</v>
      </c>
      <c r="G50" s="40"/>
      <c r="H50" s="148">
        <v>0.9060000000000001</v>
      </c>
      <c r="I50" s="149">
        <v>0.616</v>
      </c>
      <c r="J50" s="149">
        <v>0.8500000000000001</v>
      </c>
      <c r="K50" s="41">
        <v>137.987012987013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8">
        <v>0.015</v>
      </c>
      <c r="I52" s="149">
        <v>0.015</v>
      </c>
      <c r="J52" s="149">
        <v>0.015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2000</v>
      </c>
      <c r="D54" s="30">
        <v>2500</v>
      </c>
      <c r="E54" s="30">
        <v>2100</v>
      </c>
      <c r="F54" s="31"/>
      <c r="G54" s="31"/>
      <c r="H54" s="147">
        <v>30</v>
      </c>
      <c r="I54" s="147">
        <v>37.5</v>
      </c>
      <c r="J54" s="147">
        <v>32.55</v>
      </c>
      <c r="K54" s="32"/>
    </row>
    <row r="55" spans="1:11" s="33" customFormat="1" ht="11.25" customHeight="1">
      <c r="A55" s="35" t="s">
        <v>42</v>
      </c>
      <c r="B55" s="29"/>
      <c r="C55" s="30">
        <v>114</v>
      </c>
      <c r="D55" s="30">
        <v>183</v>
      </c>
      <c r="E55" s="30">
        <v>80</v>
      </c>
      <c r="F55" s="31"/>
      <c r="G55" s="31"/>
      <c r="H55" s="147">
        <v>1.442</v>
      </c>
      <c r="I55" s="147">
        <v>2.315</v>
      </c>
      <c r="J55" s="147">
        <v>1.012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25</v>
      </c>
      <c r="E56" s="30">
        <v>85</v>
      </c>
      <c r="F56" s="31"/>
      <c r="G56" s="31"/>
      <c r="H56" s="147"/>
      <c r="I56" s="147"/>
      <c r="J56" s="147">
        <v>1.105</v>
      </c>
      <c r="K56" s="32"/>
    </row>
    <row r="57" spans="1:11" s="33" customFormat="1" ht="11.25" customHeight="1">
      <c r="A57" s="35" t="s">
        <v>44</v>
      </c>
      <c r="B57" s="29"/>
      <c r="C57" s="30"/>
      <c r="D57" s="30">
        <v>6</v>
      </c>
      <c r="E57" s="30"/>
      <c r="F57" s="31"/>
      <c r="G57" s="31"/>
      <c r="H57" s="147"/>
      <c r="I57" s="147">
        <v>0.102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47</v>
      </c>
      <c r="E58" s="30">
        <v>23</v>
      </c>
      <c r="F58" s="31"/>
      <c r="G58" s="31"/>
      <c r="H58" s="147">
        <v>0.072</v>
      </c>
      <c r="I58" s="147">
        <v>0.423</v>
      </c>
      <c r="J58" s="147">
        <v>0.276</v>
      </c>
      <c r="K58" s="32"/>
    </row>
    <row r="59" spans="1:11" s="42" customFormat="1" ht="11.25" customHeight="1">
      <c r="A59" s="36" t="s">
        <v>46</v>
      </c>
      <c r="B59" s="37"/>
      <c r="C59" s="38">
        <v>2120</v>
      </c>
      <c r="D59" s="38">
        <v>2761</v>
      </c>
      <c r="E59" s="38">
        <v>2288</v>
      </c>
      <c r="F59" s="39">
        <v>82.86852589641434</v>
      </c>
      <c r="G59" s="40"/>
      <c r="H59" s="148">
        <v>31.514</v>
      </c>
      <c r="I59" s="149">
        <v>40.339999999999996</v>
      </c>
      <c r="J59" s="149">
        <v>34.943</v>
      </c>
      <c r="K59" s="41">
        <v>86.6212196331185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2284</v>
      </c>
      <c r="D61" s="30">
        <v>2150</v>
      </c>
      <c r="E61" s="30">
        <v>2350</v>
      </c>
      <c r="F61" s="31"/>
      <c r="G61" s="31"/>
      <c r="H61" s="147">
        <v>48.192</v>
      </c>
      <c r="I61" s="147">
        <v>49.45</v>
      </c>
      <c r="J61" s="147">
        <v>58.75</v>
      </c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81</v>
      </c>
      <c r="E62" s="30">
        <v>68</v>
      </c>
      <c r="F62" s="31"/>
      <c r="G62" s="31"/>
      <c r="H62" s="147">
        <v>1.575</v>
      </c>
      <c r="I62" s="147">
        <v>1.616</v>
      </c>
      <c r="J62" s="147">
        <v>1.357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2359</v>
      </c>
      <c r="D64" s="38">
        <v>2231</v>
      </c>
      <c r="E64" s="38">
        <v>2418</v>
      </c>
      <c r="F64" s="39">
        <v>108.38189152846257</v>
      </c>
      <c r="G64" s="40"/>
      <c r="H64" s="148">
        <v>49.767</v>
      </c>
      <c r="I64" s="149">
        <v>51.066</v>
      </c>
      <c r="J64" s="149">
        <v>60.107</v>
      </c>
      <c r="K64" s="41">
        <v>117.70453922374965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11900</v>
      </c>
      <c r="D66" s="38">
        <v>12068</v>
      </c>
      <c r="E66" s="38">
        <v>13183</v>
      </c>
      <c r="F66" s="39">
        <v>109.2393105734173</v>
      </c>
      <c r="G66" s="40"/>
      <c r="H66" s="148">
        <v>208.25</v>
      </c>
      <c r="I66" s="149">
        <v>203.949</v>
      </c>
      <c r="J66" s="149">
        <v>212.9</v>
      </c>
      <c r="K66" s="41">
        <v>104.38884230861636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2180</v>
      </c>
      <c r="D68" s="30">
        <v>5125</v>
      </c>
      <c r="E68" s="30">
        <v>5630</v>
      </c>
      <c r="F68" s="31"/>
      <c r="G68" s="31"/>
      <c r="H68" s="147">
        <v>30.15</v>
      </c>
      <c r="I68" s="147">
        <v>67.727</v>
      </c>
      <c r="J68" s="147">
        <v>67.7</v>
      </c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>
        <v>10</v>
      </c>
      <c r="E69" s="30">
        <v>20</v>
      </c>
      <c r="F69" s="31"/>
      <c r="G69" s="31"/>
      <c r="H69" s="147">
        <v>0.039</v>
      </c>
      <c r="I69" s="147">
        <v>0.13</v>
      </c>
      <c r="J69" s="147">
        <v>0.13</v>
      </c>
      <c r="K69" s="32"/>
    </row>
    <row r="70" spans="1:11" s="42" customFormat="1" ht="11.25" customHeight="1">
      <c r="A70" s="36" t="s">
        <v>54</v>
      </c>
      <c r="B70" s="37"/>
      <c r="C70" s="38">
        <v>2183</v>
      </c>
      <c r="D70" s="38">
        <v>5135</v>
      </c>
      <c r="E70" s="38">
        <v>5650</v>
      </c>
      <c r="F70" s="39">
        <v>110.02921129503407</v>
      </c>
      <c r="G70" s="40"/>
      <c r="H70" s="148">
        <v>30.189</v>
      </c>
      <c r="I70" s="149">
        <v>67.857</v>
      </c>
      <c r="J70" s="149">
        <v>67.83</v>
      </c>
      <c r="K70" s="41">
        <v>99.9602104425483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583</v>
      </c>
      <c r="D72" s="30">
        <v>570</v>
      </c>
      <c r="E72" s="30">
        <v>548</v>
      </c>
      <c r="F72" s="31"/>
      <c r="G72" s="31"/>
      <c r="H72" s="147">
        <v>14.894</v>
      </c>
      <c r="I72" s="147">
        <v>14.437</v>
      </c>
      <c r="J72" s="147">
        <v>12.175</v>
      </c>
      <c r="K72" s="32"/>
    </row>
    <row r="73" spans="1:11" s="33" customFormat="1" ht="11.25" customHeight="1">
      <c r="A73" s="35" t="s">
        <v>56</v>
      </c>
      <c r="B73" s="29"/>
      <c r="C73" s="30">
        <v>340</v>
      </c>
      <c r="D73" s="30">
        <v>330</v>
      </c>
      <c r="E73" s="30">
        <v>360</v>
      </c>
      <c r="F73" s="31"/>
      <c r="G73" s="31"/>
      <c r="H73" s="147">
        <v>17.25</v>
      </c>
      <c r="I73" s="147">
        <v>16.266</v>
      </c>
      <c r="J73" s="147">
        <v>16.923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1324</v>
      </c>
      <c r="D75" s="30">
        <v>1688</v>
      </c>
      <c r="E75" s="30">
        <v>1688</v>
      </c>
      <c r="F75" s="31"/>
      <c r="G75" s="31"/>
      <c r="H75" s="147">
        <v>24.75</v>
      </c>
      <c r="I75" s="147">
        <v>30.452</v>
      </c>
      <c r="J75" s="147">
        <v>29.469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/>
      <c r="E76" s="30"/>
      <c r="F76" s="31"/>
      <c r="G76" s="31"/>
      <c r="H76" s="147">
        <v>0.095</v>
      </c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34</v>
      </c>
      <c r="F77" s="31"/>
      <c r="G77" s="31"/>
      <c r="H77" s="147"/>
      <c r="I77" s="147"/>
      <c r="J77" s="147">
        <v>0.398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81</v>
      </c>
      <c r="D79" s="30">
        <v>54</v>
      </c>
      <c r="E79" s="30">
        <v>200</v>
      </c>
      <c r="F79" s="31"/>
      <c r="G79" s="31"/>
      <c r="H79" s="147">
        <v>0.974</v>
      </c>
      <c r="I79" s="147">
        <v>1.08</v>
      </c>
      <c r="J79" s="147">
        <v>4</v>
      </c>
      <c r="K79" s="32"/>
    </row>
    <row r="80" spans="1:11" s="42" customFormat="1" ht="11.25" customHeight="1">
      <c r="A80" s="43" t="s">
        <v>63</v>
      </c>
      <c r="B80" s="37"/>
      <c r="C80" s="38">
        <v>2333</v>
      </c>
      <c r="D80" s="38">
        <v>2642</v>
      </c>
      <c r="E80" s="38">
        <v>2830</v>
      </c>
      <c r="F80" s="39">
        <v>107.11582134746405</v>
      </c>
      <c r="G80" s="40"/>
      <c r="H80" s="148">
        <v>57.962999999999994</v>
      </c>
      <c r="I80" s="149">
        <v>62.235</v>
      </c>
      <c r="J80" s="149">
        <v>62.965</v>
      </c>
      <c r="K80" s="41">
        <v>101.17297340724673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27522</v>
      </c>
      <c r="D87" s="53">
        <v>32867</v>
      </c>
      <c r="E87" s="53">
        <v>34859</v>
      </c>
      <c r="F87" s="54">
        <f>IF(D87&gt;0,100*E87/D87,0)</f>
        <v>106.06079045851462</v>
      </c>
      <c r="G87" s="40"/>
      <c r="H87" s="152">
        <v>478.659</v>
      </c>
      <c r="I87" s="153">
        <v>541.448</v>
      </c>
      <c r="J87" s="153">
        <v>564.861</v>
      </c>
      <c r="K87" s="54">
        <f>IF(I87&gt;0,100*J87/I87,0)</f>
        <v>104.32414562432588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</v>
      </c>
      <c r="D24" s="38">
        <v>5</v>
      </c>
      <c r="E24" s="38">
        <v>1</v>
      </c>
      <c r="F24" s="39">
        <v>20</v>
      </c>
      <c r="G24" s="40"/>
      <c r="H24" s="148">
        <v>0.13</v>
      </c>
      <c r="I24" s="149">
        <v>0.16</v>
      </c>
      <c r="J24" s="149">
        <v>0.033</v>
      </c>
      <c r="K24" s="41">
        <v>20.625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8</v>
      </c>
      <c r="E26" s="38">
        <v>11</v>
      </c>
      <c r="F26" s="39">
        <v>137.5</v>
      </c>
      <c r="G26" s="40"/>
      <c r="H26" s="148">
        <v>0.208</v>
      </c>
      <c r="I26" s="149">
        <v>0.2</v>
      </c>
      <c r="J26" s="149">
        <v>0.374</v>
      </c>
      <c r="K26" s="41">
        <v>186.99999999999997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/>
      <c r="E28" s="30"/>
      <c r="F28" s="31"/>
      <c r="G28" s="31"/>
      <c r="H28" s="147">
        <v>0.036</v>
      </c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2</v>
      </c>
      <c r="F30" s="31"/>
      <c r="G30" s="31"/>
      <c r="H30" s="147"/>
      <c r="I30" s="147"/>
      <c r="J30" s="147">
        <v>0.06</v>
      </c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>
        <v>2</v>
      </c>
      <c r="F31" s="39"/>
      <c r="G31" s="40"/>
      <c r="H31" s="148">
        <v>0.036</v>
      </c>
      <c r="I31" s="149"/>
      <c r="J31" s="149">
        <v>0.06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140</v>
      </c>
      <c r="D33" s="30">
        <v>140</v>
      </c>
      <c r="E33" s="30">
        <v>130</v>
      </c>
      <c r="F33" s="31"/>
      <c r="G33" s="31"/>
      <c r="H33" s="147">
        <v>3.264</v>
      </c>
      <c r="I33" s="147">
        <v>3.26</v>
      </c>
      <c r="J33" s="147">
        <v>2.94</v>
      </c>
      <c r="K33" s="32"/>
    </row>
    <row r="34" spans="1:11" s="33" customFormat="1" ht="11.25" customHeight="1">
      <c r="A34" s="35" t="s">
        <v>25</v>
      </c>
      <c r="B34" s="29"/>
      <c r="C34" s="30">
        <v>8</v>
      </c>
      <c r="D34" s="30">
        <v>8</v>
      </c>
      <c r="E34" s="30">
        <v>13</v>
      </c>
      <c r="F34" s="31"/>
      <c r="G34" s="31"/>
      <c r="H34" s="147">
        <v>0.198</v>
      </c>
      <c r="I34" s="147">
        <v>0.2</v>
      </c>
      <c r="J34" s="147">
        <v>0.32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1</v>
      </c>
      <c r="E35" s="30"/>
      <c r="F35" s="31"/>
      <c r="G35" s="31"/>
      <c r="H35" s="147"/>
      <c r="I35" s="147">
        <v>0.025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66</v>
      </c>
      <c r="D36" s="30">
        <v>66</v>
      </c>
      <c r="E36" s="30">
        <v>37</v>
      </c>
      <c r="F36" s="31"/>
      <c r="G36" s="31"/>
      <c r="H36" s="147">
        <v>1.32</v>
      </c>
      <c r="I36" s="147">
        <v>1.32</v>
      </c>
      <c r="J36" s="147">
        <v>0.74</v>
      </c>
      <c r="K36" s="32"/>
    </row>
    <row r="37" spans="1:11" s="42" customFormat="1" ht="11.25" customHeight="1">
      <c r="A37" s="36" t="s">
        <v>28</v>
      </c>
      <c r="B37" s="37"/>
      <c r="C37" s="38">
        <v>214</v>
      </c>
      <c r="D37" s="38">
        <v>215</v>
      </c>
      <c r="E37" s="38">
        <v>180</v>
      </c>
      <c r="F37" s="39">
        <v>83.72093023255815</v>
      </c>
      <c r="G37" s="40"/>
      <c r="H37" s="148">
        <v>4.782</v>
      </c>
      <c r="I37" s="149">
        <v>4.805</v>
      </c>
      <c r="J37" s="149">
        <v>4</v>
      </c>
      <c r="K37" s="41">
        <v>83.24661810613944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25</v>
      </c>
      <c r="D39" s="38">
        <v>25</v>
      </c>
      <c r="E39" s="38">
        <v>25</v>
      </c>
      <c r="F39" s="39">
        <v>100</v>
      </c>
      <c r="G39" s="40"/>
      <c r="H39" s="148">
        <v>0.44</v>
      </c>
      <c r="I39" s="149">
        <v>0.44</v>
      </c>
      <c r="J39" s="149">
        <v>0.44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>
        <v>1</v>
      </c>
      <c r="F43" s="31"/>
      <c r="G43" s="31"/>
      <c r="H43" s="147">
        <v>0.007</v>
      </c>
      <c r="I43" s="147">
        <v>0.007</v>
      </c>
      <c r="J43" s="147">
        <v>0.025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>
        <v>2</v>
      </c>
      <c r="F46" s="31"/>
      <c r="G46" s="31"/>
      <c r="H46" s="147">
        <v>0.045</v>
      </c>
      <c r="I46" s="147">
        <v>0.045</v>
      </c>
      <c r="J46" s="147">
        <v>0.02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1</v>
      </c>
      <c r="E47" s="30"/>
      <c r="F47" s="31"/>
      <c r="G47" s="31"/>
      <c r="H47" s="147">
        <v>0.045</v>
      </c>
      <c r="I47" s="147">
        <v>0.045</v>
      </c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5</v>
      </c>
      <c r="D50" s="38">
        <v>5</v>
      </c>
      <c r="E50" s="38">
        <v>3</v>
      </c>
      <c r="F50" s="39">
        <v>60</v>
      </c>
      <c r="G50" s="40"/>
      <c r="H50" s="148">
        <v>0.097</v>
      </c>
      <c r="I50" s="149">
        <v>0.097</v>
      </c>
      <c r="J50" s="149">
        <v>0.045</v>
      </c>
      <c r="K50" s="41">
        <v>46.391752577319586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8">
        <v>0.042</v>
      </c>
      <c r="I52" s="149">
        <v>0.042</v>
      </c>
      <c r="J52" s="149">
        <v>0.042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7">
        <v>0.042</v>
      </c>
      <c r="I58" s="147">
        <v>0.042</v>
      </c>
      <c r="J58" s="147">
        <v>0.06</v>
      </c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48">
        <v>0.042</v>
      </c>
      <c r="I59" s="149">
        <v>0.042</v>
      </c>
      <c r="J59" s="149">
        <v>0.06</v>
      </c>
      <c r="K59" s="41">
        <v>142.85714285714286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316</v>
      </c>
      <c r="D61" s="30">
        <v>290</v>
      </c>
      <c r="E61" s="30">
        <v>320</v>
      </c>
      <c r="F61" s="31"/>
      <c r="G61" s="31"/>
      <c r="H61" s="147">
        <v>18.96</v>
      </c>
      <c r="I61" s="147">
        <v>17.4</v>
      </c>
      <c r="J61" s="147">
        <v>19.2</v>
      </c>
      <c r="K61" s="32"/>
    </row>
    <row r="62" spans="1:11" s="33" customFormat="1" ht="11.25" customHeight="1">
      <c r="A62" s="35" t="s">
        <v>48</v>
      </c>
      <c r="B62" s="29"/>
      <c r="C62" s="30">
        <v>5</v>
      </c>
      <c r="D62" s="30">
        <v>5</v>
      </c>
      <c r="E62" s="30">
        <v>9</v>
      </c>
      <c r="F62" s="31"/>
      <c r="G62" s="31"/>
      <c r="H62" s="147">
        <v>0.163</v>
      </c>
      <c r="I62" s="147">
        <v>0.163</v>
      </c>
      <c r="J62" s="147">
        <v>0.293</v>
      </c>
      <c r="K62" s="32"/>
    </row>
    <row r="63" spans="1:11" s="33" customFormat="1" ht="11.25" customHeight="1">
      <c r="A63" s="35" t="s">
        <v>49</v>
      </c>
      <c r="B63" s="29"/>
      <c r="C63" s="30">
        <v>58</v>
      </c>
      <c r="D63" s="30">
        <v>58</v>
      </c>
      <c r="E63" s="30">
        <v>58</v>
      </c>
      <c r="F63" s="31"/>
      <c r="G63" s="31"/>
      <c r="H63" s="147">
        <v>1.45</v>
      </c>
      <c r="I63" s="147">
        <v>1.624</v>
      </c>
      <c r="J63" s="147">
        <v>1.624</v>
      </c>
      <c r="K63" s="32"/>
    </row>
    <row r="64" spans="1:11" s="42" customFormat="1" ht="11.25" customHeight="1">
      <c r="A64" s="36" t="s">
        <v>50</v>
      </c>
      <c r="B64" s="37"/>
      <c r="C64" s="38">
        <v>379</v>
      </c>
      <c r="D64" s="38">
        <v>353</v>
      </c>
      <c r="E64" s="38">
        <v>387</v>
      </c>
      <c r="F64" s="39">
        <v>109.63172804532577</v>
      </c>
      <c r="G64" s="40"/>
      <c r="H64" s="148">
        <v>20.573</v>
      </c>
      <c r="I64" s="149">
        <v>19.186999999999998</v>
      </c>
      <c r="J64" s="149">
        <v>21.116999999999997</v>
      </c>
      <c r="K64" s="41">
        <v>110.05889404284152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988</v>
      </c>
      <c r="D66" s="38">
        <v>901</v>
      </c>
      <c r="E66" s="38">
        <v>1010</v>
      </c>
      <c r="F66" s="39">
        <v>112.09766925638179</v>
      </c>
      <c r="G66" s="40"/>
      <c r="H66" s="148">
        <v>62.343</v>
      </c>
      <c r="I66" s="149">
        <v>56.625</v>
      </c>
      <c r="J66" s="149">
        <v>70.682</v>
      </c>
      <c r="K66" s="41">
        <v>124.82472406181014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72</v>
      </c>
      <c r="E72" s="30">
        <v>50</v>
      </c>
      <c r="F72" s="31"/>
      <c r="G72" s="31"/>
      <c r="H72" s="147">
        <v>1.3</v>
      </c>
      <c r="I72" s="147">
        <v>1.77</v>
      </c>
      <c r="J72" s="147">
        <v>1</v>
      </c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>
        <v>7</v>
      </c>
      <c r="E73" s="30">
        <v>7</v>
      </c>
      <c r="F73" s="31"/>
      <c r="G73" s="31"/>
      <c r="H73" s="147">
        <v>0.49</v>
      </c>
      <c r="I73" s="147">
        <v>0.49</v>
      </c>
      <c r="J73" s="147">
        <v>0.49</v>
      </c>
      <c r="K73" s="32"/>
    </row>
    <row r="74" spans="1:11" s="33" customFormat="1" ht="11.25" customHeight="1">
      <c r="A74" s="35" t="s">
        <v>57</v>
      </c>
      <c r="B74" s="29"/>
      <c r="C74" s="30">
        <v>1</v>
      </c>
      <c r="D74" s="30"/>
      <c r="E74" s="30"/>
      <c r="F74" s="31"/>
      <c r="G74" s="31"/>
      <c r="H74" s="147">
        <v>0.04</v>
      </c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56</v>
      </c>
      <c r="D75" s="30">
        <v>56</v>
      </c>
      <c r="E75" s="30">
        <v>35</v>
      </c>
      <c r="F75" s="31"/>
      <c r="G75" s="31"/>
      <c r="H75" s="147">
        <v>2.823</v>
      </c>
      <c r="I75" s="147">
        <v>2.823</v>
      </c>
      <c r="J75" s="147">
        <v>1.676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2</v>
      </c>
      <c r="E77" s="30">
        <v>6</v>
      </c>
      <c r="F77" s="31"/>
      <c r="G77" s="31"/>
      <c r="H77" s="147">
        <v>0.034</v>
      </c>
      <c r="I77" s="147">
        <v>0.034</v>
      </c>
      <c r="J77" s="147">
        <v>0.092</v>
      </c>
      <c r="K77" s="32"/>
    </row>
    <row r="78" spans="1:11" s="33" customFormat="1" ht="11.25" customHeight="1">
      <c r="A78" s="35" t="s">
        <v>61</v>
      </c>
      <c r="B78" s="29"/>
      <c r="C78" s="30">
        <v>26</v>
      </c>
      <c r="D78" s="30">
        <v>26</v>
      </c>
      <c r="E78" s="30">
        <v>25</v>
      </c>
      <c r="F78" s="31"/>
      <c r="G78" s="31"/>
      <c r="H78" s="147">
        <v>0.65</v>
      </c>
      <c r="I78" s="147">
        <v>0.65</v>
      </c>
      <c r="J78" s="147">
        <v>0.6</v>
      </c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2</v>
      </c>
      <c r="E79" s="30">
        <v>4</v>
      </c>
      <c r="F79" s="31"/>
      <c r="G79" s="31"/>
      <c r="H79" s="147">
        <v>0.051</v>
      </c>
      <c r="I79" s="147">
        <v>0.051</v>
      </c>
      <c r="J79" s="147">
        <v>0.102</v>
      </c>
      <c r="K79" s="32"/>
    </row>
    <row r="80" spans="1:11" s="42" customFormat="1" ht="11.25" customHeight="1">
      <c r="A80" s="43" t="s">
        <v>63</v>
      </c>
      <c r="B80" s="37"/>
      <c r="C80" s="38">
        <v>154</v>
      </c>
      <c r="D80" s="38">
        <v>165</v>
      </c>
      <c r="E80" s="38">
        <v>127</v>
      </c>
      <c r="F80" s="39">
        <v>76.96969696969697</v>
      </c>
      <c r="G80" s="40"/>
      <c r="H80" s="148">
        <v>5.388000000000001</v>
      </c>
      <c r="I80" s="149">
        <v>5.8180000000000005</v>
      </c>
      <c r="J80" s="149">
        <v>3.96</v>
      </c>
      <c r="K80" s="41">
        <v>68.06462701959435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47">
        <v>0.106</v>
      </c>
      <c r="I82" s="147">
        <v>0.106</v>
      </c>
      <c r="J82" s="147">
        <v>0.106</v>
      </c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>
        <v>5</v>
      </c>
      <c r="E83" s="30">
        <v>15</v>
      </c>
      <c r="F83" s="31"/>
      <c r="G83" s="31"/>
      <c r="H83" s="147">
        <v>0.133</v>
      </c>
      <c r="I83" s="147">
        <v>0.133</v>
      </c>
      <c r="J83" s="147">
        <v>0.375</v>
      </c>
      <c r="K83" s="32"/>
    </row>
    <row r="84" spans="1:11" s="42" customFormat="1" ht="11.25" customHeight="1">
      <c r="A84" s="36" t="s">
        <v>66</v>
      </c>
      <c r="B84" s="37"/>
      <c r="C84" s="38">
        <v>8</v>
      </c>
      <c r="D84" s="38">
        <v>8</v>
      </c>
      <c r="E84" s="38">
        <v>18</v>
      </c>
      <c r="F84" s="39">
        <v>225</v>
      </c>
      <c r="G84" s="40"/>
      <c r="H84" s="148">
        <v>0.239</v>
      </c>
      <c r="I84" s="149">
        <v>0.239</v>
      </c>
      <c r="J84" s="149">
        <v>0.481</v>
      </c>
      <c r="K84" s="41">
        <v>201.255230125523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1790</v>
      </c>
      <c r="D87" s="53">
        <v>1689</v>
      </c>
      <c r="E87" s="53">
        <v>1768</v>
      </c>
      <c r="F87" s="54">
        <f>IF(D87&gt;0,100*E87/D87,0)</f>
        <v>104.67732386027235</v>
      </c>
      <c r="G87" s="40"/>
      <c r="H87" s="152">
        <v>94.32000000000002</v>
      </c>
      <c r="I87" s="153">
        <v>87.655</v>
      </c>
      <c r="J87" s="153">
        <v>101.29399999999998</v>
      </c>
      <c r="K87" s="54">
        <f>IF(I87&gt;0,100*J87/I87,0)</f>
        <v>115.55986538132449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4" zoomScaleSheetLayoutView="94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2</v>
      </c>
      <c r="F9" s="31"/>
      <c r="G9" s="31"/>
      <c r="H9" s="147">
        <v>0.043</v>
      </c>
      <c r="I9" s="147">
        <v>0.06</v>
      </c>
      <c r="J9" s="147">
        <v>0.1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>
        <v>2</v>
      </c>
      <c r="F13" s="39">
        <v>200</v>
      </c>
      <c r="G13" s="40"/>
      <c r="H13" s="148">
        <v>0.043</v>
      </c>
      <c r="I13" s="149">
        <v>0.06</v>
      </c>
      <c r="J13" s="149">
        <v>0.1</v>
      </c>
      <c r="K13" s="41">
        <v>166.66666666666669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7">
        <v>0.06</v>
      </c>
      <c r="I19" s="147">
        <v>0.06</v>
      </c>
      <c r="J19" s="147">
        <v>0.054</v>
      </c>
      <c r="K19" s="32"/>
    </row>
    <row r="20" spans="1:11" s="33" customFormat="1" ht="11.25" customHeight="1">
      <c r="A20" s="35" t="s">
        <v>15</v>
      </c>
      <c r="B20" s="29"/>
      <c r="C20" s="30">
        <v>3</v>
      </c>
      <c r="D20" s="30">
        <v>3</v>
      </c>
      <c r="E20" s="30">
        <v>3</v>
      </c>
      <c r="F20" s="31"/>
      <c r="G20" s="31"/>
      <c r="H20" s="147">
        <v>0.047</v>
      </c>
      <c r="I20" s="147">
        <v>0.047</v>
      </c>
      <c r="J20" s="147">
        <v>0.047</v>
      </c>
      <c r="K20" s="32"/>
    </row>
    <row r="21" spans="1:11" s="33" customFormat="1" ht="11.25" customHeight="1">
      <c r="A21" s="35" t="s">
        <v>16</v>
      </c>
      <c r="B21" s="29"/>
      <c r="C21" s="30">
        <v>6</v>
      </c>
      <c r="D21" s="30">
        <v>6</v>
      </c>
      <c r="E21" s="30">
        <v>6</v>
      </c>
      <c r="F21" s="31"/>
      <c r="G21" s="31"/>
      <c r="H21" s="147">
        <v>0.191</v>
      </c>
      <c r="I21" s="147">
        <v>0.191</v>
      </c>
      <c r="J21" s="147">
        <v>0.191</v>
      </c>
      <c r="K21" s="32"/>
    </row>
    <row r="22" spans="1:11" s="42" customFormat="1" ht="11.25" customHeight="1">
      <c r="A22" s="36" t="s">
        <v>17</v>
      </c>
      <c r="B22" s="37"/>
      <c r="C22" s="38">
        <v>12</v>
      </c>
      <c r="D22" s="38">
        <v>12</v>
      </c>
      <c r="E22" s="38">
        <v>12</v>
      </c>
      <c r="F22" s="39">
        <f>IF(D22&gt;0,100*E22/D22,0)</f>
        <v>100</v>
      </c>
      <c r="G22" s="40"/>
      <c r="H22" s="148">
        <v>0.298</v>
      </c>
      <c r="I22" s="149">
        <v>0.298</v>
      </c>
      <c r="J22" s="149">
        <v>0.29200000000000004</v>
      </c>
      <c r="K22" s="41">
        <v>97.98657718120806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15</v>
      </c>
      <c r="D24" s="38">
        <v>10</v>
      </c>
      <c r="E24" s="38">
        <v>11</v>
      </c>
      <c r="F24" s="39">
        <v>110</v>
      </c>
      <c r="G24" s="40"/>
      <c r="H24" s="148">
        <v>1.62</v>
      </c>
      <c r="I24" s="149">
        <v>0.98</v>
      </c>
      <c r="J24" s="149">
        <v>1.455</v>
      </c>
      <c r="K24" s="41">
        <v>148.46938775510205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20</v>
      </c>
      <c r="E26" s="38">
        <v>20</v>
      </c>
      <c r="F26" s="39">
        <v>100</v>
      </c>
      <c r="G26" s="40"/>
      <c r="H26" s="148">
        <v>0.603</v>
      </c>
      <c r="I26" s="149">
        <v>0.5</v>
      </c>
      <c r="J26" s="149">
        <v>0.58</v>
      </c>
      <c r="K26" s="41">
        <v>115.99999999999999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3</v>
      </c>
      <c r="D30" s="30">
        <v>3</v>
      </c>
      <c r="E30" s="30">
        <v>3</v>
      </c>
      <c r="F30" s="31"/>
      <c r="G30" s="31"/>
      <c r="H30" s="147">
        <v>0.247</v>
      </c>
      <c r="I30" s="147">
        <v>0.375</v>
      </c>
      <c r="J30" s="147">
        <v>0.22</v>
      </c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48">
        <v>0.247</v>
      </c>
      <c r="I31" s="149">
        <v>0.375</v>
      </c>
      <c r="J31" s="149">
        <v>0.22</v>
      </c>
      <c r="K31" s="41">
        <v>58.666666666666664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90</v>
      </c>
      <c r="D33" s="30">
        <v>90</v>
      </c>
      <c r="E33" s="30">
        <v>80</v>
      </c>
      <c r="F33" s="31"/>
      <c r="G33" s="31"/>
      <c r="H33" s="147">
        <v>8.649</v>
      </c>
      <c r="I33" s="147">
        <v>8.5</v>
      </c>
      <c r="J33" s="147">
        <v>8.065</v>
      </c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22</v>
      </c>
      <c r="E34" s="30">
        <v>40</v>
      </c>
      <c r="F34" s="31"/>
      <c r="G34" s="31"/>
      <c r="H34" s="147">
        <v>0.638</v>
      </c>
      <c r="I34" s="147">
        <v>0.64</v>
      </c>
      <c r="J34" s="147">
        <v>1.1</v>
      </c>
      <c r="K34" s="32"/>
    </row>
    <row r="35" spans="1:11" s="33" customFormat="1" ht="11.25" customHeight="1">
      <c r="A35" s="35" t="s">
        <v>26</v>
      </c>
      <c r="B35" s="29"/>
      <c r="C35" s="30">
        <v>31</v>
      </c>
      <c r="D35" s="30">
        <v>20</v>
      </c>
      <c r="E35" s="30">
        <v>15</v>
      </c>
      <c r="F35" s="31"/>
      <c r="G35" s="31"/>
      <c r="H35" s="147">
        <v>0.822</v>
      </c>
      <c r="I35" s="147">
        <v>0.53</v>
      </c>
      <c r="J35" s="147">
        <v>0.4</v>
      </c>
      <c r="K35" s="32"/>
    </row>
    <row r="36" spans="1:11" s="33" customFormat="1" ht="11.25" customHeight="1">
      <c r="A36" s="35" t="s">
        <v>27</v>
      </c>
      <c r="B36" s="29"/>
      <c r="C36" s="30">
        <v>125</v>
      </c>
      <c r="D36" s="30">
        <v>125</v>
      </c>
      <c r="E36" s="30">
        <v>131</v>
      </c>
      <c r="F36" s="31"/>
      <c r="G36" s="31"/>
      <c r="H36" s="147">
        <v>3.75</v>
      </c>
      <c r="I36" s="147">
        <v>3.75</v>
      </c>
      <c r="J36" s="147">
        <v>3.96</v>
      </c>
      <c r="K36" s="32"/>
    </row>
    <row r="37" spans="1:11" s="42" customFormat="1" ht="11.25" customHeight="1">
      <c r="A37" s="36" t="s">
        <v>28</v>
      </c>
      <c r="B37" s="37"/>
      <c r="C37" s="38">
        <v>268</v>
      </c>
      <c r="D37" s="38">
        <v>257</v>
      </c>
      <c r="E37" s="38">
        <v>266</v>
      </c>
      <c r="F37" s="39">
        <v>103.50194552529183</v>
      </c>
      <c r="G37" s="40"/>
      <c r="H37" s="148">
        <v>13.858999999999998</v>
      </c>
      <c r="I37" s="149">
        <v>13.42</v>
      </c>
      <c r="J37" s="149">
        <v>13.524999999999999</v>
      </c>
      <c r="K37" s="41">
        <v>100.78241430700446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97</v>
      </c>
      <c r="D39" s="38">
        <v>97</v>
      </c>
      <c r="E39" s="38">
        <v>90</v>
      </c>
      <c r="F39" s="39">
        <v>92.78350515463917</v>
      </c>
      <c r="G39" s="40"/>
      <c r="H39" s="148">
        <v>2.288</v>
      </c>
      <c r="I39" s="149">
        <v>2.3</v>
      </c>
      <c r="J39" s="149">
        <v>2.1</v>
      </c>
      <c r="K39" s="41">
        <v>91.30434782608697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2</v>
      </c>
      <c r="F43" s="31"/>
      <c r="G43" s="31"/>
      <c r="H43" s="147"/>
      <c r="I43" s="147">
        <v>0.1</v>
      </c>
      <c r="J43" s="147">
        <v>0.08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6</v>
      </c>
      <c r="D46" s="30">
        <v>6</v>
      </c>
      <c r="E46" s="30">
        <v>1</v>
      </c>
      <c r="F46" s="31"/>
      <c r="G46" s="31"/>
      <c r="H46" s="147">
        <v>0.09</v>
      </c>
      <c r="I46" s="147">
        <v>0.06</v>
      </c>
      <c r="J46" s="147">
        <v>0.015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>
        <v>1</v>
      </c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6</v>
      </c>
      <c r="D50" s="38">
        <v>7</v>
      </c>
      <c r="E50" s="38">
        <v>3</v>
      </c>
      <c r="F50" s="39">
        <v>42.857142857142854</v>
      </c>
      <c r="G50" s="40"/>
      <c r="H50" s="148">
        <v>0.09</v>
      </c>
      <c r="I50" s="149">
        <v>0.16</v>
      </c>
      <c r="J50" s="149">
        <v>0.095</v>
      </c>
      <c r="K50" s="41">
        <v>59.375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49</v>
      </c>
      <c r="D52" s="38">
        <v>49</v>
      </c>
      <c r="E52" s="38">
        <v>49</v>
      </c>
      <c r="F52" s="39">
        <v>100</v>
      </c>
      <c r="G52" s="40"/>
      <c r="H52" s="148">
        <v>4.9</v>
      </c>
      <c r="I52" s="149">
        <v>4.9</v>
      </c>
      <c r="J52" s="149">
        <v>4.9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3</v>
      </c>
      <c r="D55" s="30">
        <v>4</v>
      </c>
      <c r="E55" s="30">
        <v>4</v>
      </c>
      <c r="F55" s="31"/>
      <c r="G55" s="31"/>
      <c r="H55" s="147">
        <v>0.096</v>
      </c>
      <c r="I55" s="147">
        <v>0.128</v>
      </c>
      <c r="J55" s="147">
        <v>0.128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/>
      <c r="E56" s="30"/>
      <c r="F56" s="31"/>
      <c r="G56" s="31"/>
      <c r="H56" s="147"/>
      <c r="I56" s="147">
        <v>0.296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>
        <v>1</v>
      </c>
      <c r="F57" s="31"/>
      <c r="G57" s="31"/>
      <c r="H57" s="147">
        <v>0.028</v>
      </c>
      <c r="I57" s="147">
        <v>0.01</v>
      </c>
      <c r="J57" s="147">
        <v>0.01</v>
      </c>
      <c r="K57" s="32"/>
    </row>
    <row r="58" spans="1:11" s="33" customFormat="1" ht="11.25" customHeight="1">
      <c r="A58" s="35" t="s">
        <v>45</v>
      </c>
      <c r="B58" s="29"/>
      <c r="C58" s="30">
        <v>10</v>
      </c>
      <c r="D58" s="30">
        <v>10</v>
      </c>
      <c r="E58" s="30">
        <v>10</v>
      </c>
      <c r="F58" s="31"/>
      <c r="G58" s="31"/>
      <c r="H58" s="147">
        <v>0.218</v>
      </c>
      <c r="I58" s="147">
        <v>0.218</v>
      </c>
      <c r="J58" s="147">
        <v>0.218</v>
      </c>
      <c r="K58" s="32"/>
    </row>
    <row r="59" spans="1:11" s="42" customFormat="1" ht="11.25" customHeight="1">
      <c r="A59" s="36" t="s">
        <v>46</v>
      </c>
      <c r="B59" s="37"/>
      <c r="C59" s="38">
        <v>17</v>
      </c>
      <c r="D59" s="38">
        <v>15</v>
      </c>
      <c r="E59" s="38">
        <v>15</v>
      </c>
      <c r="F59" s="39">
        <v>100</v>
      </c>
      <c r="G59" s="40"/>
      <c r="H59" s="148">
        <v>0.34199999999999997</v>
      </c>
      <c r="I59" s="149">
        <v>0.652</v>
      </c>
      <c r="J59" s="149">
        <v>0.356</v>
      </c>
      <c r="K59" s="41">
        <v>54.60122699386503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70</v>
      </c>
      <c r="E61" s="30">
        <v>70</v>
      </c>
      <c r="F61" s="31"/>
      <c r="G61" s="31"/>
      <c r="H61" s="147">
        <v>3.55</v>
      </c>
      <c r="I61" s="147">
        <v>3.55</v>
      </c>
      <c r="J61" s="147">
        <v>3.55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66</v>
      </c>
      <c r="F62" s="31"/>
      <c r="G62" s="31"/>
      <c r="H62" s="147">
        <v>2.1</v>
      </c>
      <c r="I62" s="147">
        <v>2.185</v>
      </c>
      <c r="J62" s="147">
        <v>2.075</v>
      </c>
      <c r="K62" s="32"/>
    </row>
    <row r="63" spans="1:11" s="33" customFormat="1" ht="11.25" customHeight="1">
      <c r="A63" s="35" t="s">
        <v>49</v>
      </c>
      <c r="B63" s="29"/>
      <c r="C63" s="30">
        <v>23</v>
      </c>
      <c r="D63" s="30">
        <v>23</v>
      </c>
      <c r="E63" s="30">
        <v>23</v>
      </c>
      <c r="F63" s="31"/>
      <c r="G63" s="31"/>
      <c r="H63" s="147">
        <v>1.3</v>
      </c>
      <c r="I63" s="147">
        <v>1.345</v>
      </c>
      <c r="J63" s="147">
        <v>1.345</v>
      </c>
      <c r="K63" s="32"/>
    </row>
    <row r="64" spans="1:11" s="42" customFormat="1" ht="11.25" customHeight="1">
      <c r="A64" s="36" t="s">
        <v>50</v>
      </c>
      <c r="B64" s="37"/>
      <c r="C64" s="38">
        <v>163</v>
      </c>
      <c r="D64" s="38">
        <v>163</v>
      </c>
      <c r="E64" s="38">
        <v>159</v>
      </c>
      <c r="F64" s="39">
        <v>97.54601226993866</v>
      </c>
      <c r="G64" s="40"/>
      <c r="H64" s="148">
        <v>6.95</v>
      </c>
      <c r="I64" s="149">
        <v>7.079999999999999</v>
      </c>
      <c r="J64" s="149">
        <v>6.97</v>
      </c>
      <c r="K64" s="41">
        <v>98.44632768361583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211</v>
      </c>
      <c r="D66" s="38">
        <v>211</v>
      </c>
      <c r="E66" s="38">
        <v>240</v>
      </c>
      <c r="F66" s="39">
        <v>113.74407582938389</v>
      </c>
      <c r="G66" s="40"/>
      <c r="H66" s="148">
        <v>15.013</v>
      </c>
      <c r="I66" s="149">
        <v>20.045</v>
      </c>
      <c r="J66" s="149">
        <v>20.045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13</v>
      </c>
      <c r="D68" s="30">
        <v>10</v>
      </c>
      <c r="E68" s="30">
        <v>10</v>
      </c>
      <c r="F68" s="31"/>
      <c r="G68" s="31"/>
      <c r="H68" s="147">
        <v>3.584</v>
      </c>
      <c r="I68" s="147">
        <v>3.5</v>
      </c>
      <c r="J68" s="147">
        <v>3.5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13</v>
      </c>
      <c r="D70" s="38">
        <v>10</v>
      </c>
      <c r="E70" s="38">
        <v>10</v>
      </c>
      <c r="F70" s="39">
        <v>100</v>
      </c>
      <c r="G70" s="40"/>
      <c r="H70" s="148">
        <v>3.584</v>
      </c>
      <c r="I70" s="149">
        <v>3.5</v>
      </c>
      <c r="J70" s="149">
        <v>3.5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4980</v>
      </c>
      <c r="D72" s="30">
        <v>5099</v>
      </c>
      <c r="E72" s="30">
        <v>4720</v>
      </c>
      <c r="F72" s="31"/>
      <c r="G72" s="31"/>
      <c r="H72" s="147">
        <v>422.214</v>
      </c>
      <c r="I72" s="147">
        <v>474.18</v>
      </c>
      <c r="J72" s="147">
        <v>395.537</v>
      </c>
      <c r="K72" s="32"/>
    </row>
    <row r="73" spans="1:11" s="33" customFormat="1" ht="11.25" customHeight="1">
      <c r="A73" s="35" t="s">
        <v>56</v>
      </c>
      <c r="B73" s="29"/>
      <c r="C73" s="30">
        <v>81</v>
      </c>
      <c r="D73" s="30">
        <v>81</v>
      </c>
      <c r="E73" s="30">
        <v>81</v>
      </c>
      <c r="F73" s="31"/>
      <c r="G73" s="31"/>
      <c r="H73" s="147">
        <v>2.86</v>
      </c>
      <c r="I73" s="147">
        <v>2.86</v>
      </c>
      <c r="J73" s="147">
        <v>3.007</v>
      </c>
      <c r="K73" s="32"/>
    </row>
    <row r="74" spans="1:11" s="33" customFormat="1" ht="11.25" customHeight="1">
      <c r="A74" s="35" t="s">
        <v>57</v>
      </c>
      <c r="B74" s="29"/>
      <c r="C74" s="30">
        <v>105</v>
      </c>
      <c r="D74" s="30">
        <v>105</v>
      </c>
      <c r="E74" s="30">
        <v>10</v>
      </c>
      <c r="F74" s="31"/>
      <c r="G74" s="31"/>
      <c r="H74" s="147">
        <v>3.15</v>
      </c>
      <c r="I74" s="147">
        <v>3.3</v>
      </c>
      <c r="J74" s="147">
        <v>0.31</v>
      </c>
      <c r="K74" s="32"/>
    </row>
    <row r="75" spans="1:11" s="33" customFormat="1" ht="11.25" customHeight="1">
      <c r="A75" s="35" t="s">
        <v>58</v>
      </c>
      <c r="B75" s="29"/>
      <c r="C75" s="30">
        <v>1020</v>
      </c>
      <c r="D75" s="30">
        <v>969</v>
      </c>
      <c r="E75" s="30">
        <v>1031</v>
      </c>
      <c r="F75" s="31"/>
      <c r="G75" s="31"/>
      <c r="H75" s="147">
        <v>103.538</v>
      </c>
      <c r="I75" s="147">
        <v>103.539</v>
      </c>
      <c r="J75" s="147">
        <v>103.317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22</v>
      </c>
      <c r="D77" s="30">
        <v>22</v>
      </c>
      <c r="E77" s="30">
        <v>15</v>
      </c>
      <c r="F77" s="31"/>
      <c r="G77" s="31"/>
      <c r="H77" s="147">
        <v>0.517</v>
      </c>
      <c r="I77" s="147">
        <v>0.517</v>
      </c>
      <c r="J77" s="147">
        <v>0.353</v>
      </c>
      <c r="K77" s="32"/>
    </row>
    <row r="78" spans="1:11" s="33" customFormat="1" ht="11.25" customHeight="1">
      <c r="A78" s="35" t="s">
        <v>61</v>
      </c>
      <c r="B78" s="29"/>
      <c r="C78" s="30">
        <v>146</v>
      </c>
      <c r="D78" s="30">
        <v>150</v>
      </c>
      <c r="E78" s="30">
        <v>114</v>
      </c>
      <c r="F78" s="31"/>
      <c r="G78" s="31"/>
      <c r="H78" s="147">
        <v>10.54</v>
      </c>
      <c r="I78" s="147">
        <v>10.138</v>
      </c>
      <c r="J78" s="147">
        <v>7.832</v>
      </c>
      <c r="K78" s="32"/>
    </row>
    <row r="79" spans="1:11" s="33" customFormat="1" ht="11.25" customHeight="1">
      <c r="A79" s="35" t="s">
        <v>62</v>
      </c>
      <c r="B79" s="29"/>
      <c r="C79" s="30">
        <v>4</v>
      </c>
      <c r="D79" s="30">
        <v>1</v>
      </c>
      <c r="E79" s="30">
        <v>2</v>
      </c>
      <c r="F79" s="31"/>
      <c r="G79" s="31"/>
      <c r="H79" s="147">
        <v>0.109</v>
      </c>
      <c r="I79" s="147">
        <v>0.025</v>
      </c>
      <c r="J79" s="147">
        <v>0.047</v>
      </c>
      <c r="K79" s="32"/>
    </row>
    <row r="80" spans="1:11" s="42" customFormat="1" ht="11.25" customHeight="1">
      <c r="A80" s="43" t="s">
        <v>63</v>
      </c>
      <c r="B80" s="37"/>
      <c r="C80" s="38">
        <v>6358</v>
      </c>
      <c r="D80" s="38">
        <v>6427</v>
      </c>
      <c r="E80" s="38">
        <v>5973</v>
      </c>
      <c r="F80" s="39">
        <v>92.93605103469737</v>
      </c>
      <c r="G80" s="40"/>
      <c r="H80" s="148">
        <v>542.928</v>
      </c>
      <c r="I80" s="149">
        <v>594.5590000000001</v>
      </c>
      <c r="J80" s="149">
        <v>510.403</v>
      </c>
      <c r="K80" s="41">
        <v>85.84564357784508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164</v>
      </c>
      <c r="D82" s="30">
        <v>164</v>
      </c>
      <c r="E82" s="30">
        <v>172</v>
      </c>
      <c r="F82" s="31"/>
      <c r="G82" s="31"/>
      <c r="H82" s="147">
        <v>28.162</v>
      </c>
      <c r="I82" s="147">
        <v>28.162</v>
      </c>
      <c r="J82" s="147">
        <v>18.042</v>
      </c>
      <c r="K82" s="32"/>
    </row>
    <row r="83" spans="1:11" s="33" customFormat="1" ht="11.25" customHeight="1">
      <c r="A83" s="35" t="s">
        <v>65</v>
      </c>
      <c r="B83" s="29"/>
      <c r="C83" s="30">
        <v>78</v>
      </c>
      <c r="D83" s="30">
        <v>80</v>
      </c>
      <c r="E83" s="30">
        <v>100</v>
      </c>
      <c r="F83" s="31"/>
      <c r="G83" s="31"/>
      <c r="H83" s="147">
        <v>13.503</v>
      </c>
      <c r="I83" s="147">
        <v>13.6</v>
      </c>
      <c r="J83" s="147">
        <v>17</v>
      </c>
      <c r="K83" s="32"/>
    </row>
    <row r="84" spans="1:11" s="42" customFormat="1" ht="11.25" customHeight="1">
      <c r="A84" s="36" t="s">
        <v>66</v>
      </c>
      <c r="B84" s="37"/>
      <c r="C84" s="38">
        <v>242</v>
      </c>
      <c r="D84" s="38">
        <v>244</v>
      </c>
      <c r="E84" s="38">
        <v>272</v>
      </c>
      <c r="F84" s="39">
        <v>111.47540983606558</v>
      </c>
      <c r="G84" s="40"/>
      <c r="H84" s="148">
        <v>41.665</v>
      </c>
      <c r="I84" s="149">
        <v>41.762</v>
      </c>
      <c r="J84" s="149">
        <v>35.042</v>
      </c>
      <c r="K84" s="41">
        <v>83.90881662755616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7475</v>
      </c>
      <c r="D87" s="53">
        <v>7526</v>
      </c>
      <c r="E87" s="53">
        <v>7125</v>
      </c>
      <c r="F87" s="54">
        <f>IF(D87&gt;0,100*E87/D87,0)</f>
        <v>94.6718044113739</v>
      </c>
      <c r="G87" s="40"/>
      <c r="H87" s="152">
        <v>634.43</v>
      </c>
      <c r="I87" s="153">
        <v>690.5910000000001</v>
      </c>
      <c r="J87" s="153">
        <v>599.5830000000001</v>
      </c>
      <c r="K87" s="54">
        <f>IF(I87&gt;0,100*J87/I87,0)</f>
        <v>86.8217222639739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1</v>
      </c>
      <c r="F36" s="31"/>
      <c r="G36" s="31"/>
      <c r="H36" s="147">
        <v>0.03</v>
      </c>
      <c r="I36" s="147">
        <v>0.03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3</v>
      </c>
      <c r="E37" s="38">
        <v>1</v>
      </c>
      <c r="F37" s="39">
        <v>33.333333333333336</v>
      </c>
      <c r="G37" s="40"/>
      <c r="H37" s="148">
        <v>0.03</v>
      </c>
      <c r="I37" s="149">
        <v>0.03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/>
      <c r="E49" s="30"/>
      <c r="F49" s="31"/>
      <c r="G49" s="31"/>
      <c r="H49" s="147">
        <v>0.011</v>
      </c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</v>
      </c>
      <c r="D50" s="38"/>
      <c r="E50" s="38"/>
      <c r="F50" s="39"/>
      <c r="G50" s="40"/>
      <c r="H50" s="148">
        <v>0.011</v>
      </c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>
        <v>8</v>
      </c>
      <c r="E66" s="38">
        <v>4</v>
      </c>
      <c r="F66" s="39">
        <v>50</v>
      </c>
      <c r="G66" s="40"/>
      <c r="H66" s="148">
        <v>0.009</v>
      </c>
      <c r="I66" s="149">
        <v>0.031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>
        <v>22</v>
      </c>
      <c r="D74" s="30">
        <v>25</v>
      </c>
      <c r="E74" s="30"/>
      <c r="F74" s="31"/>
      <c r="G74" s="31"/>
      <c r="H74" s="147">
        <v>0.264</v>
      </c>
      <c r="I74" s="147">
        <v>0.3</v>
      </c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/>
      <c r="E77" s="30">
        <v>1</v>
      </c>
      <c r="F77" s="31"/>
      <c r="G77" s="31"/>
      <c r="H77" s="147">
        <v>0.04</v>
      </c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>
        <v>4</v>
      </c>
      <c r="E78" s="30"/>
      <c r="F78" s="31"/>
      <c r="G78" s="31"/>
      <c r="H78" s="147">
        <v>0.04</v>
      </c>
      <c r="I78" s="147">
        <v>0.04</v>
      </c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30</v>
      </c>
      <c r="D80" s="38">
        <v>29</v>
      </c>
      <c r="E80" s="38">
        <v>1</v>
      </c>
      <c r="F80" s="39">
        <v>3.4482758620689653</v>
      </c>
      <c r="G80" s="40"/>
      <c r="H80" s="148">
        <v>0.344</v>
      </c>
      <c r="I80" s="149">
        <v>0.33999999999999997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35</v>
      </c>
      <c r="D87" s="53">
        <v>40</v>
      </c>
      <c r="E87" s="53">
        <v>6</v>
      </c>
      <c r="F87" s="54">
        <f>IF(D87&gt;0,100*E87/D87,0)</f>
        <v>15</v>
      </c>
      <c r="G87" s="40"/>
      <c r="H87" s="152">
        <v>0.39399999999999996</v>
      </c>
      <c r="I87" s="153">
        <v>0.40099999999999997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89" zoomScaleSheetLayoutView="8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1209</v>
      </c>
      <c r="E9" s="30">
        <v>1209</v>
      </c>
      <c r="F9" s="31"/>
      <c r="G9" s="31"/>
      <c r="H9" s="147">
        <v>4.77</v>
      </c>
      <c r="I9" s="147">
        <v>4.533</v>
      </c>
      <c r="J9" s="147">
        <v>3.615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1816</v>
      </c>
      <c r="E10" s="30">
        <v>1816</v>
      </c>
      <c r="F10" s="31"/>
      <c r="G10" s="31"/>
      <c r="H10" s="147">
        <v>8.064</v>
      </c>
      <c r="I10" s="147">
        <v>4.213</v>
      </c>
      <c r="J10" s="147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10256</v>
      </c>
      <c r="E11" s="30">
        <v>9230</v>
      </c>
      <c r="F11" s="31"/>
      <c r="G11" s="31"/>
      <c r="H11" s="147">
        <v>19.741</v>
      </c>
      <c r="I11" s="147">
        <v>24.922</v>
      </c>
      <c r="J11" s="147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230</v>
      </c>
      <c r="E12" s="30">
        <v>196</v>
      </c>
      <c r="F12" s="31"/>
      <c r="G12" s="31"/>
      <c r="H12" s="147">
        <v>0.733</v>
      </c>
      <c r="I12" s="147">
        <v>0.495</v>
      </c>
      <c r="J12" s="147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13511</v>
      </c>
      <c r="E13" s="38">
        <v>12451</v>
      </c>
      <c r="F13" s="39">
        <v>92.1545407445785</v>
      </c>
      <c r="G13" s="40"/>
      <c r="H13" s="148">
        <v>33.308</v>
      </c>
      <c r="I13" s="149">
        <v>34.163</v>
      </c>
      <c r="J13" s="149">
        <v>33.235</v>
      </c>
      <c r="K13" s="41">
        <v>97.28361092409918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50</v>
      </c>
      <c r="E15" s="38">
        <v>80</v>
      </c>
      <c r="F15" s="39">
        <v>160</v>
      </c>
      <c r="G15" s="40"/>
      <c r="H15" s="148">
        <v>0.065</v>
      </c>
      <c r="I15" s="149">
        <v>0.07</v>
      </c>
      <c r="J15" s="149">
        <v>0.16</v>
      </c>
      <c r="K15" s="41">
        <v>228.57142857142856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770</v>
      </c>
      <c r="E17" s="38">
        <v>659</v>
      </c>
      <c r="F17" s="39">
        <v>85.58441558441558</v>
      </c>
      <c r="G17" s="40"/>
      <c r="H17" s="148">
        <v>1.448</v>
      </c>
      <c r="I17" s="149">
        <v>1.63</v>
      </c>
      <c r="J17" s="149">
        <v>1.489</v>
      </c>
      <c r="K17" s="41">
        <v>91.34969325153375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23952</v>
      </c>
      <c r="D19" s="30">
        <v>24024</v>
      </c>
      <c r="E19" s="30">
        <v>22891</v>
      </c>
      <c r="F19" s="31"/>
      <c r="G19" s="31"/>
      <c r="H19" s="147">
        <v>143.712</v>
      </c>
      <c r="I19" s="147">
        <v>132.132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23952</v>
      </c>
      <c r="D22" s="38">
        <v>24024</v>
      </c>
      <c r="E22" s="38">
        <v>22891</v>
      </c>
      <c r="F22" s="39">
        <v>95.28388278388279</v>
      </c>
      <c r="G22" s="40"/>
      <c r="H22" s="148">
        <v>143.712</v>
      </c>
      <c r="I22" s="149">
        <v>132.132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72958</v>
      </c>
      <c r="D24" s="38">
        <v>77716</v>
      </c>
      <c r="E24" s="38">
        <v>77200</v>
      </c>
      <c r="F24" s="39">
        <v>99.33604405785167</v>
      </c>
      <c r="G24" s="40"/>
      <c r="H24" s="148">
        <v>359.619</v>
      </c>
      <c r="I24" s="149">
        <v>381.398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29106</v>
      </c>
      <c r="D26" s="38">
        <v>31500</v>
      </c>
      <c r="E26" s="38">
        <v>31200</v>
      </c>
      <c r="F26" s="39">
        <v>99.04761904761905</v>
      </c>
      <c r="G26" s="40"/>
      <c r="H26" s="148">
        <v>109.437</v>
      </c>
      <c r="I26" s="149">
        <v>158</v>
      </c>
      <c r="J26" s="149">
        <v>133</v>
      </c>
      <c r="K26" s="41">
        <v>84.17721518987342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53979</v>
      </c>
      <c r="D28" s="30">
        <v>63537</v>
      </c>
      <c r="E28" s="30">
        <v>63500</v>
      </c>
      <c r="F28" s="31"/>
      <c r="G28" s="31"/>
      <c r="H28" s="147">
        <v>228.484</v>
      </c>
      <c r="I28" s="147">
        <v>292.101</v>
      </c>
      <c r="J28" s="147">
        <v>216.94</v>
      </c>
      <c r="K28" s="32"/>
    </row>
    <row r="29" spans="1:11" s="33" customFormat="1" ht="11.25" customHeight="1">
      <c r="A29" s="35" t="s">
        <v>21</v>
      </c>
      <c r="B29" s="29"/>
      <c r="C29" s="30">
        <v>36273</v>
      </c>
      <c r="D29" s="30">
        <v>35079</v>
      </c>
      <c r="E29" s="30">
        <v>35079</v>
      </c>
      <c r="F29" s="31"/>
      <c r="G29" s="31"/>
      <c r="H29" s="147">
        <v>57.827</v>
      </c>
      <c r="I29" s="147">
        <v>84.324</v>
      </c>
      <c r="J29" s="147">
        <v>77.215</v>
      </c>
      <c r="K29" s="32"/>
    </row>
    <row r="30" spans="1:11" s="33" customFormat="1" ht="11.25" customHeight="1">
      <c r="A30" s="35" t="s">
        <v>22</v>
      </c>
      <c r="B30" s="29"/>
      <c r="C30" s="30">
        <v>46071</v>
      </c>
      <c r="D30" s="30">
        <v>47514</v>
      </c>
      <c r="E30" s="30">
        <v>47600</v>
      </c>
      <c r="F30" s="31"/>
      <c r="G30" s="31"/>
      <c r="H30" s="147">
        <v>116.88</v>
      </c>
      <c r="I30" s="147">
        <v>156.671</v>
      </c>
      <c r="J30" s="147">
        <v>139.401</v>
      </c>
      <c r="K30" s="32"/>
    </row>
    <row r="31" spans="1:11" s="42" customFormat="1" ht="11.25" customHeight="1">
      <c r="A31" s="43" t="s">
        <v>23</v>
      </c>
      <c r="B31" s="37"/>
      <c r="C31" s="38">
        <v>136323</v>
      </c>
      <c r="D31" s="38">
        <v>146130</v>
      </c>
      <c r="E31" s="38">
        <v>146179</v>
      </c>
      <c r="F31" s="39">
        <v>100.03353178676521</v>
      </c>
      <c r="G31" s="40"/>
      <c r="H31" s="148">
        <v>403.19100000000003</v>
      </c>
      <c r="I31" s="149">
        <v>533.096</v>
      </c>
      <c r="J31" s="149">
        <v>433.556</v>
      </c>
      <c r="K31" s="41">
        <v>81.3279409337155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20967</v>
      </c>
      <c r="D33" s="30">
        <v>23000</v>
      </c>
      <c r="E33" s="30">
        <v>21500</v>
      </c>
      <c r="F33" s="31"/>
      <c r="G33" s="31"/>
      <c r="H33" s="147">
        <v>83.261</v>
      </c>
      <c r="I33" s="147">
        <v>91.57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11382</v>
      </c>
      <c r="D34" s="30">
        <v>11800</v>
      </c>
      <c r="E34" s="30">
        <v>10500</v>
      </c>
      <c r="F34" s="31"/>
      <c r="G34" s="31"/>
      <c r="H34" s="147">
        <v>32.093</v>
      </c>
      <c r="I34" s="147">
        <v>50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45593</v>
      </c>
      <c r="D35" s="30">
        <v>50000</v>
      </c>
      <c r="E35" s="30">
        <v>45000</v>
      </c>
      <c r="F35" s="31"/>
      <c r="G35" s="31"/>
      <c r="H35" s="147">
        <v>156.755</v>
      </c>
      <c r="I35" s="147">
        <v>220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5591</v>
      </c>
      <c r="D36" s="30">
        <v>5591</v>
      </c>
      <c r="E36" s="30">
        <v>6846</v>
      </c>
      <c r="F36" s="31"/>
      <c r="G36" s="31"/>
      <c r="H36" s="147">
        <v>15.137</v>
      </c>
      <c r="I36" s="147">
        <v>18.164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83533</v>
      </c>
      <c r="D37" s="38">
        <v>90391</v>
      </c>
      <c r="E37" s="38">
        <v>83846</v>
      </c>
      <c r="F37" s="39">
        <v>92.75923487957871</v>
      </c>
      <c r="G37" s="40"/>
      <c r="H37" s="148">
        <v>287.246</v>
      </c>
      <c r="I37" s="149">
        <v>379.734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5415</v>
      </c>
      <c r="D39" s="38">
        <v>5415</v>
      </c>
      <c r="E39" s="38">
        <v>5900</v>
      </c>
      <c r="F39" s="39">
        <v>108.95660203139427</v>
      </c>
      <c r="G39" s="40"/>
      <c r="H39" s="148">
        <v>8.009</v>
      </c>
      <c r="I39" s="149">
        <v>8</v>
      </c>
      <c r="J39" s="149">
        <v>8.7</v>
      </c>
      <c r="K39" s="41">
        <v>108.74999999999999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35781</v>
      </c>
      <c r="D41" s="30">
        <v>34845</v>
      </c>
      <c r="E41" s="30">
        <v>37550</v>
      </c>
      <c r="F41" s="31"/>
      <c r="G41" s="31"/>
      <c r="H41" s="147">
        <v>27.589</v>
      </c>
      <c r="I41" s="147">
        <v>119.887</v>
      </c>
      <c r="J41" s="147">
        <v>117.246</v>
      </c>
      <c r="K41" s="32"/>
    </row>
    <row r="42" spans="1:11" s="33" customFormat="1" ht="11.25" customHeight="1">
      <c r="A42" s="35" t="s">
        <v>31</v>
      </c>
      <c r="B42" s="29"/>
      <c r="C42" s="30">
        <v>219382</v>
      </c>
      <c r="D42" s="30">
        <v>221291</v>
      </c>
      <c r="E42" s="30">
        <v>220300</v>
      </c>
      <c r="F42" s="31"/>
      <c r="G42" s="31"/>
      <c r="H42" s="147">
        <v>590.377</v>
      </c>
      <c r="I42" s="147">
        <v>1017.661</v>
      </c>
      <c r="J42" s="147">
        <v>883.145</v>
      </c>
      <c r="K42" s="32"/>
    </row>
    <row r="43" spans="1:11" s="33" customFormat="1" ht="11.25" customHeight="1">
      <c r="A43" s="35" t="s">
        <v>32</v>
      </c>
      <c r="B43" s="29"/>
      <c r="C43" s="30">
        <v>61380</v>
      </c>
      <c r="D43" s="30">
        <v>64730</v>
      </c>
      <c r="E43" s="30">
        <v>54000</v>
      </c>
      <c r="F43" s="31"/>
      <c r="G43" s="31"/>
      <c r="H43" s="147">
        <v>131.816</v>
      </c>
      <c r="I43" s="147">
        <v>314.024</v>
      </c>
      <c r="J43" s="147">
        <v>234.6</v>
      </c>
      <c r="K43" s="32"/>
    </row>
    <row r="44" spans="1:11" s="33" customFormat="1" ht="11.25" customHeight="1">
      <c r="A44" s="35" t="s">
        <v>33</v>
      </c>
      <c r="B44" s="29"/>
      <c r="C44" s="30">
        <v>127661</v>
      </c>
      <c r="D44" s="30">
        <v>130200</v>
      </c>
      <c r="E44" s="30">
        <v>130100</v>
      </c>
      <c r="F44" s="31"/>
      <c r="G44" s="31"/>
      <c r="H44" s="147">
        <v>193.195</v>
      </c>
      <c r="I44" s="147">
        <v>553.385</v>
      </c>
      <c r="J44" s="147">
        <v>504.15</v>
      </c>
      <c r="K44" s="32"/>
    </row>
    <row r="45" spans="1:11" s="33" customFormat="1" ht="11.25" customHeight="1">
      <c r="A45" s="35" t="s">
        <v>34</v>
      </c>
      <c r="B45" s="29"/>
      <c r="C45" s="30">
        <v>59990</v>
      </c>
      <c r="D45" s="30">
        <v>71358</v>
      </c>
      <c r="E45" s="30">
        <v>73000</v>
      </c>
      <c r="F45" s="31"/>
      <c r="G45" s="31"/>
      <c r="H45" s="147">
        <v>79.836</v>
      </c>
      <c r="I45" s="147">
        <v>288.548</v>
      </c>
      <c r="J45" s="147">
        <v>248</v>
      </c>
      <c r="K45" s="32"/>
    </row>
    <row r="46" spans="1:11" s="33" customFormat="1" ht="11.25" customHeight="1">
      <c r="A46" s="35" t="s">
        <v>35</v>
      </c>
      <c r="B46" s="29"/>
      <c r="C46" s="30">
        <v>74319</v>
      </c>
      <c r="D46" s="30">
        <v>72801</v>
      </c>
      <c r="E46" s="30">
        <v>73000</v>
      </c>
      <c r="F46" s="31"/>
      <c r="G46" s="31"/>
      <c r="H46" s="147">
        <v>78.788</v>
      </c>
      <c r="I46" s="147">
        <v>231.864</v>
      </c>
      <c r="J46" s="147">
        <v>182.5</v>
      </c>
      <c r="K46" s="32"/>
    </row>
    <row r="47" spans="1:11" s="33" customFormat="1" ht="11.25" customHeight="1">
      <c r="A47" s="35" t="s">
        <v>36</v>
      </c>
      <c r="B47" s="29"/>
      <c r="C47" s="30">
        <v>96081</v>
      </c>
      <c r="D47" s="30">
        <v>100353</v>
      </c>
      <c r="E47" s="30">
        <v>102000</v>
      </c>
      <c r="F47" s="31"/>
      <c r="G47" s="31"/>
      <c r="H47" s="147">
        <v>172.691</v>
      </c>
      <c r="I47" s="147">
        <v>368.459</v>
      </c>
      <c r="J47" s="147">
        <v>321.4</v>
      </c>
      <c r="K47" s="32"/>
    </row>
    <row r="48" spans="1:11" s="33" customFormat="1" ht="11.25" customHeight="1">
      <c r="A48" s="35" t="s">
        <v>37</v>
      </c>
      <c r="B48" s="29"/>
      <c r="C48" s="30">
        <v>105452</v>
      </c>
      <c r="D48" s="30">
        <v>107616</v>
      </c>
      <c r="E48" s="30">
        <v>107600</v>
      </c>
      <c r="F48" s="31"/>
      <c r="G48" s="31"/>
      <c r="H48" s="147">
        <v>127.843</v>
      </c>
      <c r="I48" s="147">
        <v>434.661</v>
      </c>
      <c r="J48" s="147">
        <v>354.8</v>
      </c>
      <c r="K48" s="32"/>
    </row>
    <row r="49" spans="1:11" s="33" customFormat="1" ht="11.25" customHeight="1">
      <c r="A49" s="35" t="s">
        <v>38</v>
      </c>
      <c r="B49" s="29"/>
      <c r="C49" s="30">
        <v>70527</v>
      </c>
      <c r="D49" s="30">
        <v>67844</v>
      </c>
      <c r="E49" s="30">
        <v>65000</v>
      </c>
      <c r="F49" s="31"/>
      <c r="G49" s="31"/>
      <c r="H49" s="147">
        <v>83.806</v>
      </c>
      <c r="I49" s="147">
        <v>257.839</v>
      </c>
      <c r="J49" s="147">
        <v>247.5</v>
      </c>
      <c r="K49" s="32"/>
    </row>
    <row r="50" spans="1:11" s="42" customFormat="1" ht="11.25" customHeight="1">
      <c r="A50" s="43" t="s">
        <v>39</v>
      </c>
      <c r="B50" s="37"/>
      <c r="C50" s="38">
        <v>850573</v>
      </c>
      <c r="D50" s="38">
        <v>871038</v>
      </c>
      <c r="E50" s="38">
        <v>862550</v>
      </c>
      <c r="F50" s="39">
        <v>99.02553045906149</v>
      </c>
      <c r="G50" s="40"/>
      <c r="H50" s="148">
        <v>1485.941</v>
      </c>
      <c r="I50" s="149">
        <v>3586.328</v>
      </c>
      <c r="J50" s="149">
        <v>3093.3410000000003</v>
      </c>
      <c r="K50" s="41">
        <v>86.25371131697938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17516</v>
      </c>
      <c r="D52" s="38">
        <v>24158</v>
      </c>
      <c r="E52" s="38">
        <v>24158</v>
      </c>
      <c r="F52" s="39">
        <v>100</v>
      </c>
      <c r="G52" s="40"/>
      <c r="H52" s="148">
        <v>23.54</v>
      </c>
      <c r="I52" s="149">
        <v>64.283</v>
      </c>
      <c r="J52" s="149">
        <v>64.283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64268</v>
      </c>
      <c r="D54" s="30">
        <v>59821</v>
      </c>
      <c r="E54" s="30">
        <v>60000</v>
      </c>
      <c r="F54" s="31"/>
      <c r="G54" s="31"/>
      <c r="H54" s="147">
        <v>173.605</v>
      </c>
      <c r="I54" s="147">
        <v>213.849</v>
      </c>
      <c r="J54" s="147">
        <v>176.325</v>
      </c>
      <c r="K54" s="32"/>
    </row>
    <row r="55" spans="1:11" s="33" customFormat="1" ht="11.25" customHeight="1">
      <c r="A55" s="35" t="s">
        <v>42</v>
      </c>
      <c r="B55" s="29"/>
      <c r="C55" s="30">
        <v>39000</v>
      </c>
      <c r="D55" s="30">
        <v>38279</v>
      </c>
      <c r="E55" s="30">
        <v>38300</v>
      </c>
      <c r="F55" s="31"/>
      <c r="G55" s="31"/>
      <c r="H55" s="147">
        <v>75.644</v>
      </c>
      <c r="I55" s="147">
        <v>95.702</v>
      </c>
      <c r="J55" s="147">
        <v>67.982</v>
      </c>
      <c r="K55" s="32"/>
    </row>
    <row r="56" spans="1:11" s="33" customFormat="1" ht="11.25" customHeight="1">
      <c r="A56" s="35" t="s">
        <v>43</v>
      </c>
      <c r="B56" s="29"/>
      <c r="C56" s="30">
        <v>38766</v>
      </c>
      <c r="D56" s="30">
        <v>32830</v>
      </c>
      <c r="E56" s="30">
        <v>38790</v>
      </c>
      <c r="F56" s="31"/>
      <c r="G56" s="31"/>
      <c r="H56" s="147">
        <v>94.743</v>
      </c>
      <c r="I56" s="147">
        <v>89.954</v>
      </c>
      <c r="J56" s="147">
        <v>97.45</v>
      </c>
      <c r="K56" s="32"/>
    </row>
    <row r="57" spans="1:11" s="33" customFormat="1" ht="11.25" customHeight="1">
      <c r="A57" s="35" t="s">
        <v>44</v>
      </c>
      <c r="B57" s="29"/>
      <c r="C57" s="30">
        <v>58267</v>
      </c>
      <c r="D57" s="30">
        <v>58676</v>
      </c>
      <c r="E57" s="30">
        <v>58676</v>
      </c>
      <c r="F57" s="31"/>
      <c r="G57" s="31"/>
      <c r="H57" s="147">
        <v>106.962</v>
      </c>
      <c r="I57" s="147">
        <v>182.058</v>
      </c>
      <c r="J57" s="147">
        <v>153.725</v>
      </c>
      <c r="K57" s="32"/>
    </row>
    <row r="58" spans="1:11" s="33" customFormat="1" ht="11.25" customHeight="1">
      <c r="A58" s="35" t="s">
        <v>45</v>
      </c>
      <c r="B58" s="29"/>
      <c r="C58" s="30">
        <v>46711</v>
      </c>
      <c r="D58" s="30">
        <v>44348</v>
      </c>
      <c r="E58" s="30">
        <v>42768</v>
      </c>
      <c r="F58" s="31"/>
      <c r="G58" s="31"/>
      <c r="H58" s="147">
        <v>58.968</v>
      </c>
      <c r="I58" s="147">
        <v>153.33</v>
      </c>
      <c r="J58" s="147">
        <v>89.566</v>
      </c>
      <c r="K58" s="32"/>
    </row>
    <row r="59" spans="1:11" s="42" customFormat="1" ht="11.25" customHeight="1">
      <c r="A59" s="36" t="s">
        <v>46</v>
      </c>
      <c r="B59" s="37"/>
      <c r="C59" s="38">
        <v>247012</v>
      </c>
      <c r="D59" s="38">
        <v>233954</v>
      </c>
      <c r="E59" s="38">
        <v>238534</v>
      </c>
      <c r="F59" s="39">
        <v>101.95764979440403</v>
      </c>
      <c r="G59" s="40"/>
      <c r="H59" s="148">
        <v>509.92199999999997</v>
      </c>
      <c r="I59" s="149">
        <v>734.893</v>
      </c>
      <c r="J59" s="149">
        <v>585.048</v>
      </c>
      <c r="K59" s="41">
        <v>79.60995682364644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1216</v>
      </c>
      <c r="D61" s="30">
        <v>1100</v>
      </c>
      <c r="E61" s="30">
        <v>1450</v>
      </c>
      <c r="F61" s="31"/>
      <c r="G61" s="31"/>
      <c r="H61" s="147">
        <v>2.642</v>
      </c>
      <c r="I61" s="147">
        <v>2.48</v>
      </c>
      <c r="J61" s="147">
        <v>2.785</v>
      </c>
      <c r="K61" s="32"/>
    </row>
    <row r="62" spans="1:11" s="33" customFormat="1" ht="11.25" customHeight="1">
      <c r="A62" s="35" t="s">
        <v>48</v>
      </c>
      <c r="B62" s="29"/>
      <c r="C62" s="30">
        <v>911</v>
      </c>
      <c r="D62" s="30">
        <v>775</v>
      </c>
      <c r="E62" s="30">
        <v>819</v>
      </c>
      <c r="F62" s="31"/>
      <c r="G62" s="31"/>
      <c r="H62" s="147">
        <v>1.615</v>
      </c>
      <c r="I62" s="147">
        <v>1.048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2210</v>
      </c>
      <c r="D63" s="30">
        <v>2190</v>
      </c>
      <c r="E63" s="30">
        <v>2339.26</v>
      </c>
      <c r="F63" s="31"/>
      <c r="G63" s="31"/>
      <c r="H63" s="147">
        <v>4.684</v>
      </c>
      <c r="I63" s="147">
        <v>6.598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4337</v>
      </c>
      <c r="D64" s="38">
        <v>4065</v>
      </c>
      <c r="E64" s="38">
        <v>4608.26</v>
      </c>
      <c r="F64" s="39">
        <v>113.36432964329643</v>
      </c>
      <c r="G64" s="40"/>
      <c r="H64" s="148">
        <v>8.940999999999999</v>
      </c>
      <c r="I64" s="149">
        <v>10.126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8039</v>
      </c>
      <c r="D66" s="38">
        <v>7178</v>
      </c>
      <c r="E66" s="38">
        <v>7107</v>
      </c>
      <c r="F66" s="39">
        <v>99.01086653663974</v>
      </c>
      <c r="G66" s="40"/>
      <c r="H66" s="148">
        <v>9.497</v>
      </c>
      <c r="I66" s="149">
        <v>9.477</v>
      </c>
      <c r="J66" s="149">
        <v>9.239</v>
      </c>
      <c r="K66" s="41">
        <v>97.48865674791601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51845</v>
      </c>
      <c r="D68" s="30">
        <v>56630</v>
      </c>
      <c r="E68" s="30">
        <v>58000</v>
      </c>
      <c r="F68" s="31"/>
      <c r="G68" s="31"/>
      <c r="H68" s="147">
        <v>128.021</v>
      </c>
      <c r="I68" s="147">
        <v>250</v>
      </c>
      <c r="J68" s="147">
        <v>128</v>
      </c>
      <c r="K68" s="32"/>
    </row>
    <row r="69" spans="1:11" s="33" customFormat="1" ht="11.25" customHeight="1">
      <c r="A69" s="35" t="s">
        <v>53</v>
      </c>
      <c r="B69" s="29"/>
      <c r="C69" s="30">
        <v>4029</v>
      </c>
      <c r="D69" s="30">
        <v>4480</v>
      </c>
      <c r="E69" s="30">
        <v>4500</v>
      </c>
      <c r="F69" s="31"/>
      <c r="G69" s="31"/>
      <c r="H69" s="147">
        <v>6.81</v>
      </c>
      <c r="I69" s="147">
        <v>15.8</v>
      </c>
      <c r="J69" s="147">
        <v>7.4</v>
      </c>
      <c r="K69" s="32"/>
    </row>
    <row r="70" spans="1:11" s="42" customFormat="1" ht="11.25" customHeight="1">
      <c r="A70" s="36" t="s">
        <v>54</v>
      </c>
      <c r="B70" s="37"/>
      <c r="C70" s="38">
        <v>55874</v>
      </c>
      <c r="D70" s="38">
        <v>61110</v>
      </c>
      <c r="E70" s="38">
        <v>62500</v>
      </c>
      <c r="F70" s="39">
        <v>102.27458681066929</v>
      </c>
      <c r="G70" s="40"/>
      <c r="H70" s="148">
        <v>134.831</v>
      </c>
      <c r="I70" s="149">
        <v>265.8</v>
      </c>
      <c r="J70" s="149">
        <v>135.4</v>
      </c>
      <c r="K70" s="41">
        <v>50.940556809631296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2862</v>
      </c>
      <c r="D72" s="30">
        <v>2882</v>
      </c>
      <c r="E72" s="30">
        <v>3030</v>
      </c>
      <c r="F72" s="31"/>
      <c r="G72" s="31"/>
      <c r="H72" s="147">
        <v>3.734</v>
      </c>
      <c r="I72" s="147">
        <v>4.123</v>
      </c>
      <c r="J72" s="147">
        <v>4.309</v>
      </c>
      <c r="K72" s="32"/>
    </row>
    <row r="73" spans="1:11" s="33" customFormat="1" ht="11.25" customHeight="1">
      <c r="A73" s="35" t="s">
        <v>56</v>
      </c>
      <c r="B73" s="29"/>
      <c r="C73" s="30">
        <v>9794</v>
      </c>
      <c r="D73" s="30">
        <v>9616</v>
      </c>
      <c r="E73" s="30">
        <v>9616</v>
      </c>
      <c r="F73" s="31"/>
      <c r="G73" s="31"/>
      <c r="H73" s="147">
        <v>19.302</v>
      </c>
      <c r="I73" s="147">
        <v>38.464</v>
      </c>
      <c r="J73" s="147">
        <v>38.464</v>
      </c>
      <c r="K73" s="32"/>
    </row>
    <row r="74" spans="1:11" s="33" customFormat="1" ht="11.25" customHeight="1">
      <c r="A74" s="35" t="s">
        <v>57</v>
      </c>
      <c r="B74" s="29"/>
      <c r="C74" s="30">
        <v>14310</v>
      </c>
      <c r="D74" s="30">
        <v>18410</v>
      </c>
      <c r="E74" s="30">
        <v>18000</v>
      </c>
      <c r="F74" s="31"/>
      <c r="G74" s="31"/>
      <c r="H74" s="147">
        <v>41.272</v>
      </c>
      <c r="I74" s="147">
        <v>101.255</v>
      </c>
      <c r="J74" s="147">
        <v>45</v>
      </c>
      <c r="K74" s="32"/>
    </row>
    <row r="75" spans="1:11" s="33" customFormat="1" ht="11.25" customHeight="1">
      <c r="A75" s="35" t="s">
        <v>58</v>
      </c>
      <c r="B75" s="29"/>
      <c r="C75" s="30">
        <v>7882</v>
      </c>
      <c r="D75" s="30">
        <v>8232</v>
      </c>
      <c r="E75" s="30">
        <v>8495</v>
      </c>
      <c r="F75" s="31"/>
      <c r="G75" s="31"/>
      <c r="H75" s="147">
        <v>9.945</v>
      </c>
      <c r="I75" s="147">
        <v>10.455</v>
      </c>
      <c r="J75" s="147">
        <v>15.978</v>
      </c>
      <c r="K75" s="32"/>
    </row>
    <row r="76" spans="1:11" s="33" customFormat="1" ht="11.25" customHeight="1">
      <c r="A76" s="35" t="s">
        <v>59</v>
      </c>
      <c r="B76" s="29"/>
      <c r="C76" s="30">
        <v>3903</v>
      </c>
      <c r="D76" s="30">
        <v>3746</v>
      </c>
      <c r="E76" s="30">
        <v>3746</v>
      </c>
      <c r="F76" s="31"/>
      <c r="G76" s="31"/>
      <c r="H76" s="147">
        <v>17.564</v>
      </c>
      <c r="I76" s="147">
        <v>15.723</v>
      </c>
      <c r="J76" s="147">
        <v>13.392</v>
      </c>
      <c r="K76" s="32"/>
    </row>
    <row r="77" spans="1:11" s="33" customFormat="1" ht="11.25" customHeight="1">
      <c r="A77" s="35" t="s">
        <v>60</v>
      </c>
      <c r="B77" s="29"/>
      <c r="C77" s="30">
        <v>2262</v>
      </c>
      <c r="D77" s="30">
        <v>1914</v>
      </c>
      <c r="E77" s="30">
        <v>1914</v>
      </c>
      <c r="F77" s="31"/>
      <c r="G77" s="31"/>
      <c r="H77" s="147">
        <v>5.403</v>
      </c>
      <c r="I77" s="147">
        <v>7</v>
      </c>
      <c r="J77" s="147">
        <v>7.744</v>
      </c>
      <c r="K77" s="32"/>
    </row>
    <row r="78" spans="1:11" s="33" customFormat="1" ht="11.25" customHeight="1">
      <c r="A78" s="35" t="s">
        <v>61</v>
      </c>
      <c r="B78" s="29"/>
      <c r="C78" s="30">
        <v>4338</v>
      </c>
      <c r="D78" s="30">
        <v>5157</v>
      </c>
      <c r="E78" s="30">
        <v>5200</v>
      </c>
      <c r="F78" s="31"/>
      <c r="G78" s="31"/>
      <c r="H78" s="147">
        <v>10.236</v>
      </c>
      <c r="I78" s="147">
        <v>21.143</v>
      </c>
      <c r="J78" s="147">
        <v>12.792</v>
      </c>
      <c r="K78" s="32"/>
    </row>
    <row r="79" spans="1:11" s="33" customFormat="1" ht="11.25" customHeight="1">
      <c r="A79" s="35" t="s">
        <v>62</v>
      </c>
      <c r="B79" s="29"/>
      <c r="C79" s="30">
        <v>46621</v>
      </c>
      <c r="D79" s="30">
        <v>48125</v>
      </c>
      <c r="E79" s="30">
        <v>48090</v>
      </c>
      <c r="F79" s="31"/>
      <c r="G79" s="31"/>
      <c r="H79" s="147">
        <v>136.877</v>
      </c>
      <c r="I79" s="147">
        <v>221.19</v>
      </c>
      <c r="J79" s="147">
        <v>134.652</v>
      </c>
      <c r="K79" s="32"/>
    </row>
    <row r="80" spans="1:11" s="42" customFormat="1" ht="11.25" customHeight="1">
      <c r="A80" s="43" t="s">
        <v>63</v>
      </c>
      <c r="B80" s="37"/>
      <c r="C80" s="38">
        <v>91972</v>
      </c>
      <c r="D80" s="38">
        <v>98082</v>
      </c>
      <c r="E80" s="38">
        <v>98091</v>
      </c>
      <c r="F80" s="39">
        <v>100.00917599559553</v>
      </c>
      <c r="G80" s="40"/>
      <c r="H80" s="148">
        <v>244.333</v>
      </c>
      <c r="I80" s="149">
        <v>419.353</v>
      </c>
      <c r="J80" s="149">
        <v>272.33099999999996</v>
      </c>
      <c r="K80" s="41">
        <v>64.94075397099817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165</v>
      </c>
      <c r="E82" s="30">
        <v>129</v>
      </c>
      <c r="F82" s="31"/>
      <c r="G82" s="31"/>
      <c r="H82" s="147">
        <v>0.24</v>
      </c>
      <c r="I82" s="147">
        <v>0.24</v>
      </c>
      <c r="J82" s="147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180</v>
      </c>
      <c r="E83" s="30">
        <v>160</v>
      </c>
      <c r="F83" s="31"/>
      <c r="G83" s="31"/>
      <c r="H83" s="147">
        <v>0.181</v>
      </c>
      <c r="I83" s="147">
        <v>0.18</v>
      </c>
      <c r="J83" s="147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289</v>
      </c>
      <c r="F84" s="39">
        <v>83.76811594202898</v>
      </c>
      <c r="G84" s="40"/>
      <c r="H84" s="148">
        <v>0.421</v>
      </c>
      <c r="I84" s="149">
        <v>0.42</v>
      </c>
      <c r="J84" s="149">
        <v>0.352</v>
      </c>
      <c r="K84" s="41">
        <v>83.8095238095238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1641635</v>
      </c>
      <c r="D87" s="53">
        <v>1689437</v>
      </c>
      <c r="E87" s="53">
        <v>1678243.26</v>
      </c>
      <c r="F87" s="54">
        <f>IF(D87&gt;0,100*E87/D87,0)</f>
        <v>99.33742779399292</v>
      </c>
      <c r="G87" s="40"/>
      <c r="H87" s="152">
        <v>3763.4610000000002</v>
      </c>
      <c r="I87" s="153">
        <v>6718.903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8" zoomScaleSheetLayoutView="98" zoomScalePageLayoutView="0" workbookViewId="0" topLeftCell="A46">
      <selection activeCell="J63" sqref="J6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1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</v>
      </c>
      <c r="E9" s="30">
        <v>1</v>
      </c>
      <c r="F9" s="31"/>
      <c r="G9" s="31"/>
      <c r="H9" s="147"/>
      <c r="I9" s="147">
        <v>0.069</v>
      </c>
      <c r="J9" s="147">
        <v>0.069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2</v>
      </c>
      <c r="E10" s="30">
        <v>2</v>
      </c>
      <c r="F10" s="31"/>
      <c r="G10" s="31"/>
      <c r="H10" s="147">
        <v>0.061</v>
      </c>
      <c r="I10" s="147">
        <v>0.138</v>
      </c>
      <c r="J10" s="147">
        <v>0.138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>
        <v>1</v>
      </c>
      <c r="E12" s="30">
        <v>1</v>
      </c>
      <c r="F12" s="31"/>
      <c r="G12" s="31"/>
      <c r="H12" s="147"/>
      <c r="I12" s="147">
        <v>0.069</v>
      </c>
      <c r="J12" s="147">
        <v>0.069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4</v>
      </c>
      <c r="E13" s="38">
        <v>4</v>
      </c>
      <c r="F13" s="39">
        <v>100</v>
      </c>
      <c r="G13" s="40"/>
      <c r="H13" s="148">
        <v>0.061</v>
      </c>
      <c r="I13" s="149">
        <v>0.276</v>
      </c>
      <c r="J13" s="149">
        <v>0.276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3</v>
      </c>
      <c r="E15" s="38">
        <v>3</v>
      </c>
      <c r="F15" s="39">
        <v>100</v>
      </c>
      <c r="G15" s="40"/>
      <c r="H15" s="148">
        <v>0.02</v>
      </c>
      <c r="I15" s="149">
        <v>0.02</v>
      </c>
      <c r="J15" s="149">
        <v>0.032</v>
      </c>
      <c r="K15" s="41">
        <v>160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106</v>
      </c>
      <c r="D24" s="38">
        <v>95</v>
      </c>
      <c r="E24" s="38">
        <v>112</v>
      </c>
      <c r="F24" s="39">
        <v>117.89473684210526</v>
      </c>
      <c r="G24" s="40"/>
      <c r="H24" s="148">
        <v>5.445</v>
      </c>
      <c r="I24" s="149">
        <v>2.453</v>
      </c>
      <c r="J24" s="149">
        <v>5.558</v>
      </c>
      <c r="K24" s="41">
        <v>226.57969832857725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6</v>
      </c>
      <c r="E26" s="38">
        <v>16</v>
      </c>
      <c r="F26" s="39">
        <v>266.6666666666667</v>
      </c>
      <c r="G26" s="40"/>
      <c r="H26" s="148">
        <v>0.324</v>
      </c>
      <c r="I26" s="149">
        <v>0.22</v>
      </c>
      <c r="J26" s="149">
        <v>0.846</v>
      </c>
      <c r="K26" s="41">
        <v>384.5454545454545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17</v>
      </c>
      <c r="E30" s="30">
        <v>15</v>
      </c>
      <c r="F30" s="31"/>
      <c r="G30" s="31"/>
      <c r="H30" s="147">
        <v>0.694</v>
      </c>
      <c r="I30" s="147">
        <v>0.17</v>
      </c>
      <c r="J30" s="147">
        <v>0.6</v>
      </c>
      <c r="K30" s="32"/>
    </row>
    <row r="31" spans="1:11" s="42" customFormat="1" ht="11.25" customHeight="1">
      <c r="A31" s="43" t="s">
        <v>23</v>
      </c>
      <c r="B31" s="37"/>
      <c r="C31" s="38">
        <v>15</v>
      </c>
      <c r="D31" s="38">
        <v>17</v>
      </c>
      <c r="E31" s="38">
        <v>15</v>
      </c>
      <c r="F31" s="39">
        <v>88.23529411764706</v>
      </c>
      <c r="G31" s="40"/>
      <c r="H31" s="148">
        <v>0.694</v>
      </c>
      <c r="I31" s="149">
        <v>0.17</v>
      </c>
      <c r="J31" s="149">
        <v>0.6</v>
      </c>
      <c r="K31" s="41">
        <v>352.94117647058823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59</v>
      </c>
      <c r="D33" s="30">
        <v>60</v>
      </c>
      <c r="E33" s="30">
        <v>60</v>
      </c>
      <c r="F33" s="31"/>
      <c r="G33" s="31"/>
      <c r="H33" s="147">
        <v>2.063</v>
      </c>
      <c r="I33" s="147">
        <v>2.1</v>
      </c>
      <c r="J33" s="147">
        <v>2.1</v>
      </c>
      <c r="K33" s="32"/>
    </row>
    <row r="34" spans="1:11" s="33" customFormat="1" ht="11.25" customHeight="1">
      <c r="A34" s="35" t="s">
        <v>25</v>
      </c>
      <c r="B34" s="29"/>
      <c r="C34" s="30">
        <v>29</v>
      </c>
      <c r="D34" s="30">
        <v>30</v>
      </c>
      <c r="E34" s="30">
        <v>30</v>
      </c>
      <c r="F34" s="31"/>
      <c r="G34" s="31"/>
      <c r="H34" s="147">
        <v>0.76</v>
      </c>
      <c r="I34" s="147">
        <v>0.76</v>
      </c>
      <c r="J34" s="147">
        <v>0.76</v>
      </c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18</v>
      </c>
      <c r="E35" s="30">
        <v>15</v>
      </c>
      <c r="F35" s="31"/>
      <c r="G35" s="31"/>
      <c r="H35" s="147">
        <v>0.387</v>
      </c>
      <c r="I35" s="147">
        <v>0.39</v>
      </c>
      <c r="J35" s="147">
        <v>0.39</v>
      </c>
      <c r="K35" s="32"/>
    </row>
    <row r="36" spans="1:11" s="33" customFormat="1" ht="11.25" customHeight="1">
      <c r="A36" s="35" t="s">
        <v>27</v>
      </c>
      <c r="B36" s="29"/>
      <c r="C36" s="30">
        <v>77</v>
      </c>
      <c r="D36" s="30">
        <v>77</v>
      </c>
      <c r="E36" s="30">
        <v>77</v>
      </c>
      <c r="F36" s="31"/>
      <c r="G36" s="31"/>
      <c r="H36" s="147">
        <v>1.884</v>
      </c>
      <c r="I36" s="147">
        <v>1.884</v>
      </c>
      <c r="J36" s="147">
        <v>1.884</v>
      </c>
      <c r="K36" s="32"/>
    </row>
    <row r="37" spans="1:11" s="42" customFormat="1" ht="11.25" customHeight="1">
      <c r="A37" s="36" t="s">
        <v>28</v>
      </c>
      <c r="B37" s="37"/>
      <c r="C37" s="38">
        <v>183</v>
      </c>
      <c r="D37" s="38">
        <v>185</v>
      </c>
      <c r="E37" s="38">
        <v>182</v>
      </c>
      <c r="F37" s="39">
        <v>98.37837837837837</v>
      </c>
      <c r="G37" s="40"/>
      <c r="H37" s="148">
        <v>5.094</v>
      </c>
      <c r="I37" s="149">
        <v>5.134</v>
      </c>
      <c r="J37" s="149">
        <v>5.134</v>
      </c>
      <c r="K37" s="41">
        <v>100.00000000000001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59</v>
      </c>
      <c r="D39" s="38">
        <v>55</v>
      </c>
      <c r="E39" s="38">
        <v>65</v>
      </c>
      <c r="F39" s="39">
        <v>118.18181818181819</v>
      </c>
      <c r="G39" s="40"/>
      <c r="H39" s="148">
        <v>1.421</v>
      </c>
      <c r="I39" s="149">
        <v>1.4</v>
      </c>
      <c r="J39" s="149">
        <v>1.6</v>
      </c>
      <c r="K39" s="41">
        <v>114.28571428571429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1</v>
      </c>
      <c r="F43" s="31"/>
      <c r="G43" s="31"/>
      <c r="H43" s="147">
        <v>0.064</v>
      </c>
      <c r="I43" s="147">
        <v>0.06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6</v>
      </c>
      <c r="E46" s="30">
        <v>2</v>
      </c>
      <c r="F46" s="31"/>
      <c r="G46" s="31"/>
      <c r="H46" s="147">
        <v>0.15</v>
      </c>
      <c r="I46" s="147">
        <v>0.09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>
        <v>3</v>
      </c>
      <c r="F50" s="39">
        <v>37.5</v>
      </c>
      <c r="G50" s="40"/>
      <c r="H50" s="148">
        <v>0.214</v>
      </c>
      <c r="I50" s="149">
        <v>0.15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8">
        <v>0.062</v>
      </c>
      <c r="I52" s="149">
        <v>0.062</v>
      </c>
      <c r="J52" s="149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23</v>
      </c>
      <c r="D54" s="30">
        <v>49</v>
      </c>
      <c r="E54" s="30">
        <v>50</v>
      </c>
      <c r="F54" s="31"/>
      <c r="G54" s="31"/>
      <c r="H54" s="147">
        <v>0.598</v>
      </c>
      <c r="I54" s="147">
        <v>1.225</v>
      </c>
      <c r="J54" s="147">
        <v>1.35</v>
      </c>
      <c r="K54" s="32"/>
    </row>
    <row r="55" spans="1:11" s="33" customFormat="1" ht="11.25" customHeight="1">
      <c r="A55" s="35" t="s">
        <v>42</v>
      </c>
      <c r="B55" s="29"/>
      <c r="C55" s="30">
        <v>39</v>
      </c>
      <c r="D55" s="30">
        <v>48</v>
      </c>
      <c r="E55" s="30">
        <v>50</v>
      </c>
      <c r="F55" s="31"/>
      <c r="G55" s="31"/>
      <c r="H55" s="147">
        <v>1.248</v>
      </c>
      <c r="I55" s="147">
        <v>1.536</v>
      </c>
      <c r="J55" s="147">
        <v>1.568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1</v>
      </c>
      <c r="F57" s="31"/>
      <c r="G57" s="31"/>
      <c r="H57" s="147"/>
      <c r="I57" s="147">
        <v>0.008</v>
      </c>
      <c r="J57" s="147">
        <v>0.008</v>
      </c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4</v>
      </c>
      <c r="E58" s="30">
        <v>7</v>
      </c>
      <c r="F58" s="31"/>
      <c r="G58" s="31"/>
      <c r="H58" s="147">
        <v>0.096</v>
      </c>
      <c r="I58" s="147">
        <v>0.189</v>
      </c>
      <c r="J58" s="147">
        <v>0.168</v>
      </c>
      <c r="K58" s="32"/>
    </row>
    <row r="59" spans="1:11" s="42" customFormat="1" ht="11.25" customHeight="1">
      <c r="A59" s="36" t="s">
        <v>46</v>
      </c>
      <c r="B59" s="37"/>
      <c r="C59" s="38">
        <v>66</v>
      </c>
      <c r="D59" s="38">
        <v>101</v>
      </c>
      <c r="E59" s="38">
        <v>108</v>
      </c>
      <c r="F59" s="39">
        <v>106.93069306930693</v>
      </c>
      <c r="G59" s="40"/>
      <c r="H59" s="148">
        <v>1.9420000000000002</v>
      </c>
      <c r="I59" s="149">
        <v>2.958</v>
      </c>
      <c r="J59" s="149">
        <v>3.0940000000000003</v>
      </c>
      <c r="K59" s="41">
        <v>104.59770114942529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75</v>
      </c>
      <c r="F61" s="31"/>
      <c r="G61" s="31"/>
      <c r="H61" s="147">
        <v>4.135</v>
      </c>
      <c r="I61" s="147">
        <v>3.74</v>
      </c>
      <c r="J61" s="147">
        <v>4.075</v>
      </c>
      <c r="K61" s="32"/>
    </row>
    <row r="62" spans="1:11" s="33" customFormat="1" ht="11.25" customHeight="1">
      <c r="A62" s="35" t="s">
        <v>48</v>
      </c>
      <c r="B62" s="29"/>
      <c r="C62" s="30">
        <v>72</v>
      </c>
      <c r="D62" s="30">
        <v>72</v>
      </c>
      <c r="E62" s="30">
        <v>70</v>
      </c>
      <c r="F62" s="31"/>
      <c r="G62" s="31"/>
      <c r="H62" s="147">
        <v>1.974</v>
      </c>
      <c r="I62" s="147">
        <v>2.065</v>
      </c>
      <c r="J62" s="147">
        <v>2.009</v>
      </c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118</v>
      </c>
      <c r="E63" s="30">
        <v>117</v>
      </c>
      <c r="F63" s="31"/>
      <c r="G63" s="31"/>
      <c r="H63" s="147">
        <v>7.042</v>
      </c>
      <c r="I63" s="147">
        <v>6.981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265</v>
      </c>
      <c r="D64" s="38">
        <v>265</v>
      </c>
      <c r="E64" s="38">
        <v>262</v>
      </c>
      <c r="F64" s="39">
        <v>98.86792452830188</v>
      </c>
      <c r="G64" s="40"/>
      <c r="H64" s="148">
        <v>13.151</v>
      </c>
      <c r="I64" s="149">
        <v>12.786</v>
      </c>
      <c r="J64" s="149">
        <v>6.084</v>
      </c>
      <c r="K64" s="41">
        <v>47.583294228061945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48</v>
      </c>
      <c r="D66" s="38">
        <v>50</v>
      </c>
      <c r="E66" s="38">
        <v>51</v>
      </c>
      <c r="F66" s="39">
        <v>102</v>
      </c>
      <c r="G66" s="40"/>
      <c r="H66" s="148">
        <v>2.017</v>
      </c>
      <c r="I66" s="149">
        <v>1.896</v>
      </c>
      <c r="J66" s="149">
        <v>2.226</v>
      </c>
      <c r="K66" s="41">
        <v>117.40506329113924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93</v>
      </c>
      <c r="D68" s="30">
        <v>90</v>
      </c>
      <c r="E68" s="30">
        <v>80</v>
      </c>
      <c r="F68" s="31"/>
      <c r="G68" s="31"/>
      <c r="H68" s="147">
        <v>6.696</v>
      </c>
      <c r="I68" s="147">
        <v>6</v>
      </c>
      <c r="J68" s="147">
        <v>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93</v>
      </c>
      <c r="D70" s="38">
        <v>90</v>
      </c>
      <c r="E70" s="38">
        <v>80</v>
      </c>
      <c r="F70" s="39">
        <v>88.88888888888889</v>
      </c>
      <c r="G70" s="40"/>
      <c r="H70" s="148">
        <v>6.696</v>
      </c>
      <c r="I70" s="149">
        <v>6</v>
      </c>
      <c r="J70" s="149">
        <v>6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2150</v>
      </c>
      <c r="D72" s="30">
        <v>2209</v>
      </c>
      <c r="E72" s="30">
        <v>2340</v>
      </c>
      <c r="F72" s="31"/>
      <c r="G72" s="31"/>
      <c r="H72" s="147">
        <v>168.046</v>
      </c>
      <c r="I72" s="147">
        <v>181.13</v>
      </c>
      <c r="J72" s="147">
        <v>186.499</v>
      </c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155</v>
      </c>
      <c r="E73" s="30">
        <v>135</v>
      </c>
      <c r="F73" s="31"/>
      <c r="G73" s="31"/>
      <c r="H73" s="147">
        <v>4.6</v>
      </c>
      <c r="I73" s="147">
        <v>4.6</v>
      </c>
      <c r="J73" s="147">
        <v>4.505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65</v>
      </c>
      <c r="E74" s="30">
        <v>5</v>
      </c>
      <c r="F74" s="31"/>
      <c r="G74" s="31"/>
      <c r="H74" s="147">
        <v>2.09</v>
      </c>
      <c r="I74" s="147">
        <v>0.27</v>
      </c>
      <c r="J74" s="147">
        <v>0.135</v>
      </c>
      <c r="K74" s="32"/>
    </row>
    <row r="75" spans="1:11" s="33" customFormat="1" ht="11.25" customHeight="1">
      <c r="A75" s="35" t="s">
        <v>58</v>
      </c>
      <c r="B75" s="29"/>
      <c r="C75" s="30">
        <v>102</v>
      </c>
      <c r="D75" s="30">
        <v>102</v>
      </c>
      <c r="E75" s="30">
        <v>102</v>
      </c>
      <c r="F75" s="31"/>
      <c r="G75" s="31"/>
      <c r="H75" s="147">
        <v>4.282</v>
      </c>
      <c r="I75" s="147">
        <v>4.282</v>
      </c>
      <c r="J75" s="147">
        <v>3.375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7</v>
      </c>
      <c r="E76" s="30">
        <v>7</v>
      </c>
      <c r="F76" s="31"/>
      <c r="G76" s="31"/>
      <c r="H76" s="147">
        <v>0.175</v>
      </c>
      <c r="I76" s="147">
        <v>0.175</v>
      </c>
      <c r="J76" s="147">
        <v>0.175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40</v>
      </c>
      <c r="E77" s="30">
        <v>41</v>
      </c>
      <c r="F77" s="31"/>
      <c r="G77" s="31"/>
      <c r="H77" s="147">
        <v>0.8</v>
      </c>
      <c r="I77" s="147">
        <v>0.84</v>
      </c>
      <c r="J77" s="147">
        <v>0.82</v>
      </c>
      <c r="K77" s="32"/>
    </row>
    <row r="78" spans="1:11" s="33" customFormat="1" ht="11.25" customHeight="1">
      <c r="A78" s="35" t="s">
        <v>61</v>
      </c>
      <c r="B78" s="29"/>
      <c r="C78" s="30">
        <v>116</v>
      </c>
      <c r="D78" s="30">
        <v>120</v>
      </c>
      <c r="E78" s="30">
        <v>120</v>
      </c>
      <c r="F78" s="31"/>
      <c r="G78" s="31"/>
      <c r="H78" s="147">
        <v>5.68</v>
      </c>
      <c r="I78" s="147">
        <v>5.88</v>
      </c>
      <c r="J78" s="147">
        <v>5.856</v>
      </c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>
        <v>8</v>
      </c>
      <c r="E79" s="30">
        <v>37</v>
      </c>
      <c r="F79" s="31"/>
      <c r="G79" s="31"/>
      <c r="H79" s="147">
        <v>0.304</v>
      </c>
      <c r="I79" s="147">
        <v>0.475</v>
      </c>
      <c r="J79" s="147">
        <v>0.35</v>
      </c>
      <c r="K79" s="32"/>
    </row>
    <row r="80" spans="1:11" s="42" customFormat="1" ht="11.25" customHeight="1">
      <c r="A80" s="43" t="s">
        <v>63</v>
      </c>
      <c r="B80" s="37"/>
      <c r="C80" s="38">
        <v>2654</v>
      </c>
      <c r="D80" s="38">
        <v>2706</v>
      </c>
      <c r="E80" s="38">
        <v>2787</v>
      </c>
      <c r="F80" s="39">
        <v>102.99334811529934</v>
      </c>
      <c r="G80" s="40"/>
      <c r="H80" s="148">
        <v>185.97700000000003</v>
      </c>
      <c r="I80" s="149">
        <v>197.65200000000002</v>
      </c>
      <c r="J80" s="149">
        <v>201.71499999999997</v>
      </c>
      <c r="K80" s="41">
        <v>102.05563313298117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35</v>
      </c>
      <c r="F82" s="31"/>
      <c r="G82" s="31"/>
      <c r="H82" s="147">
        <v>1.072</v>
      </c>
      <c r="I82" s="147">
        <v>1.072</v>
      </c>
      <c r="J82" s="147">
        <v>1.685</v>
      </c>
      <c r="K82" s="32"/>
    </row>
    <row r="83" spans="1:11" s="33" customFormat="1" ht="11.25" customHeight="1">
      <c r="A83" s="35" t="s">
        <v>65</v>
      </c>
      <c r="B83" s="29"/>
      <c r="C83" s="30">
        <v>30</v>
      </c>
      <c r="D83" s="30">
        <v>30</v>
      </c>
      <c r="E83" s="30">
        <v>30</v>
      </c>
      <c r="F83" s="31"/>
      <c r="G83" s="31"/>
      <c r="H83" s="147">
        <v>1.722</v>
      </c>
      <c r="I83" s="147">
        <v>1.8</v>
      </c>
      <c r="J83" s="147">
        <v>2.2</v>
      </c>
      <c r="K83" s="32"/>
    </row>
    <row r="84" spans="1:11" s="42" customFormat="1" ht="11.25" customHeight="1">
      <c r="A84" s="36" t="s">
        <v>66</v>
      </c>
      <c r="B84" s="37"/>
      <c r="C84" s="38">
        <v>65</v>
      </c>
      <c r="D84" s="38">
        <v>65</v>
      </c>
      <c r="E84" s="38">
        <v>65</v>
      </c>
      <c r="F84" s="39">
        <v>100</v>
      </c>
      <c r="G84" s="40"/>
      <c r="H84" s="148">
        <v>2.794</v>
      </c>
      <c r="I84" s="149">
        <v>2.872</v>
      </c>
      <c r="J84" s="149">
        <v>3.8850000000000002</v>
      </c>
      <c r="K84" s="41">
        <v>135.2715877437326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3580</v>
      </c>
      <c r="D87" s="53">
        <v>3652</v>
      </c>
      <c r="E87" s="53">
        <v>3755</v>
      </c>
      <c r="F87" s="54">
        <f>IF(D87&gt;0,100*E87/D87,0)</f>
        <v>102.82037239868565</v>
      </c>
      <c r="G87" s="40"/>
      <c r="H87" s="152">
        <v>225.91200000000003</v>
      </c>
      <c r="I87" s="153">
        <v>234.04900000000004</v>
      </c>
      <c r="J87" s="153">
        <v>237.11199999999997</v>
      </c>
      <c r="K87" s="54">
        <f>IF(I87&gt;0,100*J87/I87,0)</f>
        <v>101.3087003148913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5" zoomScaleSheetLayoutView="95" zoomScalePageLayoutView="0" workbookViewId="0" topLeftCell="A1">
      <selection activeCell="K64" sqref="K6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</v>
      </c>
      <c r="D9" s="30">
        <v>30</v>
      </c>
      <c r="E9" s="30">
        <v>27</v>
      </c>
      <c r="F9" s="31"/>
      <c r="G9" s="31"/>
      <c r="H9" s="147">
        <v>2.03</v>
      </c>
      <c r="I9" s="147">
        <v>2.14</v>
      </c>
      <c r="J9" s="147">
        <v>1.836</v>
      </c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22</v>
      </c>
      <c r="E10" s="30">
        <v>21</v>
      </c>
      <c r="F10" s="31"/>
      <c r="G10" s="31"/>
      <c r="H10" s="147">
        <v>1.521</v>
      </c>
      <c r="I10" s="147">
        <v>1.524</v>
      </c>
      <c r="J10" s="147">
        <v>1.441</v>
      </c>
      <c r="K10" s="32"/>
    </row>
    <row r="11" spans="1:11" s="33" customFormat="1" ht="11.25" customHeight="1">
      <c r="A11" s="28" t="s">
        <v>9</v>
      </c>
      <c r="B11" s="29"/>
      <c r="C11" s="30">
        <v>24</v>
      </c>
      <c r="D11" s="30">
        <v>20</v>
      </c>
      <c r="E11" s="30">
        <v>21</v>
      </c>
      <c r="F11" s="31"/>
      <c r="G11" s="31"/>
      <c r="H11" s="147">
        <v>1.2</v>
      </c>
      <c r="I11" s="147">
        <v>1.244</v>
      </c>
      <c r="J11" s="147">
        <v>1.365</v>
      </c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21</v>
      </c>
      <c r="E12" s="30">
        <v>24</v>
      </c>
      <c r="F12" s="31"/>
      <c r="G12" s="31"/>
      <c r="H12" s="147">
        <v>1.37</v>
      </c>
      <c r="I12" s="147">
        <v>1.302</v>
      </c>
      <c r="J12" s="147">
        <v>1.566</v>
      </c>
      <c r="K12" s="32"/>
    </row>
    <row r="13" spans="1:11" s="42" customFormat="1" ht="11.25" customHeight="1">
      <c r="A13" s="36" t="s">
        <v>11</v>
      </c>
      <c r="B13" s="37"/>
      <c r="C13" s="38">
        <v>96</v>
      </c>
      <c r="D13" s="38">
        <v>93</v>
      </c>
      <c r="E13" s="38">
        <v>93</v>
      </c>
      <c r="F13" s="39">
        <v>100</v>
      </c>
      <c r="G13" s="40"/>
      <c r="H13" s="148">
        <v>6.1209999999999996</v>
      </c>
      <c r="I13" s="149">
        <v>6.210000000000001</v>
      </c>
      <c r="J13" s="149">
        <v>6.208</v>
      </c>
      <c r="K13" s="41">
        <v>99.96779388083736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51</v>
      </c>
      <c r="D15" s="38">
        <v>51</v>
      </c>
      <c r="E15" s="38">
        <v>75</v>
      </c>
      <c r="F15" s="39">
        <v>147.05882352941177</v>
      </c>
      <c r="G15" s="40"/>
      <c r="H15" s="148">
        <v>1.025</v>
      </c>
      <c r="I15" s="149">
        <v>1</v>
      </c>
      <c r="J15" s="149">
        <v>1.76</v>
      </c>
      <c r="K15" s="41">
        <v>176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7">
        <v>0.093</v>
      </c>
      <c r="I19" s="147">
        <v>0.094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47">
        <v>0.098</v>
      </c>
      <c r="I20" s="147">
        <v>0.082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36</v>
      </c>
      <c r="D21" s="30">
        <v>36</v>
      </c>
      <c r="E21" s="30">
        <v>34</v>
      </c>
      <c r="F21" s="31"/>
      <c r="G21" s="31"/>
      <c r="H21" s="147">
        <v>0.717</v>
      </c>
      <c r="I21" s="147">
        <v>0.744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45</v>
      </c>
      <c r="E22" s="38">
        <v>43</v>
      </c>
      <c r="F22" s="39">
        <v>95.55555555555556</v>
      </c>
      <c r="G22" s="40"/>
      <c r="H22" s="148">
        <v>0.9079999999999999</v>
      </c>
      <c r="I22" s="149">
        <v>0.9199999999999999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102</v>
      </c>
      <c r="D24" s="38">
        <v>123</v>
      </c>
      <c r="E24" s="38">
        <v>123</v>
      </c>
      <c r="F24" s="39">
        <v>100</v>
      </c>
      <c r="G24" s="40"/>
      <c r="H24" s="148">
        <v>7.65</v>
      </c>
      <c r="I24" s="149">
        <v>8.836</v>
      </c>
      <c r="J24" s="149">
        <v>8.836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26</v>
      </c>
      <c r="D26" s="38">
        <v>25</v>
      </c>
      <c r="E26" s="38">
        <v>30</v>
      </c>
      <c r="F26" s="39">
        <v>120</v>
      </c>
      <c r="G26" s="40"/>
      <c r="H26" s="148">
        <v>1.112</v>
      </c>
      <c r="I26" s="149">
        <v>1.2</v>
      </c>
      <c r="J26" s="149">
        <v>1.35</v>
      </c>
      <c r="K26" s="41">
        <v>112.5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11</v>
      </c>
      <c r="E28" s="30">
        <v>2</v>
      </c>
      <c r="F28" s="31"/>
      <c r="G28" s="31"/>
      <c r="H28" s="147">
        <v>0.18</v>
      </c>
      <c r="I28" s="147">
        <v>0.169</v>
      </c>
      <c r="J28" s="147">
        <v>0.113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47</v>
      </c>
      <c r="D30" s="30">
        <v>49</v>
      </c>
      <c r="E30" s="30">
        <v>50</v>
      </c>
      <c r="F30" s="31"/>
      <c r="G30" s="31"/>
      <c r="H30" s="147">
        <v>2.854</v>
      </c>
      <c r="I30" s="147">
        <v>0.806</v>
      </c>
      <c r="J30" s="147">
        <v>1</v>
      </c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60</v>
      </c>
      <c r="E31" s="38">
        <v>52</v>
      </c>
      <c r="F31" s="39">
        <v>86.66666666666667</v>
      </c>
      <c r="G31" s="40"/>
      <c r="H31" s="148">
        <v>3.0340000000000003</v>
      </c>
      <c r="I31" s="149">
        <v>0.9750000000000001</v>
      </c>
      <c r="J31" s="149">
        <v>1.113</v>
      </c>
      <c r="K31" s="41">
        <v>114.15384615384615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93</v>
      </c>
      <c r="D33" s="30">
        <v>90</v>
      </c>
      <c r="E33" s="30">
        <v>85</v>
      </c>
      <c r="F33" s="31"/>
      <c r="G33" s="31"/>
      <c r="H33" s="147">
        <v>4.414</v>
      </c>
      <c r="I33" s="147">
        <v>3.8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31</v>
      </c>
      <c r="D34" s="30">
        <v>30</v>
      </c>
      <c r="E34" s="30">
        <v>30</v>
      </c>
      <c r="F34" s="31"/>
      <c r="G34" s="31"/>
      <c r="H34" s="147">
        <v>0.868</v>
      </c>
      <c r="I34" s="147">
        <v>0.87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24</v>
      </c>
      <c r="D35" s="30">
        <v>25</v>
      </c>
      <c r="E35" s="30">
        <v>20</v>
      </c>
      <c r="F35" s="31"/>
      <c r="G35" s="31"/>
      <c r="H35" s="147">
        <v>0.609</v>
      </c>
      <c r="I35" s="147">
        <v>0.7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131</v>
      </c>
      <c r="D36" s="30">
        <v>131</v>
      </c>
      <c r="E36" s="30">
        <v>120</v>
      </c>
      <c r="F36" s="31"/>
      <c r="G36" s="31"/>
      <c r="H36" s="147">
        <v>3.125</v>
      </c>
      <c r="I36" s="147">
        <v>3.125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279</v>
      </c>
      <c r="D37" s="38">
        <v>276</v>
      </c>
      <c r="E37" s="38">
        <v>255</v>
      </c>
      <c r="F37" s="39">
        <v>92.3913043478261</v>
      </c>
      <c r="G37" s="40"/>
      <c r="H37" s="148">
        <v>9.016</v>
      </c>
      <c r="I37" s="149">
        <v>8.495000000000001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155</v>
      </c>
      <c r="D39" s="38">
        <v>150</v>
      </c>
      <c r="E39" s="38">
        <v>150</v>
      </c>
      <c r="F39" s="39">
        <v>100</v>
      </c>
      <c r="G39" s="40"/>
      <c r="H39" s="148">
        <v>4.365</v>
      </c>
      <c r="I39" s="149">
        <v>4.3</v>
      </c>
      <c r="J39" s="149">
        <v>4.2</v>
      </c>
      <c r="K39" s="41">
        <v>97.67441860465117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>
        <v>1</v>
      </c>
      <c r="E42" s="30">
        <v>1</v>
      </c>
      <c r="F42" s="31"/>
      <c r="G42" s="31"/>
      <c r="H42" s="147"/>
      <c r="I42" s="147">
        <v>0.03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</v>
      </c>
      <c r="E43" s="30">
        <v>2</v>
      </c>
      <c r="F43" s="31"/>
      <c r="G43" s="31"/>
      <c r="H43" s="147">
        <v>0.075</v>
      </c>
      <c r="I43" s="147">
        <v>0.105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>
        <v>2</v>
      </c>
      <c r="E45" s="30"/>
      <c r="F45" s="31"/>
      <c r="G45" s="31"/>
      <c r="H45" s="147"/>
      <c r="I45" s="147">
        <v>0.046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13</v>
      </c>
      <c r="E46" s="30">
        <v>11</v>
      </c>
      <c r="F46" s="31"/>
      <c r="G46" s="31"/>
      <c r="H46" s="147">
        <v>0.4</v>
      </c>
      <c r="I46" s="147">
        <v>0.325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10</v>
      </c>
      <c r="E47" s="30">
        <v>10</v>
      </c>
      <c r="F47" s="31"/>
      <c r="G47" s="31"/>
      <c r="H47" s="147">
        <v>0.55</v>
      </c>
      <c r="I47" s="147">
        <v>0.35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15</v>
      </c>
      <c r="D48" s="30">
        <v>15</v>
      </c>
      <c r="E48" s="30">
        <v>15</v>
      </c>
      <c r="F48" s="31"/>
      <c r="G48" s="31"/>
      <c r="H48" s="147">
        <v>0.345</v>
      </c>
      <c r="I48" s="147">
        <v>0.345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>
        <v>11</v>
      </c>
      <c r="E49" s="30">
        <v>10</v>
      </c>
      <c r="F49" s="31"/>
      <c r="G49" s="31"/>
      <c r="H49" s="147">
        <v>0.275</v>
      </c>
      <c r="I49" s="147">
        <v>0.275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56</v>
      </c>
      <c r="D50" s="38">
        <v>55</v>
      </c>
      <c r="E50" s="38">
        <v>49</v>
      </c>
      <c r="F50" s="39">
        <v>89.0909090909091</v>
      </c>
      <c r="G50" s="40"/>
      <c r="H50" s="148">
        <v>1.645</v>
      </c>
      <c r="I50" s="149">
        <v>1.476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13</v>
      </c>
      <c r="E52" s="38">
        <v>13</v>
      </c>
      <c r="F52" s="39">
        <v>100</v>
      </c>
      <c r="G52" s="40"/>
      <c r="H52" s="148">
        <v>0.403</v>
      </c>
      <c r="I52" s="149">
        <v>0.403</v>
      </c>
      <c r="J52" s="149">
        <v>0.403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17</v>
      </c>
      <c r="E55" s="30">
        <v>17</v>
      </c>
      <c r="F55" s="31"/>
      <c r="G55" s="31"/>
      <c r="H55" s="147">
        <v>0.485</v>
      </c>
      <c r="I55" s="147">
        <v>0.485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5</v>
      </c>
      <c r="E56" s="30">
        <v>3</v>
      </c>
      <c r="F56" s="31"/>
      <c r="G56" s="31"/>
      <c r="H56" s="147"/>
      <c r="I56" s="147">
        <v>0.144</v>
      </c>
      <c r="J56" s="147">
        <v>0.09</v>
      </c>
      <c r="K56" s="32"/>
    </row>
    <row r="57" spans="1:11" s="33" customFormat="1" ht="11.25" customHeight="1">
      <c r="A57" s="35" t="s">
        <v>44</v>
      </c>
      <c r="B57" s="29"/>
      <c r="C57" s="30">
        <v>11</v>
      </c>
      <c r="D57" s="30">
        <v>4</v>
      </c>
      <c r="E57" s="30">
        <v>4</v>
      </c>
      <c r="F57" s="31"/>
      <c r="G57" s="31"/>
      <c r="H57" s="147">
        <v>0.293</v>
      </c>
      <c r="I57" s="147">
        <v>0.094</v>
      </c>
      <c r="J57" s="147">
        <v>0.094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8</v>
      </c>
      <c r="E58" s="30">
        <v>12</v>
      </c>
      <c r="F58" s="31"/>
      <c r="G58" s="31"/>
      <c r="H58" s="147">
        <v>0.294</v>
      </c>
      <c r="I58" s="147">
        <v>0.33</v>
      </c>
      <c r="J58" s="147">
        <v>0.305</v>
      </c>
      <c r="K58" s="32"/>
    </row>
    <row r="59" spans="1:11" s="42" customFormat="1" ht="11.25" customHeight="1">
      <c r="A59" s="36" t="s">
        <v>46</v>
      </c>
      <c r="B59" s="37"/>
      <c r="C59" s="38">
        <v>46</v>
      </c>
      <c r="D59" s="38">
        <v>34</v>
      </c>
      <c r="E59" s="38">
        <v>36</v>
      </c>
      <c r="F59" s="39">
        <v>105.88235294117646</v>
      </c>
      <c r="G59" s="40"/>
      <c r="H59" s="148">
        <v>1.072</v>
      </c>
      <c r="I59" s="149">
        <v>1.053</v>
      </c>
      <c r="J59" s="149">
        <v>0.489</v>
      </c>
      <c r="K59" s="41">
        <v>46.43874643874644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75</v>
      </c>
      <c r="E61" s="30">
        <v>75</v>
      </c>
      <c r="F61" s="31"/>
      <c r="G61" s="31"/>
      <c r="H61" s="147">
        <v>6.85</v>
      </c>
      <c r="I61" s="147">
        <v>4.225</v>
      </c>
      <c r="J61" s="147">
        <v>4.225</v>
      </c>
      <c r="K61" s="32"/>
    </row>
    <row r="62" spans="1:11" s="33" customFormat="1" ht="11.25" customHeight="1">
      <c r="A62" s="35" t="s">
        <v>48</v>
      </c>
      <c r="B62" s="29"/>
      <c r="C62" s="30">
        <v>77</v>
      </c>
      <c r="D62" s="30">
        <v>70</v>
      </c>
      <c r="E62" s="30">
        <v>66</v>
      </c>
      <c r="F62" s="31"/>
      <c r="G62" s="31"/>
      <c r="H62" s="147">
        <v>2.232</v>
      </c>
      <c r="I62" s="147">
        <v>1.94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202</v>
      </c>
      <c r="E63" s="30">
        <v>202</v>
      </c>
      <c r="F63" s="31"/>
      <c r="G63" s="31"/>
      <c r="H63" s="147">
        <v>9.157</v>
      </c>
      <c r="I63" s="147">
        <v>8.135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393</v>
      </c>
      <c r="D64" s="38">
        <v>347</v>
      </c>
      <c r="E64" s="38">
        <v>343</v>
      </c>
      <c r="F64" s="39">
        <v>98.84726224783861</v>
      </c>
      <c r="G64" s="40"/>
      <c r="H64" s="148">
        <v>18.239</v>
      </c>
      <c r="I64" s="149">
        <v>14.299999999999999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333</v>
      </c>
      <c r="D66" s="38">
        <v>315</v>
      </c>
      <c r="E66" s="38">
        <v>360</v>
      </c>
      <c r="F66" s="39">
        <v>114.28571428571429</v>
      </c>
      <c r="G66" s="40"/>
      <c r="H66" s="148">
        <v>15.212</v>
      </c>
      <c r="I66" s="149">
        <v>17.945</v>
      </c>
      <c r="J66" s="149">
        <v>16.9</v>
      </c>
      <c r="K66" s="41">
        <v>94.1766508776818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172</v>
      </c>
      <c r="D68" s="30">
        <v>100</v>
      </c>
      <c r="E68" s="30">
        <v>130</v>
      </c>
      <c r="F68" s="31"/>
      <c r="G68" s="31"/>
      <c r="H68" s="147">
        <v>8.48</v>
      </c>
      <c r="I68" s="147">
        <v>5</v>
      </c>
      <c r="J68" s="147">
        <v>6.5</v>
      </c>
      <c r="K68" s="32"/>
    </row>
    <row r="69" spans="1:11" s="33" customFormat="1" ht="11.25" customHeight="1">
      <c r="A69" s="35" t="s">
        <v>53</v>
      </c>
      <c r="B69" s="29"/>
      <c r="C69" s="30">
        <v>24</v>
      </c>
      <c r="D69" s="30">
        <v>25</v>
      </c>
      <c r="E69" s="30">
        <v>25</v>
      </c>
      <c r="F69" s="31"/>
      <c r="G69" s="31"/>
      <c r="H69" s="147">
        <v>0.84</v>
      </c>
      <c r="I69" s="147">
        <v>1</v>
      </c>
      <c r="J69" s="147">
        <v>1</v>
      </c>
      <c r="K69" s="32"/>
    </row>
    <row r="70" spans="1:11" s="42" customFormat="1" ht="11.25" customHeight="1">
      <c r="A70" s="36" t="s">
        <v>54</v>
      </c>
      <c r="B70" s="37"/>
      <c r="C70" s="38">
        <v>196</v>
      </c>
      <c r="D70" s="38">
        <v>125</v>
      </c>
      <c r="E70" s="38">
        <v>155</v>
      </c>
      <c r="F70" s="39">
        <v>124</v>
      </c>
      <c r="G70" s="40"/>
      <c r="H70" s="148">
        <v>9.32</v>
      </c>
      <c r="I70" s="149">
        <v>6</v>
      </c>
      <c r="J70" s="149">
        <v>7.5</v>
      </c>
      <c r="K70" s="41">
        <v>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7970</v>
      </c>
      <c r="D72" s="30">
        <v>7970</v>
      </c>
      <c r="E72" s="30">
        <v>8121</v>
      </c>
      <c r="F72" s="31"/>
      <c r="G72" s="31"/>
      <c r="H72" s="147">
        <v>448.975</v>
      </c>
      <c r="I72" s="147">
        <v>456.045</v>
      </c>
      <c r="J72" s="147">
        <v>463.392</v>
      </c>
      <c r="K72" s="32"/>
    </row>
    <row r="73" spans="1:11" s="33" customFormat="1" ht="11.25" customHeight="1">
      <c r="A73" s="35" t="s">
        <v>56</v>
      </c>
      <c r="B73" s="29"/>
      <c r="C73" s="30">
        <v>157</v>
      </c>
      <c r="D73" s="30">
        <v>157</v>
      </c>
      <c r="E73" s="30">
        <v>215</v>
      </c>
      <c r="F73" s="31"/>
      <c r="G73" s="31"/>
      <c r="H73" s="147">
        <v>6.105</v>
      </c>
      <c r="I73" s="147">
        <v>6.105</v>
      </c>
      <c r="J73" s="147">
        <v>8.843</v>
      </c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38</v>
      </c>
      <c r="E74" s="30">
        <v>40</v>
      </c>
      <c r="F74" s="31"/>
      <c r="G74" s="31"/>
      <c r="H74" s="147">
        <v>4.14</v>
      </c>
      <c r="I74" s="147">
        <v>1.368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455</v>
      </c>
      <c r="D75" s="30">
        <v>455</v>
      </c>
      <c r="E75" s="30">
        <v>449</v>
      </c>
      <c r="F75" s="31"/>
      <c r="G75" s="31"/>
      <c r="H75" s="147">
        <v>16.409</v>
      </c>
      <c r="I75" s="147">
        <v>16.409</v>
      </c>
      <c r="J75" s="147">
        <v>16.409</v>
      </c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20</v>
      </c>
      <c r="E76" s="30">
        <v>20</v>
      </c>
      <c r="F76" s="31"/>
      <c r="G76" s="31"/>
      <c r="H76" s="147">
        <v>0.546</v>
      </c>
      <c r="I76" s="147">
        <v>0.546</v>
      </c>
      <c r="J76" s="147">
        <v>0.546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40</v>
      </c>
      <c r="E77" s="30">
        <v>32</v>
      </c>
      <c r="F77" s="31"/>
      <c r="G77" s="31"/>
      <c r="H77" s="147">
        <v>1.2</v>
      </c>
      <c r="I77" s="147">
        <v>1.02</v>
      </c>
      <c r="J77" s="147">
        <v>0.96</v>
      </c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182</v>
      </c>
      <c r="E78" s="30">
        <v>180</v>
      </c>
      <c r="F78" s="31"/>
      <c r="G78" s="31"/>
      <c r="H78" s="147">
        <v>9</v>
      </c>
      <c r="I78" s="147">
        <v>9.1</v>
      </c>
      <c r="J78" s="147">
        <v>9</v>
      </c>
      <c r="K78" s="32"/>
    </row>
    <row r="79" spans="1:11" s="33" customFormat="1" ht="11.25" customHeight="1">
      <c r="A79" s="35" t="s">
        <v>62</v>
      </c>
      <c r="B79" s="29"/>
      <c r="C79" s="30">
        <v>27</v>
      </c>
      <c r="D79" s="30">
        <v>59</v>
      </c>
      <c r="E79" s="30">
        <v>26</v>
      </c>
      <c r="F79" s="31"/>
      <c r="G79" s="31"/>
      <c r="H79" s="147">
        <v>0.737</v>
      </c>
      <c r="I79" s="147">
        <v>0.702</v>
      </c>
      <c r="J79" s="147">
        <v>0.724</v>
      </c>
      <c r="K79" s="32"/>
    </row>
    <row r="80" spans="1:11" s="42" customFormat="1" ht="11.25" customHeight="1">
      <c r="A80" s="43" t="s">
        <v>63</v>
      </c>
      <c r="B80" s="37"/>
      <c r="C80" s="38">
        <v>8969</v>
      </c>
      <c r="D80" s="38">
        <v>8921</v>
      </c>
      <c r="E80" s="38">
        <v>9083</v>
      </c>
      <c r="F80" s="39">
        <v>101.81593991704966</v>
      </c>
      <c r="G80" s="40"/>
      <c r="H80" s="148">
        <v>487.112</v>
      </c>
      <c r="I80" s="149">
        <v>491.295</v>
      </c>
      <c r="J80" s="149">
        <v>499.87399999999997</v>
      </c>
      <c r="K80" s="41">
        <v>101.74620136577818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166</v>
      </c>
      <c r="D82" s="30">
        <v>166</v>
      </c>
      <c r="E82" s="30">
        <v>230</v>
      </c>
      <c r="F82" s="31"/>
      <c r="G82" s="31"/>
      <c r="H82" s="147">
        <v>7.749</v>
      </c>
      <c r="I82" s="147">
        <v>7.749</v>
      </c>
      <c r="J82" s="147">
        <v>7.749</v>
      </c>
      <c r="K82" s="32"/>
    </row>
    <row r="83" spans="1:11" s="33" customFormat="1" ht="11.25" customHeight="1">
      <c r="A83" s="35" t="s">
        <v>65</v>
      </c>
      <c r="B83" s="29"/>
      <c r="C83" s="30">
        <v>242</v>
      </c>
      <c r="D83" s="30">
        <v>240</v>
      </c>
      <c r="E83" s="30">
        <v>320</v>
      </c>
      <c r="F83" s="31"/>
      <c r="G83" s="31"/>
      <c r="H83" s="147">
        <v>13.191</v>
      </c>
      <c r="I83" s="147">
        <v>13</v>
      </c>
      <c r="J83" s="147">
        <v>13</v>
      </c>
      <c r="K83" s="32"/>
    </row>
    <row r="84" spans="1:11" s="42" customFormat="1" ht="11.25" customHeight="1">
      <c r="A84" s="36" t="s">
        <v>66</v>
      </c>
      <c r="B84" s="37"/>
      <c r="C84" s="38">
        <v>408</v>
      </c>
      <c r="D84" s="38">
        <v>406</v>
      </c>
      <c r="E84" s="38">
        <v>550</v>
      </c>
      <c r="F84" s="39">
        <v>135.4679802955665</v>
      </c>
      <c r="G84" s="40"/>
      <c r="H84" s="148">
        <v>20.94</v>
      </c>
      <c r="I84" s="149">
        <v>20.749</v>
      </c>
      <c r="J84" s="149">
        <v>20.749</v>
      </c>
      <c r="K84" s="41">
        <v>100.00000000000001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11218</v>
      </c>
      <c r="D87" s="53">
        <v>11040</v>
      </c>
      <c r="E87" s="53">
        <v>11410</v>
      </c>
      <c r="F87" s="54">
        <f>IF(D87&gt;0,100*E87/D87,0)</f>
        <v>103.35144927536231</v>
      </c>
      <c r="G87" s="40"/>
      <c r="H87" s="152">
        <v>587.1740000000001</v>
      </c>
      <c r="I87" s="153">
        <v>585.157</v>
      </c>
      <c r="J87" s="153">
        <v>573.607</v>
      </c>
      <c r="K87" s="54">
        <f>IF(I87&gt;0,100*J87/I87,0)</f>
        <v>98.02617075417365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9" zoomScaleSheetLayoutView="99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35</v>
      </c>
      <c r="D9" s="30">
        <v>24</v>
      </c>
      <c r="E9" s="30">
        <v>29</v>
      </c>
      <c r="F9" s="31"/>
      <c r="G9" s="31"/>
      <c r="H9" s="147">
        <v>0.791</v>
      </c>
      <c r="I9" s="147">
        <v>0.235</v>
      </c>
      <c r="J9" s="147">
        <v>0.235</v>
      </c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20</v>
      </c>
      <c r="E10" s="30">
        <v>21</v>
      </c>
      <c r="F10" s="31"/>
      <c r="G10" s="31"/>
      <c r="H10" s="147">
        <v>0.518</v>
      </c>
      <c r="I10" s="147">
        <v>0.523</v>
      </c>
      <c r="J10" s="147">
        <v>0.523</v>
      </c>
      <c r="K10" s="32"/>
    </row>
    <row r="11" spans="1:11" s="33" customFormat="1" ht="11.25" customHeight="1">
      <c r="A11" s="28" t="s">
        <v>9</v>
      </c>
      <c r="B11" s="29"/>
      <c r="C11" s="30">
        <v>22</v>
      </c>
      <c r="D11" s="30">
        <v>18</v>
      </c>
      <c r="E11" s="30">
        <v>21</v>
      </c>
      <c r="F11" s="31"/>
      <c r="G11" s="31"/>
      <c r="H11" s="147">
        <v>0.485</v>
      </c>
      <c r="I11" s="147">
        <v>0.472</v>
      </c>
      <c r="J11" s="147">
        <v>0.472</v>
      </c>
      <c r="K11" s="32"/>
    </row>
    <row r="12" spans="1:11" s="33" customFormat="1" ht="11.25" customHeight="1">
      <c r="A12" s="35" t="s">
        <v>10</v>
      </c>
      <c r="B12" s="29"/>
      <c r="C12" s="30">
        <v>51</v>
      </c>
      <c r="D12" s="30">
        <v>40</v>
      </c>
      <c r="E12" s="30">
        <v>50</v>
      </c>
      <c r="F12" s="31"/>
      <c r="G12" s="31"/>
      <c r="H12" s="147">
        <v>1.239</v>
      </c>
      <c r="I12" s="147">
        <v>0.911</v>
      </c>
      <c r="J12" s="147">
        <v>0.911</v>
      </c>
      <c r="K12" s="32"/>
    </row>
    <row r="13" spans="1:11" s="42" customFormat="1" ht="11.25" customHeight="1">
      <c r="A13" s="36" t="s">
        <v>11</v>
      </c>
      <c r="B13" s="37"/>
      <c r="C13" s="38">
        <v>130</v>
      </c>
      <c r="D13" s="38">
        <v>102</v>
      </c>
      <c r="E13" s="38">
        <v>121</v>
      </c>
      <c r="F13" s="39">
        <v>118.62745098039215</v>
      </c>
      <c r="G13" s="40"/>
      <c r="H13" s="148">
        <v>3.0330000000000004</v>
      </c>
      <c r="I13" s="149">
        <v>2.141</v>
      </c>
      <c r="J13" s="149">
        <v>2.141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1</v>
      </c>
      <c r="F15" s="39">
        <v>50</v>
      </c>
      <c r="G15" s="40"/>
      <c r="H15" s="148">
        <v>0.02</v>
      </c>
      <c r="I15" s="149">
        <v>0.02</v>
      </c>
      <c r="J15" s="149">
        <v>0.012</v>
      </c>
      <c r="K15" s="41">
        <v>60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17</v>
      </c>
      <c r="D19" s="30">
        <v>17</v>
      </c>
      <c r="E19" s="30">
        <v>7</v>
      </c>
      <c r="F19" s="31"/>
      <c r="G19" s="31"/>
      <c r="H19" s="147">
        <v>0.953</v>
      </c>
      <c r="I19" s="147">
        <v>0.955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47">
        <v>0.285</v>
      </c>
      <c r="I20" s="147">
        <v>0.285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12</v>
      </c>
      <c r="E21" s="30">
        <v>10</v>
      </c>
      <c r="F21" s="31"/>
      <c r="G21" s="31"/>
      <c r="H21" s="147">
        <v>0.216</v>
      </c>
      <c r="I21" s="147">
        <v>0.216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31</v>
      </c>
      <c r="F22" s="39">
        <v>72.09302325581395</v>
      </c>
      <c r="G22" s="40"/>
      <c r="H22" s="148">
        <v>1.454</v>
      </c>
      <c r="I22" s="149">
        <v>1.456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18</v>
      </c>
      <c r="D24" s="38">
        <v>20</v>
      </c>
      <c r="E24" s="38">
        <v>26</v>
      </c>
      <c r="F24" s="39">
        <v>130</v>
      </c>
      <c r="G24" s="40"/>
      <c r="H24" s="148">
        <v>1.8</v>
      </c>
      <c r="I24" s="149">
        <v>2.4</v>
      </c>
      <c r="J24" s="149">
        <v>2.267</v>
      </c>
      <c r="K24" s="41">
        <v>94.45833333333333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87</v>
      </c>
      <c r="D26" s="38">
        <v>80</v>
      </c>
      <c r="E26" s="38">
        <v>80</v>
      </c>
      <c r="F26" s="39">
        <v>100</v>
      </c>
      <c r="G26" s="40"/>
      <c r="H26" s="148">
        <v>7.608</v>
      </c>
      <c r="I26" s="149">
        <v>6.6</v>
      </c>
      <c r="J26" s="149">
        <v>6.6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47">
        <v>0.045</v>
      </c>
      <c r="I30" s="147"/>
      <c r="J30" s="147">
        <v>0.045</v>
      </c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48">
        <v>0.045</v>
      </c>
      <c r="I31" s="149"/>
      <c r="J31" s="149">
        <v>0.045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72</v>
      </c>
      <c r="D33" s="30">
        <v>70</v>
      </c>
      <c r="E33" s="30">
        <v>70</v>
      </c>
      <c r="F33" s="31"/>
      <c r="G33" s="31"/>
      <c r="H33" s="147">
        <v>1.382</v>
      </c>
      <c r="I33" s="147">
        <v>1.4</v>
      </c>
      <c r="J33" s="147">
        <v>1.3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25</v>
      </c>
      <c r="F34" s="31"/>
      <c r="G34" s="31"/>
      <c r="H34" s="147">
        <v>0.226</v>
      </c>
      <c r="I34" s="147">
        <v>0.225</v>
      </c>
      <c r="J34" s="147">
        <v>0.225</v>
      </c>
      <c r="K34" s="32"/>
    </row>
    <row r="35" spans="1:11" s="33" customFormat="1" ht="11.25" customHeight="1">
      <c r="A35" s="35" t="s">
        <v>26</v>
      </c>
      <c r="B35" s="29"/>
      <c r="C35" s="30">
        <v>3</v>
      </c>
      <c r="D35" s="30">
        <v>4</v>
      </c>
      <c r="E35" s="30">
        <v>4</v>
      </c>
      <c r="F35" s="31"/>
      <c r="G35" s="31"/>
      <c r="H35" s="147">
        <v>0.046</v>
      </c>
      <c r="I35" s="147">
        <v>0.06</v>
      </c>
      <c r="J35" s="147">
        <v>0.06</v>
      </c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9</v>
      </c>
      <c r="F36" s="31"/>
      <c r="G36" s="31"/>
      <c r="H36" s="147">
        <v>0.1</v>
      </c>
      <c r="I36" s="147">
        <v>0.1</v>
      </c>
      <c r="J36" s="147">
        <v>0.1</v>
      </c>
      <c r="K36" s="32"/>
    </row>
    <row r="37" spans="1:11" s="42" customFormat="1" ht="11.25" customHeight="1">
      <c r="A37" s="36" t="s">
        <v>28</v>
      </c>
      <c r="B37" s="37"/>
      <c r="C37" s="38">
        <v>91</v>
      </c>
      <c r="D37" s="38">
        <v>90</v>
      </c>
      <c r="E37" s="38">
        <v>108</v>
      </c>
      <c r="F37" s="39">
        <v>120</v>
      </c>
      <c r="G37" s="40"/>
      <c r="H37" s="148">
        <v>1.754</v>
      </c>
      <c r="I37" s="149">
        <v>1.7850000000000001</v>
      </c>
      <c r="J37" s="149">
        <v>1.6850000000000003</v>
      </c>
      <c r="K37" s="41">
        <v>94.39775910364146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56</v>
      </c>
      <c r="D39" s="38">
        <v>50</v>
      </c>
      <c r="E39" s="38">
        <v>40</v>
      </c>
      <c r="F39" s="39">
        <v>80</v>
      </c>
      <c r="G39" s="40"/>
      <c r="H39" s="148">
        <v>0.974</v>
      </c>
      <c r="I39" s="149">
        <v>0.87</v>
      </c>
      <c r="J39" s="149">
        <v>0.73</v>
      </c>
      <c r="K39" s="41">
        <v>83.9080459770115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202</v>
      </c>
      <c r="D41" s="30">
        <v>186</v>
      </c>
      <c r="E41" s="30">
        <v>186</v>
      </c>
      <c r="F41" s="31"/>
      <c r="G41" s="31"/>
      <c r="H41" s="147">
        <v>14.14</v>
      </c>
      <c r="I41" s="147">
        <v>13.485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24</v>
      </c>
      <c r="D42" s="30">
        <v>9</v>
      </c>
      <c r="E42" s="30">
        <v>23</v>
      </c>
      <c r="F42" s="31"/>
      <c r="G42" s="31"/>
      <c r="H42" s="147">
        <v>1.8</v>
      </c>
      <c r="I42" s="147">
        <v>0.675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>
        <v>5</v>
      </c>
      <c r="F43" s="31"/>
      <c r="G43" s="31"/>
      <c r="H43" s="147">
        <v>0.065</v>
      </c>
      <c r="I43" s="147">
        <v>0.06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19</v>
      </c>
      <c r="E45" s="30">
        <v>20</v>
      </c>
      <c r="F45" s="31"/>
      <c r="G45" s="31"/>
      <c r="H45" s="147">
        <v>0.4</v>
      </c>
      <c r="I45" s="147">
        <v>1.14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1105</v>
      </c>
      <c r="D46" s="30">
        <v>1090</v>
      </c>
      <c r="E46" s="30">
        <v>1076</v>
      </c>
      <c r="F46" s="31"/>
      <c r="G46" s="31"/>
      <c r="H46" s="147">
        <v>77.35</v>
      </c>
      <c r="I46" s="147">
        <v>74.12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50</v>
      </c>
      <c r="D47" s="30">
        <v>51</v>
      </c>
      <c r="E47" s="30">
        <v>50</v>
      </c>
      <c r="F47" s="31"/>
      <c r="G47" s="31"/>
      <c r="H47" s="147">
        <v>2.5</v>
      </c>
      <c r="I47" s="147">
        <v>4.08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1120</v>
      </c>
      <c r="E48" s="30">
        <v>1100</v>
      </c>
      <c r="F48" s="31"/>
      <c r="G48" s="31"/>
      <c r="H48" s="147">
        <v>84.5</v>
      </c>
      <c r="I48" s="147">
        <v>84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29</v>
      </c>
      <c r="D49" s="30">
        <v>157</v>
      </c>
      <c r="E49" s="30">
        <v>150</v>
      </c>
      <c r="F49" s="31"/>
      <c r="G49" s="31"/>
      <c r="H49" s="147">
        <v>1.885</v>
      </c>
      <c r="I49" s="147">
        <v>10.205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2731</v>
      </c>
      <c r="D50" s="38">
        <v>2633</v>
      </c>
      <c r="E50" s="38">
        <v>2610</v>
      </c>
      <c r="F50" s="39">
        <v>99.12647170527914</v>
      </c>
      <c r="G50" s="40"/>
      <c r="H50" s="148">
        <v>182.64</v>
      </c>
      <c r="I50" s="149">
        <v>187.76500000000001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48">
        <v>0.128</v>
      </c>
      <c r="I52" s="149">
        <v>0.128</v>
      </c>
      <c r="J52" s="149">
        <v>0.128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240</v>
      </c>
      <c r="E54" s="30">
        <v>250</v>
      </c>
      <c r="F54" s="31"/>
      <c r="G54" s="31"/>
      <c r="H54" s="147">
        <v>18</v>
      </c>
      <c r="I54" s="147">
        <v>13.92</v>
      </c>
      <c r="J54" s="147">
        <v>13.75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2</v>
      </c>
      <c r="E55" s="30">
        <v>2</v>
      </c>
      <c r="F55" s="31"/>
      <c r="G55" s="31"/>
      <c r="H55" s="147">
        <v>0.04</v>
      </c>
      <c r="I55" s="147">
        <v>0.08</v>
      </c>
      <c r="J55" s="147">
        <v>0.08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4</v>
      </c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>
        <v>3</v>
      </c>
      <c r="E57" s="30">
        <v>3</v>
      </c>
      <c r="F57" s="31"/>
      <c r="G57" s="31"/>
      <c r="H57" s="147"/>
      <c r="I57" s="147">
        <v>0.045</v>
      </c>
      <c r="J57" s="147">
        <v>0.045</v>
      </c>
      <c r="K57" s="32"/>
    </row>
    <row r="58" spans="1:11" s="33" customFormat="1" ht="11.25" customHeight="1">
      <c r="A58" s="35" t="s">
        <v>45</v>
      </c>
      <c r="B58" s="29"/>
      <c r="C58" s="30">
        <v>86</v>
      </c>
      <c r="D58" s="30">
        <v>82</v>
      </c>
      <c r="E58" s="30">
        <v>82</v>
      </c>
      <c r="F58" s="31"/>
      <c r="G58" s="31"/>
      <c r="H58" s="147">
        <v>3.87</v>
      </c>
      <c r="I58" s="147">
        <v>6.586</v>
      </c>
      <c r="J58" s="147">
        <v>6.3</v>
      </c>
      <c r="K58" s="32"/>
    </row>
    <row r="59" spans="1:11" s="42" customFormat="1" ht="11.25" customHeight="1">
      <c r="A59" s="36" t="s">
        <v>46</v>
      </c>
      <c r="B59" s="37"/>
      <c r="C59" s="38">
        <v>387</v>
      </c>
      <c r="D59" s="38">
        <v>331</v>
      </c>
      <c r="E59" s="38">
        <v>337</v>
      </c>
      <c r="F59" s="39">
        <v>101.81268882175226</v>
      </c>
      <c r="G59" s="40"/>
      <c r="H59" s="148">
        <v>21.91</v>
      </c>
      <c r="I59" s="149">
        <v>20.631</v>
      </c>
      <c r="J59" s="149">
        <v>20.175</v>
      </c>
      <c r="K59" s="41">
        <v>97.78973389559401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150</v>
      </c>
      <c r="E61" s="30">
        <v>150</v>
      </c>
      <c r="F61" s="31"/>
      <c r="G61" s="31"/>
      <c r="H61" s="147">
        <v>8.7</v>
      </c>
      <c r="I61" s="147">
        <v>9.75</v>
      </c>
      <c r="J61" s="147">
        <v>9.1</v>
      </c>
      <c r="K61" s="32"/>
    </row>
    <row r="62" spans="1:11" s="33" customFormat="1" ht="11.25" customHeight="1">
      <c r="A62" s="35" t="s">
        <v>48</v>
      </c>
      <c r="B62" s="29"/>
      <c r="C62" s="30">
        <v>9</v>
      </c>
      <c r="D62" s="30">
        <v>9</v>
      </c>
      <c r="E62" s="30">
        <v>9</v>
      </c>
      <c r="F62" s="31"/>
      <c r="G62" s="31"/>
      <c r="H62" s="147">
        <v>0.225</v>
      </c>
      <c r="I62" s="147">
        <v>0.225</v>
      </c>
      <c r="J62" s="147">
        <v>0.225</v>
      </c>
      <c r="K62" s="32"/>
    </row>
    <row r="63" spans="1:11" s="33" customFormat="1" ht="11.25" customHeight="1">
      <c r="A63" s="35" t="s">
        <v>49</v>
      </c>
      <c r="B63" s="29"/>
      <c r="C63" s="30">
        <v>5</v>
      </c>
      <c r="D63" s="30">
        <v>5</v>
      </c>
      <c r="E63" s="30">
        <v>5</v>
      </c>
      <c r="F63" s="31"/>
      <c r="G63" s="31"/>
      <c r="H63" s="147">
        <v>0.25</v>
      </c>
      <c r="I63" s="147">
        <v>0.25</v>
      </c>
      <c r="J63" s="147">
        <v>0.25</v>
      </c>
      <c r="K63" s="32"/>
    </row>
    <row r="64" spans="1:11" s="42" customFormat="1" ht="11.25" customHeight="1">
      <c r="A64" s="36" t="s">
        <v>50</v>
      </c>
      <c r="B64" s="37"/>
      <c r="C64" s="38">
        <v>164</v>
      </c>
      <c r="D64" s="38">
        <v>164</v>
      </c>
      <c r="E64" s="38">
        <v>164</v>
      </c>
      <c r="F64" s="39">
        <v>100</v>
      </c>
      <c r="G64" s="40"/>
      <c r="H64" s="148">
        <v>9.174999999999999</v>
      </c>
      <c r="I64" s="149">
        <v>10.225</v>
      </c>
      <c r="J64" s="149">
        <v>9.575</v>
      </c>
      <c r="K64" s="41">
        <v>93.64303178484107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36</v>
      </c>
      <c r="D66" s="38">
        <v>36</v>
      </c>
      <c r="E66" s="38">
        <v>35</v>
      </c>
      <c r="F66" s="39">
        <v>97.22222222222223</v>
      </c>
      <c r="G66" s="40"/>
      <c r="H66" s="148">
        <v>1.494</v>
      </c>
      <c r="I66" s="149">
        <v>0.75</v>
      </c>
      <c r="J66" s="149">
        <v>0.75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47">
        <v>0.08</v>
      </c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2</v>
      </c>
      <c r="D70" s="38"/>
      <c r="E70" s="38"/>
      <c r="F70" s="39"/>
      <c r="G70" s="40"/>
      <c r="H70" s="148">
        <v>0.08</v>
      </c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1568</v>
      </c>
      <c r="D73" s="30">
        <v>1568</v>
      </c>
      <c r="E73" s="30">
        <v>2031</v>
      </c>
      <c r="F73" s="31"/>
      <c r="G73" s="31"/>
      <c r="H73" s="147">
        <v>108</v>
      </c>
      <c r="I73" s="147">
        <v>108</v>
      </c>
      <c r="J73" s="147">
        <v>108</v>
      </c>
      <c r="K73" s="32"/>
    </row>
    <row r="74" spans="1:11" s="33" customFormat="1" ht="11.25" customHeight="1">
      <c r="A74" s="35" t="s">
        <v>57</v>
      </c>
      <c r="B74" s="29"/>
      <c r="C74" s="30">
        <v>178</v>
      </c>
      <c r="D74" s="30">
        <v>58</v>
      </c>
      <c r="E74" s="30">
        <v>40</v>
      </c>
      <c r="F74" s="31"/>
      <c r="G74" s="31"/>
      <c r="H74" s="147">
        <v>7.12</v>
      </c>
      <c r="I74" s="147">
        <v>1.48</v>
      </c>
      <c r="J74" s="147">
        <v>1.48</v>
      </c>
      <c r="K74" s="32"/>
    </row>
    <row r="75" spans="1:11" s="33" customFormat="1" ht="11.25" customHeight="1">
      <c r="A75" s="35" t="s">
        <v>58</v>
      </c>
      <c r="B75" s="29"/>
      <c r="C75" s="30">
        <v>7</v>
      </c>
      <c r="D75" s="30">
        <v>7</v>
      </c>
      <c r="E75" s="30">
        <v>3</v>
      </c>
      <c r="F75" s="31"/>
      <c r="G75" s="31"/>
      <c r="H75" s="147">
        <v>0.237</v>
      </c>
      <c r="I75" s="147">
        <v>0.237</v>
      </c>
      <c r="J75" s="147">
        <v>0.237</v>
      </c>
      <c r="K75" s="32"/>
    </row>
    <row r="76" spans="1:11" s="33" customFormat="1" ht="11.25" customHeight="1">
      <c r="A76" s="35" t="s">
        <v>59</v>
      </c>
      <c r="B76" s="29"/>
      <c r="C76" s="30">
        <v>42</v>
      </c>
      <c r="D76" s="30">
        <v>42</v>
      </c>
      <c r="E76" s="30">
        <v>42</v>
      </c>
      <c r="F76" s="31"/>
      <c r="G76" s="31"/>
      <c r="H76" s="147">
        <v>2.1</v>
      </c>
      <c r="I76" s="147">
        <v>2.053</v>
      </c>
      <c r="J76" s="147">
        <v>2.053</v>
      </c>
      <c r="K76" s="32"/>
    </row>
    <row r="77" spans="1:11" s="33" customFormat="1" ht="11.25" customHeight="1">
      <c r="A77" s="35" t="s">
        <v>60</v>
      </c>
      <c r="B77" s="29"/>
      <c r="C77" s="30">
        <v>7</v>
      </c>
      <c r="D77" s="30">
        <v>7</v>
      </c>
      <c r="E77" s="30">
        <v>1</v>
      </c>
      <c r="F77" s="31"/>
      <c r="G77" s="31"/>
      <c r="H77" s="147">
        <v>0.175</v>
      </c>
      <c r="I77" s="147">
        <v>0.175</v>
      </c>
      <c r="J77" s="147">
        <v>0.025</v>
      </c>
      <c r="K77" s="32"/>
    </row>
    <row r="78" spans="1:11" s="33" customFormat="1" ht="11.25" customHeight="1">
      <c r="A78" s="35" t="s">
        <v>61</v>
      </c>
      <c r="B78" s="29"/>
      <c r="C78" s="30">
        <v>62</v>
      </c>
      <c r="D78" s="30">
        <v>65</v>
      </c>
      <c r="E78" s="30">
        <v>70</v>
      </c>
      <c r="F78" s="31"/>
      <c r="G78" s="31"/>
      <c r="H78" s="147">
        <v>1.817</v>
      </c>
      <c r="I78" s="147">
        <v>1.917</v>
      </c>
      <c r="J78" s="147">
        <v>1.917</v>
      </c>
      <c r="K78" s="32"/>
    </row>
    <row r="79" spans="1:11" s="33" customFormat="1" ht="11.25" customHeight="1">
      <c r="A79" s="35" t="s">
        <v>62</v>
      </c>
      <c r="B79" s="29"/>
      <c r="C79" s="30">
        <v>593</v>
      </c>
      <c r="D79" s="30">
        <v>674</v>
      </c>
      <c r="E79" s="30">
        <v>503</v>
      </c>
      <c r="F79" s="31"/>
      <c r="G79" s="31"/>
      <c r="H79" s="147">
        <v>30.747</v>
      </c>
      <c r="I79" s="147">
        <v>18.034</v>
      </c>
      <c r="J79" s="147">
        <v>15</v>
      </c>
      <c r="K79" s="32"/>
    </row>
    <row r="80" spans="1:11" s="42" customFormat="1" ht="11.25" customHeight="1">
      <c r="A80" s="43" t="s">
        <v>63</v>
      </c>
      <c r="B80" s="37"/>
      <c r="C80" s="38">
        <v>2457</v>
      </c>
      <c r="D80" s="38">
        <v>2421</v>
      </c>
      <c r="E80" s="38">
        <v>2690</v>
      </c>
      <c r="F80" s="39">
        <v>111.11111111111111</v>
      </c>
      <c r="G80" s="40"/>
      <c r="H80" s="148">
        <v>150.19599999999997</v>
      </c>
      <c r="I80" s="149">
        <v>131.896</v>
      </c>
      <c r="J80" s="149">
        <v>128.712</v>
      </c>
      <c r="K80" s="41">
        <v>97.58597683022988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99</v>
      </c>
      <c r="D82" s="30">
        <v>99</v>
      </c>
      <c r="E82" s="30">
        <v>102</v>
      </c>
      <c r="F82" s="31"/>
      <c r="G82" s="31"/>
      <c r="H82" s="147">
        <v>3.465</v>
      </c>
      <c r="I82" s="147">
        <v>3.465</v>
      </c>
      <c r="J82" s="147">
        <v>3.465</v>
      </c>
      <c r="K82" s="32"/>
    </row>
    <row r="83" spans="1:11" s="33" customFormat="1" ht="11.25" customHeight="1">
      <c r="A83" s="35" t="s">
        <v>65</v>
      </c>
      <c r="B83" s="29"/>
      <c r="C83" s="30">
        <v>136</v>
      </c>
      <c r="D83" s="30">
        <v>130</v>
      </c>
      <c r="E83" s="30">
        <v>130</v>
      </c>
      <c r="F83" s="31"/>
      <c r="G83" s="31"/>
      <c r="H83" s="147">
        <v>4.068</v>
      </c>
      <c r="I83" s="147">
        <v>4</v>
      </c>
      <c r="J83" s="147">
        <v>4</v>
      </c>
      <c r="K83" s="32"/>
    </row>
    <row r="84" spans="1:11" s="42" customFormat="1" ht="11.25" customHeight="1">
      <c r="A84" s="36" t="s">
        <v>66</v>
      </c>
      <c r="B84" s="37"/>
      <c r="C84" s="38">
        <v>235</v>
      </c>
      <c r="D84" s="38">
        <v>229</v>
      </c>
      <c r="E84" s="38">
        <v>232</v>
      </c>
      <c r="F84" s="39">
        <v>101.31004366812228</v>
      </c>
      <c r="G84" s="40"/>
      <c r="H84" s="148">
        <v>7.5329999999999995</v>
      </c>
      <c r="I84" s="149">
        <v>7.465</v>
      </c>
      <c r="J84" s="149">
        <v>7.465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6444</v>
      </c>
      <c r="D87" s="53">
        <v>6205</v>
      </c>
      <c r="E87" s="53">
        <v>6479</v>
      </c>
      <c r="F87" s="54">
        <f>IF(D87&gt;0,100*E87/D87,0)</f>
        <v>104.41579371474617</v>
      </c>
      <c r="G87" s="40"/>
      <c r="H87" s="152">
        <v>389.84399999999994</v>
      </c>
      <c r="I87" s="153">
        <v>374.13199999999995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12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2780</v>
      </c>
      <c r="D9" s="30">
        <v>3113</v>
      </c>
      <c r="E9" s="30">
        <v>3100</v>
      </c>
      <c r="F9" s="31"/>
      <c r="G9" s="31"/>
      <c r="H9" s="147">
        <v>31.381</v>
      </c>
      <c r="I9" s="147">
        <v>34.212</v>
      </c>
      <c r="J9" s="147">
        <v>35.239</v>
      </c>
      <c r="K9" s="32"/>
    </row>
    <row r="10" spans="1:11" s="33" customFormat="1" ht="11.25" customHeight="1">
      <c r="A10" s="35" t="s">
        <v>8</v>
      </c>
      <c r="B10" s="29"/>
      <c r="C10" s="30">
        <v>1872</v>
      </c>
      <c r="D10" s="30">
        <v>1989</v>
      </c>
      <c r="E10" s="30">
        <v>1700</v>
      </c>
      <c r="F10" s="31"/>
      <c r="G10" s="31"/>
      <c r="H10" s="147">
        <v>26.795</v>
      </c>
      <c r="I10" s="147">
        <v>27.309</v>
      </c>
      <c r="J10" s="147">
        <v>27.309</v>
      </c>
      <c r="K10" s="32"/>
    </row>
    <row r="11" spans="1:11" s="33" customFormat="1" ht="11.25" customHeight="1">
      <c r="A11" s="28" t="s">
        <v>9</v>
      </c>
      <c r="B11" s="29"/>
      <c r="C11" s="30">
        <v>1102</v>
      </c>
      <c r="D11" s="30">
        <v>409</v>
      </c>
      <c r="E11" s="30">
        <v>270</v>
      </c>
      <c r="F11" s="31"/>
      <c r="G11" s="31"/>
      <c r="H11" s="147">
        <v>7.032</v>
      </c>
      <c r="I11" s="147">
        <v>8.912</v>
      </c>
      <c r="J11" s="147">
        <v>7.9</v>
      </c>
      <c r="K11" s="32"/>
    </row>
    <row r="12" spans="1:11" s="33" customFormat="1" ht="11.25" customHeight="1">
      <c r="A12" s="35" t="s">
        <v>10</v>
      </c>
      <c r="B12" s="29"/>
      <c r="C12" s="30">
        <v>377</v>
      </c>
      <c r="D12" s="30">
        <v>323</v>
      </c>
      <c r="E12" s="30">
        <v>331</v>
      </c>
      <c r="F12" s="31"/>
      <c r="G12" s="31"/>
      <c r="H12" s="147">
        <v>2.753</v>
      </c>
      <c r="I12" s="147">
        <v>2.557</v>
      </c>
      <c r="J12" s="147">
        <v>2.557</v>
      </c>
      <c r="K12" s="32"/>
    </row>
    <row r="13" spans="1:11" s="42" customFormat="1" ht="11.25" customHeight="1">
      <c r="A13" s="36" t="s">
        <v>11</v>
      </c>
      <c r="B13" s="37"/>
      <c r="C13" s="38">
        <v>6131</v>
      </c>
      <c r="D13" s="38">
        <v>5834</v>
      </c>
      <c r="E13" s="38">
        <v>5401</v>
      </c>
      <c r="F13" s="39">
        <v>92.57799108673295</v>
      </c>
      <c r="G13" s="40"/>
      <c r="H13" s="148">
        <v>67.961</v>
      </c>
      <c r="I13" s="149">
        <v>72.99000000000001</v>
      </c>
      <c r="J13" s="149">
        <v>73.00500000000001</v>
      </c>
      <c r="K13" s="41">
        <v>100.02055076037813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>
        <v>2</v>
      </c>
      <c r="F15" s="39"/>
      <c r="G15" s="40"/>
      <c r="H15" s="148"/>
      <c r="I15" s="149"/>
      <c r="J15" s="149">
        <v>0.015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21</v>
      </c>
      <c r="D24" s="38">
        <v>21</v>
      </c>
      <c r="E24" s="38">
        <v>49</v>
      </c>
      <c r="F24" s="39">
        <v>233.33333333333334</v>
      </c>
      <c r="G24" s="40"/>
      <c r="H24" s="148">
        <v>0.3</v>
      </c>
      <c r="I24" s="149">
        <v>0.3</v>
      </c>
      <c r="J24" s="149">
        <v>0.754</v>
      </c>
      <c r="K24" s="41">
        <v>251.33333333333337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2</v>
      </c>
      <c r="E26" s="38">
        <v>3</v>
      </c>
      <c r="F26" s="39">
        <v>150</v>
      </c>
      <c r="G26" s="40"/>
      <c r="H26" s="148">
        <v>0.126</v>
      </c>
      <c r="I26" s="149">
        <v>0.15</v>
      </c>
      <c r="J26" s="149">
        <v>0.15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>
        <v>1</v>
      </c>
      <c r="E30" s="30"/>
      <c r="F30" s="31"/>
      <c r="G30" s="31"/>
      <c r="H30" s="147"/>
      <c r="I30" s="147"/>
      <c r="J30" s="147">
        <v>0.02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/>
      <c r="F31" s="39"/>
      <c r="G31" s="40"/>
      <c r="H31" s="148"/>
      <c r="I31" s="149"/>
      <c r="J31" s="149">
        <v>0.02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</v>
      </c>
      <c r="D33" s="30">
        <v>1</v>
      </c>
      <c r="E33" s="30">
        <v>14</v>
      </c>
      <c r="F33" s="31"/>
      <c r="G33" s="31"/>
      <c r="H33" s="147">
        <v>0.021</v>
      </c>
      <c r="I33" s="147">
        <v>0.021</v>
      </c>
      <c r="J33" s="147">
        <v>0.24</v>
      </c>
      <c r="K33" s="32"/>
    </row>
    <row r="34" spans="1:11" s="33" customFormat="1" ht="11.25" customHeight="1">
      <c r="A34" s="35" t="s">
        <v>25</v>
      </c>
      <c r="B34" s="29"/>
      <c r="C34" s="30">
        <v>38</v>
      </c>
      <c r="D34" s="30">
        <v>30</v>
      </c>
      <c r="E34" s="30">
        <v>80</v>
      </c>
      <c r="F34" s="31"/>
      <c r="G34" s="31"/>
      <c r="H34" s="147">
        <v>0.734</v>
      </c>
      <c r="I34" s="147">
        <v>0.7</v>
      </c>
      <c r="J34" s="147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47">
        <v>0.02</v>
      </c>
      <c r="I36" s="147">
        <v>0.02</v>
      </c>
      <c r="J36" s="147">
        <v>0.02</v>
      </c>
      <c r="K36" s="32"/>
    </row>
    <row r="37" spans="1:11" s="42" customFormat="1" ht="11.25" customHeight="1">
      <c r="A37" s="36" t="s">
        <v>28</v>
      </c>
      <c r="B37" s="37"/>
      <c r="C37" s="38">
        <v>42</v>
      </c>
      <c r="D37" s="38">
        <v>34</v>
      </c>
      <c r="E37" s="38">
        <v>97</v>
      </c>
      <c r="F37" s="39">
        <v>285.29411764705884</v>
      </c>
      <c r="G37" s="40"/>
      <c r="H37" s="148">
        <v>0.775</v>
      </c>
      <c r="I37" s="149">
        <v>0.741</v>
      </c>
      <c r="J37" s="149">
        <v>0.96</v>
      </c>
      <c r="K37" s="41">
        <v>129.55465587044534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8</v>
      </c>
      <c r="F39" s="39">
        <v>114.28571428571429</v>
      </c>
      <c r="G39" s="40"/>
      <c r="H39" s="148">
        <v>0.147</v>
      </c>
      <c r="I39" s="149">
        <v>0.14</v>
      </c>
      <c r="J39" s="149">
        <v>0.13</v>
      </c>
      <c r="K39" s="41">
        <v>92.85714285714285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26</v>
      </c>
      <c r="E46" s="30">
        <v>31</v>
      </c>
      <c r="F46" s="31"/>
      <c r="G46" s="31"/>
      <c r="H46" s="147">
        <v>0.988</v>
      </c>
      <c r="I46" s="147">
        <v>0.988</v>
      </c>
      <c r="J46" s="147">
        <v>0.93</v>
      </c>
      <c r="K46" s="32"/>
    </row>
    <row r="47" spans="1:11" s="33" customFormat="1" ht="11.25" customHeight="1">
      <c r="A47" s="35" t="s">
        <v>36</v>
      </c>
      <c r="B47" s="29"/>
      <c r="C47" s="30">
        <v>20</v>
      </c>
      <c r="D47" s="30"/>
      <c r="E47" s="30">
        <v>3</v>
      </c>
      <c r="F47" s="31"/>
      <c r="G47" s="31"/>
      <c r="H47" s="147">
        <v>0.3</v>
      </c>
      <c r="I47" s="147"/>
      <c r="J47" s="147">
        <v>0.03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>
        <v>6</v>
      </c>
      <c r="F48" s="31"/>
      <c r="G48" s="31"/>
      <c r="H48" s="147"/>
      <c r="I48" s="147"/>
      <c r="J48" s="147">
        <v>0.27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>
        <v>1</v>
      </c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46</v>
      </c>
      <c r="D50" s="38">
        <v>26</v>
      </c>
      <c r="E50" s="38">
        <v>41</v>
      </c>
      <c r="F50" s="39">
        <v>157.69230769230768</v>
      </c>
      <c r="G50" s="40"/>
      <c r="H50" s="148">
        <v>1.288</v>
      </c>
      <c r="I50" s="149">
        <v>0.988</v>
      </c>
      <c r="J50" s="149">
        <v>1.23</v>
      </c>
      <c r="K50" s="41">
        <v>124.49392712550608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>
        <v>0.21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7</v>
      </c>
      <c r="D58" s="30">
        <v>7</v>
      </c>
      <c r="E58" s="30">
        <v>11</v>
      </c>
      <c r="F58" s="31"/>
      <c r="G58" s="31"/>
      <c r="H58" s="147">
        <v>0.147</v>
      </c>
      <c r="I58" s="147">
        <v>0.147</v>
      </c>
      <c r="J58" s="147">
        <v>0.286</v>
      </c>
      <c r="K58" s="32"/>
    </row>
    <row r="59" spans="1:11" s="42" customFormat="1" ht="11.25" customHeight="1">
      <c r="A59" s="36" t="s">
        <v>46</v>
      </c>
      <c r="B59" s="37"/>
      <c r="C59" s="38">
        <v>7</v>
      </c>
      <c r="D59" s="38">
        <v>7</v>
      </c>
      <c r="E59" s="38">
        <v>11</v>
      </c>
      <c r="F59" s="39">
        <v>157.14285714285714</v>
      </c>
      <c r="G59" s="40"/>
      <c r="H59" s="148">
        <v>0.147</v>
      </c>
      <c r="I59" s="149">
        <v>0.147</v>
      </c>
      <c r="J59" s="149">
        <v>0.286</v>
      </c>
      <c r="K59" s="41">
        <f>IF(I59&gt;0,100*J59/I59,0)</f>
        <v>194.5578231292517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51</v>
      </c>
      <c r="D61" s="30">
        <v>45</v>
      </c>
      <c r="E61" s="30">
        <v>75</v>
      </c>
      <c r="F61" s="31"/>
      <c r="G61" s="31"/>
      <c r="H61" s="147">
        <v>1.785</v>
      </c>
      <c r="I61" s="147">
        <v>2.925</v>
      </c>
      <c r="J61" s="147">
        <v>1.505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57</v>
      </c>
      <c r="D63" s="30">
        <v>57</v>
      </c>
      <c r="E63" s="30">
        <v>47</v>
      </c>
      <c r="F63" s="31"/>
      <c r="G63" s="31"/>
      <c r="H63" s="147">
        <v>1.311</v>
      </c>
      <c r="I63" s="147">
        <v>1.473</v>
      </c>
      <c r="J63" s="147">
        <v>1.241</v>
      </c>
      <c r="K63" s="32"/>
    </row>
    <row r="64" spans="1:11" s="42" customFormat="1" ht="11.25" customHeight="1">
      <c r="A64" s="36" t="s">
        <v>50</v>
      </c>
      <c r="B64" s="37"/>
      <c r="C64" s="38">
        <v>108</v>
      </c>
      <c r="D64" s="38">
        <v>102</v>
      </c>
      <c r="E64" s="38">
        <v>122</v>
      </c>
      <c r="F64" s="39">
        <v>119.6078431372549</v>
      </c>
      <c r="G64" s="40"/>
      <c r="H64" s="148">
        <v>3.096</v>
      </c>
      <c r="I64" s="149">
        <v>4.398</v>
      </c>
      <c r="J64" s="149">
        <v>2.746</v>
      </c>
      <c r="K64" s="41">
        <v>62.43747157799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12</v>
      </c>
      <c r="E66" s="38">
        <v>10</v>
      </c>
      <c r="F66" s="39">
        <v>83.33333333333333</v>
      </c>
      <c r="G66" s="40"/>
      <c r="H66" s="148">
        <v>0.276</v>
      </c>
      <c r="I66" s="149">
        <v>0.21</v>
      </c>
      <c r="J66" s="149">
        <v>0.184</v>
      </c>
      <c r="K66" s="41">
        <v>87.61904761904762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112</v>
      </c>
      <c r="D68" s="30"/>
      <c r="E68" s="30"/>
      <c r="F68" s="31"/>
      <c r="G68" s="31"/>
      <c r="H68" s="147">
        <v>1.344</v>
      </c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112</v>
      </c>
      <c r="D70" s="38"/>
      <c r="E70" s="38"/>
      <c r="F70" s="39"/>
      <c r="G70" s="40"/>
      <c r="H70" s="148">
        <v>1.344</v>
      </c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4</v>
      </c>
      <c r="D73" s="30">
        <v>4</v>
      </c>
      <c r="E73" s="30">
        <v>13</v>
      </c>
      <c r="F73" s="31"/>
      <c r="G73" s="31"/>
      <c r="H73" s="147">
        <v>0.16</v>
      </c>
      <c r="I73" s="147">
        <v>0.03</v>
      </c>
      <c r="J73" s="147">
        <v>0.16</v>
      </c>
      <c r="K73" s="32"/>
    </row>
    <row r="74" spans="1:11" s="33" customFormat="1" ht="11.25" customHeight="1">
      <c r="A74" s="35" t="s">
        <v>57</v>
      </c>
      <c r="B74" s="29"/>
      <c r="C74" s="30">
        <v>16</v>
      </c>
      <c r="D74" s="30">
        <v>20</v>
      </c>
      <c r="E74" s="30"/>
      <c r="F74" s="31"/>
      <c r="G74" s="31"/>
      <c r="H74" s="147">
        <v>0.312</v>
      </c>
      <c r="I74" s="147">
        <v>0.39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3</v>
      </c>
      <c r="D75" s="30">
        <v>3</v>
      </c>
      <c r="E75" s="30">
        <v>2</v>
      </c>
      <c r="F75" s="31"/>
      <c r="G75" s="31"/>
      <c r="H75" s="147">
        <v>0.054</v>
      </c>
      <c r="I75" s="147">
        <v>0.01</v>
      </c>
      <c r="J75" s="147">
        <v>0.055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7">
        <v>0.012</v>
      </c>
      <c r="I77" s="147">
        <v>0.012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47">
        <v>0.5</v>
      </c>
      <c r="I78" s="147">
        <v>0.5</v>
      </c>
      <c r="J78" s="147">
        <v>0.5</v>
      </c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>
        <v>1</v>
      </c>
      <c r="F79" s="31"/>
      <c r="G79" s="31"/>
      <c r="H79" s="147">
        <v>0.018</v>
      </c>
      <c r="I79" s="147">
        <v>0.025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50</v>
      </c>
      <c r="D80" s="38">
        <v>54</v>
      </c>
      <c r="E80" s="38">
        <v>42</v>
      </c>
      <c r="F80" s="39">
        <v>77.77777777777777</v>
      </c>
      <c r="G80" s="40"/>
      <c r="H80" s="148">
        <v>1.056</v>
      </c>
      <c r="I80" s="149">
        <v>0.9670000000000001</v>
      </c>
      <c r="J80" s="149">
        <v>0.715</v>
      </c>
      <c r="K80" s="41">
        <v>73.94002068252327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9</v>
      </c>
      <c r="D82" s="30">
        <v>9</v>
      </c>
      <c r="E82" s="30">
        <v>9</v>
      </c>
      <c r="F82" s="31"/>
      <c r="G82" s="31"/>
      <c r="H82" s="147">
        <v>0.225</v>
      </c>
      <c r="I82" s="147">
        <v>0.225</v>
      </c>
      <c r="J82" s="147">
        <v>0.225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9</v>
      </c>
      <c r="D84" s="38">
        <v>9</v>
      </c>
      <c r="E84" s="38">
        <v>9</v>
      </c>
      <c r="F84" s="39">
        <v>100</v>
      </c>
      <c r="G84" s="40"/>
      <c r="H84" s="148">
        <v>0.225</v>
      </c>
      <c r="I84" s="149">
        <v>0.225</v>
      </c>
      <c r="J84" s="149">
        <v>0.225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6551</v>
      </c>
      <c r="D87" s="53">
        <v>6109</v>
      </c>
      <c r="E87" s="53">
        <v>5795</v>
      </c>
      <c r="F87" s="54">
        <f>IF(D87&gt;0,100*E87/D87,0)</f>
        <v>94.86004256015714</v>
      </c>
      <c r="G87" s="40"/>
      <c r="H87" s="152">
        <v>76.741</v>
      </c>
      <c r="I87" s="153">
        <v>81.466</v>
      </c>
      <c r="J87" s="153">
        <v>80.42</v>
      </c>
      <c r="K87" s="54">
        <f>IF(I87&gt;0,100*J87/I87,0)</f>
        <v>98.71602877273955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5" zoomScaleSheetLayoutView="95" zoomScalePageLayoutView="0" workbookViewId="0" topLeftCell="A1">
      <selection activeCell="D87" sqref="D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12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2</v>
      </c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2</v>
      </c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30</v>
      </c>
      <c r="E33" s="30">
        <v>25</v>
      </c>
      <c r="F33" s="31"/>
      <c r="G33" s="31"/>
      <c r="H33" s="147">
        <v>0.435</v>
      </c>
      <c r="I33" s="147">
        <v>0.45</v>
      </c>
      <c r="J33" s="147">
        <v>0.36</v>
      </c>
      <c r="K33" s="32"/>
    </row>
    <row r="34" spans="1:11" s="33" customFormat="1" ht="11.25" customHeight="1">
      <c r="A34" s="35" t="s">
        <v>25</v>
      </c>
      <c r="B34" s="29"/>
      <c r="C34" s="30">
        <v>2</v>
      </c>
      <c r="D34" s="30">
        <v>2</v>
      </c>
      <c r="E34" s="30">
        <v>1</v>
      </c>
      <c r="F34" s="31"/>
      <c r="G34" s="31"/>
      <c r="H34" s="147">
        <v>0.033</v>
      </c>
      <c r="I34" s="147">
        <v>0.033</v>
      </c>
      <c r="J34" s="147">
        <v>0.033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>
        <v>2</v>
      </c>
      <c r="F36" s="31"/>
      <c r="G36" s="31"/>
      <c r="H36" s="147">
        <v>0.024</v>
      </c>
      <c r="I36" s="147">
        <v>0.024</v>
      </c>
      <c r="J36" s="147">
        <v>0.024</v>
      </c>
      <c r="K36" s="32"/>
    </row>
    <row r="37" spans="1:11" s="42" customFormat="1" ht="11.25" customHeight="1">
      <c r="A37" s="36" t="s">
        <v>28</v>
      </c>
      <c r="B37" s="37"/>
      <c r="C37" s="38">
        <v>31</v>
      </c>
      <c r="D37" s="38">
        <v>33</v>
      </c>
      <c r="E37" s="38">
        <v>28</v>
      </c>
      <c r="F37" s="39">
        <v>84.84848484848484</v>
      </c>
      <c r="G37" s="40"/>
      <c r="H37" s="148">
        <v>0.492</v>
      </c>
      <c r="I37" s="149">
        <v>0.507</v>
      </c>
      <c r="J37" s="149">
        <v>0.41700000000000004</v>
      </c>
      <c r="K37" s="41">
        <v>82.24852071005918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23</v>
      </c>
      <c r="D39" s="38">
        <v>20</v>
      </c>
      <c r="E39" s="38">
        <v>18</v>
      </c>
      <c r="F39" s="39">
        <v>90</v>
      </c>
      <c r="G39" s="40"/>
      <c r="H39" s="148">
        <v>0.223</v>
      </c>
      <c r="I39" s="149">
        <v>0.039</v>
      </c>
      <c r="J39" s="149">
        <v>0.1</v>
      </c>
      <c r="K39" s="41">
        <v>256.4102564102564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13</v>
      </c>
      <c r="D46" s="30">
        <v>13</v>
      </c>
      <c r="E46" s="30">
        <v>12</v>
      </c>
      <c r="F46" s="31"/>
      <c r="G46" s="31"/>
      <c r="H46" s="147">
        <v>0.39</v>
      </c>
      <c r="I46" s="147">
        <v>0.39</v>
      </c>
      <c r="J46" s="147">
        <v>0.36</v>
      </c>
      <c r="K46" s="32"/>
    </row>
    <row r="47" spans="1:11" s="33" customFormat="1" ht="11.25" customHeight="1">
      <c r="A47" s="35" t="s">
        <v>36</v>
      </c>
      <c r="B47" s="29"/>
      <c r="C47" s="30">
        <v>2</v>
      </c>
      <c r="D47" s="30">
        <v>2</v>
      </c>
      <c r="E47" s="30">
        <v>1</v>
      </c>
      <c r="F47" s="31"/>
      <c r="G47" s="31"/>
      <c r="H47" s="147">
        <v>0.02</v>
      </c>
      <c r="I47" s="147">
        <v>0.02</v>
      </c>
      <c r="J47" s="147">
        <v>0.025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20</v>
      </c>
      <c r="D50" s="38">
        <v>15</v>
      </c>
      <c r="E50" s="38">
        <v>13</v>
      </c>
      <c r="F50" s="39">
        <v>86.66666666666667</v>
      </c>
      <c r="G50" s="40"/>
      <c r="H50" s="148">
        <v>0.41000000000000003</v>
      </c>
      <c r="I50" s="149">
        <v>0.41000000000000003</v>
      </c>
      <c r="J50" s="149">
        <v>0.385</v>
      </c>
      <c r="K50" s="41">
        <v>93.90243902439023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28</v>
      </c>
      <c r="D61" s="30">
        <v>23</v>
      </c>
      <c r="E61" s="30">
        <v>25</v>
      </c>
      <c r="F61" s="31"/>
      <c r="G61" s="31"/>
      <c r="H61" s="147">
        <v>0.868</v>
      </c>
      <c r="I61" s="147">
        <v>0.7</v>
      </c>
      <c r="J61" s="147">
        <v>0.69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33</v>
      </c>
      <c r="D63" s="30">
        <v>33</v>
      </c>
      <c r="E63" s="30">
        <v>33</v>
      </c>
      <c r="F63" s="31"/>
      <c r="G63" s="31"/>
      <c r="H63" s="147">
        <v>0.594</v>
      </c>
      <c r="I63" s="147">
        <v>0.594</v>
      </c>
      <c r="J63" s="147">
        <v>0.594</v>
      </c>
      <c r="K63" s="32"/>
    </row>
    <row r="64" spans="1:11" s="42" customFormat="1" ht="11.25" customHeight="1">
      <c r="A64" s="36" t="s">
        <v>50</v>
      </c>
      <c r="B64" s="37"/>
      <c r="C64" s="38">
        <v>61</v>
      </c>
      <c r="D64" s="38">
        <v>56</v>
      </c>
      <c r="E64" s="38">
        <v>58</v>
      </c>
      <c r="F64" s="39">
        <f>IF(D64&gt;0,100*E64/D64,0)</f>
        <v>103.57142857142857</v>
      </c>
      <c r="G64" s="40"/>
      <c r="H64" s="148">
        <v>1.462</v>
      </c>
      <c r="I64" s="149">
        <v>1.294</v>
      </c>
      <c r="J64" s="149">
        <v>1.2839999999999998</v>
      </c>
      <c r="K64" s="41">
        <v>99.22720247295207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6</v>
      </c>
      <c r="D66" s="38">
        <v>16</v>
      </c>
      <c r="E66" s="38">
        <v>22</v>
      </c>
      <c r="F66" s="39">
        <v>137.5</v>
      </c>
      <c r="G66" s="40"/>
      <c r="H66" s="148">
        <v>0.081</v>
      </c>
      <c r="I66" s="149">
        <v>0.39</v>
      </c>
      <c r="J66" s="149">
        <v>0.243</v>
      </c>
      <c r="K66" s="41">
        <v>62.30769230769231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>
        <v>0</v>
      </c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25</v>
      </c>
      <c r="D72" s="30">
        <v>25</v>
      </c>
      <c r="E72" s="30">
        <v>25</v>
      </c>
      <c r="F72" s="31"/>
      <c r="G72" s="31"/>
      <c r="H72" s="147">
        <v>0.275</v>
      </c>
      <c r="I72" s="147">
        <v>0.275</v>
      </c>
      <c r="J72" s="147">
        <v>0.275</v>
      </c>
      <c r="K72" s="32"/>
    </row>
    <row r="73" spans="1:11" s="33" customFormat="1" ht="11.25" customHeight="1">
      <c r="A73" s="35" t="s">
        <v>56</v>
      </c>
      <c r="B73" s="29"/>
      <c r="C73" s="30">
        <v>20</v>
      </c>
      <c r="D73" s="30">
        <v>20</v>
      </c>
      <c r="E73" s="30">
        <v>20</v>
      </c>
      <c r="F73" s="31"/>
      <c r="G73" s="31"/>
      <c r="H73" s="147">
        <v>0.4</v>
      </c>
      <c r="I73" s="147">
        <v>0.4</v>
      </c>
      <c r="J73" s="147">
        <v>0.4</v>
      </c>
      <c r="K73" s="32"/>
    </row>
    <row r="74" spans="1:11" s="33" customFormat="1" ht="11.25" customHeight="1">
      <c r="A74" s="35" t="s">
        <v>57</v>
      </c>
      <c r="B74" s="29"/>
      <c r="C74" s="30">
        <v>12</v>
      </c>
      <c r="D74" s="30">
        <v>15</v>
      </c>
      <c r="E74" s="30"/>
      <c r="F74" s="31"/>
      <c r="G74" s="31"/>
      <c r="H74" s="147">
        <v>0.18</v>
      </c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>
        <v>2</v>
      </c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35</v>
      </c>
      <c r="E76" s="30">
        <v>5</v>
      </c>
      <c r="F76" s="31"/>
      <c r="G76" s="31"/>
      <c r="H76" s="147">
        <v>1.33</v>
      </c>
      <c r="I76" s="147">
        <v>0.131</v>
      </c>
      <c r="J76" s="147">
        <v>0.1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2</v>
      </c>
      <c r="E77" s="30">
        <v>2</v>
      </c>
      <c r="F77" s="31"/>
      <c r="G77" s="31"/>
      <c r="H77" s="147">
        <v>0.036</v>
      </c>
      <c r="I77" s="147">
        <v>0.036</v>
      </c>
      <c r="J77" s="147">
        <v>0.036</v>
      </c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23</v>
      </c>
      <c r="E78" s="30">
        <v>25</v>
      </c>
      <c r="F78" s="31"/>
      <c r="G78" s="31"/>
      <c r="H78" s="147">
        <v>0.5</v>
      </c>
      <c r="I78" s="147">
        <v>0.5</v>
      </c>
      <c r="J78" s="147">
        <v>0.5</v>
      </c>
      <c r="K78" s="32"/>
    </row>
    <row r="79" spans="1:11" s="33" customFormat="1" ht="11.25" customHeight="1">
      <c r="A79" s="35" t="s">
        <v>62</v>
      </c>
      <c r="B79" s="29"/>
      <c r="C79" s="30">
        <v>6</v>
      </c>
      <c r="D79" s="30">
        <v>2</v>
      </c>
      <c r="E79" s="30">
        <v>9</v>
      </c>
      <c r="F79" s="31"/>
      <c r="G79" s="31"/>
      <c r="H79" s="147">
        <v>0.075</v>
      </c>
      <c r="I79" s="147">
        <v>0.025</v>
      </c>
      <c r="J79" s="147">
        <v>0.113</v>
      </c>
      <c r="K79" s="32"/>
    </row>
    <row r="80" spans="1:11" s="42" customFormat="1" ht="11.25" customHeight="1">
      <c r="A80" s="43" t="s">
        <v>63</v>
      </c>
      <c r="B80" s="37"/>
      <c r="C80" s="38">
        <v>125</v>
      </c>
      <c r="D80" s="38">
        <v>122</v>
      </c>
      <c r="E80" s="38">
        <v>88</v>
      </c>
      <c r="F80" s="39">
        <v>72.1311475409836</v>
      </c>
      <c r="G80" s="40"/>
      <c r="H80" s="148">
        <v>2.7960000000000003</v>
      </c>
      <c r="I80" s="149">
        <v>1.367</v>
      </c>
      <c r="J80" s="149">
        <v>1.424</v>
      </c>
      <c r="K80" s="41">
        <v>104.1697147037308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5</v>
      </c>
      <c r="D82" s="30">
        <v>5</v>
      </c>
      <c r="E82" s="30">
        <v>8</v>
      </c>
      <c r="F82" s="31"/>
      <c r="G82" s="31"/>
      <c r="H82" s="147">
        <v>0.123</v>
      </c>
      <c r="I82" s="147">
        <v>0.123</v>
      </c>
      <c r="J82" s="147">
        <v>0.123</v>
      </c>
      <c r="K82" s="32"/>
    </row>
    <row r="83" spans="1:11" s="33" customFormat="1" ht="11.25" customHeight="1">
      <c r="A83" s="35" t="s">
        <v>65</v>
      </c>
      <c r="B83" s="29"/>
      <c r="C83" s="30">
        <v>8</v>
      </c>
      <c r="D83" s="30">
        <v>8</v>
      </c>
      <c r="E83" s="30"/>
      <c r="F83" s="31"/>
      <c r="G83" s="31"/>
      <c r="H83" s="147">
        <v>0.123</v>
      </c>
      <c r="I83" s="147">
        <v>0.122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13</v>
      </c>
      <c r="D84" s="38">
        <v>13</v>
      </c>
      <c r="E84" s="38">
        <v>8</v>
      </c>
      <c r="F84" s="39">
        <v>61.53846153846154</v>
      </c>
      <c r="G84" s="40"/>
      <c r="H84" s="148">
        <v>0.246</v>
      </c>
      <c r="I84" s="149">
        <v>0.245</v>
      </c>
      <c r="J84" s="149">
        <v>0.123</v>
      </c>
      <c r="K84" s="41">
        <v>50.204081632653065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279</v>
      </c>
      <c r="D87" s="53">
        <v>275</v>
      </c>
      <c r="E87" s="53">
        <v>237</v>
      </c>
      <c r="F87" s="54">
        <f>IF(D87&gt;0,100*E87/D87,0)</f>
        <v>86.18181818181819</v>
      </c>
      <c r="G87" s="40"/>
      <c r="H87" s="152">
        <v>5.710000000000001</v>
      </c>
      <c r="I87" s="153">
        <v>4.252</v>
      </c>
      <c r="J87" s="153">
        <v>3.976</v>
      </c>
      <c r="K87" s="54">
        <f>IF(I87&gt;0,100*J87/I87,0)</f>
        <v>93.50893697083727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5" zoomScaleSheetLayoutView="95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11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40</v>
      </c>
      <c r="D9" s="30">
        <v>37</v>
      </c>
      <c r="E9" s="30">
        <v>36</v>
      </c>
      <c r="F9" s="31"/>
      <c r="G9" s="31"/>
      <c r="H9" s="147">
        <v>0.687</v>
      </c>
      <c r="I9" s="147">
        <v>0.602</v>
      </c>
      <c r="J9" s="147">
        <v>0.602</v>
      </c>
      <c r="K9" s="32"/>
    </row>
    <row r="10" spans="1:11" s="33" customFormat="1" ht="11.25" customHeight="1">
      <c r="A10" s="35" t="s">
        <v>8</v>
      </c>
      <c r="B10" s="29"/>
      <c r="C10" s="30">
        <v>18</v>
      </c>
      <c r="D10" s="30">
        <v>13</v>
      </c>
      <c r="E10" s="30">
        <v>16</v>
      </c>
      <c r="F10" s="31"/>
      <c r="G10" s="31"/>
      <c r="H10" s="147">
        <v>0.306</v>
      </c>
      <c r="I10" s="147">
        <v>0.262</v>
      </c>
      <c r="J10" s="147">
        <v>0.323</v>
      </c>
      <c r="K10" s="32"/>
    </row>
    <row r="11" spans="1:11" s="33" customFormat="1" ht="11.25" customHeight="1">
      <c r="A11" s="28" t="s">
        <v>9</v>
      </c>
      <c r="B11" s="29"/>
      <c r="C11" s="30">
        <v>24</v>
      </c>
      <c r="D11" s="30">
        <v>25</v>
      </c>
      <c r="E11" s="30">
        <v>22</v>
      </c>
      <c r="F11" s="31"/>
      <c r="G11" s="31"/>
      <c r="H11" s="147">
        <v>0.516</v>
      </c>
      <c r="I11" s="147">
        <v>0.493</v>
      </c>
      <c r="J11" s="147">
        <v>0.509</v>
      </c>
      <c r="K11" s="32"/>
    </row>
    <row r="12" spans="1:11" s="33" customFormat="1" ht="11.25" customHeight="1">
      <c r="A12" s="35" t="s">
        <v>10</v>
      </c>
      <c r="B12" s="29"/>
      <c r="C12" s="30">
        <v>70</v>
      </c>
      <c r="D12" s="30">
        <v>70</v>
      </c>
      <c r="E12" s="30">
        <v>68</v>
      </c>
      <c r="F12" s="31"/>
      <c r="G12" s="31"/>
      <c r="H12" s="147">
        <v>1.888</v>
      </c>
      <c r="I12" s="147">
        <v>1.586</v>
      </c>
      <c r="J12" s="147">
        <v>1.291</v>
      </c>
      <c r="K12" s="32"/>
    </row>
    <row r="13" spans="1:11" s="42" customFormat="1" ht="11.25" customHeight="1">
      <c r="A13" s="36" t="s">
        <v>11</v>
      </c>
      <c r="B13" s="37"/>
      <c r="C13" s="38">
        <v>152</v>
      </c>
      <c r="D13" s="38">
        <v>145</v>
      </c>
      <c r="E13" s="38">
        <v>142</v>
      </c>
      <c r="F13" s="39">
        <v>97.93103448275862</v>
      </c>
      <c r="G13" s="40"/>
      <c r="H13" s="148">
        <v>3.3970000000000002</v>
      </c>
      <c r="I13" s="149">
        <v>2.943</v>
      </c>
      <c r="J13" s="149">
        <v>2.725</v>
      </c>
      <c r="K13" s="41">
        <v>92.5925925925926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8</v>
      </c>
      <c r="D15" s="38">
        <v>6</v>
      </c>
      <c r="E15" s="38">
        <v>8</v>
      </c>
      <c r="F15" s="39">
        <v>133.33333333333334</v>
      </c>
      <c r="G15" s="40"/>
      <c r="H15" s="148">
        <v>0.165</v>
      </c>
      <c r="I15" s="149">
        <v>0.17</v>
      </c>
      <c r="J15" s="149">
        <v>0.15</v>
      </c>
      <c r="K15" s="41">
        <v>88.23529411764706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/>
      <c r="E17" s="38"/>
      <c r="F17" s="39"/>
      <c r="G17" s="40"/>
      <c r="H17" s="148">
        <v>0.02</v>
      </c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46</v>
      </c>
      <c r="D19" s="30">
        <v>46</v>
      </c>
      <c r="E19" s="30">
        <v>46</v>
      </c>
      <c r="F19" s="31"/>
      <c r="G19" s="31"/>
      <c r="H19" s="147">
        <v>1.02</v>
      </c>
      <c r="I19" s="147">
        <v>1.02</v>
      </c>
      <c r="J19" s="147">
        <v>0.969</v>
      </c>
      <c r="K19" s="32"/>
    </row>
    <row r="20" spans="1:11" s="33" customFormat="1" ht="11.25" customHeight="1">
      <c r="A20" s="35" t="s">
        <v>15</v>
      </c>
      <c r="B20" s="29"/>
      <c r="C20" s="30">
        <v>67</v>
      </c>
      <c r="D20" s="30">
        <v>69</v>
      </c>
      <c r="E20" s="30">
        <v>67</v>
      </c>
      <c r="F20" s="31"/>
      <c r="G20" s="31"/>
      <c r="H20" s="147">
        <v>1.046</v>
      </c>
      <c r="I20" s="147">
        <v>1.046</v>
      </c>
      <c r="J20" s="147">
        <v>1.026</v>
      </c>
      <c r="K20" s="32"/>
    </row>
    <row r="21" spans="1:11" s="33" customFormat="1" ht="11.25" customHeight="1">
      <c r="A21" s="35" t="s">
        <v>16</v>
      </c>
      <c r="B21" s="29"/>
      <c r="C21" s="30">
        <v>108</v>
      </c>
      <c r="D21" s="30">
        <v>114</v>
      </c>
      <c r="E21" s="30">
        <v>108</v>
      </c>
      <c r="F21" s="31"/>
      <c r="G21" s="31"/>
      <c r="H21" s="147">
        <v>1.574</v>
      </c>
      <c r="I21" s="147">
        <v>1.663</v>
      </c>
      <c r="J21" s="147">
        <v>1.544</v>
      </c>
      <c r="K21" s="32"/>
    </row>
    <row r="22" spans="1:11" s="42" customFormat="1" ht="11.25" customHeight="1">
      <c r="A22" s="36" t="s">
        <v>17</v>
      </c>
      <c r="B22" s="37"/>
      <c r="C22" s="38">
        <v>221</v>
      </c>
      <c r="D22" s="38">
        <v>229</v>
      </c>
      <c r="E22" s="38">
        <v>221</v>
      </c>
      <c r="F22" s="39">
        <v>96.5065502183406</v>
      </c>
      <c r="G22" s="40"/>
      <c r="H22" s="148">
        <v>3.6399999999999997</v>
      </c>
      <c r="I22" s="149">
        <v>3.729</v>
      </c>
      <c r="J22" s="149">
        <v>3.539</v>
      </c>
      <c r="K22" s="41">
        <v>94.90480021453473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82</v>
      </c>
      <c r="D24" s="38">
        <v>60</v>
      </c>
      <c r="E24" s="38">
        <v>61</v>
      </c>
      <c r="F24" s="39">
        <v>101.66666666666667</v>
      </c>
      <c r="G24" s="40"/>
      <c r="H24" s="148">
        <v>2.296</v>
      </c>
      <c r="I24" s="149">
        <v>2.296</v>
      </c>
      <c r="J24" s="149">
        <v>1.726</v>
      </c>
      <c r="K24" s="41">
        <v>75.17421602787456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28</v>
      </c>
      <c r="D26" s="38">
        <v>25</v>
      </c>
      <c r="E26" s="38">
        <v>25</v>
      </c>
      <c r="F26" s="39">
        <v>100</v>
      </c>
      <c r="G26" s="40"/>
      <c r="H26" s="148">
        <v>0.728</v>
      </c>
      <c r="I26" s="149">
        <v>0.7</v>
      </c>
      <c r="J26" s="149">
        <v>0.725</v>
      </c>
      <c r="K26" s="41">
        <v>103.57142857142858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</v>
      </c>
      <c r="D28" s="30">
        <v>5</v>
      </c>
      <c r="E28" s="30">
        <v>2</v>
      </c>
      <c r="F28" s="31"/>
      <c r="G28" s="31"/>
      <c r="H28" s="147">
        <v>0.144</v>
      </c>
      <c r="I28" s="147">
        <v>0.106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7">
        <v>0.02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359</v>
      </c>
      <c r="D30" s="30">
        <v>351</v>
      </c>
      <c r="E30" s="30">
        <v>336</v>
      </c>
      <c r="F30" s="31"/>
      <c r="G30" s="31"/>
      <c r="H30" s="147">
        <v>6.964</v>
      </c>
      <c r="I30" s="147">
        <v>6.964</v>
      </c>
      <c r="J30" s="147">
        <v>6.984</v>
      </c>
      <c r="K30" s="32"/>
    </row>
    <row r="31" spans="1:11" s="42" customFormat="1" ht="11.25" customHeight="1">
      <c r="A31" s="43" t="s">
        <v>23</v>
      </c>
      <c r="B31" s="37"/>
      <c r="C31" s="38">
        <v>366</v>
      </c>
      <c r="D31" s="38">
        <v>356</v>
      </c>
      <c r="E31" s="38">
        <v>338</v>
      </c>
      <c r="F31" s="39">
        <v>94.9438202247191</v>
      </c>
      <c r="G31" s="40"/>
      <c r="H31" s="148">
        <v>7.128</v>
      </c>
      <c r="I31" s="149">
        <v>7.07</v>
      </c>
      <c r="J31" s="149">
        <v>6.984</v>
      </c>
      <c r="K31" s="41">
        <v>98.78359264497878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100</v>
      </c>
      <c r="D33" s="30">
        <v>86</v>
      </c>
      <c r="E33" s="30">
        <v>93</v>
      </c>
      <c r="F33" s="31"/>
      <c r="G33" s="31"/>
      <c r="H33" s="147">
        <v>2.456</v>
      </c>
      <c r="I33" s="147">
        <v>2.46</v>
      </c>
      <c r="J33" s="147">
        <v>2.2</v>
      </c>
      <c r="K33" s="32"/>
    </row>
    <row r="34" spans="1:11" s="33" customFormat="1" ht="11.25" customHeight="1">
      <c r="A34" s="35" t="s">
        <v>25</v>
      </c>
      <c r="B34" s="29"/>
      <c r="C34" s="30">
        <v>18</v>
      </c>
      <c r="D34" s="30">
        <v>24</v>
      </c>
      <c r="E34" s="30">
        <v>18</v>
      </c>
      <c r="F34" s="31"/>
      <c r="G34" s="31"/>
      <c r="H34" s="147">
        <v>0.441</v>
      </c>
      <c r="I34" s="147">
        <v>0.45</v>
      </c>
      <c r="J34" s="147">
        <v>0.5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110</v>
      </c>
      <c r="D36" s="30">
        <v>120</v>
      </c>
      <c r="E36" s="30">
        <v>110</v>
      </c>
      <c r="F36" s="31"/>
      <c r="G36" s="31"/>
      <c r="H36" s="147">
        <v>2.438</v>
      </c>
      <c r="I36" s="147">
        <v>2.438</v>
      </c>
      <c r="J36" s="147">
        <v>2.116</v>
      </c>
      <c r="K36" s="32"/>
    </row>
    <row r="37" spans="1:11" s="42" customFormat="1" ht="11.25" customHeight="1">
      <c r="A37" s="36" t="s">
        <v>28</v>
      </c>
      <c r="B37" s="37"/>
      <c r="C37" s="38">
        <v>228</v>
      </c>
      <c r="D37" s="38">
        <v>230</v>
      </c>
      <c r="E37" s="38">
        <v>221</v>
      </c>
      <c r="F37" s="39">
        <v>96.08695652173913</v>
      </c>
      <c r="G37" s="40"/>
      <c r="H37" s="148">
        <v>5.335</v>
      </c>
      <c r="I37" s="149">
        <v>5.348000000000001</v>
      </c>
      <c r="J37" s="149">
        <v>4.816000000000001</v>
      </c>
      <c r="K37" s="41">
        <v>90.05235602094241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30</v>
      </c>
      <c r="E39" s="38">
        <v>14</v>
      </c>
      <c r="F39" s="39">
        <v>46.666666666666664</v>
      </c>
      <c r="G39" s="40"/>
      <c r="H39" s="148">
        <v>0.293</v>
      </c>
      <c r="I39" s="149">
        <v>0.29</v>
      </c>
      <c r="J39" s="149">
        <v>0.2</v>
      </c>
      <c r="K39" s="41">
        <v>68.96551724137932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73</v>
      </c>
      <c r="D41" s="30">
        <v>73</v>
      </c>
      <c r="E41" s="30">
        <v>39</v>
      </c>
      <c r="F41" s="31"/>
      <c r="G41" s="31"/>
      <c r="H41" s="147">
        <v>1.767</v>
      </c>
      <c r="I41" s="147">
        <v>1.767</v>
      </c>
      <c r="J41" s="147">
        <v>1.242</v>
      </c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>
        <v>5</v>
      </c>
      <c r="E42" s="30"/>
      <c r="F42" s="31"/>
      <c r="G42" s="31"/>
      <c r="H42" s="147">
        <v>0.15</v>
      </c>
      <c r="I42" s="147">
        <v>0.15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44</v>
      </c>
      <c r="D43" s="30">
        <v>44</v>
      </c>
      <c r="E43" s="30">
        <v>37</v>
      </c>
      <c r="F43" s="31"/>
      <c r="G43" s="31"/>
      <c r="H43" s="147">
        <v>0.88</v>
      </c>
      <c r="I43" s="147">
        <v>0.88</v>
      </c>
      <c r="J43" s="147">
        <v>1.11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5</v>
      </c>
      <c r="E45" s="30">
        <v>5</v>
      </c>
      <c r="F45" s="31"/>
      <c r="G45" s="31"/>
      <c r="H45" s="147">
        <v>0.125</v>
      </c>
      <c r="I45" s="147">
        <v>0.125</v>
      </c>
      <c r="J45" s="147">
        <v>0.128</v>
      </c>
      <c r="K45" s="32"/>
    </row>
    <row r="46" spans="1:11" s="33" customFormat="1" ht="11.25" customHeight="1">
      <c r="A46" s="35" t="s">
        <v>35</v>
      </c>
      <c r="B46" s="29"/>
      <c r="C46" s="30">
        <v>596</v>
      </c>
      <c r="D46" s="30">
        <v>596</v>
      </c>
      <c r="E46" s="30">
        <v>522</v>
      </c>
      <c r="F46" s="31"/>
      <c r="G46" s="31"/>
      <c r="H46" s="147">
        <v>34.568</v>
      </c>
      <c r="I46" s="147">
        <v>34.568</v>
      </c>
      <c r="J46" s="147">
        <v>25.056</v>
      </c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8</v>
      </c>
      <c r="E47" s="30">
        <v>9</v>
      </c>
      <c r="F47" s="31"/>
      <c r="G47" s="31"/>
      <c r="H47" s="147">
        <v>0.256</v>
      </c>
      <c r="I47" s="147">
        <v>0.256</v>
      </c>
      <c r="J47" s="147">
        <v>0.378</v>
      </c>
      <c r="K47" s="32"/>
    </row>
    <row r="48" spans="1:11" s="33" customFormat="1" ht="11.25" customHeight="1">
      <c r="A48" s="35" t="s">
        <v>37</v>
      </c>
      <c r="B48" s="29"/>
      <c r="C48" s="30">
        <v>231</v>
      </c>
      <c r="D48" s="30">
        <v>231</v>
      </c>
      <c r="E48" s="30">
        <v>168</v>
      </c>
      <c r="F48" s="31"/>
      <c r="G48" s="31"/>
      <c r="H48" s="147">
        <v>9.24</v>
      </c>
      <c r="I48" s="147">
        <v>9.24</v>
      </c>
      <c r="J48" s="147">
        <v>7.56</v>
      </c>
      <c r="K48" s="32"/>
    </row>
    <row r="49" spans="1:11" s="33" customFormat="1" ht="11.25" customHeight="1">
      <c r="A49" s="35" t="s">
        <v>38</v>
      </c>
      <c r="B49" s="29"/>
      <c r="C49" s="30">
        <v>2</v>
      </c>
      <c r="D49" s="30">
        <v>2</v>
      </c>
      <c r="E49" s="30">
        <v>1</v>
      </c>
      <c r="F49" s="31"/>
      <c r="G49" s="31"/>
      <c r="H49" s="147">
        <v>0.06</v>
      </c>
      <c r="I49" s="147">
        <v>0.06</v>
      </c>
      <c r="J49" s="147">
        <v>0.03</v>
      </c>
      <c r="K49" s="32"/>
    </row>
    <row r="50" spans="1:11" s="42" customFormat="1" ht="11.25" customHeight="1">
      <c r="A50" s="43" t="s">
        <v>39</v>
      </c>
      <c r="B50" s="37"/>
      <c r="C50" s="38">
        <v>964</v>
      </c>
      <c r="D50" s="38">
        <v>964</v>
      </c>
      <c r="E50" s="38">
        <v>781</v>
      </c>
      <c r="F50" s="39">
        <v>81.01659751037344</v>
      </c>
      <c r="G50" s="40"/>
      <c r="H50" s="148">
        <v>47.046</v>
      </c>
      <c r="I50" s="149">
        <v>47.046</v>
      </c>
      <c r="J50" s="149">
        <v>35.504000000000005</v>
      </c>
      <c r="K50" s="41">
        <v>75.4665646388641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</v>
      </c>
      <c r="D52" s="38">
        <v>3</v>
      </c>
      <c r="E52" s="38">
        <v>3</v>
      </c>
      <c r="F52" s="39">
        <v>100</v>
      </c>
      <c r="G52" s="40"/>
      <c r="H52" s="148">
        <v>0.084</v>
      </c>
      <c r="I52" s="149">
        <v>0.084</v>
      </c>
      <c r="J52" s="149">
        <v>0.084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>
        <v>2</v>
      </c>
      <c r="F55" s="31"/>
      <c r="G55" s="31"/>
      <c r="H55" s="147"/>
      <c r="I55" s="147"/>
      <c r="J55" s="147">
        <v>0.04</v>
      </c>
      <c r="K55" s="32"/>
    </row>
    <row r="56" spans="1:11" s="33" customFormat="1" ht="11.25" customHeight="1">
      <c r="A56" s="35" t="s">
        <v>43</v>
      </c>
      <c r="B56" s="29"/>
      <c r="C56" s="30">
        <v>4</v>
      </c>
      <c r="D56" s="30">
        <v>5</v>
      </c>
      <c r="E56" s="30"/>
      <c r="F56" s="31"/>
      <c r="G56" s="31"/>
      <c r="H56" s="147"/>
      <c r="I56" s="147">
        <v>0.075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4</v>
      </c>
      <c r="E57" s="30">
        <v>5</v>
      </c>
      <c r="F57" s="31"/>
      <c r="G57" s="31"/>
      <c r="H57" s="147">
        <v>0.06</v>
      </c>
      <c r="I57" s="147">
        <v>0.04</v>
      </c>
      <c r="J57" s="147">
        <v>0.05</v>
      </c>
      <c r="K57" s="32"/>
    </row>
    <row r="58" spans="1:11" s="33" customFormat="1" ht="11.25" customHeight="1">
      <c r="A58" s="35" t="s">
        <v>45</v>
      </c>
      <c r="B58" s="29"/>
      <c r="C58" s="30">
        <v>24</v>
      </c>
      <c r="D58" s="30">
        <v>24</v>
      </c>
      <c r="E58" s="30">
        <v>27</v>
      </c>
      <c r="F58" s="31"/>
      <c r="G58" s="31"/>
      <c r="H58" s="147">
        <v>0.648</v>
      </c>
      <c r="I58" s="147">
        <v>0.648</v>
      </c>
      <c r="J58" s="147">
        <v>0.945</v>
      </c>
      <c r="K58" s="32"/>
    </row>
    <row r="59" spans="1:11" s="42" customFormat="1" ht="11.25" customHeight="1">
      <c r="A59" s="36" t="s">
        <v>46</v>
      </c>
      <c r="B59" s="37"/>
      <c r="C59" s="38">
        <v>32</v>
      </c>
      <c r="D59" s="38">
        <v>33</v>
      </c>
      <c r="E59" s="38">
        <v>34</v>
      </c>
      <c r="F59" s="39">
        <f>IF(D59&gt;0,100*E59/D59,0)</f>
        <v>103.03030303030303</v>
      </c>
      <c r="G59" s="40"/>
      <c r="H59" s="148">
        <v>0.708</v>
      </c>
      <c r="I59" s="149">
        <v>0.763</v>
      </c>
      <c r="J59" s="149">
        <v>1.035</v>
      </c>
      <c r="K59" s="41">
        <v>135.64875491480993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88</v>
      </c>
      <c r="D61" s="30">
        <v>90</v>
      </c>
      <c r="E61" s="30">
        <v>90</v>
      </c>
      <c r="F61" s="31"/>
      <c r="G61" s="31"/>
      <c r="H61" s="147">
        <v>4.312</v>
      </c>
      <c r="I61" s="147">
        <v>4.312</v>
      </c>
      <c r="J61" s="147">
        <v>3.5</v>
      </c>
      <c r="K61" s="32"/>
    </row>
    <row r="62" spans="1:11" s="33" customFormat="1" ht="11.25" customHeight="1">
      <c r="A62" s="35" t="s">
        <v>48</v>
      </c>
      <c r="B62" s="29"/>
      <c r="C62" s="30">
        <v>22</v>
      </c>
      <c r="D62" s="30">
        <v>22</v>
      </c>
      <c r="E62" s="30">
        <v>25</v>
      </c>
      <c r="F62" s="31"/>
      <c r="G62" s="31"/>
      <c r="H62" s="147">
        <v>0.55</v>
      </c>
      <c r="I62" s="147">
        <v>0.625</v>
      </c>
      <c r="J62" s="147">
        <v>0.6</v>
      </c>
      <c r="K62" s="32"/>
    </row>
    <row r="63" spans="1:11" s="33" customFormat="1" ht="11.25" customHeight="1">
      <c r="A63" s="35" t="s">
        <v>49</v>
      </c>
      <c r="B63" s="29"/>
      <c r="C63" s="30">
        <v>27</v>
      </c>
      <c r="D63" s="30">
        <v>27</v>
      </c>
      <c r="E63" s="30">
        <v>37</v>
      </c>
      <c r="F63" s="31"/>
      <c r="G63" s="31"/>
      <c r="H63" s="147">
        <v>0.675</v>
      </c>
      <c r="I63" s="147">
        <v>0.675</v>
      </c>
      <c r="J63" s="147">
        <v>1.036</v>
      </c>
      <c r="K63" s="32"/>
    </row>
    <row r="64" spans="1:11" s="42" customFormat="1" ht="11.25" customHeight="1">
      <c r="A64" s="36" t="s">
        <v>50</v>
      </c>
      <c r="B64" s="37"/>
      <c r="C64" s="38">
        <v>137</v>
      </c>
      <c r="D64" s="38">
        <v>139</v>
      </c>
      <c r="E64" s="38">
        <v>152</v>
      </c>
      <c r="F64" s="39">
        <v>109.35251798561151</v>
      </c>
      <c r="G64" s="40"/>
      <c r="H64" s="148">
        <v>5.537</v>
      </c>
      <c r="I64" s="149">
        <v>5.612</v>
      </c>
      <c r="J64" s="149">
        <v>5.135999999999999</v>
      </c>
      <c r="K64" s="41">
        <v>91.51817533856021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21</v>
      </c>
      <c r="D66" s="38">
        <v>36</v>
      </c>
      <c r="E66" s="38">
        <v>25</v>
      </c>
      <c r="F66" s="39">
        <v>69.44444444444444</v>
      </c>
      <c r="G66" s="40"/>
      <c r="H66" s="148">
        <v>0.626</v>
      </c>
      <c r="I66" s="149">
        <v>1.026</v>
      </c>
      <c r="J66" s="149">
        <v>0.656</v>
      </c>
      <c r="K66" s="41">
        <v>63.93762183235868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47">
        <v>0.03</v>
      </c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>
        <v>35</v>
      </c>
      <c r="D69" s="30">
        <v>35</v>
      </c>
      <c r="E69" s="30">
        <v>35</v>
      </c>
      <c r="F69" s="31"/>
      <c r="G69" s="31"/>
      <c r="H69" s="147">
        <v>1.158</v>
      </c>
      <c r="I69" s="147">
        <v>1.2</v>
      </c>
      <c r="J69" s="147">
        <v>1.2</v>
      </c>
      <c r="K69" s="32"/>
    </row>
    <row r="70" spans="1:11" s="42" customFormat="1" ht="11.25" customHeight="1">
      <c r="A70" s="36" t="s">
        <v>54</v>
      </c>
      <c r="B70" s="37"/>
      <c r="C70" s="38">
        <v>36</v>
      </c>
      <c r="D70" s="38">
        <v>35</v>
      </c>
      <c r="E70" s="38">
        <v>35</v>
      </c>
      <c r="F70" s="39">
        <v>100</v>
      </c>
      <c r="G70" s="40"/>
      <c r="H70" s="148">
        <v>1.188</v>
      </c>
      <c r="I70" s="149">
        <v>1.2</v>
      </c>
      <c r="J70" s="149">
        <v>1.2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</v>
      </c>
      <c r="D72" s="30">
        <v>7</v>
      </c>
      <c r="E72" s="30">
        <v>10</v>
      </c>
      <c r="F72" s="31"/>
      <c r="G72" s="31"/>
      <c r="H72" s="147">
        <v>0.112</v>
      </c>
      <c r="I72" s="147">
        <v>0.165</v>
      </c>
      <c r="J72" s="147">
        <v>0.165</v>
      </c>
      <c r="K72" s="32"/>
    </row>
    <row r="73" spans="1:11" s="33" customFormat="1" ht="11.25" customHeight="1">
      <c r="A73" s="35" t="s">
        <v>56</v>
      </c>
      <c r="B73" s="29"/>
      <c r="C73" s="30">
        <v>382</v>
      </c>
      <c r="D73" s="30">
        <v>230</v>
      </c>
      <c r="E73" s="30">
        <v>230</v>
      </c>
      <c r="F73" s="31"/>
      <c r="G73" s="31"/>
      <c r="H73" s="147">
        <v>5.4</v>
      </c>
      <c r="I73" s="147">
        <v>5.4</v>
      </c>
      <c r="J73" s="147">
        <v>5.741</v>
      </c>
      <c r="K73" s="32"/>
    </row>
    <row r="74" spans="1:11" s="33" customFormat="1" ht="11.25" customHeight="1">
      <c r="A74" s="35" t="s">
        <v>57</v>
      </c>
      <c r="B74" s="29"/>
      <c r="C74" s="30">
        <v>8</v>
      </c>
      <c r="D74" s="30">
        <v>5</v>
      </c>
      <c r="E74" s="30">
        <v>1</v>
      </c>
      <c r="F74" s="31"/>
      <c r="G74" s="31"/>
      <c r="H74" s="147">
        <v>0.16</v>
      </c>
      <c r="I74" s="147">
        <v>0.1</v>
      </c>
      <c r="J74" s="147">
        <v>0.02</v>
      </c>
      <c r="K74" s="32"/>
    </row>
    <row r="75" spans="1:11" s="33" customFormat="1" ht="11.25" customHeight="1">
      <c r="A75" s="35" t="s">
        <v>58</v>
      </c>
      <c r="B75" s="29"/>
      <c r="C75" s="30">
        <v>17</v>
      </c>
      <c r="D75" s="30">
        <v>23</v>
      </c>
      <c r="E75" s="30">
        <v>17</v>
      </c>
      <c r="F75" s="31"/>
      <c r="G75" s="31"/>
      <c r="H75" s="147">
        <v>0.548</v>
      </c>
      <c r="I75" s="147">
        <v>0.548</v>
      </c>
      <c r="J75" s="147">
        <v>0.576</v>
      </c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>
        <v>72</v>
      </c>
      <c r="E76" s="30">
        <v>30</v>
      </c>
      <c r="F76" s="31"/>
      <c r="G76" s="31"/>
      <c r="H76" s="147">
        <v>1.35</v>
      </c>
      <c r="I76" s="147">
        <v>1.575</v>
      </c>
      <c r="J76" s="147">
        <v>1.5</v>
      </c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/>
      <c r="E77" s="30">
        <v>3</v>
      </c>
      <c r="F77" s="31"/>
      <c r="G77" s="31"/>
      <c r="H77" s="147">
        <v>0.061</v>
      </c>
      <c r="I77" s="147">
        <v>0.061</v>
      </c>
      <c r="J77" s="147">
        <v>0.02</v>
      </c>
      <c r="K77" s="32"/>
    </row>
    <row r="78" spans="1:11" s="33" customFormat="1" ht="11.25" customHeight="1">
      <c r="A78" s="35" t="s">
        <v>61</v>
      </c>
      <c r="B78" s="29"/>
      <c r="C78" s="30">
        <v>41</v>
      </c>
      <c r="D78" s="30">
        <v>45</v>
      </c>
      <c r="E78" s="30">
        <v>40</v>
      </c>
      <c r="F78" s="31"/>
      <c r="G78" s="31"/>
      <c r="H78" s="147">
        <v>1.087</v>
      </c>
      <c r="I78" s="147">
        <v>1.215</v>
      </c>
      <c r="J78" s="147">
        <v>1.08</v>
      </c>
      <c r="K78" s="32"/>
    </row>
    <row r="79" spans="1:11" s="33" customFormat="1" ht="11.25" customHeight="1">
      <c r="A79" s="35" t="s">
        <v>62</v>
      </c>
      <c r="B79" s="29"/>
      <c r="C79" s="30">
        <v>142</v>
      </c>
      <c r="D79" s="30">
        <v>142</v>
      </c>
      <c r="E79" s="30">
        <v>133</v>
      </c>
      <c r="F79" s="31"/>
      <c r="G79" s="31"/>
      <c r="H79" s="147">
        <v>4.909</v>
      </c>
      <c r="I79" s="147">
        <v>4.986</v>
      </c>
      <c r="J79" s="147">
        <v>3.189</v>
      </c>
      <c r="K79" s="32"/>
    </row>
    <row r="80" spans="1:11" s="42" customFormat="1" ht="11.25" customHeight="1">
      <c r="A80" s="43" t="s">
        <v>63</v>
      </c>
      <c r="B80" s="37"/>
      <c r="C80" s="38">
        <v>630</v>
      </c>
      <c r="D80" s="38">
        <v>524</v>
      </c>
      <c r="E80" s="38">
        <v>464</v>
      </c>
      <c r="F80" s="39">
        <v>88.54961832061069</v>
      </c>
      <c r="G80" s="40"/>
      <c r="H80" s="148">
        <v>13.626999999999999</v>
      </c>
      <c r="I80" s="149">
        <v>14.05</v>
      </c>
      <c r="J80" s="149">
        <v>12.290999999999999</v>
      </c>
      <c r="K80" s="41">
        <v>87.48042704626333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75</v>
      </c>
      <c r="D82" s="30">
        <v>67</v>
      </c>
      <c r="E82" s="30">
        <v>75</v>
      </c>
      <c r="F82" s="31"/>
      <c r="G82" s="31"/>
      <c r="H82" s="147">
        <v>1.783</v>
      </c>
      <c r="I82" s="147">
        <v>1.783</v>
      </c>
      <c r="J82" s="147">
        <v>2.061</v>
      </c>
      <c r="K82" s="32"/>
    </row>
    <row r="83" spans="1:11" s="33" customFormat="1" ht="11.25" customHeight="1">
      <c r="A83" s="35" t="s">
        <v>65</v>
      </c>
      <c r="B83" s="29"/>
      <c r="C83" s="30">
        <v>91</v>
      </c>
      <c r="D83" s="30">
        <v>86</v>
      </c>
      <c r="E83" s="30">
        <v>90</v>
      </c>
      <c r="F83" s="31"/>
      <c r="G83" s="31"/>
      <c r="H83" s="147">
        <v>1.647</v>
      </c>
      <c r="I83" s="147">
        <v>1.65</v>
      </c>
      <c r="J83" s="147">
        <v>2</v>
      </c>
      <c r="K83" s="32"/>
    </row>
    <row r="84" spans="1:11" s="42" customFormat="1" ht="11.25" customHeight="1">
      <c r="A84" s="36" t="s">
        <v>66</v>
      </c>
      <c r="B84" s="37"/>
      <c r="C84" s="38">
        <v>166</v>
      </c>
      <c r="D84" s="38">
        <v>153</v>
      </c>
      <c r="E84" s="38">
        <v>165</v>
      </c>
      <c r="F84" s="39">
        <v>107.84313725490196</v>
      </c>
      <c r="G84" s="40"/>
      <c r="H84" s="148">
        <v>3.4299999999999997</v>
      </c>
      <c r="I84" s="149">
        <v>3.433</v>
      </c>
      <c r="J84" s="149">
        <v>4.061</v>
      </c>
      <c r="K84" s="41">
        <v>118.29303815904458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3089</v>
      </c>
      <c r="D87" s="53">
        <v>2968</v>
      </c>
      <c r="E87" s="53">
        <v>2689</v>
      </c>
      <c r="F87" s="54">
        <f>IF(D87&gt;0,100*E87/D87,0)</f>
        <v>90.59973045822102</v>
      </c>
      <c r="G87" s="40"/>
      <c r="H87" s="152">
        <v>95.24800000000002</v>
      </c>
      <c r="I87" s="153">
        <v>95.75999999999999</v>
      </c>
      <c r="J87" s="153">
        <v>80.832</v>
      </c>
      <c r="K87" s="54">
        <f>IF(I87&gt;0,100*J87/I87,0)</f>
        <v>84.41102756892231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6" zoomScaleSheetLayoutView="9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289</v>
      </c>
      <c r="I7" s="21" t="s">
        <v>289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0.018</v>
      </c>
      <c r="I33" s="147">
        <v>0.018</v>
      </c>
      <c r="J33" s="147">
        <v>0.018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13.9</v>
      </c>
      <c r="I36" s="147">
        <v>5.188</v>
      </c>
      <c r="J36" s="147">
        <v>4.239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13.918000000000001</v>
      </c>
      <c r="I37" s="149">
        <v>5.2059999999999995</v>
      </c>
      <c r="J37" s="149">
        <v>4.257</v>
      </c>
      <c r="K37" s="41">
        <v>81.7710334229735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0.4</v>
      </c>
      <c r="I39" s="149">
        <v>0.325</v>
      </c>
      <c r="J39" s="149">
        <v>0.27</v>
      </c>
      <c r="K39" s="41">
        <v>83.07692307692308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74.592</v>
      </c>
      <c r="I61" s="147">
        <v>66.221</v>
      </c>
      <c r="J61" s="147">
        <v>84.962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70.691</v>
      </c>
      <c r="I62" s="147">
        <v>78.075</v>
      </c>
      <c r="J62" s="147">
        <v>77.124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245.768</v>
      </c>
      <c r="I63" s="147">
        <v>231.815</v>
      </c>
      <c r="J63" s="147">
        <v>249.655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391.05100000000004</v>
      </c>
      <c r="I64" s="149">
        <v>376.111</v>
      </c>
      <c r="J64" s="149">
        <v>411.741</v>
      </c>
      <c r="K64" s="41">
        <v>109.47326720037435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33.582</v>
      </c>
      <c r="I66" s="149">
        <v>40.5</v>
      </c>
      <c r="J66" s="149">
        <v>40.5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0.07</v>
      </c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0.07</v>
      </c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21.702</v>
      </c>
      <c r="I72" s="147">
        <v>10.657</v>
      </c>
      <c r="J72" s="147">
        <v>18.696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4.323</v>
      </c>
      <c r="I73" s="147">
        <v>2.892</v>
      </c>
      <c r="J73" s="147">
        <v>4.532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5.722</v>
      </c>
      <c r="I74" s="147">
        <v>3.769</v>
      </c>
      <c r="J74" s="147">
        <v>3.746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0.055</v>
      </c>
      <c r="I75" s="147">
        <v>0.061</v>
      </c>
      <c r="J75" s="147">
        <v>0.065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85.984</v>
      </c>
      <c r="I76" s="147">
        <v>99.224</v>
      </c>
      <c r="J76" s="147">
        <v>143.723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1.23</v>
      </c>
      <c r="I78" s="147">
        <v>1.92</v>
      </c>
      <c r="J78" s="147">
        <v>1.865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26.431</v>
      </c>
      <c r="I79" s="147">
        <v>26.289</v>
      </c>
      <c r="J79" s="147">
        <v>16.315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145.447</v>
      </c>
      <c r="I80" s="149">
        <v>144.812</v>
      </c>
      <c r="J80" s="149">
        <v>188.942</v>
      </c>
      <c r="K80" s="41">
        <v>130.4739938679115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0.245</v>
      </c>
      <c r="I82" s="147">
        <v>0.248</v>
      </c>
      <c r="J82" s="147">
        <v>0.257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0.12</v>
      </c>
      <c r="I83" s="147">
        <v>0.12</v>
      </c>
      <c r="J83" s="147">
        <v>0.12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0.365</v>
      </c>
      <c r="I84" s="149">
        <v>0.368</v>
      </c>
      <c r="J84" s="149">
        <v>0.377</v>
      </c>
      <c r="K84" s="41">
        <v>102.44565217391305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584.8330000000001</v>
      </c>
      <c r="I87" s="153">
        <v>567.322</v>
      </c>
      <c r="J87" s="153">
        <v>646.087</v>
      </c>
      <c r="K87" s="54">
        <f>IF(I87&gt;0,100*J87/I87,0)</f>
        <v>113.88364984964447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0.448</v>
      </c>
      <c r="I9" s="147">
        <v>0.512</v>
      </c>
      <c r="J9" s="147">
        <v>0.36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0.075</v>
      </c>
      <c r="I10" s="147">
        <v>0.084</v>
      </c>
      <c r="J10" s="147">
        <v>0.08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0.077</v>
      </c>
      <c r="I11" s="147">
        <v>0.08</v>
      </c>
      <c r="J11" s="147">
        <v>0.082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0.256</v>
      </c>
      <c r="I12" s="147">
        <v>0.272</v>
      </c>
      <c r="J12" s="147">
        <v>0.25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0.856</v>
      </c>
      <c r="I13" s="149">
        <v>0.948</v>
      </c>
      <c r="J13" s="149">
        <v>0.772</v>
      </c>
      <c r="K13" s="41">
        <v>81.43459915611815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0.001</v>
      </c>
      <c r="I19" s="147">
        <v>0.001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0.014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0.002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0.017</v>
      </c>
      <c r="I22" s="149">
        <v>0.001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0.039</v>
      </c>
      <c r="I24" s="149">
        <v>0.027</v>
      </c>
      <c r="J24" s="149">
        <v>0.027</v>
      </c>
      <c r="K24" s="41">
        <v>100.00000000000001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0.112</v>
      </c>
      <c r="I26" s="149">
        <v>0.2</v>
      </c>
      <c r="J26" s="149">
        <v>0.2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7.236</v>
      </c>
      <c r="I28" s="147">
        <v>6.417</v>
      </c>
      <c r="J28" s="147">
        <v>6.417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3.003</v>
      </c>
      <c r="I29" s="147">
        <v>1.744</v>
      </c>
      <c r="J29" s="147">
        <v>1.279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6.195</v>
      </c>
      <c r="I30" s="147">
        <v>12.64</v>
      </c>
      <c r="J30" s="147">
        <v>12.38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16.434</v>
      </c>
      <c r="I31" s="149">
        <v>20.801000000000002</v>
      </c>
      <c r="J31" s="149">
        <v>20.076</v>
      </c>
      <c r="K31" s="41">
        <v>96.51459064468054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0.449</v>
      </c>
      <c r="I33" s="147">
        <v>0.47</v>
      </c>
      <c r="J33" s="147">
        <v>0.5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0.15</v>
      </c>
      <c r="I34" s="147">
        <v>0.135</v>
      </c>
      <c r="J34" s="147">
        <v>0.17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7.297</v>
      </c>
      <c r="I35" s="147">
        <v>6.5</v>
      </c>
      <c r="J35" s="147">
        <v>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1.085</v>
      </c>
      <c r="I36" s="147">
        <v>1.085</v>
      </c>
      <c r="J36" s="147">
        <v>1.098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8.981</v>
      </c>
      <c r="I37" s="149">
        <v>8.190000000000001</v>
      </c>
      <c r="J37" s="149">
        <v>8.768</v>
      </c>
      <c r="K37" s="41">
        <v>107.05738705738705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0.216</v>
      </c>
      <c r="I39" s="149">
        <v>0.21</v>
      </c>
      <c r="J39" s="149">
        <v>0.25</v>
      </c>
      <c r="K39" s="41">
        <v>119.04761904761905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0.016</v>
      </c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0.004</v>
      </c>
      <c r="I45" s="147">
        <v>0.007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0.001</v>
      </c>
      <c r="I48" s="147">
        <v>0.001</v>
      </c>
      <c r="J48" s="147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0.002</v>
      </c>
      <c r="I49" s="147">
        <v>0.002</v>
      </c>
      <c r="J49" s="147">
        <v>0.002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0.023</v>
      </c>
      <c r="I50" s="149">
        <v>0.01</v>
      </c>
      <c r="J50" s="149">
        <v>0.003</v>
      </c>
      <c r="K50" s="41">
        <v>30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0.009</v>
      </c>
      <c r="I52" s="149">
        <v>0.009</v>
      </c>
      <c r="J52" s="149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9.222</v>
      </c>
      <c r="I54" s="147">
        <v>13.95</v>
      </c>
      <c r="J54" s="147">
        <v>6.863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0.019</v>
      </c>
      <c r="I55" s="147">
        <v>0.024</v>
      </c>
      <c r="J55" s="147">
        <v>0.024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0.01</v>
      </c>
      <c r="I56" s="147">
        <v>0.009</v>
      </c>
      <c r="J56" s="147">
        <v>0.009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0.004</v>
      </c>
      <c r="I58" s="147">
        <v>0.003</v>
      </c>
      <c r="J58" s="147">
        <v>0.037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9.254999999999999</v>
      </c>
      <c r="I59" s="149">
        <v>13.985999999999999</v>
      </c>
      <c r="J59" s="149">
        <v>6.933000000000001</v>
      </c>
      <c r="K59" s="41">
        <v>49.57099957099958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3.9</v>
      </c>
      <c r="I61" s="147">
        <v>5.64</v>
      </c>
      <c r="J61" s="147">
        <v>6.09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1.047</v>
      </c>
      <c r="I62" s="147">
        <v>0.939</v>
      </c>
      <c r="J62" s="147">
        <v>1.023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14.213</v>
      </c>
      <c r="I63" s="147">
        <v>16.31</v>
      </c>
      <c r="J63" s="147">
        <v>20.045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19.16</v>
      </c>
      <c r="I64" s="149">
        <v>22.889</v>
      </c>
      <c r="J64" s="149">
        <v>27.158</v>
      </c>
      <c r="K64" s="41">
        <v>118.65088033553236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90.987</v>
      </c>
      <c r="I66" s="149">
        <v>104.423</v>
      </c>
      <c r="J66" s="149">
        <v>92.259</v>
      </c>
      <c r="K66" s="41">
        <v>88.35122530477001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5.134</v>
      </c>
      <c r="I68" s="147">
        <v>5</v>
      </c>
      <c r="J68" s="147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0.97</v>
      </c>
      <c r="I69" s="147">
        <v>1.6</v>
      </c>
      <c r="J69" s="147">
        <v>0.9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6.104</v>
      </c>
      <c r="I70" s="149">
        <v>6.6</v>
      </c>
      <c r="J70" s="149">
        <v>5.4</v>
      </c>
      <c r="K70" s="41">
        <v>81.81818181818183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0.435</v>
      </c>
      <c r="I72" s="147">
        <v>0.797</v>
      </c>
      <c r="J72" s="147">
        <v>0.797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0.004</v>
      </c>
      <c r="I73" s="147">
        <v>0.02</v>
      </c>
      <c r="J73" s="147">
        <v>0.02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0.35</v>
      </c>
      <c r="I74" s="147">
        <v>0.36</v>
      </c>
      <c r="J74" s="147">
        <v>0.395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0.609</v>
      </c>
      <c r="I75" s="147">
        <v>0.627</v>
      </c>
      <c r="J75" s="147">
        <v>0.919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0.157</v>
      </c>
      <c r="I76" s="147">
        <v>0.157</v>
      </c>
      <c r="J76" s="147">
        <v>0.16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0.364</v>
      </c>
      <c r="I77" s="147">
        <v>0.364</v>
      </c>
      <c r="J77" s="147">
        <v>0.29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0.39</v>
      </c>
      <c r="I78" s="147">
        <v>0.396</v>
      </c>
      <c r="J78" s="147">
        <v>0.236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6.785</v>
      </c>
      <c r="I79" s="147">
        <v>1.296</v>
      </c>
      <c r="J79" s="147">
        <v>4.34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9.094000000000001</v>
      </c>
      <c r="I80" s="149">
        <v>4.017</v>
      </c>
      <c r="J80" s="149">
        <v>7.157</v>
      </c>
      <c r="K80" s="41">
        <v>178.16778690565098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1.484</v>
      </c>
      <c r="I82" s="147">
        <v>1.484</v>
      </c>
      <c r="J82" s="147">
        <v>1.484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0.101</v>
      </c>
      <c r="I83" s="147">
        <v>0.1</v>
      </c>
      <c r="J83" s="147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1.585</v>
      </c>
      <c r="I84" s="149">
        <v>1.584</v>
      </c>
      <c r="J84" s="149">
        <v>1.584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162.872</v>
      </c>
      <c r="I87" s="153">
        <v>183.895</v>
      </c>
      <c r="J87" s="153">
        <v>170.596</v>
      </c>
      <c r="K87" s="54">
        <f>IF(I87&gt;0,100*J87/I87,0)</f>
        <v>92.76815574104786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2.244</v>
      </c>
      <c r="I9" s="147">
        <v>2.284</v>
      </c>
      <c r="J9" s="147">
        <v>1.95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0.819</v>
      </c>
      <c r="I10" s="147">
        <v>0.819</v>
      </c>
      <c r="J10" s="147">
        <v>0.81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1.593</v>
      </c>
      <c r="I11" s="147">
        <v>1.849</v>
      </c>
      <c r="J11" s="147">
        <v>1.75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0.525</v>
      </c>
      <c r="I12" s="147">
        <v>0.47</v>
      </c>
      <c r="J12" s="147">
        <v>0.465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5.181000000000001</v>
      </c>
      <c r="I13" s="149">
        <v>5.422</v>
      </c>
      <c r="J13" s="149">
        <v>4.975</v>
      </c>
      <c r="K13" s="41">
        <v>91.7558096643305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0.026</v>
      </c>
      <c r="I15" s="149">
        <v>0.02</v>
      </c>
      <c r="J15" s="149">
        <v>0.03</v>
      </c>
      <c r="K15" s="41">
        <v>150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0.134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0.115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0.099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0.348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1.49</v>
      </c>
      <c r="I24" s="149">
        <v>1</v>
      </c>
      <c r="J24" s="149">
        <v>1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2.304</v>
      </c>
      <c r="I26" s="149">
        <v>2.2</v>
      </c>
      <c r="J26" s="149">
        <v>2.4</v>
      </c>
      <c r="K26" s="41">
        <v>109.09090909090908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6.222</v>
      </c>
      <c r="I28" s="147">
        <v>6.83</v>
      </c>
      <c r="J28" s="147">
        <v>6.83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0.299</v>
      </c>
      <c r="I29" s="147">
        <v>0.288</v>
      </c>
      <c r="J29" s="147">
        <v>0.136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29.832</v>
      </c>
      <c r="I30" s="147">
        <v>27.962</v>
      </c>
      <c r="J30" s="147">
        <v>30.902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36.353</v>
      </c>
      <c r="I31" s="149">
        <v>35.08</v>
      </c>
      <c r="J31" s="149">
        <v>37.868</v>
      </c>
      <c r="K31" s="41">
        <v>107.94754846066135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0.999</v>
      </c>
      <c r="I33" s="147">
        <v>0.98</v>
      </c>
      <c r="J33" s="147">
        <v>0.9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0.379</v>
      </c>
      <c r="I34" s="147">
        <v>0.38</v>
      </c>
      <c r="J34" s="147">
        <v>0.38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1.839</v>
      </c>
      <c r="I35" s="147">
        <v>1.7</v>
      </c>
      <c r="J35" s="147">
        <v>1.5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5.675</v>
      </c>
      <c r="I36" s="147">
        <v>5.675</v>
      </c>
      <c r="J36" s="147">
        <v>3.802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8.892</v>
      </c>
      <c r="I37" s="149">
        <v>8.735</v>
      </c>
      <c r="J37" s="149">
        <v>6.582000000000001</v>
      </c>
      <c r="K37" s="41">
        <v>75.35203205495135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0.023</v>
      </c>
      <c r="I39" s="149">
        <v>0.02</v>
      </c>
      <c r="J39" s="149">
        <v>0.015</v>
      </c>
      <c r="K39" s="41">
        <v>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0.36</v>
      </c>
      <c r="I41" s="147">
        <v>0.648</v>
      </c>
      <c r="J41" s="147">
        <v>0.608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0.35</v>
      </c>
      <c r="I42" s="147">
        <v>0.56</v>
      </c>
      <c r="J42" s="147">
        <v>0.6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0.38</v>
      </c>
      <c r="I43" s="147">
        <v>1.565</v>
      </c>
      <c r="J43" s="147">
        <v>1.8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0.375</v>
      </c>
      <c r="I45" s="147">
        <v>0.4</v>
      </c>
      <c r="J45" s="147">
        <v>0.5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0.006</v>
      </c>
      <c r="I46" s="147">
        <v>0.01</v>
      </c>
      <c r="J46" s="147">
        <v>0.006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0.002</v>
      </c>
      <c r="I47" s="147"/>
      <c r="J47" s="147">
        <v>0.07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0.001</v>
      </c>
      <c r="I48" s="147">
        <v>0.001</v>
      </c>
      <c r="J48" s="147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0.02</v>
      </c>
      <c r="I49" s="147">
        <v>0.021</v>
      </c>
      <c r="J49" s="147">
        <v>0.021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1.4939999999999998</v>
      </c>
      <c r="I50" s="149">
        <v>3.2049999999999996</v>
      </c>
      <c r="J50" s="149">
        <v>3.6059999999999994</v>
      </c>
      <c r="K50" s="41">
        <v>112.51170046801872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0.018</v>
      </c>
      <c r="I52" s="149">
        <v>0.018</v>
      </c>
      <c r="J52" s="149">
        <v>0.018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0.684</v>
      </c>
      <c r="I54" s="147">
        <v>0.8</v>
      </c>
      <c r="J54" s="147">
        <v>0.735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0.014</v>
      </c>
      <c r="I55" s="147">
        <v>0.016</v>
      </c>
      <c r="J55" s="147">
        <v>0.016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0.144</v>
      </c>
      <c r="I56" s="147">
        <v>0.052</v>
      </c>
      <c r="J56" s="147">
        <v>0.12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0.036</v>
      </c>
      <c r="I57" s="147">
        <v>0.045</v>
      </c>
      <c r="J57" s="147">
        <v>0.045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0.032</v>
      </c>
      <c r="I58" s="147">
        <v>0.045</v>
      </c>
      <c r="J58" s="147">
        <v>0.056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0.9100000000000001</v>
      </c>
      <c r="I59" s="149">
        <v>0.9580000000000002</v>
      </c>
      <c r="J59" s="149">
        <v>0.9720000000000001</v>
      </c>
      <c r="K59" s="41">
        <v>101.46137787056365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6.723</v>
      </c>
      <c r="I61" s="147">
        <v>6.72</v>
      </c>
      <c r="J61" s="147">
        <v>7.04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0.998</v>
      </c>
      <c r="I62" s="147">
        <v>0.998</v>
      </c>
      <c r="J62" s="147">
        <v>1.38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0.1</v>
      </c>
      <c r="I63" s="147">
        <v>0.1</v>
      </c>
      <c r="J63" s="147">
        <v>0.11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7.821</v>
      </c>
      <c r="I64" s="149">
        <v>7.818</v>
      </c>
      <c r="J64" s="149">
        <v>8.53</v>
      </c>
      <c r="K64" s="41">
        <v>109.10718853926835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2.925</v>
      </c>
      <c r="I66" s="149">
        <v>3.011</v>
      </c>
      <c r="J66" s="149">
        <v>3.246</v>
      </c>
      <c r="K66" s="41">
        <v>107.80471604118233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0.161</v>
      </c>
      <c r="I68" s="147">
        <v>0.2</v>
      </c>
      <c r="J68" s="147">
        <v>0.2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40.342</v>
      </c>
      <c r="I69" s="147">
        <v>36</v>
      </c>
      <c r="J69" s="147">
        <v>30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40.503</v>
      </c>
      <c r="I70" s="149">
        <v>36.2</v>
      </c>
      <c r="J70" s="149">
        <v>30.2</v>
      </c>
      <c r="K70" s="41">
        <v>83.42541436464087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0.096</v>
      </c>
      <c r="I72" s="147">
        <v>0.112</v>
      </c>
      <c r="J72" s="147">
        <v>0.129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0.006</v>
      </c>
      <c r="I73" s="147">
        <v>0.009</v>
      </c>
      <c r="J73" s="147">
        <v>0.009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0.21</v>
      </c>
      <c r="I74" s="147"/>
      <c r="J74" s="147">
        <v>0.035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3.824</v>
      </c>
      <c r="I75" s="147">
        <v>3.823</v>
      </c>
      <c r="J75" s="147">
        <v>4.223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1.678</v>
      </c>
      <c r="I77" s="147">
        <v>2.2</v>
      </c>
      <c r="J77" s="147">
        <v>2.321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0.289</v>
      </c>
      <c r="I78" s="147">
        <v>0.29</v>
      </c>
      <c r="J78" s="147">
        <v>0.305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0.024</v>
      </c>
      <c r="I79" s="147">
        <v>0.021</v>
      </c>
      <c r="J79" s="147">
        <v>0.024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6.127</v>
      </c>
      <c r="I80" s="149">
        <v>6.455</v>
      </c>
      <c r="J80" s="149">
        <v>7.046</v>
      </c>
      <c r="K80" s="41">
        <v>109.15569326103795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0.001</v>
      </c>
      <c r="I82" s="147">
        <v>0.001</v>
      </c>
      <c r="J82" s="147">
        <v>0.001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0.017</v>
      </c>
      <c r="I83" s="147">
        <v>0.017</v>
      </c>
      <c r="J83" s="147">
        <v>0.017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0.018000000000000002</v>
      </c>
      <c r="I84" s="149">
        <v>0.018000000000000002</v>
      </c>
      <c r="J84" s="149">
        <v>0.018000000000000002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114.43299999999999</v>
      </c>
      <c r="I87" s="153">
        <v>110.16</v>
      </c>
      <c r="J87" s="153">
        <v>106.50600000000001</v>
      </c>
      <c r="K87" s="54">
        <f>IF(I87&gt;0,100*J87/I87,0)</f>
        <v>96.68300653594774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6" zoomScaleSheetLayoutView="96" zoomScalePageLayoutView="0" workbookViewId="0" topLeftCell="A52">
      <selection activeCell="I87" sqref="I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5.984</v>
      </c>
      <c r="I9" s="147">
        <v>6.441</v>
      </c>
      <c r="J9" s="147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1.01</v>
      </c>
      <c r="I10" s="147">
        <v>1.113</v>
      </c>
      <c r="J10" s="147">
        <v>1.1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1.918</v>
      </c>
      <c r="I11" s="147">
        <v>2.084</v>
      </c>
      <c r="J11" s="147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1.684</v>
      </c>
      <c r="I12" s="147">
        <v>1.826</v>
      </c>
      <c r="J12" s="147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10.595999999999998</v>
      </c>
      <c r="I13" s="149">
        <v>11.464</v>
      </c>
      <c r="J13" s="149">
        <v>7.525</v>
      </c>
      <c r="K13" s="41">
        <v>65.64026517794836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0.14</v>
      </c>
      <c r="I15" s="149">
        <v>0.12</v>
      </c>
      <c r="J15" s="149">
        <v>0.175</v>
      </c>
      <c r="K15" s="41">
        <v>145.83333333333334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0.025</v>
      </c>
      <c r="I19" s="147">
        <v>0.025</v>
      </c>
      <c r="J19" s="147">
        <v>0.024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0.054</v>
      </c>
      <c r="I20" s="147">
        <v>0.06</v>
      </c>
      <c r="J20" s="147">
        <v>0.05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0.068</v>
      </c>
      <c r="I21" s="147">
        <v>0.077</v>
      </c>
      <c r="J21" s="147">
        <v>0.07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0.14700000000000002</v>
      </c>
      <c r="I22" s="149">
        <v>0.16199999999999998</v>
      </c>
      <c r="J22" s="149">
        <v>0.14400000000000002</v>
      </c>
      <c r="K22" s="41">
        <v>88.88888888888891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11.656</v>
      </c>
      <c r="I24" s="149">
        <v>11.506</v>
      </c>
      <c r="J24" s="149">
        <v>11.506</v>
      </c>
      <c r="K24" s="41">
        <v>99.99999999999999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11.147</v>
      </c>
      <c r="I26" s="149">
        <v>10.3</v>
      </c>
      <c r="J26" s="149">
        <v>9.3</v>
      </c>
      <c r="K26" s="41">
        <v>90.29126213592234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172.852</v>
      </c>
      <c r="I28" s="147">
        <v>152.562</v>
      </c>
      <c r="J28" s="147">
        <v>144.844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28.24</v>
      </c>
      <c r="I29" s="147">
        <v>24.509</v>
      </c>
      <c r="J29" s="147">
        <v>24.207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96.403</v>
      </c>
      <c r="I30" s="147">
        <v>93.908</v>
      </c>
      <c r="J30" s="147">
        <v>97.25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297.495</v>
      </c>
      <c r="I31" s="149">
        <v>270.97900000000004</v>
      </c>
      <c r="J31" s="149">
        <v>266.301</v>
      </c>
      <c r="K31" s="54">
        <f>IF(I31&gt;0,100*J31/I31,0)</f>
        <v>98.27366696312258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6.397</v>
      </c>
      <c r="I33" s="147">
        <v>6.08</v>
      </c>
      <c r="J33" s="147">
        <v>6.5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1.665</v>
      </c>
      <c r="I34" s="147">
        <v>1.5</v>
      </c>
      <c r="J34" s="147">
        <v>1.5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278.204</v>
      </c>
      <c r="I35" s="147">
        <v>215</v>
      </c>
      <c r="J35" s="147">
        <v>250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24.974</v>
      </c>
      <c r="I36" s="147">
        <v>24.974</v>
      </c>
      <c r="J36" s="147">
        <v>15.791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311.24</v>
      </c>
      <c r="I37" s="149">
        <v>247.554</v>
      </c>
      <c r="J37" s="149">
        <v>273.791</v>
      </c>
      <c r="K37" s="41">
        <v>110.59849568175024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0.21</v>
      </c>
      <c r="I39" s="149">
        <v>0.205</v>
      </c>
      <c r="J39" s="149">
        <v>0.22</v>
      </c>
      <c r="K39" s="41">
        <v>107.31707317073172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0.12</v>
      </c>
      <c r="I41" s="147">
        <v>0.16</v>
      </c>
      <c r="J41" s="147">
        <v>0.123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0.012</v>
      </c>
      <c r="I43" s="147">
        <v>0.016</v>
      </c>
      <c r="J43" s="147">
        <v>0.016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0.03</v>
      </c>
      <c r="I45" s="147">
        <v>0.025</v>
      </c>
      <c r="J45" s="147">
        <v>0.04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0.046</v>
      </c>
      <c r="I49" s="147">
        <v>0.046</v>
      </c>
      <c r="J49" s="147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0.20800000000000002</v>
      </c>
      <c r="I50" s="149">
        <v>0.247</v>
      </c>
      <c r="J50" s="149">
        <v>0.22500000000000003</v>
      </c>
      <c r="K50" s="41">
        <v>91.09311740890689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0.02</v>
      </c>
      <c r="I52" s="149">
        <v>0.02</v>
      </c>
      <c r="J52" s="149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37.82</v>
      </c>
      <c r="I54" s="147">
        <v>40.915</v>
      </c>
      <c r="J54" s="147">
        <v>36.77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0.347</v>
      </c>
      <c r="I55" s="147">
        <v>0.165</v>
      </c>
      <c r="J55" s="147">
        <v>0.354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0.045</v>
      </c>
      <c r="I56" s="147">
        <v>0.025</v>
      </c>
      <c r="J56" s="147">
        <v>0.035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0.468</v>
      </c>
      <c r="I58" s="147">
        <v>1.25</v>
      </c>
      <c r="J58" s="147">
        <v>0.932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38.68000000000001</v>
      </c>
      <c r="I59" s="149">
        <v>42.355</v>
      </c>
      <c r="J59" s="149">
        <v>38.091</v>
      </c>
      <c r="K59" s="41">
        <v>89.93271160429701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4.658</v>
      </c>
      <c r="I61" s="147">
        <v>5.36</v>
      </c>
      <c r="J61" s="147">
        <v>5.68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2.118</v>
      </c>
      <c r="I62" s="147">
        <v>2.065</v>
      </c>
      <c r="J62" s="147">
        <v>2.237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16.542</v>
      </c>
      <c r="I63" s="147">
        <v>11.881</v>
      </c>
      <c r="J63" s="147">
        <v>21.047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23.318</v>
      </c>
      <c r="I64" s="149">
        <v>19.306</v>
      </c>
      <c r="J64" s="149">
        <v>28.964</v>
      </c>
      <c r="K64" s="41">
        <f>IF(I64&gt;0,100*J64/I64,0)</f>
        <v>150.0258986843468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251.349</v>
      </c>
      <c r="I66" s="149">
        <v>226.389</v>
      </c>
      <c r="J66" s="149">
        <v>246.137</v>
      </c>
      <c r="K66" s="41">
        <v>108.7230386635393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60.314</v>
      </c>
      <c r="I68" s="147">
        <v>39</v>
      </c>
      <c r="J68" s="147">
        <v>58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10.729</v>
      </c>
      <c r="I69" s="147">
        <v>9</v>
      </c>
      <c r="J69" s="147">
        <v>10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71.043</v>
      </c>
      <c r="I70" s="149">
        <v>48</v>
      </c>
      <c r="J70" s="149">
        <v>68</v>
      </c>
      <c r="K70" s="41">
        <v>141.66666666666666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1.799</v>
      </c>
      <c r="I72" s="147">
        <v>2.315</v>
      </c>
      <c r="J72" s="147">
        <v>3.741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0.156</v>
      </c>
      <c r="I73" s="147">
        <v>0.156</v>
      </c>
      <c r="J73" s="147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4.05</v>
      </c>
      <c r="I74" s="147">
        <v>1.17</v>
      </c>
      <c r="J74" s="147">
        <v>2.715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9.582</v>
      </c>
      <c r="I75" s="147">
        <v>9.487</v>
      </c>
      <c r="J75" s="147">
        <v>8.518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11.462</v>
      </c>
      <c r="I76" s="147">
        <v>11.8</v>
      </c>
      <c r="J76" s="147">
        <v>11.8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1.309</v>
      </c>
      <c r="I77" s="147">
        <v>1.309</v>
      </c>
      <c r="J77" s="147">
        <v>1.018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0.704</v>
      </c>
      <c r="I78" s="147">
        <v>0.704</v>
      </c>
      <c r="J78" s="147">
        <v>0.63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23.045</v>
      </c>
      <c r="I79" s="147">
        <v>24.05</v>
      </c>
      <c r="J79" s="147">
        <v>19.539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52.107</v>
      </c>
      <c r="I80" s="149">
        <v>50.991</v>
      </c>
      <c r="J80" s="149">
        <v>48.117000000000004</v>
      </c>
      <c r="K80" s="41">
        <v>94.36371124316057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0.921</v>
      </c>
      <c r="I82" s="147">
        <v>0.921</v>
      </c>
      <c r="J82" s="147">
        <v>0.922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0.88</v>
      </c>
      <c r="I83" s="147">
        <v>0.88</v>
      </c>
      <c r="J83" s="147">
        <v>0.919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1.8010000000000002</v>
      </c>
      <c r="I84" s="149">
        <v>1.8010000000000002</v>
      </c>
      <c r="J84" s="149">
        <v>1.8410000000000002</v>
      </c>
      <c r="K84" s="41">
        <v>102.22098833981121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1081.1569999999997</v>
      </c>
      <c r="I87" s="153">
        <v>941.3990000000001</v>
      </c>
      <c r="J87" s="153">
        <v>1000.3569999999999</v>
      </c>
      <c r="K87" s="54">
        <f>IF(I87&gt;0,100*J87/I87,0)</f>
        <v>106.26280673763193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>
        <v>20</v>
      </c>
      <c r="E10" s="30"/>
      <c r="F10" s="31"/>
      <c r="G10" s="31"/>
      <c r="H10" s="147"/>
      <c r="I10" s="147">
        <v>0.047</v>
      </c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>
        <v>20</v>
      </c>
      <c r="E11" s="30"/>
      <c r="F11" s="31"/>
      <c r="G11" s="31"/>
      <c r="H11" s="147"/>
      <c r="I11" s="147">
        <v>0.04</v>
      </c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/>
      <c r="F12" s="31"/>
      <c r="G12" s="31"/>
      <c r="H12" s="147"/>
      <c r="I12" s="147">
        <v>0.011</v>
      </c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>
        <v>46</v>
      </c>
      <c r="E13" s="38"/>
      <c r="F13" s="39"/>
      <c r="G13" s="40"/>
      <c r="H13" s="148"/>
      <c r="I13" s="149">
        <v>0.09799999999999999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6</v>
      </c>
      <c r="D19" s="30"/>
      <c r="E19" s="30"/>
      <c r="F19" s="31"/>
      <c r="G19" s="31"/>
      <c r="H19" s="147">
        <v>0.022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/>
      <c r="E22" s="38"/>
      <c r="F22" s="39"/>
      <c r="G22" s="40"/>
      <c r="H22" s="148">
        <v>0.022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1150</v>
      </c>
      <c r="D24" s="38">
        <v>831</v>
      </c>
      <c r="E24" s="38">
        <v>830</v>
      </c>
      <c r="F24" s="39">
        <v>99.87966305655836</v>
      </c>
      <c r="G24" s="40"/>
      <c r="H24" s="148">
        <v>4.162</v>
      </c>
      <c r="I24" s="149">
        <v>3.036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44</v>
      </c>
      <c r="D26" s="38">
        <v>50</v>
      </c>
      <c r="E26" s="38">
        <v>100</v>
      </c>
      <c r="F26" s="39">
        <v>200</v>
      </c>
      <c r="G26" s="40"/>
      <c r="H26" s="148">
        <v>0.223</v>
      </c>
      <c r="I26" s="149">
        <v>0.24</v>
      </c>
      <c r="J26" s="149">
        <v>0.38</v>
      </c>
      <c r="K26" s="41">
        <v>158.33333333333334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6061</v>
      </c>
      <c r="D28" s="30">
        <v>5831</v>
      </c>
      <c r="E28" s="30">
        <v>5800</v>
      </c>
      <c r="F28" s="31"/>
      <c r="G28" s="31"/>
      <c r="H28" s="147">
        <v>18.742</v>
      </c>
      <c r="I28" s="147">
        <v>22.313</v>
      </c>
      <c r="J28" s="147">
        <v>15.9</v>
      </c>
      <c r="K28" s="32"/>
    </row>
    <row r="29" spans="1:11" s="33" customFormat="1" ht="11.25" customHeight="1">
      <c r="A29" s="35" t="s">
        <v>21</v>
      </c>
      <c r="B29" s="29"/>
      <c r="C29" s="30">
        <v>2151</v>
      </c>
      <c r="D29" s="30">
        <v>1854</v>
      </c>
      <c r="E29" s="30">
        <v>1854</v>
      </c>
      <c r="F29" s="31"/>
      <c r="G29" s="31"/>
      <c r="H29" s="147">
        <v>1.305</v>
      </c>
      <c r="I29" s="147">
        <v>2.486</v>
      </c>
      <c r="J29" s="147">
        <v>2.486</v>
      </c>
      <c r="K29" s="32"/>
    </row>
    <row r="30" spans="1:11" s="33" customFormat="1" ht="11.25" customHeight="1">
      <c r="A30" s="35" t="s">
        <v>22</v>
      </c>
      <c r="B30" s="29"/>
      <c r="C30" s="30">
        <v>117340</v>
      </c>
      <c r="D30" s="30">
        <v>102510</v>
      </c>
      <c r="E30" s="30">
        <v>86800</v>
      </c>
      <c r="F30" s="31"/>
      <c r="G30" s="31"/>
      <c r="H30" s="147">
        <v>217.438</v>
      </c>
      <c r="I30" s="147">
        <v>207.966</v>
      </c>
      <c r="J30" s="147">
        <v>206.358</v>
      </c>
      <c r="K30" s="32"/>
    </row>
    <row r="31" spans="1:11" s="42" customFormat="1" ht="11.25" customHeight="1">
      <c r="A31" s="43" t="s">
        <v>23</v>
      </c>
      <c r="B31" s="37"/>
      <c r="C31" s="38">
        <v>125552</v>
      </c>
      <c r="D31" s="38">
        <v>110195</v>
      </c>
      <c r="E31" s="38">
        <v>94454</v>
      </c>
      <c r="F31" s="39">
        <v>85.71532283678933</v>
      </c>
      <c r="G31" s="40"/>
      <c r="H31" s="148">
        <v>237.48499999999999</v>
      </c>
      <c r="I31" s="149">
        <v>232.76500000000001</v>
      </c>
      <c r="J31" s="149">
        <v>224.744</v>
      </c>
      <c r="K31" s="41">
        <v>96.55403518570232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80</v>
      </c>
      <c r="E33" s="30">
        <v>70</v>
      </c>
      <c r="F33" s="31"/>
      <c r="G33" s="31"/>
      <c r="H33" s="147">
        <v>0.213</v>
      </c>
      <c r="I33" s="147">
        <v>0.27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51</v>
      </c>
      <c r="D34" s="30">
        <v>33</v>
      </c>
      <c r="E34" s="30">
        <v>25</v>
      </c>
      <c r="F34" s="31"/>
      <c r="G34" s="31"/>
      <c r="H34" s="147">
        <v>0.082</v>
      </c>
      <c r="I34" s="147">
        <v>0.13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201</v>
      </c>
      <c r="D35" s="30">
        <v>100</v>
      </c>
      <c r="E35" s="30">
        <v>100</v>
      </c>
      <c r="F35" s="31"/>
      <c r="G35" s="31"/>
      <c r="H35" s="147">
        <v>0.763</v>
      </c>
      <c r="I35" s="147">
        <v>0.44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9</v>
      </c>
      <c r="E36" s="30">
        <v>15</v>
      </c>
      <c r="F36" s="31"/>
      <c r="G36" s="31"/>
      <c r="H36" s="147">
        <v>0.038</v>
      </c>
      <c r="I36" s="147">
        <v>0.044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325</v>
      </c>
      <c r="D37" s="38">
        <v>222</v>
      </c>
      <c r="E37" s="38">
        <v>210</v>
      </c>
      <c r="F37" s="39">
        <v>94.5945945945946</v>
      </c>
      <c r="G37" s="40"/>
      <c r="H37" s="148">
        <v>1.096</v>
      </c>
      <c r="I37" s="149">
        <v>0.8840000000000001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/>
      <c r="F39" s="39"/>
      <c r="G39" s="40"/>
      <c r="H39" s="148">
        <v>0.008</v>
      </c>
      <c r="I39" s="149">
        <v>0.008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99</v>
      </c>
      <c r="D41" s="30">
        <v>66</v>
      </c>
      <c r="E41" s="30">
        <v>70</v>
      </c>
      <c r="F41" s="31"/>
      <c r="G41" s="31"/>
      <c r="H41" s="147">
        <v>0.342</v>
      </c>
      <c r="I41" s="147">
        <v>0.3</v>
      </c>
      <c r="J41" s="147">
        <v>0.295</v>
      </c>
      <c r="K41" s="32"/>
    </row>
    <row r="42" spans="1:11" s="33" customFormat="1" ht="11.25" customHeight="1">
      <c r="A42" s="35" t="s">
        <v>31</v>
      </c>
      <c r="B42" s="29"/>
      <c r="C42" s="30">
        <v>1185</v>
      </c>
      <c r="D42" s="30">
        <v>624</v>
      </c>
      <c r="E42" s="30">
        <v>897</v>
      </c>
      <c r="F42" s="31"/>
      <c r="G42" s="31"/>
      <c r="H42" s="147">
        <v>2.095</v>
      </c>
      <c r="I42" s="147">
        <v>2.167</v>
      </c>
      <c r="J42" s="147">
        <v>2.781</v>
      </c>
      <c r="K42" s="32"/>
    </row>
    <row r="43" spans="1:11" s="33" customFormat="1" ht="11.25" customHeight="1">
      <c r="A43" s="35" t="s">
        <v>32</v>
      </c>
      <c r="B43" s="29"/>
      <c r="C43" s="30">
        <v>1255</v>
      </c>
      <c r="D43" s="30">
        <v>1041</v>
      </c>
      <c r="E43" s="30">
        <v>1125</v>
      </c>
      <c r="F43" s="31"/>
      <c r="G43" s="31"/>
      <c r="H43" s="147">
        <v>3.226</v>
      </c>
      <c r="I43" s="147">
        <v>6.233</v>
      </c>
      <c r="J43" s="147">
        <v>6.663</v>
      </c>
      <c r="K43" s="32"/>
    </row>
    <row r="44" spans="1:11" s="33" customFormat="1" ht="11.25" customHeight="1">
      <c r="A44" s="35" t="s">
        <v>33</v>
      </c>
      <c r="B44" s="29"/>
      <c r="C44" s="30">
        <v>810</v>
      </c>
      <c r="D44" s="30">
        <v>417</v>
      </c>
      <c r="E44" s="30">
        <v>450</v>
      </c>
      <c r="F44" s="31"/>
      <c r="G44" s="31"/>
      <c r="H44" s="147">
        <v>1.735</v>
      </c>
      <c r="I44" s="147">
        <v>2.17</v>
      </c>
      <c r="J44" s="147">
        <v>2.125</v>
      </c>
      <c r="K44" s="32"/>
    </row>
    <row r="45" spans="1:11" s="33" customFormat="1" ht="11.25" customHeight="1">
      <c r="A45" s="35" t="s">
        <v>34</v>
      </c>
      <c r="B45" s="29"/>
      <c r="C45" s="30">
        <v>349</v>
      </c>
      <c r="D45" s="30">
        <v>155</v>
      </c>
      <c r="E45" s="30">
        <v>160</v>
      </c>
      <c r="F45" s="31"/>
      <c r="G45" s="31"/>
      <c r="H45" s="147">
        <v>0.679</v>
      </c>
      <c r="I45" s="147">
        <v>0.623</v>
      </c>
      <c r="J45" s="147">
        <v>0.518</v>
      </c>
      <c r="K45" s="32"/>
    </row>
    <row r="46" spans="1:11" s="33" customFormat="1" ht="11.25" customHeight="1">
      <c r="A46" s="35" t="s">
        <v>35</v>
      </c>
      <c r="B46" s="29"/>
      <c r="C46" s="30">
        <v>129</v>
      </c>
      <c r="D46" s="30">
        <v>52</v>
      </c>
      <c r="E46" s="30">
        <v>50</v>
      </c>
      <c r="F46" s="31"/>
      <c r="G46" s="31"/>
      <c r="H46" s="147">
        <v>0.301</v>
      </c>
      <c r="I46" s="147">
        <v>0.173</v>
      </c>
      <c r="J46" s="147">
        <v>0.115</v>
      </c>
      <c r="K46" s="32"/>
    </row>
    <row r="47" spans="1:11" s="33" customFormat="1" ht="11.25" customHeight="1">
      <c r="A47" s="35" t="s">
        <v>36</v>
      </c>
      <c r="B47" s="29"/>
      <c r="C47" s="30">
        <v>454</v>
      </c>
      <c r="D47" s="30">
        <v>141</v>
      </c>
      <c r="E47" s="30">
        <v>165</v>
      </c>
      <c r="F47" s="31"/>
      <c r="G47" s="31"/>
      <c r="H47" s="147">
        <v>0.453</v>
      </c>
      <c r="I47" s="147">
        <v>0.382</v>
      </c>
      <c r="J47" s="147">
        <v>0.401</v>
      </c>
      <c r="K47" s="32"/>
    </row>
    <row r="48" spans="1:11" s="33" customFormat="1" ht="11.25" customHeight="1">
      <c r="A48" s="35" t="s">
        <v>37</v>
      </c>
      <c r="B48" s="29"/>
      <c r="C48" s="30">
        <v>3143</v>
      </c>
      <c r="D48" s="30">
        <v>2012</v>
      </c>
      <c r="E48" s="30">
        <v>2000</v>
      </c>
      <c r="F48" s="31"/>
      <c r="G48" s="31"/>
      <c r="H48" s="147">
        <v>8.318</v>
      </c>
      <c r="I48" s="147">
        <v>7.807</v>
      </c>
      <c r="J48" s="147">
        <v>7.4</v>
      </c>
      <c r="K48" s="32"/>
    </row>
    <row r="49" spans="1:11" s="33" customFormat="1" ht="11.25" customHeight="1">
      <c r="A49" s="35" t="s">
        <v>38</v>
      </c>
      <c r="B49" s="29"/>
      <c r="C49" s="30">
        <v>640</v>
      </c>
      <c r="D49" s="30">
        <v>422</v>
      </c>
      <c r="E49" s="30">
        <v>350</v>
      </c>
      <c r="F49" s="31"/>
      <c r="G49" s="31"/>
      <c r="H49" s="147">
        <v>1.986</v>
      </c>
      <c r="I49" s="147">
        <v>1.994</v>
      </c>
      <c r="J49" s="147">
        <v>1.59</v>
      </c>
      <c r="K49" s="32"/>
    </row>
    <row r="50" spans="1:11" s="42" customFormat="1" ht="11.25" customHeight="1">
      <c r="A50" s="43" t="s">
        <v>39</v>
      </c>
      <c r="B50" s="37"/>
      <c r="C50" s="38">
        <v>8064</v>
      </c>
      <c r="D50" s="38">
        <v>4930</v>
      </c>
      <c r="E50" s="38">
        <v>5267</v>
      </c>
      <c r="F50" s="39">
        <v>106.83569979716025</v>
      </c>
      <c r="G50" s="40"/>
      <c r="H50" s="148">
        <v>19.135</v>
      </c>
      <c r="I50" s="149">
        <v>21.848999999999997</v>
      </c>
      <c r="J50" s="149">
        <v>21.888</v>
      </c>
      <c r="K50" s="41">
        <v>100.17849787175616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429</v>
      </c>
      <c r="D52" s="38">
        <v>402</v>
      </c>
      <c r="E52" s="38">
        <v>402</v>
      </c>
      <c r="F52" s="39">
        <v>100</v>
      </c>
      <c r="G52" s="40"/>
      <c r="H52" s="148">
        <v>0.688</v>
      </c>
      <c r="I52" s="149">
        <v>1.407</v>
      </c>
      <c r="J52" s="149">
        <v>1.407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3495</v>
      </c>
      <c r="D54" s="30">
        <v>1624</v>
      </c>
      <c r="E54" s="30">
        <v>1500</v>
      </c>
      <c r="F54" s="31"/>
      <c r="G54" s="31"/>
      <c r="H54" s="147">
        <v>22.069</v>
      </c>
      <c r="I54" s="147">
        <v>10.784</v>
      </c>
      <c r="J54" s="147">
        <v>9.075</v>
      </c>
      <c r="K54" s="32"/>
    </row>
    <row r="55" spans="1:11" s="33" customFormat="1" ht="11.25" customHeight="1">
      <c r="A55" s="35" t="s">
        <v>42</v>
      </c>
      <c r="B55" s="29"/>
      <c r="C55" s="30">
        <v>171</v>
      </c>
      <c r="D55" s="30">
        <v>272</v>
      </c>
      <c r="E55" s="30">
        <v>300</v>
      </c>
      <c r="F55" s="31"/>
      <c r="G55" s="31"/>
      <c r="H55" s="147">
        <v>0.437</v>
      </c>
      <c r="I55" s="147">
        <v>0.675</v>
      </c>
      <c r="J55" s="147">
        <v>0.533</v>
      </c>
      <c r="K55" s="32"/>
    </row>
    <row r="56" spans="1:11" s="33" customFormat="1" ht="11.25" customHeight="1">
      <c r="A56" s="35" t="s">
        <v>43</v>
      </c>
      <c r="B56" s="29"/>
      <c r="C56" s="30">
        <v>930</v>
      </c>
      <c r="D56" s="30">
        <v>591.34</v>
      </c>
      <c r="E56" s="30">
        <v>360</v>
      </c>
      <c r="F56" s="31"/>
      <c r="G56" s="31"/>
      <c r="H56" s="147">
        <v>3.297</v>
      </c>
      <c r="I56" s="147">
        <v>1.36</v>
      </c>
      <c r="J56" s="147">
        <v>0.99</v>
      </c>
      <c r="K56" s="32"/>
    </row>
    <row r="57" spans="1:11" s="33" customFormat="1" ht="11.25" customHeight="1">
      <c r="A57" s="35" t="s">
        <v>44</v>
      </c>
      <c r="B57" s="29"/>
      <c r="C57" s="30">
        <v>1508</v>
      </c>
      <c r="D57" s="30">
        <v>917</v>
      </c>
      <c r="E57" s="30">
        <v>917</v>
      </c>
      <c r="F57" s="31"/>
      <c r="G57" s="31"/>
      <c r="H57" s="147">
        <v>1.579</v>
      </c>
      <c r="I57" s="147">
        <v>1.376</v>
      </c>
      <c r="J57" s="147">
        <v>1.376</v>
      </c>
      <c r="K57" s="32"/>
    </row>
    <row r="58" spans="1:11" s="33" customFormat="1" ht="11.25" customHeight="1">
      <c r="A58" s="35" t="s">
        <v>45</v>
      </c>
      <c r="B58" s="29"/>
      <c r="C58" s="30">
        <v>4390</v>
      </c>
      <c r="D58" s="30">
        <v>3697</v>
      </c>
      <c r="E58" s="30">
        <v>3739</v>
      </c>
      <c r="F58" s="31"/>
      <c r="G58" s="31"/>
      <c r="H58" s="147">
        <v>4.752</v>
      </c>
      <c r="I58" s="147">
        <v>12.317</v>
      </c>
      <c r="J58" s="147">
        <v>6.625</v>
      </c>
      <c r="K58" s="32"/>
    </row>
    <row r="59" spans="1:11" s="42" customFormat="1" ht="11.25" customHeight="1">
      <c r="A59" s="36" t="s">
        <v>46</v>
      </c>
      <c r="B59" s="37"/>
      <c r="C59" s="38">
        <v>10494</v>
      </c>
      <c r="D59" s="38">
        <v>7101.34</v>
      </c>
      <c r="E59" s="38">
        <v>6816</v>
      </c>
      <c r="F59" s="39">
        <v>95.98188510900759</v>
      </c>
      <c r="G59" s="40"/>
      <c r="H59" s="148">
        <v>32.134</v>
      </c>
      <c r="I59" s="149">
        <v>26.512</v>
      </c>
      <c r="J59" s="149">
        <v>18.598999999999997</v>
      </c>
      <c r="K59" s="41">
        <v>70.15313820156909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94</v>
      </c>
      <c r="D61" s="30">
        <v>40</v>
      </c>
      <c r="E61" s="30">
        <v>50</v>
      </c>
      <c r="F61" s="31"/>
      <c r="G61" s="31"/>
      <c r="H61" s="147">
        <v>0.153</v>
      </c>
      <c r="I61" s="147">
        <v>0.066</v>
      </c>
      <c r="J61" s="147">
        <v>0.06</v>
      </c>
      <c r="K61" s="32"/>
    </row>
    <row r="62" spans="1:11" s="33" customFormat="1" ht="11.25" customHeight="1">
      <c r="A62" s="35" t="s">
        <v>48</v>
      </c>
      <c r="B62" s="29"/>
      <c r="C62" s="30">
        <v>38</v>
      </c>
      <c r="D62" s="30">
        <v>50</v>
      </c>
      <c r="E62" s="30">
        <v>60</v>
      </c>
      <c r="F62" s="31"/>
      <c r="G62" s="31"/>
      <c r="H62" s="147">
        <v>0.059</v>
      </c>
      <c r="I62" s="147">
        <v>0.065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101</v>
      </c>
      <c r="D63" s="30">
        <v>100</v>
      </c>
      <c r="E63" s="30">
        <v>47.74</v>
      </c>
      <c r="F63" s="31"/>
      <c r="G63" s="31"/>
      <c r="H63" s="147">
        <v>0.178</v>
      </c>
      <c r="I63" s="147">
        <v>0.275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233</v>
      </c>
      <c r="D64" s="38">
        <v>190</v>
      </c>
      <c r="E64" s="38">
        <v>157.74</v>
      </c>
      <c r="F64" s="39">
        <v>83.02105263157895</v>
      </c>
      <c r="G64" s="40"/>
      <c r="H64" s="148">
        <v>0.39</v>
      </c>
      <c r="I64" s="149">
        <v>0.406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429</v>
      </c>
      <c r="D66" s="38">
        <v>131</v>
      </c>
      <c r="E66" s="38">
        <v>128</v>
      </c>
      <c r="F66" s="39">
        <v>97.70992366412214</v>
      </c>
      <c r="G66" s="40"/>
      <c r="H66" s="148">
        <v>0.429</v>
      </c>
      <c r="I66" s="149">
        <v>0.34</v>
      </c>
      <c r="J66" s="149">
        <v>0.313</v>
      </c>
      <c r="K66" s="41">
        <v>92.05882352941175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9053</v>
      </c>
      <c r="D68" s="30">
        <v>8550</v>
      </c>
      <c r="E68" s="30">
        <v>9000</v>
      </c>
      <c r="F68" s="31"/>
      <c r="G68" s="31"/>
      <c r="H68" s="147">
        <v>20.024</v>
      </c>
      <c r="I68" s="147">
        <v>33.4</v>
      </c>
      <c r="J68" s="147">
        <v>19.5</v>
      </c>
      <c r="K68" s="32"/>
    </row>
    <row r="69" spans="1:11" s="33" customFormat="1" ht="11.25" customHeight="1">
      <c r="A69" s="35" t="s">
        <v>53</v>
      </c>
      <c r="B69" s="29"/>
      <c r="C69" s="30">
        <v>99</v>
      </c>
      <c r="D69" s="30">
        <v>30</v>
      </c>
      <c r="E69" s="30">
        <v>50</v>
      </c>
      <c r="F69" s="31"/>
      <c r="G69" s="31"/>
      <c r="H69" s="147">
        <v>0.184</v>
      </c>
      <c r="I69" s="147">
        <v>0.1</v>
      </c>
      <c r="J69" s="147">
        <v>0.1</v>
      </c>
      <c r="K69" s="32"/>
    </row>
    <row r="70" spans="1:11" s="42" customFormat="1" ht="11.25" customHeight="1">
      <c r="A70" s="36" t="s">
        <v>54</v>
      </c>
      <c r="B70" s="37"/>
      <c r="C70" s="38">
        <v>9152</v>
      </c>
      <c r="D70" s="38">
        <v>8580</v>
      </c>
      <c r="E70" s="38">
        <v>9050</v>
      </c>
      <c r="F70" s="39">
        <v>105.47785547785548</v>
      </c>
      <c r="G70" s="40"/>
      <c r="H70" s="148">
        <v>20.208000000000002</v>
      </c>
      <c r="I70" s="149">
        <v>33.5</v>
      </c>
      <c r="J70" s="149">
        <v>19.6</v>
      </c>
      <c r="K70" s="41">
        <v>58.50746268656717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364</v>
      </c>
      <c r="D72" s="30">
        <v>243</v>
      </c>
      <c r="E72" s="30">
        <v>233</v>
      </c>
      <c r="F72" s="31"/>
      <c r="G72" s="31"/>
      <c r="H72" s="147">
        <v>0.131</v>
      </c>
      <c r="I72" s="147">
        <v>0.257</v>
      </c>
      <c r="J72" s="147">
        <v>0.154</v>
      </c>
      <c r="K72" s="32"/>
    </row>
    <row r="73" spans="1:11" s="33" customFormat="1" ht="11.25" customHeight="1">
      <c r="A73" s="35" t="s">
        <v>56</v>
      </c>
      <c r="B73" s="29"/>
      <c r="C73" s="30">
        <v>58614</v>
      </c>
      <c r="D73" s="30">
        <v>58958</v>
      </c>
      <c r="E73" s="30">
        <v>58847</v>
      </c>
      <c r="F73" s="31"/>
      <c r="G73" s="31"/>
      <c r="H73" s="147">
        <v>122.202</v>
      </c>
      <c r="I73" s="147">
        <v>215.197</v>
      </c>
      <c r="J73" s="147">
        <v>215.197</v>
      </c>
      <c r="K73" s="32"/>
    </row>
    <row r="74" spans="1:11" s="33" customFormat="1" ht="11.25" customHeight="1">
      <c r="A74" s="35" t="s">
        <v>57</v>
      </c>
      <c r="B74" s="29"/>
      <c r="C74" s="30">
        <v>51050</v>
      </c>
      <c r="D74" s="30">
        <v>48848</v>
      </c>
      <c r="E74" s="30">
        <v>45000</v>
      </c>
      <c r="F74" s="31"/>
      <c r="G74" s="31"/>
      <c r="H74" s="147">
        <v>194.5</v>
      </c>
      <c r="I74" s="147">
        <v>244.24</v>
      </c>
      <c r="J74" s="147">
        <v>112.5</v>
      </c>
      <c r="K74" s="32"/>
    </row>
    <row r="75" spans="1:11" s="33" customFormat="1" ht="11.25" customHeight="1">
      <c r="A75" s="35" t="s">
        <v>58</v>
      </c>
      <c r="B75" s="29"/>
      <c r="C75" s="30">
        <v>2809</v>
      </c>
      <c r="D75" s="30">
        <v>2367</v>
      </c>
      <c r="E75" s="30">
        <v>2776</v>
      </c>
      <c r="F75" s="31"/>
      <c r="G75" s="31"/>
      <c r="H75" s="147">
        <v>4.517</v>
      </c>
      <c r="I75" s="147">
        <v>4.233</v>
      </c>
      <c r="J75" s="147">
        <v>5.537</v>
      </c>
      <c r="K75" s="32"/>
    </row>
    <row r="76" spans="1:11" s="33" customFormat="1" ht="11.25" customHeight="1">
      <c r="A76" s="35" t="s">
        <v>59</v>
      </c>
      <c r="B76" s="29"/>
      <c r="C76" s="30">
        <v>11114</v>
      </c>
      <c r="D76" s="30">
        <v>11469</v>
      </c>
      <c r="E76" s="30">
        <v>11469</v>
      </c>
      <c r="F76" s="31"/>
      <c r="G76" s="31"/>
      <c r="H76" s="147">
        <v>51.124</v>
      </c>
      <c r="I76" s="147">
        <v>50.464</v>
      </c>
      <c r="J76" s="147">
        <v>41.002</v>
      </c>
      <c r="K76" s="32"/>
    </row>
    <row r="77" spans="1:11" s="33" customFormat="1" ht="11.25" customHeight="1">
      <c r="A77" s="35" t="s">
        <v>60</v>
      </c>
      <c r="B77" s="29"/>
      <c r="C77" s="30">
        <v>6784</v>
      </c>
      <c r="D77" s="30">
        <v>6172</v>
      </c>
      <c r="E77" s="30">
        <v>6172</v>
      </c>
      <c r="F77" s="31"/>
      <c r="G77" s="31"/>
      <c r="H77" s="147">
        <v>19.474</v>
      </c>
      <c r="I77" s="147">
        <v>27.4</v>
      </c>
      <c r="J77" s="147">
        <v>27.384</v>
      </c>
      <c r="K77" s="32"/>
    </row>
    <row r="78" spans="1:11" s="33" customFormat="1" ht="11.25" customHeight="1">
      <c r="A78" s="35" t="s">
        <v>61</v>
      </c>
      <c r="B78" s="29"/>
      <c r="C78" s="30">
        <v>15079</v>
      </c>
      <c r="D78" s="30">
        <v>14688</v>
      </c>
      <c r="E78" s="30">
        <v>14800</v>
      </c>
      <c r="F78" s="31"/>
      <c r="G78" s="31"/>
      <c r="H78" s="147">
        <v>37.087</v>
      </c>
      <c r="I78" s="147">
        <v>55.08</v>
      </c>
      <c r="J78" s="147">
        <v>34.928</v>
      </c>
      <c r="K78" s="32"/>
    </row>
    <row r="79" spans="1:11" s="33" customFormat="1" ht="11.25" customHeight="1">
      <c r="A79" s="35" t="s">
        <v>62</v>
      </c>
      <c r="B79" s="29"/>
      <c r="C79" s="30">
        <v>115892</v>
      </c>
      <c r="D79" s="30">
        <v>98334</v>
      </c>
      <c r="E79" s="30">
        <v>98298</v>
      </c>
      <c r="F79" s="31"/>
      <c r="G79" s="31"/>
      <c r="H79" s="147">
        <v>316.633</v>
      </c>
      <c r="I79" s="147">
        <v>404.346</v>
      </c>
      <c r="J79" s="147">
        <v>275.234</v>
      </c>
      <c r="K79" s="32"/>
    </row>
    <row r="80" spans="1:11" s="42" customFormat="1" ht="11.25" customHeight="1">
      <c r="A80" s="43" t="s">
        <v>63</v>
      </c>
      <c r="B80" s="37"/>
      <c r="C80" s="38">
        <v>261706</v>
      </c>
      <c r="D80" s="38">
        <v>241079</v>
      </c>
      <c r="E80" s="38">
        <v>237595</v>
      </c>
      <c r="F80" s="39">
        <v>98.55483057421011</v>
      </c>
      <c r="G80" s="40"/>
      <c r="H80" s="148">
        <v>745.6679999999999</v>
      </c>
      <c r="I80" s="149">
        <v>1001.2170000000001</v>
      </c>
      <c r="J80" s="149">
        <v>711.9359999999999</v>
      </c>
      <c r="K80" s="41">
        <v>71.10706270468837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417589</v>
      </c>
      <c r="D87" s="53">
        <v>373762.33999999997</v>
      </c>
      <c r="E87" s="53">
        <v>355009.74</v>
      </c>
      <c r="F87" s="54">
        <f>IF(D87&gt;0,100*E87/D87,0)</f>
        <v>94.98274759302932</v>
      </c>
      <c r="G87" s="40"/>
      <c r="H87" s="152">
        <v>1061.648</v>
      </c>
      <c r="I87" s="153">
        <v>1322.2620000000002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8" zoomScaleSheetLayoutView="98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5.388</v>
      </c>
      <c r="I9" s="147">
        <v>3.575</v>
      </c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0.627</v>
      </c>
      <c r="I10" s="147">
        <v>0.688</v>
      </c>
      <c r="J10" s="147">
        <v>0.65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1.83</v>
      </c>
      <c r="I11" s="147">
        <v>2.046</v>
      </c>
      <c r="J11" s="147">
        <v>1.85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1.003</v>
      </c>
      <c r="I12" s="147">
        <v>1.11</v>
      </c>
      <c r="J12" s="147">
        <v>1.19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8.847999999999999</v>
      </c>
      <c r="I13" s="149">
        <v>7.419</v>
      </c>
      <c r="J13" s="149">
        <v>3.69</v>
      </c>
      <c r="K13" s="41">
        <v>49.73716134249899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0.243</v>
      </c>
      <c r="I15" s="149"/>
      <c r="J15" s="149">
        <v>0.205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0.136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0.069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0.051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0.256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0.94</v>
      </c>
      <c r="I24" s="149">
        <v>0.752</v>
      </c>
      <c r="J24" s="149">
        <v>0.6</v>
      </c>
      <c r="K24" s="41">
        <v>79.7872340425532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1.711</v>
      </c>
      <c r="I26" s="149">
        <v>1.5</v>
      </c>
      <c r="J26" s="149">
        <v>1.6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1.449</v>
      </c>
      <c r="I28" s="147">
        <v>2.539</v>
      </c>
      <c r="J28" s="147">
        <v>2.539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0.772</v>
      </c>
      <c r="I29" s="147">
        <v>0.69</v>
      </c>
      <c r="J29" s="147">
        <v>0.502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8.155</v>
      </c>
      <c r="I30" s="147">
        <v>10.097</v>
      </c>
      <c r="J30" s="147">
        <v>8.78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10.376</v>
      </c>
      <c r="I31" s="149">
        <v>13.326</v>
      </c>
      <c r="J31" s="149">
        <v>11.821</v>
      </c>
      <c r="K31" s="41">
        <v>88.70628845865225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0.792</v>
      </c>
      <c r="I33" s="147">
        <v>0.78</v>
      </c>
      <c r="J33" s="147">
        <v>0.75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0.056</v>
      </c>
      <c r="I34" s="147">
        <v>0.06</v>
      </c>
      <c r="J34" s="147">
        <v>0.055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2.501</v>
      </c>
      <c r="I35" s="147">
        <v>2.25</v>
      </c>
      <c r="J35" s="147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0.743</v>
      </c>
      <c r="I36" s="147">
        <v>0.743</v>
      </c>
      <c r="J36" s="147">
        <v>0.747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4.0920000000000005</v>
      </c>
      <c r="I37" s="149">
        <v>3.8329999999999997</v>
      </c>
      <c r="J37" s="149">
        <v>4.0520000000000005</v>
      </c>
      <c r="K37" s="41">
        <v>105.71354030785288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0.246</v>
      </c>
      <c r="I39" s="149">
        <v>0.19</v>
      </c>
      <c r="J39" s="149">
        <v>0.13</v>
      </c>
      <c r="K39" s="41">
        <v>68.42105263157895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0.05</v>
      </c>
      <c r="I41" s="147">
        <v>0.016</v>
      </c>
      <c r="J41" s="147">
        <v>0.018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0.1</v>
      </c>
      <c r="I42" s="147">
        <v>0.14</v>
      </c>
      <c r="J42" s="147">
        <v>0.14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0.08</v>
      </c>
      <c r="I43" s="147">
        <v>0.163</v>
      </c>
      <c r="J43" s="147">
        <v>0.08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0.006</v>
      </c>
      <c r="I44" s="147">
        <v>0.006</v>
      </c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0.05</v>
      </c>
      <c r="I45" s="147">
        <v>0.045</v>
      </c>
      <c r="J45" s="147">
        <v>0.05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0.04</v>
      </c>
      <c r="I46" s="147">
        <v>0.08</v>
      </c>
      <c r="J46" s="147">
        <v>0.045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0.048</v>
      </c>
      <c r="I49" s="147">
        <v>0.048</v>
      </c>
      <c r="J49" s="147">
        <v>0.048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0.374</v>
      </c>
      <c r="I50" s="149">
        <v>0.49800000000000005</v>
      </c>
      <c r="J50" s="149">
        <v>0.38099999999999995</v>
      </c>
      <c r="K50" s="41">
        <v>76.50602409638552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0.436</v>
      </c>
      <c r="I52" s="149">
        <v>0.436</v>
      </c>
      <c r="J52" s="149">
        <v>0.436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1.296</v>
      </c>
      <c r="I54" s="147">
        <v>1.445</v>
      </c>
      <c r="J54" s="147">
        <v>1.368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0.176</v>
      </c>
      <c r="I55" s="147">
        <v>0.23</v>
      </c>
      <c r="J55" s="147">
        <v>0.23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0.926</v>
      </c>
      <c r="I56" s="147">
        <v>1.262</v>
      </c>
      <c r="J56" s="147">
        <v>0.95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0.01</v>
      </c>
      <c r="I57" s="147">
        <v>0.005</v>
      </c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0.622</v>
      </c>
      <c r="I58" s="147">
        <v>0.699</v>
      </c>
      <c r="J58" s="147">
        <v>0.706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3.03</v>
      </c>
      <c r="I59" s="149">
        <v>3.641</v>
      </c>
      <c r="J59" s="149">
        <v>3.254</v>
      </c>
      <c r="K59" s="41">
        <v>89.37105190881626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3.958</v>
      </c>
      <c r="I61" s="147">
        <v>3.468</v>
      </c>
      <c r="J61" s="147">
        <v>3.468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0.689</v>
      </c>
      <c r="I62" s="147">
        <v>0.625</v>
      </c>
      <c r="J62" s="147">
        <v>0.682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9.688</v>
      </c>
      <c r="I63" s="147">
        <v>8.385</v>
      </c>
      <c r="J63" s="147">
        <v>10.586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14.335</v>
      </c>
      <c r="I64" s="149">
        <v>12.478</v>
      </c>
      <c r="J64" s="149">
        <v>14.736</v>
      </c>
      <c r="K64" s="41">
        <v>118.09584869370093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16.492</v>
      </c>
      <c r="I66" s="149">
        <v>11.533</v>
      </c>
      <c r="J66" s="149">
        <v>14.036</v>
      </c>
      <c r="K66" s="41">
        <v>121.70293939131189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65.1</v>
      </c>
      <c r="I68" s="147">
        <v>59</v>
      </c>
      <c r="J68" s="147">
        <v>59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13.05</v>
      </c>
      <c r="I69" s="147">
        <v>11.5</v>
      </c>
      <c r="J69" s="147">
        <v>12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78.14999999999999</v>
      </c>
      <c r="I70" s="149">
        <v>70.5</v>
      </c>
      <c r="J70" s="149">
        <v>71</v>
      </c>
      <c r="K70" s="41">
        <v>100.70921985815603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0.368</v>
      </c>
      <c r="I72" s="147">
        <v>0.428</v>
      </c>
      <c r="J72" s="147">
        <v>0.396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0.009</v>
      </c>
      <c r="I73" s="147">
        <v>0.009</v>
      </c>
      <c r="J73" s="147">
        <v>0.009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6.525</v>
      </c>
      <c r="I74" s="147">
        <v>2.063</v>
      </c>
      <c r="J74" s="147">
        <v>2.068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1.132</v>
      </c>
      <c r="I75" s="147">
        <v>0.978</v>
      </c>
      <c r="J75" s="147">
        <v>0.9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5.712</v>
      </c>
      <c r="I76" s="147">
        <v>5.68</v>
      </c>
      <c r="J76" s="147">
        <v>5.68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0.893</v>
      </c>
      <c r="I77" s="147">
        <v>0.893</v>
      </c>
      <c r="J77" s="147">
        <v>0.854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0.305</v>
      </c>
      <c r="I78" s="147">
        <v>0.305</v>
      </c>
      <c r="J78" s="147">
        <v>0.28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15.719</v>
      </c>
      <c r="I79" s="147">
        <v>9.12</v>
      </c>
      <c r="J79" s="147">
        <v>13.534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30.663</v>
      </c>
      <c r="I80" s="149">
        <v>19.476</v>
      </c>
      <c r="J80" s="149">
        <v>23.720999999999997</v>
      </c>
      <c r="K80" s="41">
        <v>121.79605668515093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1.575</v>
      </c>
      <c r="I82" s="147">
        <v>1.575</v>
      </c>
      <c r="J82" s="147">
        <v>1.575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0.558</v>
      </c>
      <c r="I83" s="147">
        <v>0.56</v>
      </c>
      <c r="J83" s="147">
        <v>0.6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2.133</v>
      </c>
      <c r="I84" s="149">
        <v>2.135</v>
      </c>
      <c r="J84" s="149">
        <v>2.175</v>
      </c>
      <c r="K84" s="41">
        <v>101.8735362997658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172.32500000000002</v>
      </c>
      <c r="I87" s="153">
        <v>147.71699999999998</v>
      </c>
      <c r="J87" s="153">
        <v>151.83700000000002</v>
      </c>
      <c r="K87" s="54">
        <f>IF(I87&gt;0,100*J87/I87,0)</f>
        <v>102.78911702783027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4" zoomScaleSheetLayoutView="94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289</v>
      </c>
      <c r="I7" s="21" t="s">
        <v>289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0.02</v>
      </c>
      <c r="I36" s="147">
        <v>0.042</v>
      </c>
      <c r="J36" s="147">
        <v>0.012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0.02</v>
      </c>
      <c r="I37" s="149">
        <v>0.042</v>
      </c>
      <c r="J37" s="149">
        <v>0.012</v>
      </c>
      <c r="K37" s="41">
        <v>28.57142857142857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0.117</v>
      </c>
      <c r="I39" s="149">
        <v>0.094</v>
      </c>
      <c r="J39" s="149">
        <v>0.07</v>
      </c>
      <c r="K39" s="41">
        <v>74.46808510638299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1.116</v>
      </c>
      <c r="I61" s="147">
        <v>1.35</v>
      </c>
      <c r="J61" s="147">
        <v>1.162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0.06</v>
      </c>
      <c r="I62" s="147">
        <v>0.06</v>
      </c>
      <c r="J62" s="147">
        <v>0.09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0.285</v>
      </c>
      <c r="I63" s="147">
        <v>0.615</v>
      </c>
      <c r="J63" s="147">
        <v>1.404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1.461</v>
      </c>
      <c r="I64" s="149">
        <v>2.0250000000000004</v>
      </c>
      <c r="J64" s="149">
        <v>2.6559999999999997</v>
      </c>
      <c r="K64" s="41">
        <v>131.16049382716045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0.021</v>
      </c>
      <c r="I66" s="149">
        <v>0.014</v>
      </c>
      <c r="J66" s="149">
        <v>0.007</v>
      </c>
      <c r="K66" s="41">
        <v>50.00000000000001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0.019</v>
      </c>
      <c r="I72" s="147">
        <v>0.048</v>
      </c>
      <c r="J72" s="147">
        <v>0.044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4.326</v>
      </c>
      <c r="I73" s="147">
        <v>4.326</v>
      </c>
      <c r="J73" s="147">
        <v>4.326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30.352</v>
      </c>
      <c r="I75" s="147">
        <v>30.085</v>
      </c>
      <c r="J75" s="147">
        <v>27.587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0.375</v>
      </c>
      <c r="I76" s="147">
        <v>0.438</v>
      </c>
      <c r="J76" s="147">
        <v>0.44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45.412</v>
      </c>
      <c r="I78" s="147">
        <v>44.863</v>
      </c>
      <c r="J78" s="147">
        <v>44.8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80.48400000000001</v>
      </c>
      <c r="I80" s="149">
        <v>79.76</v>
      </c>
      <c r="J80" s="149">
        <v>77.197</v>
      </c>
      <c r="K80" s="41">
        <v>96.78660982948847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1.715</v>
      </c>
      <c r="I82" s="147">
        <v>1.732</v>
      </c>
      <c r="J82" s="147">
        <v>1.743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7.712</v>
      </c>
      <c r="I83" s="147">
        <v>9.269</v>
      </c>
      <c r="J83" s="147">
        <v>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9.427</v>
      </c>
      <c r="I84" s="149">
        <v>11.001</v>
      </c>
      <c r="J84" s="149">
        <v>9.743</v>
      </c>
      <c r="K84" s="41">
        <v>88.56467593855105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91.53</v>
      </c>
      <c r="I87" s="153">
        <v>92.936</v>
      </c>
      <c r="J87" s="153">
        <v>89.685</v>
      </c>
      <c r="K87" s="54">
        <f>IF(I87&gt;0,100*J87/I87,0)</f>
        <v>96.50189377636222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6" zoomScaleSheetLayoutView="9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0.115</v>
      </c>
      <c r="I19" s="147">
        <v>0.004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0.115</v>
      </c>
      <c r="I22" s="149">
        <v>0.004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3.007</v>
      </c>
      <c r="I24" s="149">
        <v>2.53</v>
      </c>
      <c r="J24" s="149">
        <v>2.53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2.631</v>
      </c>
      <c r="I26" s="149">
        <v>3.9</v>
      </c>
      <c r="J26" s="149">
        <v>4</v>
      </c>
      <c r="K26" s="41">
        <v>102.56410256410257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11.818</v>
      </c>
      <c r="I28" s="147">
        <v>16.143</v>
      </c>
      <c r="J28" s="147">
        <v>17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11.652</v>
      </c>
      <c r="I29" s="147">
        <v>13.981</v>
      </c>
      <c r="J29" s="147">
        <v>13.574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28.009</v>
      </c>
      <c r="I30" s="147">
        <v>37.917</v>
      </c>
      <c r="J30" s="147">
        <v>26.166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51.479</v>
      </c>
      <c r="I31" s="149">
        <v>68.041</v>
      </c>
      <c r="J31" s="149">
        <v>56.739999999999995</v>
      </c>
      <c r="K31" s="41">
        <v>83.39089666524595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0.464</v>
      </c>
      <c r="I33" s="147">
        <v>0.4</v>
      </c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0.012</v>
      </c>
      <c r="I34" s="147">
        <v>0.015</v>
      </c>
      <c r="J34" s="147">
        <v>0.018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9.517</v>
      </c>
      <c r="I35" s="147">
        <v>9.5</v>
      </c>
      <c r="J35" s="147">
        <v>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7.642</v>
      </c>
      <c r="I36" s="147">
        <v>6.388</v>
      </c>
      <c r="J36" s="147">
        <v>7.886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17.635</v>
      </c>
      <c r="I37" s="149">
        <v>16.302999999999997</v>
      </c>
      <c r="J37" s="149">
        <v>16.904</v>
      </c>
      <c r="K37" s="41">
        <v>103.68643807888121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5.607</v>
      </c>
      <c r="I39" s="149">
        <v>6.17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0.01</v>
      </c>
      <c r="I41" s="147">
        <v>0.013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>
        <v>0.03</v>
      </c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0.003</v>
      </c>
      <c r="I43" s="147">
        <v>0.011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0.003</v>
      </c>
      <c r="I44" s="147">
        <v>0.002</v>
      </c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0.3</v>
      </c>
      <c r="I45" s="147">
        <v>0.2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0.03</v>
      </c>
      <c r="I46" s="147">
        <v>0.07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0.135</v>
      </c>
      <c r="I47" s="147">
        <v>0.5</v>
      </c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0.003</v>
      </c>
      <c r="I48" s="147">
        <v>0.187</v>
      </c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0.088</v>
      </c>
      <c r="I49" s="147">
        <v>0.53</v>
      </c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0.572</v>
      </c>
      <c r="I50" s="149">
        <v>1.5430000000000001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0.502</v>
      </c>
      <c r="I52" s="149">
        <v>0.502</v>
      </c>
      <c r="J52" s="149">
        <v>0.502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7.977</v>
      </c>
      <c r="I54" s="147">
        <v>36.6</v>
      </c>
      <c r="J54" s="147">
        <v>16.775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4.045</v>
      </c>
      <c r="I55" s="147">
        <v>4.5</v>
      </c>
      <c r="J55" s="147">
        <v>5.377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4.382</v>
      </c>
      <c r="I56" s="147">
        <v>5.45</v>
      </c>
      <c r="J56" s="147">
        <v>4.05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0.179</v>
      </c>
      <c r="I57" s="147">
        <v>0.207</v>
      </c>
      <c r="J57" s="147">
        <v>0.207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3.688</v>
      </c>
      <c r="I58" s="147">
        <v>22.879</v>
      </c>
      <c r="J58" s="147">
        <v>10.528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20.270999999999997</v>
      </c>
      <c r="I59" s="149">
        <v>69.63600000000001</v>
      </c>
      <c r="J59" s="149">
        <v>36.937</v>
      </c>
      <c r="K59" s="41">
        <v>53.04296628180825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14.655</v>
      </c>
      <c r="I61" s="147">
        <v>13.778</v>
      </c>
      <c r="J61" s="147">
        <v>14.72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8.569</v>
      </c>
      <c r="I62" s="147">
        <v>7.58</v>
      </c>
      <c r="J62" s="147">
        <v>9.49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19.629</v>
      </c>
      <c r="I63" s="147">
        <v>13.529</v>
      </c>
      <c r="J63" s="147">
        <v>19.504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42.853</v>
      </c>
      <c r="I64" s="149">
        <v>34.887</v>
      </c>
      <c r="J64" s="149">
        <v>43.714</v>
      </c>
      <c r="K64" s="41">
        <v>125.3016883079657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29.99</v>
      </c>
      <c r="I66" s="149">
        <v>23.964</v>
      </c>
      <c r="J66" s="149">
        <v>28.931</v>
      </c>
      <c r="K66" s="41">
        <v>120.7269237189117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2.592</v>
      </c>
      <c r="I68" s="147">
        <v>5</v>
      </c>
      <c r="J68" s="147">
        <v>2.5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0.482</v>
      </c>
      <c r="I69" s="147">
        <v>1</v>
      </c>
      <c r="J69" s="147">
        <v>0.45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3.074</v>
      </c>
      <c r="I70" s="149">
        <v>6</v>
      </c>
      <c r="J70" s="149">
        <v>2.95</v>
      </c>
      <c r="K70" s="41">
        <v>49.166666666666664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18.372</v>
      </c>
      <c r="I72" s="147">
        <v>25.137</v>
      </c>
      <c r="J72" s="147">
        <v>25.499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0.732</v>
      </c>
      <c r="I73" s="147">
        <v>0.914</v>
      </c>
      <c r="J73" s="147">
        <v>0.919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1.209</v>
      </c>
      <c r="I74" s="147">
        <v>4.25</v>
      </c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18.335</v>
      </c>
      <c r="I75" s="147">
        <v>27.493</v>
      </c>
      <c r="J75" s="147">
        <v>41.464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0.557</v>
      </c>
      <c r="I76" s="147">
        <v>0.557</v>
      </c>
      <c r="J76" s="147">
        <v>0.6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2.54</v>
      </c>
      <c r="I77" s="147">
        <v>2.772</v>
      </c>
      <c r="J77" s="147">
        <v>7.374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3.651</v>
      </c>
      <c r="I78" s="147">
        <v>4</v>
      </c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20.502</v>
      </c>
      <c r="I79" s="147">
        <v>17.723</v>
      </c>
      <c r="J79" s="147">
        <v>26.783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65.898</v>
      </c>
      <c r="I80" s="149">
        <v>82.84599999999999</v>
      </c>
      <c r="J80" s="149">
        <v>102.639</v>
      </c>
      <c r="K80" s="41">
        <v>123.8913164184149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0.175</v>
      </c>
      <c r="I82" s="147">
        <v>0.175</v>
      </c>
      <c r="J82" s="147">
        <v>0.176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0.067</v>
      </c>
      <c r="I83" s="147">
        <v>0.07</v>
      </c>
      <c r="J83" s="147">
        <v>0.064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0.242</v>
      </c>
      <c r="I84" s="149">
        <v>0.245</v>
      </c>
      <c r="J84" s="149">
        <v>0.24</v>
      </c>
      <c r="K84" s="41">
        <v>97.95918367346938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243.876</v>
      </c>
      <c r="I87" s="153">
        <v>316.571</v>
      </c>
      <c r="J87" s="153">
        <v>296.087</v>
      </c>
      <c r="K87" s="54">
        <f>IF(I87&gt;0,100*J87/I87,0)</f>
        <v>93.52941362285236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8" zoomScaleSheetLayoutView="98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289</v>
      </c>
      <c r="I7" s="21" t="s">
        <v>289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11.377</v>
      </c>
      <c r="I9" s="147">
        <v>13.24</v>
      </c>
      <c r="J9" s="147">
        <v>13.687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10.179</v>
      </c>
      <c r="I10" s="147">
        <v>8.502</v>
      </c>
      <c r="J10" s="147">
        <v>9.34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49.431</v>
      </c>
      <c r="I11" s="147">
        <v>34.428</v>
      </c>
      <c r="J11" s="147">
        <v>42.288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51.978</v>
      </c>
      <c r="I12" s="147">
        <v>84.686</v>
      </c>
      <c r="J12" s="147">
        <v>86.261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122.965</v>
      </c>
      <c r="I13" s="149">
        <v>140.856</v>
      </c>
      <c r="J13" s="149">
        <v>151.576</v>
      </c>
      <c r="K13" s="41">
        <v>107.61060941670925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0.279708</v>
      </c>
      <c r="I15" s="149">
        <v>0.119</v>
      </c>
      <c r="J15" s="149">
        <v>0.067</v>
      </c>
      <c r="K15" s="41">
        <v>56.30252100840337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>
        <v>0.12596</v>
      </c>
      <c r="I17" s="149">
        <v>0.071</v>
      </c>
      <c r="J17" s="149">
        <v>0.114</v>
      </c>
      <c r="K17" s="41">
        <v>160.56338028169017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103.5304</v>
      </c>
      <c r="I19" s="147">
        <v>78.141</v>
      </c>
      <c r="J19" s="147">
        <v>108.701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2.86238</v>
      </c>
      <c r="I20" s="147">
        <v>2.855</v>
      </c>
      <c r="J20" s="147">
        <v>2.801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1.92095</v>
      </c>
      <c r="I21" s="147">
        <v>1.883</v>
      </c>
      <c r="J21" s="147">
        <v>1.41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108.31373</v>
      </c>
      <c r="I22" s="149">
        <v>82.879</v>
      </c>
      <c r="J22" s="149">
        <v>112.91199999999999</v>
      </c>
      <c r="K22" s="41">
        <v>136.23716502370925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103.1787</v>
      </c>
      <c r="I24" s="149">
        <v>86.279</v>
      </c>
      <c r="J24" s="149">
        <v>109.368</v>
      </c>
      <c r="K24" s="41">
        <v>126.760857219022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304.03385</v>
      </c>
      <c r="I26" s="149">
        <v>238.335</v>
      </c>
      <c r="J26" s="149">
        <v>345.644</v>
      </c>
      <c r="K26" s="41">
        <v>145.02444038852875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22.143763</v>
      </c>
      <c r="I28" s="147">
        <v>16.655</v>
      </c>
      <c r="J28" s="147">
        <v>19.48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2.259305</v>
      </c>
      <c r="I29" s="147">
        <v>0.96</v>
      </c>
      <c r="J29" s="147">
        <v>1.547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152.767</v>
      </c>
      <c r="I30" s="147">
        <v>106.913</v>
      </c>
      <c r="J30" s="147">
        <v>167.304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177.170068</v>
      </c>
      <c r="I31" s="149">
        <v>124.52799999999999</v>
      </c>
      <c r="J31" s="149">
        <v>188.33100000000002</v>
      </c>
      <c r="K31" s="41">
        <v>151.235866632404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351.804</v>
      </c>
      <c r="I33" s="147">
        <v>204.288</v>
      </c>
      <c r="J33" s="147">
        <v>250.092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7.701464</v>
      </c>
      <c r="I34" s="147">
        <v>9.919</v>
      </c>
      <c r="J34" s="147">
        <v>11.198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33.291227</v>
      </c>
      <c r="I35" s="147">
        <v>25.02</v>
      </c>
      <c r="J35" s="147">
        <v>27.911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158.03374</v>
      </c>
      <c r="I36" s="147">
        <v>135.775</v>
      </c>
      <c r="J36" s="147">
        <v>148.478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550.830431</v>
      </c>
      <c r="I37" s="149">
        <v>375.00200000000007</v>
      </c>
      <c r="J37" s="149">
        <v>437.67900000000003</v>
      </c>
      <c r="K37" s="41">
        <v>116.71377752651985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8.08437</v>
      </c>
      <c r="I39" s="149">
        <v>7.064</v>
      </c>
      <c r="J39" s="149">
        <v>9.009</v>
      </c>
      <c r="K39" s="41">
        <v>127.53397508493772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1.273037</v>
      </c>
      <c r="I41" s="147">
        <v>0.628</v>
      </c>
      <c r="J41" s="147">
        <v>0.813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86.995226</v>
      </c>
      <c r="I42" s="147">
        <v>31.597</v>
      </c>
      <c r="J42" s="147">
        <v>81.955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20.252008</v>
      </c>
      <c r="I43" s="147">
        <v>11.035</v>
      </c>
      <c r="J43" s="147">
        <v>18.732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0.201694</v>
      </c>
      <c r="I44" s="147">
        <v>0.052</v>
      </c>
      <c r="J44" s="147">
        <v>0.12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0.894504</v>
      </c>
      <c r="I45" s="147">
        <v>1.09</v>
      </c>
      <c r="J45" s="147">
        <v>0.815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2.999163</v>
      </c>
      <c r="I46" s="147">
        <v>6.329</v>
      </c>
      <c r="J46" s="147">
        <v>15.223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3.456908</v>
      </c>
      <c r="I47" s="147">
        <v>1.943</v>
      </c>
      <c r="J47" s="147">
        <v>2.919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157.632331</v>
      </c>
      <c r="I48" s="147">
        <v>111.981</v>
      </c>
      <c r="J48" s="147">
        <v>180.448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30.068942</v>
      </c>
      <c r="I49" s="147">
        <v>20.108</v>
      </c>
      <c r="J49" s="147">
        <v>29.591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303.773813</v>
      </c>
      <c r="I50" s="149">
        <v>184.763</v>
      </c>
      <c r="J50" s="149">
        <v>330.616</v>
      </c>
      <c r="K50" s="41">
        <v>178.9405887542419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14.65312</v>
      </c>
      <c r="I52" s="149">
        <v>10.207</v>
      </c>
      <c r="J52" s="149">
        <v>17.016</v>
      </c>
      <c r="K52" s="41">
        <v>166.70912119133925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550.1219</v>
      </c>
      <c r="I54" s="147">
        <v>424.197</v>
      </c>
      <c r="J54" s="147">
        <v>576.498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1505.3609</v>
      </c>
      <c r="I55" s="147">
        <v>1282.728</v>
      </c>
      <c r="J55" s="147">
        <v>1882.769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545.04815</v>
      </c>
      <c r="I56" s="147">
        <v>393.445</v>
      </c>
      <c r="J56" s="147">
        <v>532.226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3.505714</v>
      </c>
      <c r="I57" s="147">
        <v>2.617</v>
      </c>
      <c r="J57" s="147">
        <v>3.988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678.26089</v>
      </c>
      <c r="I58" s="147">
        <v>501.295</v>
      </c>
      <c r="J58" s="147">
        <v>757.791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3282.2975539999998</v>
      </c>
      <c r="I59" s="149">
        <v>2604.2820000000006</v>
      </c>
      <c r="J59" s="149">
        <v>3753.272</v>
      </c>
      <c r="K59" s="41">
        <v>144.1192620461225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31.93688</v>
      </c>
      <c r="I61" s="147">
        <v>26.218</v>
      </c>
      <c r="J61" s="147">
        <v>30.169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0.812393</v>
      </c>
      <c r="I62" s="147">
        <v>0.353</v>
      </c>
      <c r="J62" s="147">
        <v>0.473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348.4523</v>
      </c>
      <c r="I63" s="147">
        <v>270.78</v>
      </c>
      <c r="J63" s="147">
        <v>304.421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381.201573</v>
      </c>
      <c r="I64" s="149">
        <v>297.351</v>
      </c>
      <c r="J64" s="149">
        <v>335.063</v>
      </c>
      <c r="K64" s="41">
        <v>112.68265450595423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108.878</v>
      </c>
      <c r="I66" s="149">
        <v>91.666</v>
      </c>
      <c r="J66" s="149">
        <v>121.112</v>
      </c>
      <c r="K66" s="41">
        <v>132.1231427137652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453.3895</v>
      </c>
      <c r="I68" s="147">
        <v>368.657</v>
      </c>
      <c r="J68" s="147">
        <v>494.606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2.075693</v>
      </c>
      <c r="I69" s="147">
        <v>2.887</v>
      </c>
      <c r="J69" s="147">
        <v>3.16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455.465193</v>
      </c>
      <c r="I70" s="149">
        <v>371.544</v>
      </c>
      <c r="J70" s="149">
        <v>497.766</v>
      </c>
      <c r="K70" s="41">
        <v>133.97228861184678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0.519243</v>
      </c>
      <c r="I72" s="147">
        <v>0.663</v>
      </c>
      <c r="J72" s="147">
        <v>0.662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57.217577</v>
      </c>
      <c r="I73" s="147">
        <v>77.355</v>
      </c>
      <c r="J73" s="147">
        <v>83.734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39.100362</v>
      </c>
      <c r="I74" s="147">
        <v>37.04</v>
      </c>
      <c r="J74" s="147">
        <v>49.715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0.937074</v>
      </c>
      <c r="I75" s="147">
        <v>1.381</v>
      </c>
      <c r="J75" s="147">
        <v>1.351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17.911761</v>
      </c>
      <c r="I76" s="147">
        <v>26.286</v>
      </c>
      <c r="J76" s="147">
        <v>33.486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0.780327</v>
      </c>
      <c r="I77" s="147">
        <v>0.477</v>
      </c>
      <c r="J77" s="147">
        <v>0.6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4.403477</v>
      </c>
      <c r="I78" s="147">
        <v>3.827</v>
      </c>
      <c r="J78" s="147">
        <v>4.825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0.317995</v>
      </c>
      <c r="I79" s="147">
        <v>0.928</v>
      </c>
      <c r="J79" s="147">
        <v>0.724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121.18781599999998</v>
      </c>
      <c r="I80" s="149">
        <v>147.957</v>
      </c>
      <c r="J80" s="149">
        <v>175.09699999999995</v>
      </c>
      <c r="K80" s="41">
        <v>118.34316727157211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0.966018</v>
      </c>
      <c r="I82" s="147">
        <v>3.367</v>
      </c>
      <c r="J82" s="147">
        <v>4.453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3.94404</v>
      </c>
      <c r="I83" s="147">
        <v>5.27</v>
      </c>
      <c r="J83" s="147">
        <v>6.153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4.910058</v>
      </c>
      <c r="I84" s="149">
        <v>8.637</v>
      </c>
      <c r="J84" s="149">
        <v>10.606</v>
      </c>
      <c r="K84" s="41">
        <v>122.797267569758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6047.348943999999</v>
      </c>
      <c r="I87" s="153">
        <v>4771.540000000001</v>
      </c>
      <c r="J87" s="153">
        <v>6595.248</v>
      </c>
      <c r="K87" s="54">
        <f>IF(I87&gt;0,100*J87/I87,0)</f>
        <v>138.22053257438895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4" zoomScaleSheetLayoutView="94" zoomScalePageLayoutView="0" workbookViewId="0" topLeftCell="A1">
      <selection activeCell="H10" sqref="H1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336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289</v>
      </c>
      <c r="I7" s="21" t="s">
        <v>289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68.909</v>
      </c>
      <c r="I9" s="147">
        <v>66.332</v>
      </c>
      <c r="J9" s="147">
        <v>68.561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68.845</v>
      </c>
      <c r="I10" s="147">
        <v>55.9</v>
      </c>
      <c r="J10" s="147">
        <v>61.41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286.112</v>
      </c>
      <c r="I11" s="147">
        <v>260.309</v>
      </c>
      <c r="J11" s="147">
        <v>270.276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313.331</v>
      </c>
      <c r="I12" s="147">
        <v>474.242</v>
      </c>
      <c r="J12" s="147">
        <v>589.175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737.1970000000001</v>
      </c>
      <c r="I13" s="149">
        <v>856.7830000000001</v>
      </c>
      <c r="J13" s="149">
        <v>989.422</v>
      </c>
      <c r="K13" s="41">
        <v>115.48104946059853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2.1995</v>
      </c>
      <c r="I15" s="149">
        <v>0.871</v>
      </c>
      <c r="J15" s="149">
        <v>0.485</v>
      </c>
      <c r="K15" s="41">
        <v>55.68312284730195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>
        <v>0.803</v>
      </c>
      <c r="I17" s="149">
        <v>0.442</v>
      </c>
      <c r="J17" s="149">
        <v>0.599</v>
      </c>
      <c r="K17" s="41">
        <v>135.52036199095022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758.083</v>
      </c>
      <c r="I19" s="147">
        <v>574.868</v>
      </c>
      <c r="J19" s="147">
        <v>798.146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20.484</v>
      </c>
      <c r="I20" s="147">
        <v>19.26</v>
      </c>
      <c r="J20" s="147">
        <v>17.908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13.2495</v>
      </c>
      <c r="I21" s="147">
        <v>13.982</v>
      </c>
      <c r="J21" s="147">
        <v>10.4715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791.8165</v>
      </c>
      <c r="I22" s="149">
        <v>608.11</v>
      </c>
      <c r="J22" s="149">
        <v>826.5255</v>
      </c>
      <c r="K22" s="41">
        <v>135.91710381345482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807.8875</v>
      </c>
      <c r="I24" s="149">
        <v>650.534</v>
      </c>
      <c r="J24" s="149">
        <v>855.6215</v>
      </c>
      <c r="K24" s="41">
        <v>131.5260232362951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2286.361</v>
      </c>
      <c r="I26" s="149">
        <v>1709.877</v>
      </c>
      <c r="J26" s="149">
        <v>2486.1195</v>
      </c>
      <c r="K26" s="41">
        <v>145.39756368440536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162.737</v>
      </c>
      <c r="I28" s="147">
        <v>126.734</v>
      </c>
      <c r="J28" s="147">
        <v>140.571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13.145</v>
      </c>
      <c r="I29" s="147">
        <v>6.982</v>
      </c>
      <c r="J29" s="147">
        <v>11.24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1240.794</v>
      </c>
      <c r="I30" s="147">
        <v>840.706</v>
      </c>
      <c r="J30" s="147">
        <v>1313.608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1416.6760000000002</v>
      </c>
      <c r="I31" s="149">
        <v>974.422</v>
      </c>
      <c r="J31" s="149">
        <v>1465.4189999999999</v>
      </c>
      <c r="K31" s="41">
        <v>150.38853802561928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1951.02</v>
      </c>
      <c r="I33" s="147">
        <v>1821.144</v>
      </c>
      <c r="J33" s="147">
        <v>2149.65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49.628</v>
      </c>
      <c r="I34" s="147">
        <v>65.861</v>
      </c>
      <c r="J34" s="147">
        <v>73.683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116.983</v>
      </c>
      <c r="I35" s="147">
        <v>105.493</v>
      </c>
      <c r="J35" s="147">
        <v>123.813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1032.08</v>
      </c>
      <c r="I36" s="147">
        <v>884.65</v>
      </c>
      <c r="J36" s="147">
        <v>1009.947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3149.711</v>
      </c>
      <c r="I37" s="149">
        <v>2877.148</v>
      </c>
      <c r="J37" s="149">
        <v>3357.0930000000003</v>
      </c>
      <c r="K37" s="41">
        <v>116.68127604141324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58.2675</v>
      </c>
      <c r="I39" s="149">
        <v>48.744</v>
      </c>
      <c r="J39" s="149">
        <v>63.8575</v>
      </c>
      <c r="K39" s="41">
        <v>131.00586738880682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9.954</v>
      </c>
      <c r="I41" s="147">
        <v>4.053</v>
      </c>
      <c r="J41" s="147">
        <v>5.881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658.097</v>
      </c>
      <c r="I42" s="147">
        <v>228.412</v>
      </c>
      <c r="J42" s="147">
        <v>592.6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148.5735</v>
      </c>
      <c r="I43" s="147">
        <v>80.89</v>
      </c>
      <c r="J43" s="147">
        <v>138.368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1.475</v>
      </c>
      <c r="I44" s="147">
        <v>0.364</v>
      </c>
      <c r="J44" s="147">
        <v>0.884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6.336</v>
      </c>
      <c r="I45" s="147">
        <v>7.563</v>
      </c>
      <c r="J45" s="147">
        <v>5.865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95.307</v>
      </c>
      <c r="I46" s="147">
        <v>46.543</v>
      </c>
      <c r="J46" s="147">
        <v>110.215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25.353</v>
      </c>
      <c r="I47" s="147">
        <v>14.175</v>
      </c>
      <c r="J47" s="147">
        <v>21.307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1183.379</v>
      </c>
      <c r="I48" s="147">
        <v>815.076</v>
      </c>
      <c r="J48" s="147">
        <v>1303.686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220.887</v>
      </c>
      <c r="I49" s="147">
        <v>143.257</v>
      </c>
      <c r="J49" s="147">
        <v>218.493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2349.3615</v>
      </c>
      <c r="I50" s="149">
        <v>1340.333</v>
      </c>
      <c r="J50" s="149">
        <v>2397.299</v>
      </c>
      <c r="K50" s="41">
        <v>178.85846278499446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119.052</v>
      </c>
      <c r="I52" s="149">
        <v>75.974</v>
      </c>
      <c r="J52" s="149">
        <v>125.298</v>
      </c>
      <c r="K52" s="41">
        <v>164.92221022981545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3790.722</v>
      </c>
      <c r="I54" s="147">
        <v>3179.363</v>
      </c>
      <c r="J54" s="147">
        <v>4387.6415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11519.06</v>
      </c>
      <c r="I55" s="147">
        <v>9661.128</v>
      </c>
      <c r="J55" s="147">
        <v>14686.8615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3952.1005</v>
      </c>
      <c r="I56" s="147">
        <v>2834.219</v>
      </c>
      <c r="J56" s="147">
        <v>4016.64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26.489</v>
      </c>
      <c r="I57" s="147">
        <v>20.931</v>
      </c>
      <c r="J57" s="147">
        <v>28.321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5292.547</v>
      </c>
      <c r="I58" s="147">
        <v>3832.772</v>
      </c>
      <c r="J58" s="147">
        <v>5963.0255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24580.9185</v>
      </c>
      <c r="I59" s="149">
        <v>19528.413</v>
      </c>
      <c r="J59" s="149">
        <v>29082.4895</v>
      </c>
      <c r="K59" s="41">
        <v>148.92397810308498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237.807</v>
      </c>
      <c r="I61" s="147">
        <v>199.221</v>
      </c>
      <c r="J61" s="147">
        <v>304.9535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5.663</v>
      </c>
      <c r="I62" s="147">
        <v>2.535</v>
      </c>
      <c r="J62" s="147">
        <v>3.206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2334.626</v>
      </c>
      <c r="I63" s="147">
        <v>1950.809</v>
      </c>
      <c r="J63" s="147">
        <v>2329.364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2578.096</v>
      </c>
      <c r="I64" s="149">
        <v>2152.565</v>
      </c>
      <c r="J64" s="149">
        <v>2637.5235000000002</v>
      </c>
      <c r="K64" s="41">
        <v>122.52933128616327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745.168</v>
      </c>
      <c r="I66" s="149">
        <v>680.376</v>
      </c>
      <c r="J66" s="149">
        <v>912.3975</v>
      </c>
      <c r="K66" s="41">
        <v>134.10195244982188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3637.76</v>
      </c>
      <c r="I68" s="147">
        <v>2822.463</v>
      </c>
      <c r="J68" s="147">
        <v>3750.8895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31.952</v>
      </c>
      <c r="I69" s="147">
        <v>19.391</v>
      </c>
      <c r="J69" s="147">
        <v>20.722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3669.7120000000004</v>
      </c>
      <c r="I70" s="149">
        <v>2841.8540000000003</v>
      </c>
      <c r="J70" s="149">
        <v>3771.6115000000004</v>
      </c>
      <c r="K70" s="41">
        <v>132.7165822030266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3.367</v>
      </c>
      <c r="I72" s="147">
        <v>4.45</v>
      </c>
      <c r="J72" s="147">
        <v>4.15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447.3635</v>
      </c>
      <c r="I73" s="147">
        <v>606.845</v>
      </c>
      <c r="J73" s="147">
        <v>661.0475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255.54</v>
      </c>
      <c r="I74" s="147">
        <v>231.989</v>
      </c>
      <c r="J74" s="147">
        <v>334.4265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7.045</v>
      </c>
      <c r="I75" s="147">
        <v>9.954</v>
      </c>
      <c r="J75" s="147">
        <v>8.98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142.2055</v>
      </c>
      <c r="I76" s="147">
        <v>171.543</v>
      </c>
      <c r="J76" s="147">
        <v>252.7915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5.633</v>
      </c>
      <c r="I77" s="147">
        <v>3.535</v>
      </c>
      <c r="J77" s="147">
        <v>5.256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28.766</v>
      </c>
      <c r="I78" s="147">
        <v>26.101</v>
      </c>
      <c r="J78" s="147">
        <v>35.1355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2.309</v>
      </c>
      <c r="I79" s="147">
        <v>6.299</v>
      </c>
      <c r="J79" s="147">
        <v>5.033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892.2289999999999</v>
      </c>
      <c r="I80" s="149">
        <v>1060.716</v>
      </c>
      <c r="J80" s="149">
        <v>1306.8200000000002</v>
      </c>
      <c r="K80" s="41">
        <v>123.20168640804893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6.926</v>
      </c>
      <c r="I82" s="147">
        <v>22.829</v>
      </c>
      <c r="J82" s="147">
        <v>30.899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28.578</v>
      </c>
      <c r="I83" s="147">
        <v>37.456</v>
      </c>
      <c r="J83" s="147">
        <v>45.884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35.504</v>
      </c>
      <c r="I84" s="149">
        <v>60.285000000000004</v>
      </c>
      <c r="J84" s="149">
        <v>76.783</v>
      </c>
      <c r="K84" s="41">
        <v>127.36667496060379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44220.96</v>
      </c>
      <c r="I87" s="153">
        <v>35467.44700000001</v>
      </c>
      <c r="J87" s="153">
        <v>50355.364</v>
      </c>
      <c r="K87" s="54">
        <f>IF(I87&gt;0,100*J87/I87,0)</f>
        <v>141.9762860292707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6" zoomScaleSheetLayoutView="96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289</v>
      </c>
      <c r="I7" s="21" t="s">
        <v>289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0.005</v>
      </c>
      <c r="I10" s="147">
        <v>0.005</v>
      </c>
      <c r="J10" s="147">
        <v>0.098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0.005</v>
      </c>
      <c r="I11" s="147">
        <v>0.005</v>
      </c>
      <c r="J11" s="147">
        <v>0.02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0.012</v>
      </c>
      <c r="I12" s="147">
        <v>0.012</v>
      </c>
      <c r="J12" s="147">
        <v>0.04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0.022</v>
      </c>
      <c r="I13" s="149">
        <v>0.022</v>
      </c>
      <c r="J13" s="149">
        <v>0.158</v>
      </c>
      <c r="K13" s="41">
        <v>718.1818181818182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0.463</v>
      </c>
      <c r="I19" s="147">
        <v>0.118</v>
      </c>
      <c r="J19" s="147">
        <v>0.345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0.463</v>
      </c>
      <c r="I22" s="149">
        <v>0.118</v>
      </c>
      <c r="J22" s="149">
        <v>0.345</v>
      </c>
      <c r="K22" s="41">
        <v>292.37288135593224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24.301</v>
      </c>
      <c r="I24" s="149">
        <v>26.871</v>
      </c>
      <c r="J24" s="149">
        <v>27.072</v>
      </c>
      <c r="K24" s="41">
        <v>100.7480183097019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10.181</v>
      </c>
      <c r="I26" s="149">
        <v>14.551</v>
      </c>
      <c r="J26" s="149">
        <v>14.697</v>
      </c>
      <c r="K26" s="41">
        <v>101.00336746615352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12.306</v>
      </c>
      <c r="I28" s="147">
        <v>12.766</v>
      </c>
      <c r="J28" s="147">
        <v>10.587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15.102</v>
      </c>
      <c r="I29" s="147">
        <v>26.52</v>
      </c>
      <c r="J29" s="147">
        <v>14.49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31.929</v>
      </c>
      <c r="I30" s="147">
        <v>35.391</v>
      </c>
      <c r="J30" s="147">
        <v>31.296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59.337</v>
      </c>
      <c r="I31" s="149">
        <v>74.67699999999999</v>
      </c>
      <c r="J31" s="149">
        <v>56.373</v>
      </c>
      <c r="K31" s="41">
        <v>75.4891064183082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3.402</v>
      </c>
      <c r="I33" s="147">
        <v>4.299</v>
      </c>
      <c r="J33" s="147">
        <v>3.128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3.569</v>
      </c>
      <c r="I34" s="147">
        <v>3.541</v>
      </c>
      <c r="J34" s="147">
        <v>3.8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46.851</v>
      </c>
      <c r="I35" s="147">
        <v>52.725</v>
      </c>
      <c r="J35" s="147">
        <v>47.3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94.61</v>
      </c>
      <c r="I36" s="147">
        <v>108.726</v>
      </c>
      <c r="J36" s="147">
        <v>69.474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148.43200000000002</v>
      </c>
      <c r="I37" s="149">
        <v>169.291</v>
      </c>
      <c r="J37" s="149">
        <v>123.702</v>
      </c>
      <c r="K37" s="41">
        <v>73.07062986218996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2.985</v>
      </c>
      <c r="I39" s="149">
        <v>6.018</v>
      </c>
      <c r="J39" s="149">
        <v>2.82</v>
      </c>
      <c r="K39" s="41">
        <v>46.85942173479562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3.458</v>
      </c>
      <c r="I41" s="147">
        <v>9.59</v>
      </c>
      <c r="J41" s="147">
        <v>4.311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1.9</v>
      </c>
      <c r="I45" s="147">
        <v>1.9</v>
      </c>
      <c r="J45" s="147">
        <v>1.799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0.96</v>
      </c>
      <c r="I48" s="147">
        <v>1.1</v>
      </c>
      <c r="J48" s="147">
        <v>1.75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0.48</v>
      </c>
      <c r="I49" s="147">
        <v>0.2</v>
      </c>
      <c r="J49" s="147">
        <v>0.465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6.798</v>
      </c>
      <c r="I50" s="149">
        <v>12.79</v>
      </c>
      <c r="J50" s="149">
        <v>8.334999999999999</v>
      </c>
      <c r="K50" s="41">
        <v>65.16810007818607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22.0977508650519</v>
      </c>
      <c r="I52" s="149">
        <v>19.65</v>
      </c>
      <c r="J52" s="149">
        <v>19.65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61.11</v>
      </c>
      <c r="I54" s="147">
        <v>48.49</v>
      </c>
      <c r="J54" s="147">
        <v>68.837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278.659</v>
      </c>
      <c r="I55" s="147">
        <v>209.838</v>
      </c>
      <c r="J55" s="147">
        <v>410.375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29.478</v>
      </c>
      <c r="I56" s="147">
        <v>20.564</v>
      </c>
      <c r="J56" s="147">
        <v>51.045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11.17</v>
      </c>
      <c r="I57" s="147">
        <v>5.68</v>
      </c>
      <c r="J57" s="147">
        <v>16.702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179.029</v>
      </c>
      <c r="I58" s="147">
        <v>174.855</v>
      </c>
      <c r="J58" s="147">
        <v>317.987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559.446</v>
      </c>
      <c r="I59" s="149">
        <v>459.427</v>
      </c>
      <c r="J59" s="149">
        <v>864.9459999999999</v>
      </c>
      <c r="K59" s="41">
        <v>188.26625339825475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27.847</v>
      </c>
      <c r="I61" s="147">
        <v>61.6</v>
      </c>
      <c r="J61" s="147">
        <v>46.1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21.646</v>
      </c>
      <c r="I62" s="147">
        <v>54.2</v>
      </c>
      <c r="J62" s="147">
        <v>9.884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22.147</v>
      </c>
      <c r="I63" s="147">
        <v>47.469</v>
      </c>
      <c r="J63" s="147">
        <v>36.591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71.64</v>
      </c>
      <c r="I64" s="149">
        <v>163.269</v>
      </c>
      <c r="J64" s="149">
        <v>92.575</v>
      </c>
      <c r="K64" s="41">
        <v>56.70090464203247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41.931</v>
      </c>
      <c r="I66" s="149">
        <v>63.7</v>
      </c>
      <c r="J66" s="149">
        <v>67.378</v>
      </c>
      <c r="K66" s="41">
        <v>105.77394034536891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217</v>
      </c>
      <c r="I68" s="147">
        <v>314.5</v>
      </c>
      <c r="J68" s="147">
        <v>378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34.5</v>
      </c>
      <c r="I69" s="147">
        <v>85.5</v>
      </c>
      <c r="J69" s="147">
        <v>58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251.5</v>
      </c>
      <c r="I70" s="149">
        <v>400</v>
      </c>
      <c r="J70" s="149">
        <v>436</v>
      </c>
      <c r="K70" s="41">
        <v>109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55.788</v>
      </c>
      <c r="I72" s="147">
        <v>89.914</v>
      </c>
      <c r="J72" s="147">
        <v>65.871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58.748</v>
      </c>
      <c r="I73" s="147">
        <v>51.405</v>
      </c>
      <c r="J73" s="147">
        <v>73.1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1424.638</v>
      </c>
      <c r="I74" s="147">
        <v>1260.2</v>
      </c>
      <c r="J74" s="147">
        <v>1946.254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481.881</v>
      </c>
      <c r="I75" s="147">
        <v>381</v>
      </c>
      <c r="J75" s="147">
        <v>745.21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49.321</v>
      </c>
      <c r="I76" s="147">
        <v>43.295</v>
      </c>
      <c r="J76" s="147">
        <v>55.533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2402.7</v>
      </c>
      <c r="I77" s="147">
        <v>1757</v>
      </c>
      <c r="J77" s="147">
        <v>3162.511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239.207</v>
      </c>
      <c r="I78" s="147">
        <v>339.201</v>
      </c>
      <c r="J78" s="147">
        <v>459.49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562.838</v>
      </c>
      <c r="I79" s="147">
        <v>581.5</v>
      </c>
      <c r="J79" s="147">
        <v>891.339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5275.120999999999</v>
      </c>
      <c r="I80" s="149">
        <v>4503.515</v>
      </c>
      <c r="J80" s="149">
        <v>7399.307999999999</v>
      </c>
      <c r="K80" s="41">
        <v>164.3007295412583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0.068</v>
      </c>
      <c r="I82" s="147">
        <v>0.817</v>
      </c>
      <c r="J82" s="147">
        <v>0.99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0.223</v>
      </c>
      <c r="I83" s="147">
        <v>0.52</v>
      </c>
      <c r="J83" s="147">
        <v>0.52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0.29100000000000004</v>
      </c>
      <c r="I84" s="149">
        <v>1.337</v>
      </c>
      <c r="J84" s="149">
        <v>1.51</v>
      </c>
      <c r="K84" s="41">
        <v>112.93941660433808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6474.545750865052</v>
      </c>
      <c r="I87" s="153">
        <v>5915.236000000001</v>
      </c>
      <c r="J87" s="153">
        <v>9114.868999999999</v>
      </c>
      <c r="K87" s="54">
        <f>IF(I87&gt;0,100*J87/I87,0)</f>
        <v>154.0913836742946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6" zoomScaleSheetLayoutView="96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289</v>
      </c>
      <c r="I7" s="21" t="s">
        <v>289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0.001</v>
      </c>
      <c r="I10" s="147">
        <v>0.001</v>
      </c>
      <c r="J10" s="147">
        <v>0.013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0.004</v>
      </c>
      <c r="I11" s="147">
        <v>0.004</v>
      </c>
      <c r="J11" s="147">
        <v>0.006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0.002</v>
      </c>
      <c r="I12" s="147">
        <v>0.001</v>
      </c>
      <c r="J12" s="147">
        <v>0.005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0.007</v>
      </c>
      <c r="I13" s="149">
        <v>0.006</v>
      </c>
      <c r="J13" s="149">
        <v>0.024</v>
      </c>
      <c r="K13" s="41">
        <v>400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0.0957</v>
      </c>
      <c r="I19" s="147">
        <v>0.058</v>
      </c>
      <c r="J19" s="147">
        <v>0.069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0.0957</v>
      </c>
      <c r="I22" s="149">
        <v>0.058</v>
      </c>
      <c r="J22" s="149">
        <v>0.069</v>
      </c>
      <c r="K22" s="41">
        <v>118.96551724137932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4.2863</v>
      </c>
      <c r="I24" s="149">
        <v>5.218</v>
      </c>
      <c r="J24" s="149">
        <v>4.731</v>
      </c>
      <c r="K24" s="41">
        <v>90.66692219241088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1.5075</v>
      </c>
      <c r="I26" s="149">
        <v>2.87</v>
      </c>
      <c r="J26" s="149">
        <v>2.721</v>
      </c>
      <c r="K26" s="41">
        <v>94.80836236933798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1.9375</v>
      </c>
      <c r="I28" s="147">
        <v>2.68</v>
      </c>
      <c r="J28" s="147">
        <v>2.117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4.5524</v>
      </c>
      <c r="I29" s="147">
        <v>5.834</v>
      </c>
      <c r="J29" s="147">
        <v>8.473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4.2113</v>
      </c>
      <c r="I30" s="147">
        <v>8.397</v>
      </c>
      <c r="J30" s="147">
        <v>6.491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10.7012</v>
      </c>
      <c r="I31" s="149">
        <v>16.911</v>
      </c>
      <c r="J31" s="149">
        <v>17.081</v>
      </c>
      <c r="K31" s="41">
        <v>101.00526284666783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0.6124</v>
      </c>
      <c r="I33" s="147">
        <v>0.719</v>
      </c>
      <c r="J33" s="147">
        <v>0.433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0.7004</v>
      </c>
      <c r="I34" s="147">
        <v>0.687</v>
      </c>
      <c r="J34" s="147">
        <v>0.745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7.8797</v>
      </c>
      <c r="I35" s="147">
        <v>10.68</v>
      </c>
      <c r="J35" s="147">
        <v>7.63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18.4985</v>
      </c>
      <c r="I36" s="147">
        <v>21.521</v>
      </c>
      <c r="J36" s="147">
        <v>9.816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27.691</v>
      </c>
      <c r="I37" s="149">
        <v>33.607</v>
      </c>
      <c r="J37" s="149">
        <v>18.624000000000002</v>
      </c>
      <c r="K37" s="41">
        <v>55.41702621477669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0.3978</v>
      </c>
      <c r="I39" s="149">
        <v>0.941</v>
      </c>
      <c r="J39" s="149">
        <v>0.31</v>
      </c>
      <c r="K39" s="41">
        <v>32.94367693942615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0.4156</v>
      </c>
      <c r="I41" s="147">
        <v>1.511</v>
      </c>
      <c r="J41" s="147">
        <v>0.663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>
        <v>0.002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0.2068</v>
      </c>
      <c r="I45" s="147">
        <v>0.22</v>
      </c>
      <c r="J45" s="147">
        <v>0.18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0.2014</v>
      </c>
      <c r="I48" s="147">
        <v>0.2</v>
      </c>
      <c r="J48" s="147">
        <v>0.35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0.0603</v>
      </c>
      <c r="I49" s="147">
        <v>0.027</v>
      </c>
      <c r="J49" s="147">
        <v>0.047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0.8841000000000001</v>
      </c>
      <c r="I50" s="149">
        <v>1.9579999999999997</v>
      </c>
      <c r="J50" s="149">
        <v>1.2419999999999998</v>
      </c>
      <c r="K50" s="41">
        <v>63.43207354443309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4.5574</v>
      </c>
      <c r="I52" s="149">
        <v>4.046</v>
      </c>
      <c r="J52" s="149">
        <v>4.046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12.1353</v>
      </c>
      <c r="I54" s="147">
        <v>10.342</v>
      </c>
      <c r="J54" s="147">
        <v>13.446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56.8864</v>
      </c>
      <c r="I55" s="147">
        <v>46.407</v>
      </c>
      <c r="J55" s="147">
        <v>83.896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6.1769</v>
      </c>
      <c r="I56" s="147">
        <v>4.233</v>
      </c>
      <c r="J56" s="147">
        <v>9.514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2.1811</v>
      </c>
      <c r="I57" s="147">
        <v>1.251</v>
      </c>
      <c r="J57" s="147">
        <v>3.34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35.9027</v>
      </c>
      <c r="I58" s="147">
        <v>37.768</v>
      </c>
      <c r="J58" s="147">
        <v>66.3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113.28240000000002</v>
      </c>
      <c r="I59" s="149">
        <v>100.00099999999999</v>
      </c>
      <c r="J59" s="149">
        <v>176.49599999999998</v>
      </c>
      <c r="K59" s="41">
        <v>176.49423505764943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6.7734</v>
      </c>
      <c r="I61" s="147">
        <v>12.9</v>
      </c>
      <c r="J61" s="147">
        <v>9.22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4.4906</v>
      </c>
      <c r="I62" s="147">
        <v>12.125</v>
      </c>
      <c r="J62" s="147">
        <v>1.632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4.5461</v>
      </c>
      <c r="I63" s="147">
        <v>10.478</v>
      </c>
      <c r="J63" s="147">
        <v>6.502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15.810099999999998</v>
      </c>
      <c r="I64" s="149">
        <v>35.503</v>
      </c>
      <c r="J64" s="149">
        <v>17.354</v>
      </c>
      <c r="K64" s="41">
        <v>48.88037630622764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6.9422</v>
      </c>
      <c r="I66" s="149">
        <v>12.6</v>
      </c>
      <c r="J66" s="149">
        <v>14.598</v>
      </c>
      <c r="K66" s="41">
        <v>115.85714285714288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39.7668</v>
      </c>
      <c r="I68" s="147">
        <v>62.3</v>
      </c>
      <c r="J68" s="147">
        <v>70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4.3201</v>
      </c>
      <c r="I69" s="147">
        <v>12.3</v>
      </c>
      <c r="J69" s="147">
        <v>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44.0869</v>
      </c>
      <c r="I70" s="149">
        <v>74.6</v>
      </c>
      <c r="J70" s="149">
        <v>78</v>
      </c>
      <c r="K70" s="41">
        <v>104.55764075067025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11.1654</v>
      </c>
      <c r="I72" s="147">
        <v>18.128</v>
      </c>
      <c r="J72" s="147">
        <v>12.516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10.3282</v>
      </c>
      <c r="I73" s="147">
        <v>9.591</v>
      </c>
      <c r="J73" s="147">
        <v>12.4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268.1204</v>
      </c>
      <c r="I74" s="147">
        <v>247</v>
      </c>
      <c r="J74" s="147">
        <v>358.5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108.5575</v>
      </c>
      <c r="I75" s="147">
        <v>88</v>
      </c>
      <c r="J75" s="147">
        <v>158.43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7.2722</v>
      </c>
      <c r="I76" s="147">
        <v>8.257</v>
      </c>
      <c r="J76" s="147">
        <v>8.835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503.9067</v>
      </c>
      <c r="I77" s="147">
        <v>386</v>
      </c>
      <c r="J77" s="147">
        <v>685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46.8637</v>
      </c>
      <c r="I78" s="147">
        <v>70.7</v>
      </c>
      <c r="J78" s="147">
        <v>84.525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96.3014</v>
      </c>
      <c r="I79" s="147">
        <v>107.25</v>
      </c>
      <c r="J79" s="147">
        <v>149.182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1052.5155</v>
      </c>
      <c r="I80" s="149">
        <v>934.926</v>
      </c>
      <c r="J80" s="149">
        <v>1469.3880000000001</v>
      </c>
      <c r="K80" s="41">
        <v>157.1662356165087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0.01239</v>
      </c>
      <c r="I82" s="147">
        <v>0.121</v>
      </c>
      <c r="J82" s="147">
        <v>0.174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0.024</v>
      </c>
      <c r="I83" s="147">
        <v>0.08</v>
      </c>
      <c r="J83" s="147">
        <v>0.08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0.03639</v>
      </c>
      <c r="I84" s="149">
        <v>0.201</v>
      </c>
      <c r="J84" s="149">
        <v>0.254</v>
      </c>
      <c r="K84" s="41">
        <v>126.36815920398008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1282.80149</v>
      </c>
      <c r="I87" s="153">
        <v>1223.446</v>
      </c>
      <c r="J87" s="153">
        <v>1804.938</v>
      </c>
      <c r="K87" s="54">
        <f>IF(I87&gt;0,100*J87/I87,0)</f>
        <v>147.5290286616655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88" zoomScaleSheetLayoutView="88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1209</v>
      </c>
      <c r="E9" s="30">
        <v>1209</v>
      </c>
      <c r="F9" s="31"/>
      <c r="G9" s="31"/>
      <c r="H9" s="147">
        <v>4.77</v>
      </c>
      <c r="I9" s="147">
        <v>4.533</v>
      </c>
      <c r="J9" s="147">
        <v>3.615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1836</v>
      </c>
      <c r="E10" s="30">
        <v>1816</v>
      </c>
      <c r="F10" s="31"/>
      <c r="G10" s="31"/>
      <c r="H10" s="147">
        <v>8.064</v>
      </c>
      <c r="I10" s="147">
        <v>4.26</v>
      </c>
      <c r="J10" s="147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10276</v>
      </c>
      <c r="E11" s="30">
        <v>9230</v>
      </c>
      <c r="F11" s="31"/>
      <c r="G11" s="31"/>
      <c r="H11" s="147">
        <v>19.741</v>
      </c>
      <c r="I11" s="147">
        <v>24.962</v>
      </c>
      <c r="J11" s="147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236</v>
      </c>
      <c r="E12" s="30">
        <v>196</v>
      </c>
      <c r="F12" s="31"/>
      <c r="G12" s="31"/>
      <c r="H12" s="147">
        <v>0.733</v>
      </c>
      <c r="I12" s="147">
        <v>0.506</v>
      </c>
      <c r="J12" s="147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13557</v>
      </c>
      <c r="E13" s="38">
        <v>12451</v>
      </c>
      <c r="F13" s="39">
        <v>91.8418529173121</v>
      </c>
      <c r="G13" s="40"/>
      <c r="H13" s="148">
        <v>33.308</v>
      </c>
      <c r="I13" s="149">
        <v>34.260999999999996</v>
      </c>
      <c r="J13" s="149">
        <v>33.235</v>
      </c>
      <c r="K13" s="41">
        <v>97.0053413502233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50</v>
      </c>
      <c r="E15" s="38">
        <v>80</v>
      </c>
      <c r="F15" s="39">
        <v>160</v>
      </c>
      <c r="G15" s="40"/>
      <c r="H15" s="148">
        <v>0.065</v>
      </c>
      <c r="I15" s="149">
        <v>0.07</v>
      </c>
      <c r="J15" s="149">
        <v>0.16</v>
      </c>
      <c r="K15" s="41">
        <v>228.57142857142856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770</v>
      </c>
      <c r="E17" s="38">
        <v>659</v>
      </c>
      <c r="F17" s="39">
        <v>85.58441558441558</v>
      </c>
      <c r="G17" s="40"/>
      <c r="H17" s="148">
        <v>1.448</v>
      </c>
      <c r="I17" s="149">
        <v>1.63</v>
      </c>
      <c r="J17" s="149">
        <v>1.489</v>
      </c>
      <c r="K17" s="41">
        <v>91.34969325153375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23958</v>
      </c>
      <c r="D19" s="30">
        <v>24024</v>
      </c>
      <c r="E19" s="30">
        <v>22891</v>
      </c>
      <c r="F19" s="31"/>
      <c r="G19" s="31"/>
      <c r="H19" s="147">
        <v>143.734</v>
      </c>
      <c r="I19" s="147">
        <v>132.132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23958</v>
      </c>
      <c r="D22" s="38">
        <v>24024</v>
      </c>
      <c r="E22" s="38">
        <v>22891</v>
      </c>
      <c r="F22" s="39">
        <v>95.28388278388279</v>
      </c>
      <c r="G22" s="40"/>
      <c r="H22" s="148">
        <v>143.734</v>
      </c>
      <c r="I22" s="149">
        <v>132.132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74108</v>
      </c>
      <c r="D24" s="38">
        <v>78547</v>
      </c>
      <c r="E24" s="38">
        <v>78030</v>
      </c>
      <c r="F24" s="39">
        <v>99.34179535819318</v>
      </c>
      <c r="G24" s="40"/>
      <c r="H24" s="148">
        <v>363.781</v>
      </c>
      <c r="I24" s="149">
        <v>384.434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29150</v>
      </c>
      <c r="D26" s="38">
        <v>31550</v>
      </c>
      <c r="E26" s="38">
        <v>31300</v>
      </c>
      <c r="F26" s="39">
        <v>99.20760697305863</v>
      </c>
      <c r="G26" s="40"/>
      <c r="H26" s="148">
        <v>109.66</v>
      </c>
      <c r="I26" s="149">
        <v>158.24</v>
      </c>
      <c r="J26" s="149">
        <v>133.38</v>
      </c>
      <c r="K26" s="41">
        <v>84.2896865520728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60040</v>
      </c>
      <c r="D28" s="30">
        <v>69368</v>
      </c>
      <c r="E28" s="30">
        <v>69300</v>
      </c>
      <c r="F28" s="31"/>
      <c r="G28" s="31"/>
      <c r="H28" s="147">
        <v>247.226</v>
      </c>
      <c r="I28" s="147">
        <v>314.414</v>
      </c>
      <c r="J28" s="147">
        <v>232.84</v>
      </c>
      <c r="K28" s="32"/>
    </row>
    <row r="29" spans="1:11" s="33" customFormat="1" ht="11.25" customHeight="1">
      <c r="A29" s="35" t="s">
        <v>21</v>
      </c>
      <c r="B29" s="29"/>
      <c r="C29" s="30">
        <v>38424</v>
      </c>
      <c r="D29" s="30">
        <v>36933</v>
      </c>
      <c r="E29" s="30">
        <v>36933</v>
      </c>
      <c r="F29" s="31"/>
      <c r="G29" s="31"/>
      <c r="H29" s="147">
        <v>59.132</v>
      </c>
      <c r="I29" s="147">
        <v>86.81</v>
      </c>
      <c r="J29" s="147">
        <v>79.701</v>
      </c>
      <c r="K29" s="32"/>
    </row>
    <row r="30" spans="1:11" s="33" customFormat="1" ht="11.25" customHeight="1">
      <c r="A30" s="35" t="s">
        <v>22</v>
      </c>
      <c r="B30" s="29"/>
      <c r="C30" s="30">
        <v>163411</v>
      </c>
      <c r="D30" s="30">
        <v>150024</v>
      </c>
      <c r="E30" s="30">
        <v>134400</v>
      </c>
      <c r="F30" s="31"/>
      <c r="G30" s="31"/>
      <c r="H30" s="147">
        <v>334.318</v>
      </c>
      <c r="I30" s="147">
        <v>364.637</v>
      </c>
      <c r="J30" s="147">
        <v>345.759</v>
      </c>
      <c r="K30" s="32"/>
    </row>
    <row r="31" spans="1:11" s="42" customFormat="1" ht="11.25" customHeight="1">
      <c r="A31" s="43" t="s">
        <v>23</v>
      </c>
      <c r="B31" s="37"/>
      <c r="C31" s="38">
        <v>261875</v>
      </c>
      <c r="D31" s="38">
        <v>256325</v>
      </c>
      <c r="E31" s="38">
        <v>240633</v>
      </c>
      <c r="F31" s="39">
        <v>93.87808446308398</v>
      </c>
      <c r="G31" s="40"/>
      <c r="H31" s="148">
        <v>640.6759999999999</v>
      </c>
      <c r="I31" s="149">
        <v>765.861</v>
      </c>
      <c r="J31" s="149">
        <v>658.3</v>
      </c>
      <c r="K31" s="41">
        <v>85.95554545798781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21031</v>
      </c>
      <c r="D33" s="30">
        <v>23080</v>
      </c>
      <c r="E33" s="30">
        <v>21570</v>
      </c>
      <c r="F33" s="31"/>
      <c r="G33" s="31"/>
      <c r="H33" s="147">
        <v>83.474</v>
      </c>
      <c r="I33" s="147">
        <v>91.84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11433</v>
      </c>
      <c r="D34" s="30">
        <v>11833</v>
      </c>
      <c r="E34" s="30">
        <v>10525</v>
      </c>
      <c r="F34" s="31"/>
      <c r="G34" s="31"/>
      <c r="H34" s="147">
        <v>32.175</v>
      </c>
      <c r="I34" s="147">
        <v>50.13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45794</v>
      </c>
      <c r="D35" s="30">
        <v>50100</v>
      </c>
      <c r="E35" s="30">
        <v>45100</v>
      </c>
      <c r="F35" s="31"/>
      <c r="G35" s="31"/>
      <c r="H35" s="147">
        <v>157.518</v>
      </c>
      <c r="I35" s="147">
        <v>220.44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5600</v>
      </c>
      <c r="D36" s="30">
        <v>5600</v>
      </c>
      <c r="E36" s="30">
        <v>6861</v>
      </c>
      <c r="F36" s="31"/>
      <c r="G36" s="31"/>
      <c r="H36" s="147">
        <v>15.175</v>
      </c>
      <c r="I36" s="147">
        <v>18.208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83858</v>
      </c>
      <c r="D37" s="38">
        <v>90613</v>
      </c>
      <c r="E37" s="38">
        <v>84056</v>
      </c>
      <c r="F37" s="39">
        <v>92.7637314734089</v>
      </c>
      <c r="G37" s="40"/>
      <c r="H37" s="148">
        <v>288.34200000000004</v>
      </c>
      <c r="I37" s="149">
        <v>380.61799999999994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5420</v>
      </c>
      <c r="D39" s="38">
        <v>5420</v>
      </c>
      <c r="E39" s="38">
        <v>5900</v>
      </c>
      <c r="F39" s="39">
        <v>108.85608856088561</v>
      </c>
      <c r="G39" s="40"/>
      <c r="H39" s="148">
        <v>8.017</v>
      </c>
      <c r="I39" s="149">
        <v>8.008</v>
      </c>
      <c r="J39" s="149">
        <v>8.7</v>
      </c>
      <c r="K39" s="41">
        <v>108.64135864135864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35880</v>
      </c>
      <c r="D41" s="30">
        <v>34911</v>
      </c>
      <c r="E41" s="30">
        <v>37620</v>
      </c>
      <c r="F41" s="31"/>
      <c r="G41" s="31"/>
      <c r="H41" s="147">
        <v>27.931</v>
      </c>
      <c r="I41" s="147">
        <v>120.187</v>
      </c>
      <c r="J41" s="147">
        <v>117.541</v>
      </c>
      <c r="K41" s="32"/>
    </row>
    <row r="42" spans="1:11" s="33" customFormat="1" ht="11.25" customHeight="1">
      <c r="A42" s="35" t="s">
        <v>31</v>
      </c>
      <c r="B42" s="29"/>
      <c r="C42" s="30">
        <v>220567</v>
      </c>
      <c r="D42" s="30">
        <v>221915</v>
      </c>
      <c r="E42" s="30">
        <v>221197</v>
      </c>
      <c r="F42" s="31"/>
      <c r="G42" s="31"/>
      <c r="H42" s="147">
        <v>592.472</v>
      </c>
      <c r="I42" s="147">
        <v>1019.828</v>
      </c>
      <c r="J42" s="147">
        <v>885.926</v>
      </c>
      <c r="K42" s="32"/>
    </row>
    <row r="43" spans="1:11" s="33" customFormat="1" ht="11.25" customHeight="1">
      <c r="A43" s="35" t="s">
        <v>32</v>
      </c>
      <c r="B43" s="29"/>
      <c r="C43" s="30">
        <v>62635</v>
      </c>
      <c r="D43" s="30">
        <v>65771</v>
      </c>
      <c r="E43" s="30">
        <v>55125</v>
      </c>
      <c r="F43" s="31"/>
      <c r="G43" s="31"/>
      <c r="H43" s="147">
        <v>135.042</v>
      </c>
      <c r="I43" s="147">
        <v>320.257</v>
      </c>
      <c r="J43" s="147">
        <v>241.263</v>
      </c>
      <c r="K43" s="32"/>
    </row>
    <row r="44" spans="1:11" s="33" customFormat="1" ht="11.25" customHeight="1">
      <c r="A44" s="35" t="s">
        <v>33</v>
      </c>
      <c r="B44" s="29"/>
      <c r="C44" s="30">
        <v>128471</v>
      </c>
      <c r="D44" s="30">
        <v>130617</v>
      </c>
      <c r="E44" s="30">
        <v>130550</v>
      </c>
      <c r="F44" s="31"/>
      <c r="G44" s="31"/>
      <c r="H44" s="147">
        <v>194.93</v>
      </c>
      <c r="I44" s="147">
        <v>555.555</v>
      </c>
      <c r="J44" s="147">
        <v>506.275</v>
      </c>
      <c r="K44" s="32"/>
    </row>
    <row r="45" spans="1:11" s="33" customFormat="1" ht="11.25" customHeight="1">
      <c r="A45" s="35" t="s">
        <v>34</v>
      </c>
      <c r="B45" s="29"/>
      <c r="C45" s="30">
        <v>60339</v>
      </c>
      <c r="D45" s="30">
        <v>71513</v>
      </c>
      <c r="E45" s="30">
        <v>73160</v>
      </c>
      <c r="F45" s="31"/>
      <c r="G45" s="31"/>
      <c r="H45" s="147">
        <v>80.515</v>
      </c>
      <c r="I45" s="147">
        <v>289.171</v>
      </c>
      <c r="J45" s="147">
        <v>248.518</v>
      </c>
      <c r="K45" s="32"/>
    </row>
    <row r="46" spans="1:11" s="33" customFormat="1" ht="11.25" customHeight="1">
      <c r="A46" s="35" t="s">
        <v>35</v>
      </c>
      <c r="B46" s="29"/>
      <c r="C46" s="30">
        <v>74448</v>
      </c>
      <c r="D46" s="30">
        <v>72853</v>
      </c>
      <c r="E46" s="30">
        <v>73050</v>
      </c>
      <c r="F46" s="31"/>
      <c r="G46" s="31"/>
      <c r="H46" s="147">
        <v>79.089</v>
      </c>
      <c r="I46" s="147">
        <v>232.037</v>
      </c>
      <c r="J46" s="147">
        <v>182.615</v>
      </c>
      <c r="K46" s="32"/>
    </row>
    <row r="47" spans="1:11" s="33" customFormat="1" ht="11.25" customHeight="1">
      <c r="A47" s="35" t="s">
        <v>36</v>
      </c>
      <c r="B47" s="29"/>
      <c r="C47" s="30">
        <v>96535</v>
      </c>
      <c r="D47" s="30">
        <v>100494</v>
      </c>
      <c r="E47" s="30">
        <v>102165</v>
      </c>
      <c r="F47" s="31"/>
      <c r="G47" s="31"/>
      <c r="H47" s="147">
        <v>173.144</v>
      </c>
      <c r="I47" s="147">
        <v>368.841</v>
      </c>
      <c r="J47" s="147">
        <v>321.801</v>
      </c>
      <c r="K47" s="32"/>
    </row>
    <row r="48" spans="1:11" s="33" customFormat="1" ht="11.25" customHeight="1">
      <c r="A48" s="35" t="s">
        <v>37</v>
      </c>
      <c r="B48" s="29"/>
      <c r="C48" s="30">
        <v>108595</v>
      </c>
      <c r="D48" s="30">
        <v>109628</v>
      </c>
      <c r="E48" s="30">
        <v>109600</v>
      </c>
      <c r="F48" s="31"/>
      <c r="G48" s="31"/>
      <c r="H48" s="147">
        <v>136.161</v>
      </c>
      <c r="I48" s="147">
        <v>442.468</v>
      </c>
      <c r="J48" s="147">
        <v>362.2</v>
      </c>
      <c r="K48" s="32"/>
    </row>
    <row r="49" spans="1:11" s="33" customFormat="1" ht="11.25" customHeight="1">
      <c r="A49" s="35" t="s">
        <v>38</v>
      </c>
      <c r="B49" s="29"/>
      <c r="C49" s="30">
        <v>71167</v>
      </c>
      <c r="D49" s="30">
        <v>68266</v>
      </c>
      <c r="E49" s="30">
        <v>65350</v>
      </c>
      <c r="F49" s="31"/>
      <c r="G49" s="31"/>
      <c r="H49" s="147">
        <v>85.792</v>
      </c>
      <c r="I49" s="147">
        <v>259.833</v>
      </c>
      <c r="J49" s="147">
        <v>249.09</v>
      </c>
      <c r="K49" s="32"/>
    </row>
    <row r="50" spans="1:11" s="42" customFormat="1" ht="11.25" customHeight="1">
      <c r="A50" s="43" t="s">
        <v>39</v>
      </c>
      <c r="B50" s="37"/>
      <c r="C50" s="38">
        <v>858637</v>
      </c>
      <c r="D50" s="38">
        <v>875968</v>
      </c>
      <c r="E50" s="38">
        <v>867817</v>
      </c>
      <c r="F50" s="39">
        <v>99.06948655658654</v>
      </c>
      <c r="G50" s="40"/>
      <c r="H50" s="148">
        <v>1505.076</v>
      </c>
      <c r="I50" s="149">
        <v>3608.176999999999</v>
      </c>
      <c r="J50" s="149">
        <v>3115.229</v>
      </c>
      <c r="K50" s="41">
        <v>86.33803164312616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17945</v>
      </c>
      <c r="D52" s="38">
        <v>24560</v>
      </c>
      <c r="E52" s="38">
        <v>24560</v>
      </c>
      <c r="F52" s="39">
        <v>100</v>
      </c>
      <c r="G52" s="40"/>
      <c r="H52" s="148">
        <v>24.228</v>
      </c>
      <c r="I52" s="149">
        <v>65.69</v>
      </c>
      <c r="J52" s="149">
        <v>65.69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67763</v>
      </c>
      <c r="D54" s="30">
        <v>61445</v>
      </c>
      <c r="E54" s="30">
        <v>61500</v>
      </c>
      <c r="F54" s="31"/>
      <c r="G54" s="31"/>
      <c r="H54" s="147">
        <v>195.674</v>
      </c>
      <c r="I54" s="147">
        <v>224.633</v>
      </c>
      <c r="J54" s="147">
        <v>185.4</v>
      </c>
      <c r="K54" s="32"/>
    </row>
    <row r="55" spans="1:11" s="33" customFormat="1" ht="11.25" customHeight="1">
      <c r="A55" s="35" t="s">
        <v>42</v>
      </c>
      <c r="B55" s="29"/>
      <c r="C55" s="30">
        <v>39171</v>
      </c>
      <c r="D55" s="30">
        <v>38551</v>
      </c>
      <c r="E55" s="30">
        <v>38600</v>
      </c>
      <c r="F55" s="31"/>
      <c r="G55" s="31"/>
      <c r="H55" s="147">
        <v>76.081</v>
      </c>
      <c r="I55" s="147">
        <v>96.377</v>
      </c>
      <c r="J55" s="147">
        <v>68.515</v>
      </c>
      <c r="K55" s="32"/>
    </row>
    <row r="56" spans="1:11" s="33" customFormat="1" ht="11.25" customHeight="1">
      <c r="A56" s="35" t="s">
        <v>43</v>
      </c>
      <c r="B56" s="29"/>
      <c r="C56" s="30">
        <v>39696</v>
      </c>
      <c r="D56" s="30">
        <v>33421.34</v>
      </c>
      <c r="E56" s="30">
        <v>39150</v>
      </c>
      <c r="F56" s="31"/>
      <c r="G56" s="31"/>
      <c r="H56" s="147">
        <v>98.04</v>
      </c>
      <c r="I56" s="147">
        <v>91.314</v>
      </c>
      <c r="J56" s="147">
        <v>98.44</v>
      </c>
      <c r="K56" s="32"/>
    </row>
    <row r="57" spans="1:11" s="33" customFormat="1" ht="11.25" customHeight="1">
      <c r="A57" s="35" t="s">
        <v>44</v>
      </c>
      <c r="B57" s="29"/>
      <c r="C57" s="30">
        <v>59775</v>
      </c>
      <c r="D57" s="30">
        <v>59593</v>
      </c>
      <c r="E57" s="30">
        <v>59593</v>
      </c>
      <c r="F57" s="31"/>
      <c r="G57" s="31"/>
      <c r="H57" s="147">
        <v>108.541</v>
      </c>
      <c r="I57" s="147">
        <v>183.434</v>
      </c>
      <c r="J57" s="147">
        <v>155.1</v>
      </c>
      <c r="K57" s="32"/>
    </row>
    <row r="58" spans="1:11" s="33" customFormat="1" ht="11.25" customHeight="1">
      <c r="A58" s="35" t="s">
        <v>45</v>
      </c>
      <c r="B58" s="29"/>
      <c r="C58" s="30">
        <v>51101</v>
      </c>
      <c r="D58" s="30">
        <v>48045</v>
      </c>
      <c r="E58" s="30">
        <v>46507</v>
      </c>
      <c r="F58" s="31"/>
      <c r="G58" s="31"/>
      <c r="H58" s="147">
        <v>63.72</v>
      </c>
      <c r="I58" s="147">
        <v>165.647</v>
      </c>
      <c r="J58" s="147">
        <v>96.191</v>
      </c>
      <c r="K58" s="32"/>
    </row>
    <row r="59" spans="1:11" s="42" customFormat="1" ht="11.25" customHeight="1">
      <c r="A59" s="36" t="s">
        <v>46</v>
      </c>
      <c r="B59" s="37"/>
      <c r="C59" s="38">
        <v>257506</v>
      </c>
      <c r="D59" s="38">
        <v>241055.34</v>
      </c>
      <c r="E59" s="38">
        <v>245350</v>
      </c>
      <c r="F59" s="39">
        <v>101.78160749311756</v>
      </c>
      <c r="G59" s="40"/>
      <c r="H59" s="148">
        <v>542.056</v>
      </c>
      <c r="I59" s="149">
        <v>761.405</v>
      </c>
      <c r="J59" s="149">
        <v>603.6460000000001</v>
      </c>
      <c r="K59" s="41">
        <v>79.28054057958643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1310</v>
      </c>
      <c r="D61" s="30">
        <v>1140</v>
      </c>
      <c r="E61" s="30">
        <v>1500</v>
      </c>
      <c r="F61" s="31"/>
      <c r="G61" s="31"/>
      <c r="H61" s="147">
        <v>2.795</v>
      </c>
      <c r="I61" s="147">
        <v>2.546</v>
      </c>
      <c r="J61" s="147">
        <v>2.844</v>
      </c>
      <c r="K61" s="32"/>
    </row>
    <row r="62" spans="1:11" s="33" customFormat="1" ht="11.25" customHeight="1">
      <c r="A62" s="35" t="s">
        <v>48</v>
      </c>
      <c r="B62" s="29"/>
      <c r="C62" s="30">
        <v>949</v>
      </c>
      <c r="D62" s="30">
        <v>825</v>
      </c>
      <c r="E62" s="30">
        <v>879</v>
      </c>
      <c r="F62" s="31"/>
      <c r="G62" s="31"/>
      <c r="H62" s="147">
        <v>1.674</v>
      </c>
      <c r="I62" s="147">
        <v>1.113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2311</v>
      </c>
      <c r="D63" s="30">
        <v>2290</v>
      </c>
      <c r="E63" s="30">
        <v>2387</v>
      </c>
      <c r="F63" s="31"/>
      <c r="G63" s="31"/>
      <c r="H63" s="147">
        <v>4.862</v>
      </c>
      <c r="I63" s="147">
        <v>6.873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4570</v>
      </c>
      <c r="D64" s="38">
        <v>4255</v>
      </c>
      <c r="E64" s="38">
        <v>4766</v>
      </c>
      <c r="F64" s="39">
        <f>IF(D64&gt;0,100*E64/D64,0)</f>
        <v>112.00940070505288</v>
      </c>
      <c r="G64" s="40"/>
      <c r="H64" s="148">
        <v>9.331</v>
      </c>
      <c r="I64" s="149">
        <v>10.532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8468</v>
      </c>
      <c r="D66" s="38">
        <v>7309</v>
      </c>
      <c r="E66" s="38">
        <v>7235</v>
      </c>
      <c r="F66" s="39">
        <f>IF(D66&gt;0,100*E66/D66,0)</f>
        <v>98.98754959638802</v>
      </c>
      <c r="G66" s="40"/>
      <c r="H66" s="148">
        <v>9.926</v>
      </c>
      <c r="I66" s="149">
        <v>9.817</v>
      </c>
      <c r="J66" s="149">
        <v>9.552</v>
      </c>
      <c r="K66" s="41">
        <v>97.30060099826831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60898</v>
      </c>
      <c r="D68" s="30">
        <v>65180</v>
      </c>
      <c r="E68" s="30">
        <v>67000</v>
      </c>
      <c r="F68" s="31"/>
      <c r="G68" s="31"/>
      <c r="H68" s="147">
        <v>148.045</v>
      </c>
      <c r="I68" s="147">
        <v>283.4</v>
      </c>
      <c r="J68" s="147">
        <v>147.5</v>
      </c>
      <c r="K68" s="32"/>
    </row>
    <row r="69" spans="1:11" s="33" customFormat="1" ht="11.25" customHeight="1">
      <c r="A69" s="35" t="s">
        <v>53</v>
      </c>
      <c r="B69" s="29"/>
      <c r="C69" s="30">
        <v>4128</v>
      </c>
      <c r="D69" s="30">
        <v>4510</v>
      </c>
      <c r="E69" s="30">
        <v>4550</v>
      </c>
      <c r="F69" s="31"/>
      <c r="G69" s="31"/>
      <c r="H69" s="147">
        <v>6.994</v>
      </c>
      <c r="I69" s="147">
        <v>15.9</v>
      </c>
      <c r="J69" s="147">
        <v>7.5</v>
      </c>
      <c r="K69" s="32"/>
    </row>
    <row r="70" spans="1:11" s="42" customFormat="1" ht="11.25" customHeight="1">
      <c r="A70" s="36" t="s">
        <v>54</v>
      </c>
      <c r="B70" s="37"/>
      <c r="C70" s="38">
        <v>65026</v>
      </c>
      <c r="D70" s="38">
        <v>69690</v>
      </c>
      <c r="E70" s="38">
        <v>71550</v>
      </c>
      <c r="F70" s="39">
        <v>102.66896254842875</v>
      </c>
      <c r="G70" s="40"/>
      <c r="H70" s="148">
        <v>155.039</v>
      </c>
      <c r="I70" s="149">
        <v>299.29999999999995</v>
      </c>
      <c r="J70" s="149">
        <v>155</v>
      </c>
      <c r="K70" s="41">
        <v>51.78750417641164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3226</v>
      </c>
      <c r="D72" s="30">
        <v>3125</v>
      </c>
      <c r="E72" s="30">
        <v>3263</v>
      </c>
      <c r="F72" s="31"/>
      <c r="G72" s="31"/>
      <c r="H72" s="147">
        <v>3.865</v>
      </c>
      <c r="I72" s="147">
        <v>4.38</v>
      </c>
      <c r="J72" s="147">
        <v>4.463</v>
      </c>
      <c r="K72" s="32"/>
    </row>
    <row r="73" spans="1:11" s="33" customFormat="1" ht="11.25" customHeight="1">
      <c r="A73" s="35" t="s">
        <v>56</v>
      </c>
      <c r="B73" s="29"/>
      <c r="C73" s="30">
        <v>68408</v>
      </c>
      <c r="D73" s="30">
        <v>68574</v>
      </c>
      <c r="E73" s="30">
        <v>68463</v>
      </c>
      <c r="F73" s="31"/>
      <c r="G73" s="31"/>
      <c r="H73" s="147">
        <v>141.504</v>
      </c>
      <c r="I73" s="147">
        <v>253.661</v>
      </c>
      <c r="J73" s="147">
        <v>253.661</v>
      </c>
      <c r="K73" s="32"/>
    </row>
    <row r="74" spans="1:11" s="33" customFormat="1" ht="11.25" customHeight="1">
      <c r="A74" s="35" t="s">
        <v>57</v>
      </c>
      <c r="B74" s="29"/>
      <c r="C74" s="30">
        <v>65360</v>
      </c>
      <c r="D74" s="30">
        <v>67258</v>
      </c>
      <c r="E74" s="30">
        <v>63000</v>
      </c>
      <c r="F74" s="31"/>
      <c r="G74" s="31"/>
      <c r="H74" s="147">
        <v>235.772</v>
      </c>
      <c r="I74" s="147">
        <v>345.495</v>
      </c>
      <c r="J74" s="147">
        <v>157.5</v>
      </c>
      <c r="K74" s="32"/>
    </row>
    <row r="75" spans="1:11" s="33" customFormat="1" ht="11.25" customHeight="1">
      <c r="A75" s="35" t="s">
        <v>58</v>
      </c>
      <c r="B75" s="29"/>
      <c r="C75" s="30">
        <v>10691</v>
      </c>
      <c r="D75" s="30">
        <v>10599</v>
      </c>
      <c r="E75" s="30">
        <v>11271</v>
      </c>
      <c r="F75" s="31"/>
      <c r="G75" s="31"/>
      <c r="H75" s="147">
        <v>14.462</v>
      </c>
      <c r="I75" s="147">
        <v>14.688</v>
      </c>
      <c r="J75" s="147">
        <v>21.515</v>
      </c>
      <c r="K75" s="32"/>
    </row>
    <row r="76" spans="1:11" s="33" customFormat="1" ht="11.25" customHeight="1">
      <c r="A76" s="35" t="s">
        <v>59</v>
      </c>
      <c r="B76" s="29"/>
      <c r="C76" s="30">
        <v>15017</v>
      </c>
      <c r="D76" s="30">
        <v>15215</v>
      </c>
      <c r="E76" s="30">
        <v>15215</v>
      </c>
      <c r="F76" s="31"/>
      <c r="G76" s="31"/>
      <c r="H76" s="147">
        <v>68.688</v>
      </c>
      <c r="I76" s="147">
        <v>66.187</v>
      </c>
      <c r="J76" s="147">
        <v>54.394</v>
      </c>
      <c r="K76" s="32"/>
    </row>
    <row r="77" spans="1:11" s="33" customFormat="1" ht="11.25" customHeight="1">
      <c r="A77" s="35" t="s">
        <v>60</v>
      </c>
      <c r="B77" s="29"/>
      <c r="C77" s="30">
        <v>9046</v>
      </c>
      <c r="D77" s="30">
        <v>8086</v>
      </c>
      <c r="E77" s="30">
        <v>8086</v>
      </c>
      <c r="F77" s="31"/>
      <c r="G77" s="31"/>
      <c r="H77" s="147">
        <v>24.877</v>
      </c>
      <c r="I77" s="147">
        <v>34.4</v>
      </c>
      <c r="J77" s="147">
        <v>35.128</v>
      </c>
      <c r="K77" s="32"/>
    </row>
    <row r="78" spans="1:11" s="33" customFormat="1" ht="11.25" customHeight="1">
      <c r="A78" s="35" t="s">
        <v>61</v>
      </c>
      <c r="B78" s="29"/>
      <c r="C78" s="30">
        <v>19417</v>
      </c>
      <c r="D78" s="30">
        <v>19845</v>
      </c>
      <c r="E78" s="30">
        <v>20000</v>
      </c>
      <c r="F78" s="31"/>
      <c r="G78" s="31"/>
      <c r="H78" s="147">
        <v>47.323</v>
      </c>
      <c r="I78" s="147">
        <v>76.223</v>
      </c>
      <c r="J78" s="147">
        <v>47.72</v>
      </c>
      <c r="K78" s="32"/>
    </row>
    <row r="79" spans="1:11" s="33" customFormat="1" ht="11.25" customHeight="1">
      <c r="A79" s="35" t="s">
        <v>62</v>
      </c>
      <c r="B79" s="29"/>
      <c r="C79" s="30">
        <v>162513</v>
      </c>
      <c r="D79" s="30">
        <v>146459</v>
      </c>
      <c r="E79" s="30">
        <v>146388</v>
      </c>
      <c r="F79" s="31"/>
      <c r="G79" s="31"/>
      <c r="H79" s="147">
        <v>453.51</v>
      </c>
      <c r="I79" s="147">
        <v>625.536</v>
      </c>
      <c r="J79" s="147">
        <v>409.886</v>
      </c>
      <c r="K79" s="32"/>
    </row>
    <row r="80" spans="1:11" s="42" customFormat="1" ht="11.25" customHeight="1">
      <c r="A80" s="43" t="s">
        <v>63</v>
      </c>
      <c r="B80" s="37"/>
      <c r="C80" s="38">
        <v>353678</v>
      </c>
      <c r="D80" s="38">
        <v>339161</v>
      </c>
      <c r="E80" s="38">
        <v>335686</v>
      </c>
      <c r="F80" s="39">
        <v>98.9754128570207</v>
      </c>
      <c r="G80" s="40"/>
      <c r="H80" s="148">
        <v>990.001</v>
      </c>
      <c r="I80" s="149">
        <v>1420.57</v>
      </c>
      <c r="J80" s="149">
        <v>984.267</v>
      </c>
      <c r="K80" s="41">
        <v>69.28676517172686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165</v>
      </c>
      <c r="E82" s="30">
        <v>129</v>
      </c>
      <c r="F82" s="31"/>
      <c r="G82" s="31"/>
      <c r="H82" s="147">
        <v>0.24</v>
      </c>
      <c r="I82" s="147">
        <v>0.24</v>
      </c>
      <c r="J82" s="147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180</v>
      </c>
      <c r="E83" s="30">
        <v>160</v>
      </c>
      <c r="F83" s="31"/>
      <c r="G83" s="31"/>
      <c r="H83" s="147">
        <v>0.181</v>
      </c>
      <c r="I83" s="147">
        <v>0.18</v>
      </c>
      <c r="J83" s="147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289</v>
      </c>
      <c r="F84" s="39">
        <v>83.76811594202898</v>
      </c>
      <c r="G84" s="40"/>
      <c r="H84" s="148">
        <v>0.421</v>
      </c>
      <c r="I84" s="149">
        <v>0.42</v>
      </c>
      <c r="J84" s="149">
        <v>0.352</v>
      </c>
      <c r="K84" s="41">
        <v>83.8095238095238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2059224</v>
      </c>
      <c r="D87" s="53">
        <v>2063199.34</v>
      </c>
      <c r="E87" s="53">
        <v>2033253</v>
      </c>
      <c r="F87" s="54">
        <f>IF(D87&gt;0,100*E87/D87,0)</f>
        <v>98.54854839183886</v>
      </c>
      <c r="G87" s="40"/>
      <c r="H87" s="152">
        <v>4825.109</v>
      </c>
      <c r="I87" s="153">
        <v>8041.164999999999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3149</v>
      </c>
      <c r="D28" s="30">
        <v>3806</v>
      </c>
      <c r="E28" s="30">
        <v>4500</v>
      </c>
      <c r="F28" s="31"/>
      <c r="G28" s="31"/>
      <c r="H28" s="147">
        <v>12.547</v>
      </c>
      <c r="I28" s="147">
        <v>16.74</v>
      </c>
      <c r="J28" s="147">
        <v>17.425</v>
      </c>
      <c r="K28" s="32"/>
    </row>
    <row r="29" spans="1:11" s="33" customFormat="1" ht="11.25" customHeight="1">
      <c r="A29" s="35" t="s">
        <v>21</v>
      </c>
      <c r="B29" s="29"/>
      <c r="C29" s="30">
        <v>15729</v>
      </c>
      <c r="D29" s="30">
        <v>1844</v>
      </c>
      <c r="E29" s="30">
        <v>1844</v>
      </c>
      <c r="F29" s="31"/>
      <c r="G29" s="31"/>
      <c r="H29" s="147">
        <v>24.171</v>
      </c>
      <c r="I29" s="147">
        <v>4.078</v>
      </c>
      <c r="J29" s="147">
        <v>4.262</v>
      </c>
      <c r="K29" s="32"/>
    </row>
    <row r="30" spans="1:11" s="33" customFormat="1" ht="11.25" customHeight="1">
      <c r="A30" s="35" t="s">
        <v>22</v>
      </c>
      <c r="B30" s="29"/>
      <c r="C30" s="30">
        <v>4985</v>
      </c>
      <c r="D30" s="30">
        <v>3436</v>
      </c>
      <c r="E30" s="30">
        <v>3500</v>
      </c>
      <c r="F30" s="31"/>
      <c r="G30" s="31"/>
      <c r="H30" s="147">
        <v>11.157</v>
      </c>
      <c r="I30" s="147">
        <v>9.416</v>
      </c>
      <c r="J30" s="147">
        <v>8.312</v>
      </c>
      <c r="K30" s="32"/>
    </row>
    <row r="31" spans="1:11" s="42" customFormat="1" ht="11.25" customHeight="1">
      <c r="A31" s="43" t="s">
        <v>23</v>
      </c>
      <c r="B31" s="37"/>
      <c r="C31" s="38">
        <v>23863</v>
      </c>
      <c r="D31" s="38">
        <v>9086</v>
      </c>
      <c r="E31" s="38">
        <v>9844</v>
      </c>
      <c r="F31" s="39">
        <v>108.34250495267445</v>
      </c>
      <c r="G31" s="40"/>
      <c r="H31" s="148">
        <v>47.875</v>
      </c>
      <c r="I31" s="149">
        <v>30.233999999999998</v>
      </c>
      <c r="J31" s="149">
        <v>29.999000000000002</v>
      </c>
      <c r="K31" s="41">
        <v>99.222729377522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370</v>
      </c>
      <c r="D33" s="30">
        <v>400</v>
      </c>
      <c r="E33" s="30">
        <v>350</v>
      </c>
      <c r="F33" s="31"/>
      <c r="G33" s="31"/>
      <c r="H33" s="147">
        <v>1.332</v>
      </c>
      <c r="I33" s="147">
        <v>1.5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785</v>
      </c>
      <c r="D34" s="30">
        <v>730</v>
      </c>
      <c r="E34" s="30">
        <v>600</v>
      </c>
      <c r="F34" s="31"/>
      <c r="G34" s="31"/>
      <c r="H34" s="147">
        <v>1.802</v>
      </c>
      <c r="I34" s="147">
        <v>3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1113</v>
      </c>
      <c r="D35" s="30">
        <v>500</v>
      </c>
      <c r="E35" s="30">
        <v>450</v>
      </c>
      <c r="F35" s="31"/>
      <c r="G35" s="31"/>
      <c r="H35" s="147">
        <v>4.182</v>
      </c>
      <c r="I35" s="147">
        <v>2.3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2268</v>
      </c>
      <c r="D37" s="38">
        <v>1630</v>
      </c>
      <c r="E37" s="38">
        <v>1400</v>
      </c>
      <c r="F37" s="39">
        <v>85.88957055214723</v>
      </c>
      <c r="G37" s="40"/>
      <c r="H37" s="148">
        <v>7.316000000000001</v>
      </c>
      <c r="I37" s="149">
        <v>6.8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11582</v>
      </c>
      <c r="D39" s="38">
        <v>11582</v>
      </c>
      <c r="E39" s="38">
        <v>12100</v>
      </c>
      <c r="F39" s="39">
        <v>104.47245726126748</v>
      </c>
      <c r="G39" s="40"/>
      <c r="H39" s="148">
        <v>17.164</v>
      </c>
      <c r="I39" s="149">
        <v>17.1</v>
      </c>
      <c r="J39" s="149">
        <v>17.9</v>
      </c>
      <c r="K39" s="41">
        <v>104.67836257309939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12585</v>
      </c>
      <c r="D41" s="30">
        <v>11028</v>
      </c>
      <c r="E41" s="30">
        <v>10228</v>
      </c>
      <c r="F41" s="31"/>
      <c r="G41" s="31"/>
      <c r="H41" s="147">
        <v>8.349</v>
      </c>
      <c r="I41" s="147">
        <v>30.496</v>
      </c>
      <c r="J41" s="147">
        <v>29.036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4300</v>
      </c>
      <c r="E42" s="30">
        <v>4433</v>
      </c>
      <c r="F42" s="31"/>
      <c r="G42" s="31"/>
      <c r="H42" s="147">
        <v>7.236</v>
      </c>
      <c r="I42" s="147">
        <v>18.593</v>
      </c>
      <c r="J42" s="147">
        <v>15.17</v>
      </c>
      <c r="K42" s="32"/>
    </row>
    <row r="43" spans="1:11" s="33" customFormat="1" ht="11.25" customHeight="1">
      <c r="A43" s="35" t="s">
        <v>32</v>
      </c>
      <c r="B43" s="29"/>
      <c r="C43" s="30">
        <v>1350</v>
      </c>
      <c r="D43" s="30">
        <v>1196</v>
      </c>
      <c r="E43" s="30">
        <v>1100</v>
      </c>
      <c r="F43" s="31"/>
      <c r="G43" s="31"/>
      <c r="H43" s="147">
        <v>0.867</v>
      </c>
      <c r="I43" s="147">
        <v>4.156</v>
      </c>
      <c r="J43" s="147">
        <v>3.08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7">
        <v>9.787</v>
      </c>
      <c r="I44" s="147">
        <v>44.799</v>
      </c>
      <c r="J44" s="147">
        <v>36.6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7">
        <v>1.254</v>
      </c>
      <c r="I45" s="147">
        <v>3.897</v>
      </c>
      <c r="J45" s="147">
        <v>3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15000</v>
      </c>
      <c r="E46" s="30">
        <v>15000</v>
      </c>
      <c r="F46" s="31"/>
      <c r="G46" s="31"/>
      <c r="H46" s="147">
        <v>23.419</v>
      </c>
      <c r="I46" s="147">
        <v>47.092</v>
      </c>
      <c r="J46" s="147">
        <v>36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8040</v>
      </c>
      <c r="F47" s="31"/>
      <c r="G47" s="31"/>
      <c r="H47" s="147">
        <v>11.466</v>
      </c>
      <c r="I47" s="147">
        <v>27.737</v>
      </c>
      <c r="J47" s="147">
        <v>24.172</v>
      </c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1750</v>
      </c>
      <c r="E48" s="30">
        <v>1750</v>
      </c>
      <c r="F48" s="31"/>
      <c r="G48" s="31"/>
      <c r="H48" s="147">
        <v>1.858</v>
      </c>
      <c r="I48" s="147">
        <v>7.088</v>
      </c>
      <c r="J48" s="147">
        <v>5.325</v>
      </c>
      <c r="K48" s="32"/>
    </row>
    <row r="49" spans="1:11" s="33" customFormat="1" ht="11.25" customHeight="1">
      <c r="A49" s="35" t="s">
        <v>38</v>
      </c>
      <c r="B49" s="29"/>
      <c r="C49" s="30">
        <v>9719</v>
      </c>
      <c r="D49" s="30">
        <v>12367</v>
      </c>
      <c r="E49" s="30">
        <v>11800</v>
      </c>
      <c r="F49" s="31"/>
      <c r="G49" s="31"/>
      <c r="H49" s="147">
        <v>12.845</v>
      </c>
      <c r="I49" s="147">
        <v>50.443</v>
      </c>
      <c r="J49" s="147">
        <v>41.36</v>
      </c>
      <c r="K49" s="32"/>
    </row>
    <row r="50" spans="1:11" s="42" customFormat="1" ht="11.25" customHeight="1">
      <c r="A50" s="43" t="s">
        <v>39</v>
      </c>
      <c r="B50" s="37"/>
      <c r="C50" s="38">
        <v>66944</v>
      </c>
      <c r="D50" s="38">
        <v>64681</v>
      </c>
      <c r="E50" s="38">
        <v>63351</v>
      </c>
      <c r="F50" s="39">
        <v>97.94375473477528</v>
      </c>
      <c r="G50" s="40"/>
      <c r="H50" s="148">
        <v>77.081</v>
      </c>
      <c r="I50" s="149">
        <v>234.301</v>
      </c>
      <c r="J50" s="149">
        <v>193.743</v>
      </c>
      <c r="K50" s="41">
        <v>82.68978792237336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859</v>
      </c>
      <c r="D52" s="38">
        <v>553</v>
      </c>
      <c r="E52" s="38">
        <v>553</v>
      </c>
      <c r="F52" s="39">
        <v>100</v>
      </c>
      <c r="G52" s="40"/>
      <c r="H52" s="148">
        <v>1.127</v>
      </c>
      <c r="I52" s="149">
        <v>1.474</v>
      </c>
      <c r="J52" s="149">
        <v>1.474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25713</v>
      </c>
      <c r="D54" s="30">
        <v>19500</v>
      </c>
      <c r="E54" s="30">
        <v>20500</v>
      </c>
      <c r="F54" s="31"/>
      <c r="G54" s="31"/>
      <c r="H54" s="147">
        <v>49.48</v>
      </c>
      <c r="I54" s="147">
        <v>51.225</v>
      </c>
      <c r="J54" s="147">
        <v>40.75</v>
      </c>
      <c r="K54" s="32"/>
    </row>
    <row r="55" spans="1:11" s="33" customFormat="1" ht="11.25" customHeight="1">
      <c r="A55" s="35" t="s">
        <v>42</v>
      </c>
      <c r="B55" s="29"/>
      <c r="C55" s="30">
        <v>43539</v>
      </c>
      <c r="D55" s="30">
        <v>43737</v>
      </c>
      <c r="E55" s="30">
        <v>43000</v>
      </c>
      <c r="F55" s="31"/>
      <c r="G55" s="31"/>
      <c r="H55" s="147">
        <v>126.421</v>
      </c>
      <c r="I55" s="147">
        <v>135.584</v>
      </c>
      <c r="J55" s="147">
        <v>120.4</v>
      </c>
      <c r="K55" s="32"/>
    </row>
    <row r="56" spans="1:11" s="33" customFormat="1" ht="11.25" customHeight="1">
      <c r="A56" s="35" t="s">
        <v>43</v>
      </c>
      <c r="B56" s="29"/>
      <c r="C56" s="30">
        <v>67918</v>
      </c>
      <c r="D56" s="30">
        <v>68723</v>
      </c>
      <c r="E56" s="30">
        <v>32670</v>
      </c>
      <c r="F56" s="31"/>
      <c r="G56" s="31"/>
      <c r="H56" s="147">
        <v>186.713</v>
      </c>
      <c r="I56" s="147">
        <v>219.914</v>
      </c>
      <c r="J56" s="147">
        <v>93.8</v>
      </c>
      <c r="K56" s="32"/>
    </row>
    <row r="57" spans="1:11" s="33" customFormat="1" ht="11.25" customHeight="1">
      <c r="A57" s="35" t="s">
        <v>44</v>
      </c>
      <c r="B57" s="29"/>
      <c r="C57" s="30">
        <v>81577</v>
      </c>
      <c r="D57" s="30">
        <v>8826</v>
      </c>
      <c r="E57" s="30">
        <v>8826</v>
      </c>
      <c r="F57" s="31"/>
      <c r="G57" s="31"/>
      <c r="H57" s="147">
        <v>138.872</v>
      </c>
      <c r="I57" s="147">
        <v>26.203</v>
      </c>
      <c r="J57" s="147">
        <v>22.788</v>
      </c>
      <c r="K57" s="32"/>
    </row>
    <row r="58" spans="1:11" s="33" customFormat="1" ht="11.25" customHeight="1">
      <c r="A58" s="35" t="s">
        <v>45</v>
      </c>
      <c r="B58" s="29"/>
      <c r="C58" s="30">
        <v>4085</v>
      </c>
      <c r="D58" s="30">
        <v>15524</v>
      </c>
      <c r="E58" s="30">
        <v>10740</v>
      </c>
      <c r="F58" s="31"/>
      <c r="G58" s="31"/>
      <c r="H58" s="147">
        <v>3.922</v>
      </c>
      <c r="I58" s="147">
        <v>49.677</v>
      </c>
      <c r="J58" s="147">
        <v>23.628</v>
      </c>
      <c r="K58" s="32"/>
    </row>
    <row r="59" spans="1:11" s="42" customFormat="1" ht="11.25" customHeight="1">
      <c r="A59" s="36" t="s">
        <v>46</v>
      </c>
      <c r="B59" s="37"/>
      <c r="C59" s="38">
        <v>222832</v>
      </c>
      <c r="D59" s="38">
        <v>156310</v>
      </c>
      <c r="E59" s="38">
        <v>115736</v>
      </c>
      <c r="F59" s="39">
        <v>74.04260763866675</v>
      </c>
      <c r="G59" s="40"/>
      <c r="H59" s="148">
        <v>505.4080000000001</v>
      </c>
      <c r="I59" s="149">
        <v>482.60299999999995</v>
      </c>
      <c r="J59" s="149">
        <v>301.366</v>
      </c>
      <c r="K59" s="41">
        <v>62.44594418186377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615</v>
      </c>
      <c r="D61" s="30">
        <v>700</v>
      </c>
      <c r="E61" s="30">
        <v>700</v>
      </c>
      <c r="F61" s="31"/>
      <c r="G61" s="31"/>
      <c r="H61" s="147">
        <v>1.19</v>
      </c>
      <c r="I61" s="147">
        <v>1.418</v>
      </c>
      <c r="J61" s="147">
        <v>1.248</v>
      </c>
      <c r="K61" s="32"/>
    </row>
    <row r="62" spans="1:11" s="33" customFormat="1" ht="11.25" customHeight="1">
      <c r="A62" s="35" t="s">
        <v>48</v>
      </c>
      <c r="B62" s="29"/>
      <c r="C62" s="30">
        <v>345</v>
      </c>
      <c r="D62" s="30">
        <v>275</v>
      </c>
      <c r="E62" s="30">
        <v>128</v>
      </c>
      <c r="F62" s="31"/>
      <c r="G62" s="31"/>
      <c r="H62" s="147">
        <v>0.467</v>
      </c>
      <c r="I62" s="147">
        <v>0.352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1765</v>
      </c>
      <c r="D63" s="30">
        <v>1711</v>
      </c>
      <c r="E63" s="30">
        <v>834.5</v>
      </c>
      <c r="F63" s="31"/>
      <c r="G63" s="31"/>
      <c r="H63" s="147">
        <v>3.487</v>
      </c>
      <c r="I63" s="147">
        <v>4.731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2725</v>
      </c>
      <c r="D64" s="38">
        <v>2686</v>
      </c>
      <c r="E64" s="38">
        <v>1662.5</v>
      </c>
      <c r="F64" s="39">
        <v>61.89501116902457</v>
      </c>
      <c r="G64" s="40"/>
      <c r="H64" s="148">
        <v>5.144</v>
      </c>
      <c r="I64" s="149">
        <v>6.5009999999999994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11965</v>
      </c>
      <c r="D66" s="38">
        <v>10906</v>
      </c>
      <c r="E66" s="38">
        <v>10990</v>
      </c>
      <c r="F66" s="39">
        <v>100.77021822849808</v>
      </c>
      <c r="G66" s="40"/>
      <c r="H66" s="148">
        <v>13.933</v>
      </c>
      <c r="I66" s="149">
        <v>15.575</v>
      </c>
      <c r="J66" s="149">
        <v>14.595</v>
      </c>
      <c r="K66" s="41">
        <v>93.70786516853933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8200</v>
      </c>
      <c r="E72" s="30">
        <v>8409</v>
      </c>
      <c r="F72" s="31"/>
      <c r="G72" s="31"/>
      <c r="H72" s="147">
        <v>13.818</v>
      </c>
      <c r="I72" s="147">
        <v>15.235</v>
      </c>
      <c r="J72" s="147">
        <v>14.845</v>
      </c>
      <c r="K72" s="32"/>
    </row>
    <row r="73" spans="1:11" s="33" customFormat="1" ht="11.25" customHeight="1">
      <c r="A73" s="35" t="s">
        <v>56</v>
      </c>
      <c r="B73" s="29"/>
      <c r="C73" s="30">
        <v>800</v>
      </c>
      <c r="D73" s="30">
        <v>800</v>
      </c>
      <c r="E73" s="30">
        <v>800</v>
      </c>
      <c r="F73" s="31"/>
      <c r="G73" s="31"/>
      <c r="H73" s="147">
        <v>1.988</v>
      </c>
      <c r="I73" s="147">
        <v>2.4</v>
      </c>
      <c r="J73" s="147">
        <v>2.4</v>
      </c>
      <c r="K73" s="32"/>
    </row>
    <row r="74" spans="1:11" s="33" customFormat="1" ht="11.25" customHeight="1">
      <c r="A74" s="35" t="s">
        <v>57</v>
      </c>
      <c r="B74" s="29"/>
      <c r="C74" s="30">
        <v>11576</v>
      </c>
      <c r="D74" s="30">
        <v>14653</v>
      </c>
      <c r="E74" s="30">
        <v>14500</v>
      </c>
      <c r="F74" s="31"/>
      <c r="G74" s="31"/>
      <c r="H74" s="147">
        <v>20.589</v>
      </c>
      <c r="I74" s="147">
        <v>65.939</v>
      </c>
      <c r="J74" s="147">
        <v>21.75</v>
      </c>
      <c r="K74" s="32"/>
    </row>
    <row r="75" spans="1:11" s="33" customFormat="1" ht="11.25" customHeight="1">
      <c r="A75" s="35" t="s">
        <v>58</v>
      </c>
      <c r="B75" s="29"/>
      <c r="C75" s="30">
        <v>32546</v>
      </c>
      <c r="D75" s="30">
        <v>30617</v>
      </c>
      <c r="E75" s="30">
        <v>36688</v>
      </c>
      <c r="F75" s="31"/>
      <c r="G75" s="31"/>
      <c r="H75" s="147">
        <v>36.076</v>
      </c>
      <c r="I75" s="147">
        <v>33.767</v>
      </c>
      <c r="J75" s="147">
        <v>72.964</v>
      </c>
      <c r="K75" s="32"/>
    </row>
    <row r="76" spans="1:11" s="33" customFormat="1" ht="11.25" customHeight="1">
      <c r="A76" s="35" t="s">
        <v>59</v>
      </c>
      <c r="B76" s="29"/>
      <c r="C76" s="30">
        <v>730</v>
      </c>
      <c r="D76" s="30">
        <v>685</v>
      </c>
      <c r="E76" s="30">
        <v>685</v>
      </c>
      <c r="F76" s="31"/>
      <c r="G76" s="31"/>
      <c r="H76" s="147">
        <v>2.555</v>
      </c>
      <c r="I76" s="147">
        <v>2.398</v>
      </c>
      <c r="J76" s="147">
        <v>1.9</v>
      </c>
      <c r="K76" s="32"/>
    </row>
    <row r="77" spans="1:11" s="33" customFormat="1" ht="11.25" customHeight="1">
      <c r="A77" s="35" t="s">
        <v>60</v>
      </c>
      <c r="B77" s="29"/>
      <c r="C77" s="30">
        <v>4709</v>
      </c>
      <c r="D77" s="30">
        <v>2768</v>
      </c>
      <c r="E77" s="30">
        <v>2768</v>
      </c>
      <c r="F77" s="31"/>
      <c r="G77" s="31"/>
      <c r="H77" s="147">
        <v>10.676</v>
      </c>
      <c r="I77" s="147">
        <v>9.8</v>
      </c>
      <c r="J77" s="147">
        <v>10.113</v>
      </c>
      <c r="K77" s="32"/>
    </row>
    <row r="78" spans="1:11" s="33" customFormat="1" ht="11.25" customHeight="1">
      <c r="A78" s="35" t="s">
        <v>61</v>
      </c>
      <c r="B78" s="29"/>
      <c r="C78" s="30">
        <v>1653</v>
      </c>
      <c r="D78" s="30">
        <v>2276</v>
      </c>
      <c r="E78" s="30">
        <v>2300</v>
      </c>
      <c r="F78" s="31"/>
      <c r="G78" s="31"/>
      <c r="H78" s="147">
        <v>3.934</v>
      </c>
      <c r="I78" s="147">
        <v>8.876</v>
      </c>
      <c r="J78" s="147">
        <v>5.474</v>
      </c>
      <c r="K78" s="32"/>
    </row>
    <row r="79" spans="1:11" s="33" customFormat="1" ht="11.25" customHeight="1">
      <c r="A79" s="35" t="s">
        <v>62</v>
      </c>
      <c r="B79" s="29"/>
      <c r="C79" s="30">
        <v>721</v>
      </c>
      <c r="D79" s="30">
        <v>816</v>
      </c>
      <c r="E79" s="30">
        <v>816</v>
      </c>
      <c r="F79" s="31"/>
      <c r="G79" s="31"/>
      <c r="H79" s="147">
        <v>1.679</v>
      </c>
      <c r="I79" s="147">
        <v>3.661</v>
      </c>
      <c r="J79" s="147">
        <v>1.306</v>
      </c>
      <c r="K79" s="32"/>
    </row>
    <row r="80" spans="1:11" s="42" customFormat="1" ht="11.25" customHeight="1">
      <c r="A80" s="43" t="s">
        <v>63</v>
      </c>
      <c r="B80" s="37"/>
      <c r="C80" s="38">
        <v>61551</v>
      </c>
      <c r="D80" s="38">
        <v>60815</v>
      </c>
      <c r="E80" s="38">
        <v>66966</v>
      </c>
      <c r="F80" s="39">
        <v>110.11428101619666</v>
      </c>
      <c r="G80" s="40"/>
      <c r="H80" s="148">
        <v>91.31500000000001</v>
      </c>
      <c r="I80" s="149">
        <v>142.076</v>
      </c>
      <c r="J80" s="149">
        <v>130.752</v>
      </c>
      <c r="K80" s="41">
        <v>92.02961795095584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404589</v>
      </c>
      <c r="D87" s="53">
        <v>318249</v>
      </c>
      <c r="E87" s="53">
        <v>282602.5</v>
      </c>
      <c r="F87" s="54">
        <f>IF(D87&gt;0,100*E87/D87,0)</f>
        <v>88.79917925900789</v>
      </c>
      <c r="G87" s="40"/>
      <c r="H87" s="152">
        <v>766.3630000000002</v>
      </c>
      <c r="I87" s="153">
        <v>936.664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85" zoomScaleSheetLayoutView="8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136</v>
      </c>
      <c r="E9" s="30">
        <v>128</v>
      </c>
      <c r="F9" s="31"/>
      <c r="G9" s="31"/>
      <c r="H9" s="147">
        <v>0.248</v>
      </c>
      <c r="I9" s="147">
        <v>0.254</v>
      </c>
      <c r="J9" s="147">
        <v>0.266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7">
        <v>0.312</v>
      </c>
      <c r="I10" s="147">
        <v>0.077</v>
      </c>
      <c r="J10" s="147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240</v>
      </c>
      <c r="E11" s="30">
        <v>231</v>
      </c>
      <c r="F11" s="31"/>
      <c r="G11" s="31"/>
      <c r="H11" s="147">
        <v>0.685</v>
      </c>
      <c r="I11" s="147">
        <v>0.506</v>
      </c>
      <c r="J11" s="147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12</v>
      </c>
      <c r="E12" s="30"/>
      <c r="F12" s="31"/>
      <c r="G12" s="31"/>
      <c r="H12" s="147"/>
      <c r="I12" s="147">
        <v>0.024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426</v>
      </c>
      <c r="E13" s="38">
        <v>397</v>
      </c>
      <c r="F13" s="39">
        <v>93.1924882629108</v>
      </c>
      <c r="G13" s="40"/>
      <c r="H13" s="148">
        <v>1.245</v>
      </c>
      <c r="I13" s="149">
        <v>0.861</v>
      </c>
      <c r="J13" s="149">
        <v>0.845</v>
      </c>
      <c r="K13" s="41">
        <v>98.14169570267131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8">
        <v>0.255</v>
      </c>
      <c r="I17" s="149">
        <v>0.191</v>
      </c>
      <c r="J17" s="149">
        <v>0.287</v>
      </c>
      <c r="K17" s="41">
        <v>150.26178010471205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13107</v>
      </c>
      <c r="F19" s="31"/>
      <c r="G19" s="31"/>
      <c r="H19" s="147">
        <v>63.686</v>
      </c>
      <c r="I19" s="147">
        <v>60.192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13107</v>
      </c>
      <c r="F22" s="39">
        <v>95.81140350877193</v>
      </c>
      <c r="G22" s="40"/>
      <c r="H22" s="148">
        <v>63.686</v>
      </c>
      <c r="I22" s="149">
        <v>60.192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82998</v>
      </c>
      <c r="E24" s="38">
        <v>83200</v>
      </c>
      <c r="F24" s="39">
        <v>100.24337935853876</v>
      </c>
      <c r="G24" s="40"/>
      <c r="H24" s="148">
        <v>359.935</v>
      </c>
      <c r="I24" s="149">
        <v>334.619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18600</v>
      </c>
      <c r="E26" s="38">
        <v>19000</v>
      </c>
      <c r="F26" s="39">
        <v>102.15053763440861</v>
      </c>
      <c r="G26" s="40"/>
      <c r="H26" s="148">
        <v>69.965</v>
      </c>
      <c r="I26" s="149">
        <v>93</v>
      </c>
      <c r="J26" s="149">
        <v>76</v>
      </c>
      <c r="K26" s="41">
        <v>81.72043010752688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183471</v>
      </c>
      <c r="D28" s="30">
        <v>186501</v>
      </c>
      <c r="E28" s="30">
        <v>185500</v>
      </c>
      <c r="F28" s="31"/>
      <c r="G28" s="31"/>
      <c r="H28" s="147">
        <v>772.614</v>
      </c>
      <c r="I28" s="147">
        <v>820.457</v>
      </c>
      <c r="J28" s="147">
        <v>688.2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90345</v>
      </c>
      <c r="E29" s="30">
        <v>90345</v>
      </c>
      <c r="F29" s="31"/>
      <c r="G29" s="31"/>
      <c r="H29" s="147">
        <v>132.329</v>
      </c>
      <c r="I29" s="147">
        <v>225.297</v>
      </c>
      <c r="J29" s="147">
        <v>208.834</v>
      </c>
      <c r="K29" s="32"/>
    </row>
    <row r="30" spans="1:11" s="33" customFormat="1" ht="11.25" customHeight="1">
      <c r="A30" s="35" t="s">
        <v>22</v>
      </c>
      <c r="B30" s="29"/>
      <c r="C30" s="30">
        <v>164090</v>
      </c>
      <c r="D30" s="30">
        <v>168390</v>
      </c>
      <c r="E30" s="30">
        <v>184000</v>
      </c>
      <c r="F30" s="31"/>
      <c r="G30" s="31"/>
      <c r="H30" s="147">
        <v>365.673</v>
      </c>
      <c r="I30" s="147">
        <v>461.428</v>
      </c>
      <c r="J30" s="147">
        <v>407.39</v>
      </c>
      <c r="K30" s="32"/>
    </row>
    <row r="31" spans="1:11" s="42" customFormat="1" ht="11.25" customHeight="1">
      <c r="A31" s="43" t="s">
        <v>23</v>
      </c>
      <c r="B31" s="37"/>
      <c r="C31" s="38">
        <v>431884</v>
      </c>
      <c r="D31" s="38">
        <v>445236</v>
      </c>
      <c r="E31" s="38">
        <v>459845</v>
      </c>
      <c r="F31" s="39">
        <v>103.28118121625386</v>
      </c>
      <c r="G31" s="40"/>
      <c r="H31" s="148">
        <v>1270.616</v>
      </c>
      <c r="I31" s="149">
        <v>1507.1819999999998</v>
      </c>
      <c r="J31" s="149">
        <v>1304.424</v>
      </c>
      <c r="K31" s="41">
        <v>86.5472119491873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38309</v>
      </c>
      <c r="D33" s="30">
        <v>35400</v>
      </c>
      <c r="E33" s="30">
        <v>35400</v>
      </c>
      <c r="F33" s="31"/>
      <c r="G33" s="31"/>
      <c r="H33" s="147">
        <v>129.416</v>
      </c>
      <c r="I33" s="147">
        <v>122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18840</v>
      </c>
      <c r="D34" s="30">
        <v>17340</v>
      </c>
      <c r="E34" s="30">
        <v>15000</v>
      </c>
      <c r="F34" s="31"/>
      <c r="G34" s="31"/>
      <c r="H34" s="147">
        <v>54.52</v>
      </c>
      <c r="I34" s="147">
        <v>67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110199</v>
      </c>
      <c r="D35" s="30">
        <v>107500</v>
      </c>
      <c r="E35" s="30">
        <v>105000</v>
      </c>
      <c r="F35" s="31"/>
      <c r="G35" s="31"/>
      <c r="H35" s="147">
        <v>414.03</v>
      </c>
      <c r="I35" s="147">
        <v>484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13207</v>
      </c>
      <c r="E36" s="30">
        <v>14200</v>
      </c>
      <c r="F36" s="31"/>
      <c r="G36" s="31"/>
      <c r="H36" s="147">
        <v>29.417</v>
      </c>
      <c r="I36" s="147">
        <v>35.3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180555</v>
      </c>
      <c r="D37" s="38">
        <v>173447</v>
      </c>
      <c r="E37" s="38">
        <v>169600</v>
      </c>
      <c r="F37" s="39">
        <v>97.78203139864051</v>
      </c>
      <c r="G37" s="40"/>
      <c r="H37" s="148">
        <v>627.383</v>
      </c>
      <c r="I37" s="149">
        <v>708.3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7721</v>
      </c>
      <c r="D39" s="38">
        <v>7721</v>
      </c>
      <c r="E39" s="38">
        <v>8100</v>
      </c>
      <c r="F39" s="39">
        <v>104.90869058412123</v>
      </c>
      <c r="G39" s="40"/>
      <c r="H39" s="148">
        <v>11.443</v>
      </c>
      <c r="I39" s="149">
        <v>11.4</v>
      </c>
      <c r="J39" s="149">
        <v>12</v>
      </c>
      <c r="K39" s="41">
        <v>105.26315789473684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40686</v>
      </c>
      <c r="D41" s="30">
        <v>39660</v>
      </c>
      <c r="E41" s="30">
        <v>41758</v>
      </c>
      <c r="F41" s="31"/>
      <c r="G41" s="31"/>
      <c r="H41" s="147">
        <v>28.702</v>
      </c>
      <c r="I41" s="147">
        <v>120.078</v>
      </c>
      <c r="J41" s="147">
        <v>124.72</v>
      </c>
      <c r="K41" s="32"/>
    </row>
    <row r="42" spans="1:11" s="33" customFormat="1" ht="11.25" customHeight="1">
      <c r="A42" s="35" t="s">
        <v>31</v>
      </c>
      <c r="B42" s="29"/>
      <c r="C42" s="30">
        <v>136694</v>
      </c>
      <c r="D42" s="30">
        <v>129793</v>
      </c>
      <c r="E42" s="30">
        <v>135707</v>
      </c>
      <c r="F42" s="31"/>
      <c r="G42" s="31"/>
      <c r="H42" s="147">
        <v>226.708</v>
      </c>
      <c r="I42" s="147">
        <v>564.458</v>
      </c>
      <c r="J42" s="147">
        <v>469.79</v>
      </c>
      <c r="K42" s="32"/>
    </row>
    <row r="43" spans="1:11" s="33" customFormat="1" ht="11.25" customHeight="1">
      <c r="A43" s="35" t="s">
        <v>32</v>
      </c>
      <c r="B43" s="29"/>
      <c r="C43" s="30">
        <v>16958</v>
      </c>
      <c r="D43" s="30">
        <v>18559</v>
      </c>
      <c r="E43" s="30">
        <v>20200</v>
      </c>
      <c r="F43" s="31"/>
      <c r="G43" s="31"/>
      <c r="H43" s="147">
        <v>22.25</v>
      </c>
      <c r="I43" s="147">
        <v>74.001</v>
      </c>
      <c r="J43" s="147">
        <v>67.36</v>
      </c>
      <c r="K43" s="32"/>
    </row>
    <row r="44" spans="1:11" s="33" customFormat="1" ht="11.25" customHeight="1">
      <c r="A44" s="35" t="s">
        <v>33</v>
      </c>
      <c r="B44" s="29"/>
      <c r="C44" s="30">
        <v>106910</v>
      </c>
      <c r="D44" s="30">
        <v>106503</v>
      </c>
      <c r="E44" s="30">
        <v>106000</v>
      </c>
      <c r="F44" s="31"/>
      <c r="G44" s="31"/>
      <c r="H44" s="147">
        <v>101.573</v>
      </c>
      <c r="I44" s="147">
        <v>475.909</v>
      </c>
      <c r="J44" s="147">
        <v>385.4</v>
      </c>
      <c r="K44" s="32"/>
    </row>
    <row r="45" spans="1:11" s="33" customFormat="1" ht="11.25" customHeight="1">
      <c r="A45" s="35" t="s">
        <v>34</v>
      </c>
      <c r="B45" s="29"/>
      <c r="C45" s="30">
        <v>38882</v>
      </c>
      <c r="D45" s="30">
        <v>36105</v>
      </c>
      <c r="E45" s="30">
        <v>35000</v>
      </c>
      <c r="F45" s="31"/>
      <c r="G45" s="31"/>
      <c r="H45" s="147">
        <v>52.675</v>
      </c>
      <c r="I45" s="147">
        <v>146.084</v>
      </c>
      <c r="J45" s="147">
        <v>112.5</v>
      </c>
      <c r="K45" s="32"/>
    </row>
    <row r="46" spans="1:11" s="33" customFormat="1" ht="11.25" customHeight="1">
      <c r="A46" s="35" t="s">
        <v>35</v>
      </c>
      <c r="B46" s="29"/>
      <c r="C46" s="30">
        <v>61048</v>
      </c>
      <c r="D46" s="30">
        <v>59137</v>
      </c>
      <c r="E46" s="30">
        <v>59000</v>
      </c>
      <c r="F46" s="31"/>
      <c r="G46" s="31"/>
      <c r="H46" s="147">
        <v>82.538</v>
      </c>
      <c r="I46" s="147">
        <v>190.244</v>
      </c>
      <c r="J46" s="147">
        <v>141.6</v>
      </c>
      <c r="K46" s="32"/>
    </row>
    <row r="47" spans="1:11" s="33" customFormat="1" ht="11.25" customHeight="1">
      <c r="A47" s="35" t="s">
        <v>36</v>
      </c>
      <c r="B47" s="29"/>
      <c r="C47" s="30">
        <v>84992</v>
      </c>
      <c r="D47" s="30">
        <v>77392</v>
      </c>
      <c r="E47" s="30">
        <v>84300</v>
      </c>
      <c r="F47" s="31"/>
      <c r="G47" s="31"/>
      <c r="H47" s="147">
        <v>129.166</v>
      </c>
      <c r="I47" s="147">
        <v>270.811</v>
      </c>
      <c r="J47" s="147">
        <v>258.49</v>
      </c>
      <c r="K47" s="32"/>
    </row>
    <row r="48" spans="1:11" s="33" customFormat="1" ht="11.25" customHeight="1">
      <c r="A48" s="35" t="s">
        <v>37</v>
      </c>
      <c r="B48" s="29"/>
      <c r="C48" s="30">
        <v>180220</v>
      </c>
      <c r="D48" s="30">
        <v>181822</v>
      </c>
      <c r="E48" s="30">
        <v>181000</v>
      </c>
      <c r="F48" s="31"/>
      <c r="G48" s="31"/>
      <c r="H48" s="147">
        <v>189.699</v>
      </c>
      <c r="I48" s="147">
        <v>736.53</v>
      </c>
      <c r="J48" s="147">
        <v>551</v>
      </c>
      <c r="K48" s="32"/>
    </row>
    <row r="49" spans="1:11" s="33" customFormat="1" ht="11.25" customHeight="1">
      <c r="A49" s="35" t="s">
        <v>38</v>
      </c>
      <c r="B49" s="29"/>
      <c r="C49" s="30">
        <v>47450</v>
      </c>
      <c r="D49" s="30">
        <v>49471</v>
      </c>
      <c r="E49" s="30">
        <v>47000</v>
      </c>
      <c r="F49" s="31"/>
      <c r="G49" s="31"/>
      <c r="H49" s="147">
        <v>62.717</v>
      </c>
      <c r="I49" s="147">
        <v>201.785</v>
      </c>
      <c r="J49" s="147">
        <v>164.4</v>
      </c>
      <c r="K49" s="32"/>
    </row>
    <row r="50" spans="1:11" s="42" customFormat="1" ht="11.25" customHeight="1">
      <c r="A50" s="43" t="s">
        <v>39</v>
      </c>
      <c r="B50" s="37"/>
      <c r="C50" s="38">
        <v>713840</v>
      </c>
      <c r="D50" s="38">
        <v>698442</v>
      </c>
      <c r="E50" s="38">
        <v>709965</v>
      </c>
      <c r="F50" s="39">
        <v>101.64981487367598</v>
      </c>
      <c r="G50" s="40"/>
      <c r="H50" s="148">
        <v>896.0279999999999</v>
      </c>
      <c r="I50" s="149">
        <v>2779.8999999999996</v>
      </c>
      <c r="J50" s="149">
        <v>2275.2599999999998</v>
      </c>
      <c r="K50" s="41">
        <v>81.84682902262671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42068</v>
      </c>
      <c r="D52" s="38">
        <v>38957</v>
      </c>
      <c r="E52" s="38">
        <v>38957</v>
      </c>
      <c r="F52" s="39">
        <v>100</v>
      </c>
      <c r="G52" s="40"/>
      <c r="H52" s="148">
        <v>65.662</v>
      </c>
      <c r="I52" s="149">
        <v>84.708</v>
      </c>
      <c r="J52" s="149">
        <v>84.708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106000</v>
      </c>
      <c r="D54" s="30">
        <v>111312</v>
      </c>
      <c r="E54" s="30">
        <v>112500</v>
      </c>
      <c r="F54" s="31"/>
      <c r="G54" s="31"/>
      <c r="H54" s="147">
        <v>270.7</v>
      </c>
      <c r="I54" s="147">
        <v>338.277</v>
      </c>
      <c r="J54" s="147">
        <v>268.75</v>
      </c>
      <c r="K54" s="32"/>
    </row>
    <row r="55" spans="1:11" s="33" customFormat="1" ht="11.25" customHeight="1">
      <c r="A55" s="35" t="s">
        <v>42</v>
      </c>
      <c r="B55" s="29"/>
      <c r="C55" s="30">
        <v>100892</v>
      </c>
      <c r="D55" s="30">
        <v>102052</v>
      </c>
      <c r="E55" s="30">
        <v>105000</v>
      </c>
      <c r="F55" s="31"/>
      <c r="G55" s="31"/>
      <c r="H55" s="147">
        <v>285.059</v>
      </c>
      <c r="I55" s="147">
        <v>316.362</v>
      </c>
      <c r="J55" s="147">
        <v>271.8</v>
      </c>
      <c r="K55" s="32"/>
    </row>
    <row r="56" spans="1:11" s="33" customFormat="1" ht="11.25" customHeight="1">
      <c r="A56" s="35" t="s">
        <v>43</v>
      </c>
      <c r="B56" s="29"/>
      <c r="C56" s="30">
        <v>193306</v>
      </c>
      <c r="D56" s="30">
        <v>195598</v>
      </c>
      <c r="E56" s="30">
        <v>240960</v>
      </c>
      <c r="F56" s="31"/>
      <c r="G56" s="31"/>
      <c r="H56" s="147">
        <v>531.42</v>
      </c>
      <c r="I56" s="147">
        <v>586.794</v>
      </c>
      <c r="J56" s="147">
        <v>688</v>
      </c>
      <c r="K56" s="32"/>
    </row>
    <row r="57" spans="1:11" s="33" customFormat="1" ht="11.25" customHeight="1">
      <c r="A57" s="35" t="s">
        <v>44</v>
      </c>
      <c r="B57" s="29"/>
      <c r="C57" s="30">
        <v>11901</v>
      </c>
      <c r="D57" s="30">
        <v>79439</v>
      </c>
      <c r="E57" s="30">
        <v>79439</v>
      </c>
      <c r="F57" s="31"/>
      <c r="G57" s="31"/>
      <c r="H57" s="147">
        <v>21.955</v>
      </c>
      <c r="I57" s="147">
        <v>235.841</v>
      </c>
      <c r="J57" s="147">
        <v>205.107</v>
      </c>
      <c r="K57" s="32"/>
    </row>
    <row r="58" spans="1:11" s="33" customFormat="1" ht="11.25" customHeight="1">
      <c r="A58" s="35" t="s">
        <v>45</v>
      </c>
      <c r="B58" s="29"/>
      <c r="C58" s="30">
        <v>146770</v>
      </c>
      <c r="D58" s="30">
        <v>133398</v>
      </c>
      <c r="E58" s="30">
        <v>138182</v>
      </c>
      <c r="F58" s="31"/>
      <c r="G58" s="31"/>
      <c r="H58" s="147">
        <v>242.276</v>
      </c>
      <c r="I58" s="147">
        <v>470.134</v>
      </c>
      <c r="J58" s="147">
        <v>344.092</v>
      </c>
      <c r="K58" s="32"/>
    </row>
    <row r="59" spans="1:11" s="42" customFormat="1" ht="11.25" customHeight="1">
      <c r="A59" s="36" t="s">
        <v>46</v>
      </c>
      <c r="B59" s="37"/>
      <c r="C59" s="38">
        <v>558869</v>
      </c>
      <c r="D59" s="38">
        <v>621799</v>
      </c>
      <c r="E59" s="38">
        <v>676081</v>
      </c>
      <c r="F59" s="39">
        <v>108.72983070091782</v>
      </c>
      <c r="G59" s="40"/>
      <c r="H59" s="148">
        <v>1351.41</v>
      </c>
      <c r="I59" s="149">
        <v>1947.408</v>
      </c>
      <c r="J59" s="149">
        <v>1777.7489999999998</v>
      </c>
      <c r="K59" s="41">
        <v>91.28795814744521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1888</v>
      </c>
      <c r="D61" s="30">
        <v>2100</v>
      </c>
      <c r="E61" s="30">
        <v>2400</v>
      </c>
      <c r="F61" s="31"/>
      <c r="G61" s="31"/>
      <c r="H61" s="147">
        <v>3.4</v>
      </c>
      <c r="I61" s="147">
        <v>3.465</v>
      </c>
      <c r="J61" s="147">
        <v>3.48</v>
      </c>
      <c r="K61" s="32"/>
    </row>
    <row r="62" spans="1:11" s="33" customFormat="1" ht="11.25" customHeight="1">
      <c r="A62" s="35" t="s">
        <v>48</v>
      </c>
      <c r="B62" s="29"/>
      <c r="C62" s="30">
        <v>3080</v>
      </c>
      <c r="D62" s="30">
        <v>2625</v>
      </c>
      <c r="E62" s="30">
        <v>2902</v>
      </c>
      <c r="F62" s="31"/>
      <c r="G62" s="31"/>
      <c r="H62" s="147">
        <v>3.855</v>
      </c>
      <c r="I62" s="147">
        <v>3.132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7058</v>
      </c>
      <c r="D63" s="30">
        <v>6850</v>
      </c>
      <c r="E63" s="30">
        <v>7510.5</v>
      </c>
      <c r="F63" s="31"/>
      <c r="G63" s="31"/>
      <c r="H63" s="147">
        <v>13.943</v>
      </c>
      <c r="I63" s="147">
        <v>18.925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12026</v>
      </c>
      <c r="D64" s="38">
        <v>11575</v>
      </c>
      <c r="E64" s="38">
        <v>12812.5</v>
      </c>
      <c r="F64" s="39">
        <v>110.69114470842332</v>
      </c>
      <c r="G64" s="40"/>
      <c r="H64" s="148">
        <v>21.198</v>
      </c>
      <c r="I64" s="149">
        <v>25.522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9914</v>
      </c>
      <c r="D66" s="38">
        <v>10190</v>
      </c>
      <c r="E66" s="38">
        <v>9859</v>
      </c>
      <c r="F66" s="39">
        <v>96.75171736997056</v>
      </c>
      <c r="G66" s="40"/>
      <c r="H66" s="148">
        <v>11.032</v>
      </c>
      <c r="I66" s="149">
        <v>12.586</v>
      </c>
      <c r="J66" s="149">
        <v>12.178</v>
      </c>
      <c r="K66" s="41">
        <v>96.75830287621167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55920</v>
      </c>
      <c r="E68" s="30">
        <v>55000</v>
      </c>
      <c r="F68" s="31"/>
      <c r="G68" s="31"/>
      <c r="H68" s="147">
        <v>120.404</v>
      </c>
      <c r="I68" s="147">
        <v>232.5</v>
      </c>
      <c r="J68" s="147">
        <v>113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770</v>
      </c>
      <c r="E69" s="30">
        <v>800</v>
      </c>
      <c r="F69" s="31"/>
      <c r="G69" s="31"/>
      <c r="H69" s="147">
        <v>1.622</v>
      </c>
      <c r="I69" s="147">
        <v>2.45</v>
      </c>
      <c r="J69" s="147">
        <v>1.5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56690</v>
      </c>
      <c r="E70" s="38">
        <v>55800</v>
      </c>
      <c r="F70" s="39">
        <v>98.43005821132475</v>
      </c>
      <c r="G70" s="40"/>
      <c r="H70" s="148">
        <v>122.026</v>
      </c>
      <c r="I70" s="149">
        <v>234.95</v>
      </c>
      <c r="J70" s="149">
        <v>114.5</v>
      </c>
      <c r="K70" s="41">
        <v>48.73377314322197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8462</v>
      </c>
      <c r="D73" s="30">
        <v>8965</v>
      </c>
      <c r="E73" s="30">
        <v>8949</v>
      </c>
      <c r="F73" s="31"/>
      <c r="G73" s="31"/>
      <c r="H73" s="147">
        <v>25.552</v>
      </c>
      <c r="I73" s="147">
        <v>49.308</v>
      </c>
      <c r="J73" s="147">
        <v>49.308</v>
      </c>
      <c r="K73" s="32"/>
    </row>
    <row r="74" spans="1:11" s="33" customFormat="1" ht="11.25" customHeight="1">
      <c r="A74" s="35" t="s">
        <v>57</v>
      </c>
      <c r="B74" s="29"/>
      <c r="C74" s="30">
        <v>2894</v>
      </c>
      <c r="D74" s="30">
        <v>3936</v>
      </c>
      <c r="E74" s="30">
        <v>4000</v>
      </c>
      <c r="F74" s="31"/>
      <c r="G74" s="31"/>
      <c r="H74" s="147">
        <v>3.768</v>
      </c>
      <c r="I74" s="147">
        <v>14.563</v>
      </c>
      <c r="J74" s="147">
        <v>6</v>
      </c>
      <c r="K74" s="32"/>
    </row>
    <row r="75" spans="1:11" s="33" customFormat="1" ht="11.25" customHeight="1">
      <c r="A75" s="35" t="s">
        <v>58</v>
      </c>
      <c r="B75" s="29"/>
      <c r="C75" s="30">
        <v>11774</v>
      </c>
      <c r="D75" s="30">
        <v>11613</v>
      </c>
      <c r="E75" s="30">
        <v>6640</v>
      </c>
      <c r="F75" s="31"/>
      <c r="G75" s="31"/>
      <c r="H75" s="147">
        <v>29.426</v>
      </c>
      <c r="I75" s="147">
        <v>28.431</v>
      </c>
      <c r="J75" s="147">
        <v>13.361</v>
      </c>
      <c r="K75" s="32"/>
    </row>
    <row r="76" spans="1:11" s="33" customFormat="1" ht="11.25" customHeight="1">
      <c r="A76" s="35" t="s">
        <v>59</v>
      </c>
      <c r="B76" s="29"/>
      <c r="C76" s="30">
        <v>650</v>
      </c>
      <c r="D76" s="30">
        <v>604</v>
      </c>
      <c r="E76" s="30">
        <v>604</v>
      </c>
      <c r="F76" s="31"/>
      <c r="G76" s="31"/>
      <c r="H76" s="147">
        <v>2.795</v>
      </c>
      <c r="I76" s="147">
        <v>2.597</v>
      </c>
      <c r="J76" s="147">
        <v>2.155</v>
      </c>
      <c r="K76" s="32"/>
    </row>
    <row r="77" spans="1:11" s="33" customFormat="1" ht="11.25" customHeight="1">
      <c r="A77" s="35" t="s">
        <v>60</v>
      </c>
      <c r="B77" s="29"/>
      <c r="C77" s="30">
        <v>3139</v>
      </c>
      <c r="D77" s="30">
        <v>4330</v>
      </c>
      <c r="E77" s="30">
        <v>4330</v>
      </c>
      <c r="F77" s="31"/>
      <c r="G77" s="31"/>
      <c r="H77" s="147">
        <v>7.149</v>
      </c>
      <c r="I77" s="147">
        <v>15.8</v>
      </c>
      <c r="J77" s="147">
        <v>15.476</v>
      </c>
      <c r="K77" s="32"/>
    </row>
    <row r="78" spans="1:11" s="33" customFormat="1" ht="11.25" customHeight="1">
      <c r="A78" s="35" t="s">
        <v>61</v>
      </c>
      <c r="B78" s="29"/>
      <c r="C78" s="30">
        <v>11151</v>
      </c>
      <c r="D78" s="30">
        <v>11000</v>
      </c>
      <c r="E78" s="30">
        <v>10920</v>
      </c>
      <c r="F78" s="31"/>
      <c r="G78" s="31"/>
      <c r="H78" s="147">
        <v>29.678</v>
      </c>
      <c r="I78" s="147">
        <v>45.65</v>
      </c>
      <c r="J78" s="147">
        <v>29.047</v>
      </c>
      <c r="K78" s="32"/>
    </row>
    <row r="79" spans="1:11" s="33" customFormat="1" ht="11.25" customHeight="1">
      <c r="A79" s="35" t="s">
        <v>62</v>
      </c>
      <c r="B79" s="29"/>
      <c r="C79" s="30">
        <v>21475</v>
      </c>
      <c r="D79" s="30">
        <v>23412</v>
      </c>
      <c r="E79" s="30">
        <v>21239</v>
      </c>
      <c r="F79" s="31"/>
      <c r="G79" s="31"/>
      <c r="H79" s="147">
        <v>49.085</v>
      </c>
      <c r="I79" s="147">
        <v>99.82</v>
      </c>
      <c r="J79" s="147">
        <v>33.982</v>
      </c>
      <c r="K79" s="32"/>
    </row>
    <row r="80" spans="1:11" s="42" customFormat="1" ht="11.25" customHeight="1">
      <c r="A80" s="43" t="s">
        <v>63</v>
      </c>
      <c r="B80" s="37"/>
      <c r="C80" s="38">
        <v>59545</v>
      </c>
      <c r="D80" s="38">
        <v>63860</v>
      </c>
      <c r="E80" s="38">
        <v>56682</v>
      </c>
      <c r="F80" s="39">
        <v>88.75978703413718</v>
      </c>
      <c r="G80" s="40"/>
      <c r="H80" s="148">
        <v>147.453</v>
      </c>
      <c r="I80" s="149">
        <v>256.169</v>
      </c>
      <c r="J80" s="149">
        <v>149.329</v>
      </c>
      <c r="K80" s="41">
        <v>58.29315803239269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122</v>
      </c>
      <c r="E82" s="30">
        <v>123</v>
      </c>
      <c r="F82" s="31"/>
      <c r="G82" s="31"/>
      <c r="H82" s="147">
        <v>0.192</v>
      </c>
      <c r="I82" s="147">
        <v>0.192</v>
      </c>
      <c r="J82" s="147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7">
        <v>0.052</v>
      </c>
      <c r="I83" s="147">
        <v>0.05</v>
      </c>
      <c r="J83" s="147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172</v>
      </c>
      <c r="E84" s="38">
        <v>173</v>
      </c>
      <c r="F84" s="39">
        <v>100.5813953488372</v>
      </c>
      <c r="G84" s="40"/>
      <c r="H84" s="148">
        <v>0.244</v>
      </c>
      <c r="I84" s="149">
        <v>0.242</v>
      </c>
      <c r="J84" s="149">
        <v>0.242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2192938</v>
      </c>
      <c r="D87" s="53">
        <v>2243920</v>
      </c>
      <c r="E87" s="53">
        <v>2313705.5</v>
      </c>
      <c r="F87" s="54">
        <f>IF(D87&gt;0,100*E87/D87,0)</f>
        <v>103.10998163927412</v>
      </c>
      <c r="G87" s="40"/>
      <c r="H87" s="152">
        <v>5019.581</v>
      </c>
      <c r="I87" s="153">
        <v>8057.229999999999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5" zoomScaleSheetLayoutView="95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3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136</v>
      </c>
      <c r="E9" s="30">
        <v>128</v>
      </c>
      <c r="F9" s="31"/>
      <c r="G9" s="31"/>
      <c r="H9" s="147">
        <v>0.248</v>
      </c>
      <c r="I9" s="147">
        <v>0.254</v>
      </c>
      <c r="J9" s="147">
        <v>0.266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7">
        <v>0.312</v>
      </c>
      <c r="I10" s="147">
        <v>0.077</v>
      </c>
      <c r="J10" s="147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240</v>
      </c>
      <c r="E11" s="30">
        <v>231</v>
      </c>
      <c r="F11" s="31"/>
      <c r="G11" s="31"/>
      <c r="H11" s="147">
        <v>0.685</v>
      </c>
      <c r="I11" s="147">
        <v>0.506</v>
      </c>
      <c r="J11" s="147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12</v>
      </c>
      <c r="E12" s="30"/>
      <c r="F12" s="31"/>
      <c r="G12" s="31"/>
      <c r="H12" s="147"/>
      <c r="I12" s="147">
        <v>0.024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426</v>
      </c>
      <c r="E13" s="38">
        <v>397</v>
      </c>
      <c r="F13" s="39">
        <f>IF(D13&gt;0,100*E13/D13,0)</f>
        <v>93.1924882629108</v>
      </c>
      <c r="G13" s="40"/>
      <c r="H13" s="148">
        <v>1.245</v>
      </c>
      <c r="I13" s="149">
        <v>0.861</v>
      </c>
      <c r="J13" s="149">
        <v>0.845</v>
      </c>
      <c r="K13" s="41">
        <v>98.14169570267131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8">
        <v>0.255</v>
      </c>
      <c r="I17" s="149">
        <v>0.191</v>
      </c>
      <c r="J17" s="149">
        <v>0.287</v>
      </c>
      <c r="K17" s="41">
        <v>150.26178010471205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13107</v>
      </c>
      <c r="F19" s="31"/>
      <c r="G19" s="31"/>
      <c r="H19" s="147">
        <v>63.686</v>
      </c>
      <c r="I19" s="147">
        <v>60.192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13107</v>
      </c>
      <c r="F22" s="39">
        <v>95.81140350877193</v>
      </c>
      <c r="G22" s="40"/>
      <c r="H22" s="148">
        <v>63.686</v>
      </c>
      <c r="I22" s="149">
        <v>60.192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82998</v>
      </c>
      <c r="E24" s="38">
        <v>83200</v>
      </c>
      <c r="F24" s="39">
        <v>100.24337935853876</v>
      </c>
      <c r="G24" s="40"/>
      <c r="H24" s="148">
        <v>359.935</v>
      </c>
      <c r="I24" s="149">
        <v>334.619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18600</v>
      </c>
      <c r="E26" s="38">
        <v>19000</v>
      </c>
      <c r="F26" s="39">
        <v>102.15053763440861</v>
      </c>
      <c r="G26" s="40"/>
      <c r="H26" s="148">
        <v>69.965</v>
      </c>
      <c r="I26" s="149">
        <v>93</v>
      </c>
      <c r="J26" s="149">
        <v>76</v>
      </c>
      <c r="K26" s="41">
        <v>81.72043010752688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186620</v>
      </c>
      <c r="D28" s="30">
        <v>190307</v>
      </c>
      <c r="E28" s="30">
        <v>190000</v>
      </c>
      <c r="F28" s="31"/>
      <c r="G28" s="31"/>
      <c r="H28" s="147">
        <v>785.161</v>
      </c>
      <c r="I28" s="147">
        <v>837.197</v>
      </c>
      <c r="J28" s="147">
        <v>705.625</v>
      </c>
      <c r="K28" s="32"/>
    </row>
    <row r="29" spans="1:11" s="33" customFormat="1" ht="11.25" customHeight="1">
      <c r="A29" s="35" t="s">
        <v>21</v>
      </c>
      <c r="B29" s="29"/>
      <c r="C29" s="30">
        <v>100052</v>
      </c>
      <c r="D29" s="30">
        <v>92189</v>
      </c>
      <c r="E29" s="30">
        <v>92189</v>
      </c>
      <c r="F29" s="31"/>
      <c r="G29" s="31"/>
      <c r="H29" s="147">
        <v>156.5</v>
      </c>
      <c r="I29" s="147">
        <v>229.375</v>
      </c>
      <c r="J29" s="147">
        <v>213.097</v>
      </c>
      <c r="K29" s="32"/>
    </row>
    <row r="30" spans="1:11" s="33" customFormat="1" ht="11.25" customHeight="1">
      <c r="A30" s="35" t="s">
        <v>22</v>
      </c>
      <c r="B30" s="29"/>
      <c r="C30" s="30">
        <v>169075</v>
      </c>
      <c r="D30" s="30">
        <v>171826</v>
      </c>
      <c r="E30" s="30">
        <v>187500</v>
      </c>
      <c r="F30" s="31"/>
      <c r="G30" s="31"/>
      <c r="H30" s="147">
        <v>376.83</v>
      </c>
      <c r="I30" s="147">
        <v>470.844</v>
      </c>
      <c r="J30" s="147">
        <v>415.702</v>
      </c>
      <c r="K30" s="32"/>
    </row>
    <row r="31" spans="1:11" s="42" customFormat="1" ht="11.25" customHeight="1">
      <c r="A31" s="43" t="s">
        <v>23</v>
      </c>
      <c r="B31" s="37"/>
      <c r="C31" s="38">
        <v>455747</v>
      </c>
      <c r="D31" s="38">
        <v>454322</v>
      </c>
      <c r="E31" s="38">
        <v>469689</v>
      </c>
      <c r="F31" s="39">
        <v>103.38240278921117</v>
      </c>
      <c r="G31" s="40"/>
      <c r="H31" s="148">
        <v>1318.491</v>
      </c>
      <c r="I31" s="149">
        <v>1537.4160000000002</v>
      </c>
      <c r="J31" s="149">
        <v>1334.424</v>
      </c>
      <c r="K31" s="41">
        <v>86.79654693329586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38679</v>
      </c>
      <c r="D33" s="30">
        <v>35800</v>
      </c>
      <c r="E33" s="30">
        <v>35750</v>
      </c>
      <c r="F33" s="31"/>
      <c r="G33" s="31"/>
      <c r="H33" s="147">
        <v>130.748</v>
      </c>
      <c r="I33" s="147">
        <v>123.5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19625</v>
      </c>
      <c r="D34" s="30">
        <v>18070</v>
      </c>
      <c r="E34" s="30">
        <v>15600</v>
      </c>
      <c r="F34" s="31"/>
      <c r="G34" s="31"/>
      <c r="H34" s="147">
        <v>56.322</v>
      </c>
      <c r="I34" s="147">
        <v>70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111312</v>
      </c>
      <c r="D35" s="30">
        <v>108000</v>
      </c>
      <c r="E35" s="30">
        <v>105450</v>
      </c>
      <c r="F35" s="31"/>
      <c r="G35" s="31"/>
      <c r="H35" s="147">
        <v>418.212</v>
      </c>
      <c r="I35" s="147">
        <v>486.3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13207</v>
      </c>
      <c r="E36" s="30">
        <v>14200</v>
      </c>
      <c r="F36" s="31"/>
      <c r="G36" s="31"/>
      <c r="H36" s="147">
        <v>29.417</v>
      </c>
      <c r="I36" s="147">
        <v>35.3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182823</v>
      </c>
      <c r="D37" s="38">
        <v>175077</v>
      </c>
      <c r="E37" s="38">
        <v>171000</v>
      </c>
      <c r="F37" s="39">
        <v>97.67131033773711</v>
      </c>
      <c r="G37" s="40"/>
      <c r="H37" s="148">
        <v>634.699</v>
      </c>
      <c r="I37" s="149">
        <v>715.0999999999999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19303</v>
      </c>
      <c r="D39" s="38">
        <v>19303</v>
      </c>
      <c r="E39" s="38">
        <v>20200</v>
      </c>
      <c r="F39" s="39">
        <v>104.64694607055898</v>
      </c>
      <c r="G39" s="40"/>
      <c r="H39" s="148">
        <v>28.607</v>
      </c>
      <c r="I39" s="149">
        <v>28.5</v>
      </c>
      <c r="J39" s="149">
        <v>29.9</v>
      </c>
      <c r="K39" s="41">
        <v>104.91228070175438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53271</v>
      </c>
      <c r="D41" s="30">
        <v>50688</v>
      </c>
      <c r="E41" s="30">
        <v>51986</v>
      </c>
      <c r="F41" s="31"/>
      <c r="G41" s="31"/>
      <c r="H41" s="147">
        <v>37.051</v>
      </c>
      <c r="I41" s="147">
        <v>150.574</v>
      </c>
      <c r="J41" s="147">
        <v>153.756</v>
      </c>
      <c r="K41" s="32"/>
    </row>
    <row r="42" spans="1:11" s="33" customFormat="1" ht="11.25" customHeight="1">
      <c r="A42" s="35" t="s">
        <v>31</v>
      </c>
      <c r="B42" s="29"/>
      <c r="C42" s="30">
        <v>141194</v>
      </c>
      <c r="D42" s="30">
        <v>134093</v>
      </c>
      <c r="E42" s="30">
        <v>140140</v>
      </c>
      <c r="F42" s="31"/>
      <c r="G42" s="31"/>
      <c r="H42" s="147">
        <v>233.944</v>
      </c>
      <c r="I42" s="147">
        <v>583.051</v>
      </c>
      <c r="J42" s="147">
        <v>484.96</v>
      </c>
      <c r="K42" s="32"/>
    </row>
    <row r="43" spans="1:11" s="33" customFormat="1" ht="11.25" customHeight="1">
      <c r="A43" s="35" t="s">
        <v>32</v>
      </c>
      <c r="B43" s="29"/>
      <c r="C43" s="30">
        <v>18308</v>
      </c>
      <c r="D43" s="30">
        <v>19755</v>
      </c>
      <c r="E43" s="30">
        <v>21300</v>
      </c>
      <c r="F43" s="31"/>
      <c r="G43" s="31"/>
      <c r="H43" s="147">
        <v>23.117</v>
      </c>
      <c r="I43" s="147">
        <v>78.157</v>
      </c>
      <c r="J43" s="147">
        <v>70.44</v>
      </c>
      <c r="K43" s="32"/>
    </row>
    <row r="44" spans="1:11" s="33" customFormat="1" ht="11.25" customHeight="1">
      <c r="A44" s="35" t="s">
        <v>33</v>
      </c>
      <c r="B44" s="29"/>
      <c r="C44" s="30">
        <v>116910</v>
      </c>
      <c r="D44" s="30">
        <v>116503</v>
      </c>
      <c r="E44" s="30">
        <v>116000</v>
      </c>
      <c r="F44" s="31"/>
      <c r="G44" s="31"/>
      <c r="H44" s="147">
        <v>111.36</v>
      </c>
      <c r="I44" s="147">
        <v>520.708</v>
      </c>
      <c r="J44" s="147">
        <v>422</v>
      </c>
      <c r="K44" s="32"/>
    </row>
    <row r="45" spans="1:11" s="33" customFormat="1" ht="11.25" customHeight="1">
      <c r="A45" s="35" t="s">
        <v>34</v>
      </c>
      <c r="B45" s="29"/>
      <c r="C45" s="30">
        <v>39882</v>
      </c>
      <c r="D45" s="30">
        <v>37105</v>
      </c>
      <c r="E45" s="30">
        <v>36000</v>
      </c>
      <c r="F45" s="31"/>
      <c r="G45" s="31"/>
      <c r="H45" s="147">
        <v>53.929</v>
      </c>
      <c r="I45" s="147">
        <v>149.981</v>
      </c>
      <c r="J45" s="147">
        <v>115.5</v>
      </c>
      <c r="K45" s="32"/>
    </row>
    <row r="46" spans="1:11" s="33" customFormat="1" ht="11.25" customHeight="1">
      <c r="A46" s="35" t="s">
        <v>35</v>
      </c>
      <c r="B46" s="29"/>
      <c r="C46" s="30">
        <v>79048</v>
      </c>
      <c r="D46" s="30">
        <v>74137</v>
      </c>
      <c r="E46" s="30">
        <v>74000</v>
      </c>
      <c r="F46" s="31"/>
      <c r="G46" s="31"/>
      <c r="H46" s="147">
        <v>105.957</v>
      </c>
      <c r="I46" s="147">
        <v>237.336</v>
      </c>
      <c r="J46" s="147">
        <v>177.6</v>
      </c>
      <c r="K46" s="32"/>
    </row>
    <row r="47" spans="1:11" s="33" customFormat="1" ht="11.25" customHeight="1">
      <c r="A47" s="35" t="s">
        <v>36</v>
      </c>
      <c r="B47" s="29"/>
      <c r="C47" s="30">
        <v>93032</v>
      </c>
      <c r="D47" s="30">
        <v>85432</v>
      </c>
      <c r="E47" s="30">
        <v>92340</v>
      </c>
      <c r="F47" s="31"/>
      <c r="G47" s="31"/>
      <c r="H47" s="147">
        <v>140.632</v>
      </c>
      <c r="I47" s="147">
        <v>298.548</v>
      </c>
      <c r="J47" s="147">
        <v>282.662</v>
      </c>
      <c r="K47" s="32"/>
    </row>
    <row r="48" spans="1:11" s="33" customFormat="1" ht="11.25" customHeight="1">
      <c r="A48" s="35" t="s">
        <v>37</v>
      </c>
      <c r="B48" s="29"/>
      <c r="C48" s="30">
        <v>181970</v>
      </c>
      <c r="D48" s="30">
        <v>183572</v>
      </c>
      <c r="E48" s="30">
        <v>182750</v>
      </c>
      <c r="F48" s="31"/>
      <c r="G48" s="31"/>
      <c r="H48" s="147">
        <v>191.557</v>
      </c>
      <c r="I48" s="147">
        <v>743.618</v>
      </c>
      <c r="J48" s="147">
        <v>556.325</v>
      </c>
      <c r="K48" s="32"/>
    </row>
    <row r="49" spans="1:11" s="33" customFormat="1" ht="11.25" customHeight="1">
      <c r="A49" s="35" t="s">
        <v>38</v>
      </c>
      <c r="B49" s="29"/>
      <c r="C49" s="30">
        <v>57169</v>
      </c>
      <c r="D49" s="30">
        <v>61838</v>
      </c>
      <c r="E49" s="30">
        <v>58800</v>
      </c>
      <c r="F49" s="31"/>
      <c r="G49" s="31"/>
      <c r="H49" s="147">
        <v>75.562</v>
      </c>
      <c r="I49" s="147">
        <v>252.228</v>
      </c>
      <c r="J49" s="147">
        <v>205.76</v>
      </c>
      <c r="K49" s="32"/>
    </row>
    <row r="50" spans="1:11" s="42" customFormat="1" ht="11.25" customHeight="1">
      <c r="A50" s="43" t="s">
        <v>39</v>
      </c>
      <c r="B50" s="37"/>
      <c r="C50" s="38">
        <v>780784</v>
      </c>
      <c r="D50" s="38">
        <v>763123</v>
      </c>
      <c r="E50" s="38">
        <v>773316</v>
      </c>
      <c r="F50" s="39">
        <v>101.33569555628647</v>
      </c>
      <c r="G50" s="40"/>
      <c r="H50" s="148">
        <v>973.109</v>
      </c>
      <c r="I50" s="149">
        <v>3014.201</v>
      </c>
      <c r="J50" s="149">
        <v>2469.0029999999997</v>
      </c>
      <c r="K50" s="41">
        <v>81.91235421924415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42927</v>
      </c>
      <c r="D52" s="38">
        <v>39510</v>
      </c>
      <c r="E52" s="38">
        <v>39510</v>
      </c>
      <c r="F52" s="39">
        <v>100</v>
      </c>
      <c r="G52" s="40"/>
      <c r="H52" s="148">
        <v>66.789</v>
      </c>
      <c r="I52" s="149">
        <v>86.182</v>
      </c>
      <c r="J52" s="149">
        <v>86.182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131713</v>
      </c>
      <c r="D54" s="30">
        <v>130812</v>
      </c>
      <c r="E54" s="30">
        <v>133000</v>
      </c>
      <c r="F54" s="31"/>
      <c r="G54" s="31"/>
      <c r="H54" s="147">
        <v>320.18</v>
      </c>
      <c r="I54" s="147">
        <v>389.502</v>
      </c>
      <c r="J54" s="147">
        <v>309.5</v>
      </c>
      <c r="K54" s="32"/>
    </row>
    <row r="55" spans="1:11" s="33" customFormat="1" ht="11.25" customHeight="1">
      <c r="A55" s="35" t="s">
        <v>42</v>
      </c>
      <c r="B55" s="29"/>
      <c r="C55" s="30">
        <v>144431</v>
      </c>
      <c r="D55" s="30">
        <v>145789</v>
      </c>
      <c r="E55" s="30">
        <v>148000</v>
      </c>
      <c r="F55" s="31"/>
      <c r="G55" s="31"/>
      <c r="H55" s="147">
        <v>411.48</v>
      </c>
      <c r="I55" s="147">
        <v>451.946</v>
      </c>
      <c r="J55" s="147">
        <v>392.2</v>
      </c>
      <c r="K55" s="32"/>
    </row>
    <row r="56" spans="1:11" s="33" customFormat="1" ht="11.25" customHeight="1">
      <c r="A56" s="35" t="s">
        <v>43</v>
      </c>
      <c r="B56" s="29"/>
      <c r="C56" s="30">
        <v>261224</v>
      </c>
      <c r="D56" s="30">
        <v>264321</v>
      </c>
      <c r="E56" s="30">
        <v>273630</v>
      </c>
      <c r="F56" s="31"/>
      <c r="G56" s="31"/>
      <c r="H56" s="147">
        <v>718.133</v>
      </c>
      <c r="I56" s="147">
        <v>806.708</v>
      </c>
      <c r="J56" s="147">
        <v>781.8</v>
      </c>
      <c r="K56" s="32"/>
    </row>
    <row r="57" spans="1:11" s="33" customFormat="1" ht="11.25" customHeight="1">
      <c r="A57" s="35" t="s">
        <v>44</v>
      </c>
      <c r="B57" s="29"/>
      <c r="C57" s="30">
        <v>93478</v>
      </c>
      <c r="D57" s="30">
        <v>88265</v>
      </c>
      <c r="E57" s="30">
        <v>88265</v>
      </c>
      <c r="F57" s="31"/>
      <c r="G57" s="31"/>
      <c r="H57" s="147">
        <v>160.827</v>
      </c>
      <c r="I57" s="147">
        <v>262.044</v>
      </c>
      <c r="J57" s="147">
        <v>227.895</v>
      </c>
      <c r="K57" s="32"/>
    </row>
    <row r="58" spans="1:11" s="33" customFormat="1" ht="11.25" customHeight="1">
      <c r="A58" s="35" t="s">
        <v>45</v>
      </c>
      <c r="B58" s="29"/>
      <c r="C58" s="30">
        <v>150855</v>
      </c>
      <c r="D58" s="30">
        <v>148922</v>
      </c>
      <c r="E58" s="30">
        <v>148922</v>
      </c>
      <c r="F58" s="31"/>
      <c r="G58" s="31"/>
      <c r="H58" s="147">
        <v>246.198</v>
      </c>
      <c r="I58" s="147">
        <v>519.811</v>
      </c>
      <c r="J58" s="147">
        <v>367.72</v>
      </c>
      <c r="K58" s="32"/>
    </row>
    <row r="59" spans="1:11" s="42" customFormat="1" ht="11.25" customHeight="1">
      <c r="A59" s="36" t="s">
        <v>46</v>
      </c>
      <c r="B59" s="37"/>
      <c r="C59" s="38">
        <v>781701</v>
      </c>
      <c r="D59" s="38">
        <v>778109</v>
      </c>
      <c r="E59" s="38">
        <v>791817</v>
      </c>
      <c r="F59" s="39">
        <v>101.76170690738701</v>
      </c>
      <c r="G59" s="40"/>
      <c r="H59" s="148">
        <v>1856.8180000000002</v>
      </c>
      <c r="I59" s="149">
        <v>2430.011</v>
      </c>
      <c r="J59" s="149">
        <v>2079.115</v>
      </c>
      <c r="K59" s="41">
        <v>85.55990075765088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2503</v>
      </c>
      <c r="D61" s="30">
        <v>2800</v>
      </c>
      <c r="E61" s="30">
        <v>3100</v>
      </c>
      <c r="F61" s="31"/>
      <c r="G61" s="31"/>
      <c r="H61" s="147">
        <v>4.59</v>
      </c>
      <c r="I61" s="147">
        <v>4.883</v>
      </c>
      <c r="J61" s="147">
        <v>4.728</v>
      </c>
      <c r="K61" s="32"/>
    </row>
    <row r="62" spans="1:11" s="33" customFormat="1" ht="11.25" customHeight="1">
      <c r="A62" s="35" t="s">
        <v>48</v>
      </c>
      <c r="B62" s="29"/>
      <c r="C62" s="30">
        <v>3425</v>
      </c>
      <c r="D62" s="30">
        <v>2900</v>
      </c>
      <c r="E62" s="30">
        <v>3030</v>
      </c>
      <c r="F62" s="31"/>
      <c r="G62" s="31"/>
      <c r="H62" s="147">
        <v>4.322</v>
      </c>
      <c r="I62" s="147">
        <v>3.484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8823</v>
      </c>
      <c r="D63" s="30">
        <v>8561</v>
      </c>
      <c r="E63" s="30">
        <v>8345</v>
      </c>
      <c r="F63" s="31"/>
      <c r="G63" s="31"/>
      <c r="H63" s="147">
        <v>17.43</v>
      </c>
      <c r="I63" s="147">
        <v>23.656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14751</v>
      </c>
      <c r="D64" s="38">
        <v>14261</v>
      </c>
      <c r="E64" s="38">
        <v>14475</v>
      </c>
      <c r="F64" s="39">
        <v>101.50059603113387</v>
      </c>
      <c r="G64" s="40"/>
      <c r="H64" s="148">
        <v>26.342</v>
      </c>
      <c r="I64" s="149">
        <v>32.022999999999996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21879</v>
      </c>
      <c r="D66" s="38">
        <v>21096</v>
      </c>
      <c r="E66" s="38">
        <v>20849</v>
      </c>
      <c r="F66" s="39">
        <f>IF(D66&gt;0,100*E66/D66,0)</f>
        <v>98.82916192643155</v>
      </c>
      <c r="G66" s="40"/>
      <c r="H66" s="148">
        <v>24.965</v>
      </c>
      <c r="I66" s="149">
        <v>28.161</v>
      </c>
      <c r="J66" s="149">
        <v>26.773</v>
      </c>
      <c r="K66" s="41">
        <v>95.07119775576152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55920</v>
      </c>
      <c r="E68" s="30">
        <v>55000</v>
      </c>
      <c r="F68" s="31"/>
      <c r="G68" s="31"/>
      <c r="H68" s="147">
        <v>120.404</v>
      </c>
      <c r="I68" s="147">
        <v>232.5</v>
      </c>
      <c r="J68" s="147">
        <v>113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770</v>
      </c>
      <c r="E69" s="30">
        <v>800</v>
      </c>
      <c r="F69" s="31"/>
      <c r="G69" s="31"/>
      <c r="H69" s="147">
        <v>1.622</v>
      </c>
      <c r="I69" s="147">
        <v>2.45</v>
      </c>
      <c r="J69" s="147">
        <v>1.5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56690</v>
      </c>
      <c r="E70" s="38">
        <v>55800</v>
      </c>
      <c r="F70" s="39">
        <v>98.43005821132475</v>
      </c>
      <c r="G70" s="40"/>
      <c r="H70" s="148">
        <v>122.026</v>
      </c>
      <c r="I70" s="149">
        <v>234.95</v>
      </c>
      <c r="J70" s="149">
        <v>114.5</v>
      </c>
      <c r="K70" s="41">
        <v>48.73377314322197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8200</v>
      </c>
      <c r="E72" s="30">
        <v>8409</v>
      </c>
      <c r="F72" s="31"/>
      <c r="G72" s="31"/>
      <c r="H72" s="147">
        <v>13.818</v>
      </c>
      <c r="I72" s="147">
        <v>15.235</v>
      </c>
      <c r="J72" s="147">
        <v>14.845</v>
      </c>
      <c r="K72" s="32"/>
    </row>
    <row r="73" spans="1:11" s="33" customFormat="1" ht="11.25" customHeight="1">
      <c r="A73" s="35" t="s">
        <v>56</v>
      </c>
      <c r="B73" s="29"/>
      <c r="C73" s="30">
        <v>9262</v>
      </c>
      <c r="D73" s="30">
        <v>9765</v>
      </c>
      <c r="E73" s="30">
        <v>9749</v>
      </c>
      <c r="F73" s="31"/>
      <c r="G73" s="31"/>
      <c r="H73" s="147">
        <v>27.54</v>
      </c>
      <c r="I73" s="147">
        <v>51.708</v>
      </c>
      <c r="J73" s="147">
        <v>51.708</v>
      </c>
      <c r="K73" s="32"/>
    </row>
    <row r="74" spans="1:11" s="33" customFormat="1" ht="11.25" customHeight="1">
      <c r="A74" s="35" t="s">
        <v>57</v>
      </c>
      <c r="B74" s="29"/>
      <c r="C74" s="30">
        <v>14470</v>
      </c>
      <c r="D74" s="30">
        <v>18589</v>
      </c>
      <c r="E74" s="30">
        <v>18500</v>
      </c>
      <c r="F74" s="31"/>
      <c r="G74" s="31"/>
      <c r="H74" s="147">
        <v>24.357</v>
      </c>
      <c r="I74" s="147">
        <v>80.502</v>
      </c>
      <c r="J74" s="147">
        <v>27.75</v>
      </c>
      <c r="K74" s="32"/>
    </row>
    <row r="75" spans="1:11" s="33" customFormat="1" ht="11.25" customHeight="1">
      <c r="A75" s="35" t="s">
        <v>58</v>
      </c>
      <c r="B75" s="29"/>
      <c r="C75" s="30">
        <v>44320</v>
      </c>
      <c r="D75" s="30">
        <v>42230</v>
      </c>
      <c r="E75" s="30">
        <v>43328</v>
      </c>
      <c r="F75" s="31"/>
      <c r="G75" s="31"/>
      <c r="H75" s="147">
        <v>65.502</v>
      </c>
      <c r="I75" s="147">
        <v>62.198</v>
      </c>
      <c r="J75" s="147">
        <v>86.325</v>
      </c>
      <c r="K75" s="32"/>
    </row>
    <row r="76" spans="1:11" s="33" customFormat="1" ht="11.25" customHeight="1">
      <c r="A76" s="35" t="s">
        <v>59</v>
      </c>
      <c r="B76" s="29"/>
      <c r="C76" s="30">
        <v>1380</v>
      </c>
      <c r="D76" s="30">
        <v>1289</v>
      </c>
      <c r="E76" s="30">
        <v>1289</v>
      </c>
      <c r="F76" s="31"/>
      <c r="G76" s="31"/>
      <c r="H76" s="147">
        <v>5.35</v>
      </c>
      <c r="I76" s="147">
        <v>4.995</v>
      </c>
      <c r="J76" s="147">
        <v>4.055</v>
      </c>
      <c r="K76" s="32"/>
    </row>
    <row r="77" spans="1:11" s="33" customFormat="1" ht="11.25" customHeight="1">
      <c r="A77" s="35" t="s">
        <v>60</v>
      </c>
      <c r="B77" s="29"/>
      <c r="C77" s="30">
        <v>7848</v>
      </c>
      <c r="D77" s="30">
        <v>7098</v>
      </c>
      <c r="E77" s="30">
        <v>7098</v>
      </c>
      <c r="F77" s="31"/>
      <c r="G77" s="31"/>
      <c r="H77" s="147">
        <v>17.825</v>
      </c>
      <c r="I77" s="147">
        <v>25.6</v>
      </c>
      <c r="J77" s="147">
        <v>25.589</v>
      </c>
      <c r="K77" s="32"/>
    </row>
    <row r="78" spans="1:11" s="33" customFormat="1" ht="11.25" customHeight="1">
      <c r="A78" s="35" t="s">
        <v>61</v>
      </c>
      <c r="B78" s="29"/>
      <c r="C78" s="30">
        <v>12804</v>
      </c>
      <c r="D78" s="30">
        <v>13276</v>
      </c>
      <c r="E78" s="30">
        <v>13220</v>
      </c>
      <c r="F78" s="31"/>
      <c r="G78" s="31"/>
      <c r="H78" s="147">
        <v>33.612</v>
      </c>
      <c r="I78" s="147">
        <v>54.526</v>
      </c>
      <c r="J78" s="147">
        <v>34.521</v>
      </c>
      <c r="K78" s="32"/>
    </row>
    <row r="79" spans="1:11" s="33" customFormat="1" ht="11.25" customHeight="1">
      <c r="A79" s="35" t="s">
        <v>62</v>
      </c>
      <c r="B79" s="29"/>
      <c r="C79" s="30">
        <v>22196</v>
      </c>
      <c r="D79" s="30">
        <v>24228</v>
      </c>
      <c r="E79" s="30">
        <v>22055</v>
      </c>
      <c r="F79" s="31"/>
      <c r="G79" s="31"/>
      <c r="H79" s="147">
        <v>50.764</v>
      </c>
      <c r="I79" s="147">
        <v>103.481</v>
      </c>
      <c r="J79" s="147">
        <v>35.288</v>
      </c>
      <c r="K79" s="32"/>
    </row>
    <row r="80" spans="1:11" s="42" customFormat="1" ht="11.25" customHeight="1">
      <c r="A80" s="43" t="s">
        <v>63</v>
      </c>
      <c r="B80" s="37"/>
      <c r="C80" s="38">
        <v>121096</v>
      </c>
      <c r="D80" s="38">
        <v>124675</v>
      </c>
      <c r="E80" s="38">
        <v>123648</v>
      </c>
      <c r="F80" s="39">
        <v>99.17625827150592</v>
      </c>
      <c r="G80" s="40"/>
      <c r="H80" s="148">
        <v>238.76799999999997</v>
      </c>
      <c r="I80" s="149">
        <v>398.245</v>
      </c>
      <c r="J80" s="149">
        <v>280.081</v>
      </c>
      <c r="K80" s="41">
        <v>70.32881768760437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122</v>
      </c>
      <c r="E82" s="30">
        <v>123</v>
      </c>
      <c r="F82" s="31"/>
      <c r="G82" s="31"/>
      <c r="H82" s="147">
        <v>0.192</v>
      </c>
      <c r="I82" s="147">
        <v>0.192</v>
      </c>
      <c r="J82" s="147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7">
        <v>0.052</v>
      </c>
      <c r="I83" s="147">
        <v>0.05</v>
      </c>
      <c r="J83" s="147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172</v>
      </c>
      <c r="E84" s="38">
        <v>173</v>
      </c>
      <c r="F84" s="39">
        <v>100.5813953488372</v>
      </c>
      <c r="G84" s="40"/>
      <c r="H84" s="148">
        <v>0.244</v>
      </c>
      <c r="I84" s="149">
        <v>0.242</v>
      </c>
      <c r="J84" s="149">
        <v>0.242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2597527</v>
      </c>
      <c r="D87" s="53">
        <v>2562169</v>
      </c>
      <c r="E87" s="53">
        <v>2596308</v>
      </c>
      <c r="F87" s="54">
        <f>IF(D87&gt;0,100*E87/D87,0)</f>
        <v>101.33242576894811</v>
      </c>
      <c r="G87" s="40"/>
      <c r="H87" s="152">
        <v>5785.9439999999995</v>
      </c>
      <c r="I87" s="153">
        <v>8993.894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2019-05-09T08:21:13Z</cp:lastPrinted>
  <dcterms:created xsi:type="dcterms:W3CDTF">2019-04-30T08:06:12Z</dcterms:created>
  <dcterms:modified xsi:type="dcterms:W3CDTF">2019-05-21T11:14:45Z</dcterms:modified>
  <cp:category/>
  <cp:version/>
  <cp:contentType/>
  <cp:contentStatus/>
</cp:coreProperties>
</file>