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S.I.G.A.2007\Nitrógeno\05_Formato_OCDE_cálculo2023\Envío\"/>
    </mc:Choice>
  </mc:AlternateContent>
  <bookViews>
    <workbookView xWindow="-15" yWindow="-15" windowWidth="17295" windowHeight="6270" tabRatio="757" firstSheet="14" activeTab="20"/>
  </bookViews>
  <sheets>
    <sheet name="FAME Persistence" sheetId="47" r:id="rId1"/>
    <sheet name="Notes" sheetId="25" r:id="rId2"/>
    <sheet name="Sources" sheetId="64" r:id="rId3"/>
    <sheet name="1 Mineral Fertilisers " sheetId="15" r:id="rId4"/>
    <sheet name="2.1 Livestock" sheetId="2" r:id="rId5"/>
    <sheet name="2.2 Coefficients" sheetId="51" r:id="rId6"/>
    <sheet name="2.3 Excretion" sheetId="52" r:id="rId7"/>
    <sheet name="3.1 Withdrawal" sheetId="3" r:id="rId8"/>
    <sheet name="3.2 coefficients" sheetId="10" r:id="rId9"/>
    <sheet name="3.3 nutrient amount" sheetId="17" r:id="rId10"/>
    <sheet name="4.1 Other Organic Fertilisers" sheetId="48" r:id="rId11"/>
    <sheet name="4.2 coefficients" sheetId="53" r:id="rId12"/>
    <sheet name="4.3 nutrient amount" sheetId="54" r:id="rId13"/>
    <sheet name="5.1 Crops and Forage" sheetId="4" r:id="rId14"/>
    <sheet name="5.2 Coefficients" sheetId="56" r:id="rId15"/>
    <sheet name="5.3 nutrient amount" sheetId="57" r:id="rId16"/>
    <sheet name="6.3 nutrient amounts" sheetId="60" r:id="rId17"/>
    <sheet name="7.1 Seeds" sheetId="63" r:id="rId18"/>
    <sheet name="7.2 Coefficients" sheetId="62" r:id="rId19"/>
    <sheet name="7.3 nutrient amount" sheetId="61" r:id="rId20"/>
    <sheet name="4.1 Balance" sheetId="22" r:id="rId21"/>
  </sheets>
  <externalReferences>
    <externalReference r:id="rId22"/>
  </externalReferences>
  <definedNames>
    <definedName name="_xlnm.Print_Area" localSheetId="3">'1 Mineral Fertilisers '!$E$1:$Z$6</definedName>
    <definedName name="_xlnm.Print_Area" localSheetId="7">'3.1 Withdrawal'!$A$1:$Z$10</definedName>
    <definedName name="_xlnm.Print_Area" localSheetId="8">'3.2 coefficients'!$A$1:$Z$10</definedName>
    <definedName name="_xlnm.Print_Area" localSheetId="9">'3.3 nutrient amount'!$A$1:$Z$11</definedName>
    <definedName name="_xlnm.Print_Area" localSheetId="10">'4.1 Other Organic Fertilisers'!$A$1:$Z$7</definedName>
    <definedName name="_xlnm.Print_Area" localSheetId="11">'4.2 coefficients'!$A$1:$Z$7</definedName>
    <definedName name="_xlnm.Print_Area" localSheetId="12">'4.3 nutrient amount'!$A$1:$Z$7</definedName>
    <definedName name="_xlnm.Print_Area" localSheetId="13">'5.1 Crops and Forage'!$A$1:$J$184</definedName>
    <definedName name="_xlnm.Print_Area" localSheetId="14">'5.2 Coefficients'!$A$1:$J$184</definedName>
    <definedName name="_xlnm.Print_Area" localSheetId="15">'5.3 nutrient amount'!$A$1:$J$184</definedName>
    <definedName name="_xlnm.Print_Area" localSheetId="16">'6.3 nutrient amounts'!$A$1:$J$3</definedName>
    <definedName name="_xlnm.Print_Area" localSheetId="1">Notes!$A$1:$AA$60</definedName>
    <definedName name="_xlnm.Print_Titles" localSheetId="4">'2.1 Livestock'!$1:$2</definedName>
    <definedName name="_xlnm.Print_Titles" localSheetId="5">'2.2 Coefficients'!$1:$2</definedName>
    <definedName name="_xlnm.Print_Titles" localSheetId="6">'2.3 Excretion'!$1:$2</definedName>
    <definedName name="_xlnm.Print_Titles" localSheetId="10">'4.1 Other Organic Fertilisers'!$1:$2</definedName>
    <definedName name="_xlnm.Print_Titles" localSheetId="11">'4.2 coefficients'!$1:$2</definedName>
    <definedName name="_xlnm.Print_Titles" localSheetId="12">'4.3 nutrient amount'!$1:$2</definedName>
    <definedName name="_xlnm.Print_Titles" localSheetId="13">'5.1 Crops and Forage'!$1:$2</definedName>
    <definedName name="_xlnm.Print_Titles" localSheetId="14">'5.2 Coefficients'!$1:$2</definedName>
    <definedName name="_xlnm.Print_Titles" localSheetId="15">'5.3 nutrient amount'!$1:$2</definedName>
    <definedName name="_xlnm.Print_Titles" localSheetId="16">'6.3 nutrient amounts'!$1:$2</definedName>
  </definedNames>
  <calcPr calcId="162913"/>
</workbook>
</file>

<file path=xl/calcChain.xml><?xml version="1.0" encoding="utf-8"?>
<calcChain xmlns="http://schemas.openxmlformats.org/spreadsheetml/2006/main">
  <c r="AT183" i="4" l="1"/>
  <c r="AS183" i="4"/>
  <c r="AR183" i="4"/>
  <c r="AQ183" i="4"/>
  <c r="AP183" i="4"/>
  <c r="AO183" i="4"/>
  <c r="AN183" i="4"/>
  <c r="AM183" i="4"/>
  <c r="AL183" i="4"/>
  <c r="AK183" i="4"/>
  <c r="AJ183" i="4"/>
  <c r="AI183" i="4"/>
  <c r="AH183" i="4"/>
  <c r="AG183" i="4"/>
  <c r="AF183" i="4"/>
  <c r="AE183" i="4"/>
  <c r="AD183" i="4"/>
  <c r="AC183" i="4"/>
  <c r="AB183" i="4"/>
  <c r="AA183" i="4"/>
  <c r="Z183" i="4"/>
  <c r="Y183" i="4"/>
  <c r="X183" i="4"/>
  <c r="W183" i="4"/>
  <c r="V183" i="4"/>
  <c r="U183" i="4"/>
  <c r="T183" i="4"/>
  <c r="S183" i="4"/>
  <c r="R183" i="4"/>
  <c r="Q183" i="4"/>
  <c r="P183" i="4"/>
  <c r="O183" i="4"/>
  <c r="AT140" i="4"/>
  <c r="AS140" i="4"/>
  <c r="AR140" i="4"/>
  <c r="AQ140" i="4"/>
  <c r="AP140" i="4"/>
  <c r="AO140" i="4"/>
  <c r="AN140" i="4"/>
  <c r="AM140" i="4"/>
  <c r="AL140" i="4"/>
  <c r="AK140" i="4"/>
  <c r="AJ140" i="4"/>
  <c r="AI140" i="4"/>
  <c r="AH140" i="4"/>
  <c r="AG140" i="4"/>
  <c r="AF140" i="4"/>
  <c r="AE140" i="4"/>
  <c r="AD140" i="4"/>
  <c r="AC140" i="4"/>
  <c r="AB140" i="4"/>
  <c r="AA140" i="4"/>
  <c r="Z140" i="4"/>
  <c r="Y140" i="4"/>
  <c r="X140" i="4"/>
  <c r="W140" i="4"/>
  <c r="V140" i="4"/>
  <c r="U140" i="4"/>
  <c r="T140" i="4"/>
  <c r="S140" i="4"/>
  <c r="R140" i="4"/>
  <c r="Q140" i="4"/>
  <c r="P140" i="4"/>
  <c r="O140" i="4"/>
  <c r="AT81" i="4"/>
  <c r="AS81" i="4"/>
  <c r="AR81" i="4"/>
  <c r="AQ81" i="4"/>
  <c r="AP81" i="4"/>
  <c r="AO81" i="4"/>
  <c r="AN81" i="4"/>
  <c r="AM81" i="4"/>
  <c r="AL81" i="4"/>
  <c r="AK81" i="4"/>
  <c r="AJ81" i="4"/>
  <c r="AI81" i="4"/>
  <c r="AH81" i="4"/>
  <c r="AG81" i="4"/>
  <c r="AF81" i="4"/>
  <c r="AE81" i="4"/>
  <c r="AD81" i="4"/>
  <c r="AC81" i="4"/>
  <c r="AB81" i="4"/>
  <c r="AA81" i="4"/>
  <c r="Z81" i="4"/>
  <c r="Y81" i="4"/>
  <c r="X81" i="4"/>
  <c r="W81" i="4"/>
  <c r="V81" i="4"/>
  <c r="U81" i="4"/>
  <c r="T81" i="4"/>
  <c r="S81" i="4"/>
  <c r="R81" i="4"/>
  <c r="Q81" i="4"/>
  <c r="P81" i="4"/>
  <c r="O81" i="4"/>
  <c r="AT55" i="4"/>
  <c r="AS55" i="4"/>
  <c r="AR55" i="4"/>
  <c r="AQ55" i="4"/>
  <c r="AP55" i="4"/>
  <c r="AO55" i="4"/>
  <c r="AN55" i="4"/>
  <c r="AM55" i="4"/>
  <c r="AL55" i="4"/>
  <c r="AK55" i="4"/>
  <c r="AJ55" i="4"/>
  <c r="AI55" i="4"/>
  <c r="AH55" i="4"/>
  <c r="AG55" i="4"/>
  <c r="AF55" i="4"/>
  <c r="AE55" i="4"/>
  <c r="AD55" i="4"/>
  <c r="AC55" i="4"/>
  <c r="AB55" i="4"/>
  <c r="AA55" i="4"/>
  <c r="Z55" i="4"/>
  <c r="Y55" i="4"/>
  <c r="X55" i="4"/>
  <c r="W55" i="4"/>
  <c r="V55" i="4"/>
  <c r="U55" i="4"/>
  <c r="T55" i="4"/>
  <c r="S55" i="4"/>
  <c r="R55" i="4"/>
  <c r="Q55" i="4"/>
  <c r="P55" i="4"/>
  <c r="O55" i="4"/>
  <c r="AT47" i="4"/>
  <c r="AS47" i="4"/>
  <c r="AR47" i="4"/>
  <c r="AQ47" i="4"/>
  <c r="AP47" i="4"/>
  <c r="AO47" i="4"/>
  <c r="AN47" i="4"/>
  <c r="AM47" i="4"/>
  <c r="AL47" i="4"/>
  <c r="AK47" i="4"/>
  <c r="AJ47" i="4"/>
  <c r="AI47" i="4"/>
  <c r="AH47" i="4"/>
  <c r="AG47" i="4"/>
  <c r="AF47" i="4"/>
  <c r="AE47" i="4"/>
  <c r="AD47" i="4"/>
  <c r="AC47" i="4"/>
  <c r="AB47" i="4"/>
  <c r="AA47" i="4"/>
  <c r="Z47" i="4"/>
  <c r="Y47" i="4"/>
  <c r="X47" i="4"/>
  <c r="W47" i="4"/>
  <c r="V47" i="4"/>
  <c r="U47" i="4"/>
  <c r="T47" i="4"/>
  <c r="S47" i="4"/>
  <c r="R47" i="4"/>
  <c r="Q47" i="4"/>
  <c r="P47" i="4"/>
  <c r="O47" i="4"/>
  <c r="AT34" i="4"/>
  <c r="AS34" i="4"/>
  <c r="AS5" i="4" s="1"/>
  <c r="AR34" i="4"/>
  <c r="AQ34" i="4"/>
  <c r="AP34" i="4"/>
  <c r="AO34" i="4"/>
  <c r="AN34" i="4"/>
  <c r="AM34" i="4"/>
  <c r="AL34" i="4"/>
  <c r="AK34" i="4"/>
  <c r="AJ34" i="4"/>
  <c r="AI34" i="4"/>
  <c r="AH34" i="4"/>
  <c r="AG34" i="4"/>
  <c r="AG5" i="4" s="1"/>
  <c r="AF34" i="4"/>
  <c r="AE34" i="4"/>
  <c r="AD34" i="4"/>
  <c r="AC34" i="4"/>
  <c r="AB34" i="4"/>
  <c r="AA34" i="4"/>
  <c r="Z34" i="4"/>
  <c r="Y34" i="4"/>
  <c r="X34" i="4"/>
  <c r="W34" i="4"/>
  <c r="V34" i="4"/>
  <c r="U34" i="4"/>
  <c r="U5" i="4" s="1"/>
  <c r="T34" i="4"/>
  <c r="S34" i="4"/>
  <c r="R34" i="4"/>
  <c r="Q34" i="4"/>
  <c r="P34" i="4"/>
  <c r="O34" i="4"/>
  <c r="AT7" i="4"/>
  <c r="AS7" i="4"/>
  <c r="AR7" i="4"/>
  <c r="AQ7" i="4"/>
  <c r="AQ5" i="4" s="1"/>
  <c r="AP7" i="4"/>
  <c r="AO7" i="4"/>
  <c r="AN7" i="4"/>
  <c r="AM7" i="4"/>
  <c r="AL7" i="4"/>
  <c r="AL5" i="4" s="1"/>
  <c r="AK7" i="4"/>
  <c r="AK5" i="4" s="1"/>
  <c r="AJ7" i="4"/>
  <c r="AJ5" i="4" s="1"/>
  <c r="AI7" i="4"/>
  <c r="AH7" i="4"/>
  <c r="AG7" i="4"/>
  <c r="AF7" i="4"/>
  <c r="AE7" i="4"/>
  <c r="AE5" i="4" s="1"/>
  <c r="AD7" i="4"/>
  <c r="AC7" i="4"/>
  <c r="AB7" i="4"/>
  <c r="AA7" i="4"/>
  <c r="Z7" i="4"/>
  <c r="Z5" i="4" s="1"/>
  <c r="Y7" i="4"/>
  <c r="Y5" i="4" s="1"/>
  <c r="X7" i="4"/>
  <c r="X5" i="4" s="1"/>
  <c r="W7" i="4"/>
  <c r="V7" i="4"/>
  <c r="U7" i="4"/>
  <c r="T7" i="4"/>
  <c r="S7" i="4"/>
  <c r="S5" i="4" s="1"/>
  <c r="R7" i="4"/>
  <c r="Q7" i="4"/>
  <c r="P7" i="4"/>
  <c r="O7" i="4"/>
  <c r="AR5" i="4"/>
  <c r="AP5" i="4"/>
  <c r="AM5" i="4"/>
  <c r="AF5" i="4"/>
  <c r="AD5" i="4"/>
  <c r="AA5" i="4"/>
  <c r="T5" i="4"/>
  <c r="R5" i="4"/>
  <c r="O5" i="4"/>
  <c r="Q5" i="4" l="1"/>
  <c r="AC5" i="4"/>
  <c r="P5" i="4"/>
  <c r="V5" i="4"/>
  <c r="AB5" i="4"/>
  <c r="AH5" i="4"/>
  <c r="AN5" i="4"/>
  <c r="AT5" i="4"/>
  <c r="AO5" i="4"/>
  <c r="W5" i="4"/>
  <c r="AI5" i="4"/>
  <c r="L10" i="17"/>
  <c r="AS98" i="2" l="1"/>
  <c r="AR98" i="2"/>
  <c r="AQ98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A98" i="2"/>
  <c r="Z98" i="2"/>
  <c r="Y98" i="2"/>
  <c r="X98" i="2"/>
  <c r="W98" i="2"/>
  <c r="V98" i="2"/>
  <c r="U98" i="2"/>
  <c r="T98" i="2"/>
  <c r="S98" i="2"/>
  <c r="R98" i="2"/>
  <c r="Q98" i="2"/>
  <c r="P98" i="2"/>
  <c r="O98" i="2"/>
  <c r="N98" i="2"/>
  <c r="AS81" i="2"/>
  <c r="AR81" i="2"/>
  <c r="AQ81" i="2"/>
  <c r="AP81" i="2"/>
  <c r="AO81" i="2"/>
  <c r="AN81" i="2"/>
  <c r="AM81" i="2"/>
  <c r="AL81" i="2"/>
  <c r="AK81" i="2"/>
  <c r="AK4" i="2" s="1"/>
  <c r="AJ81" i="2"/>
  <c r="AI81" i="2"/>
  <c r="AH81" i="2"/>
  <c r="AG81" i="2"/>
  <c r="AF81" i="2"/>
  <c r="AE81" i="2"/>
  <c r="AD81" i="2"/>
  <c r="AC81" i="2"/>
  <c r="AB81" i="2"/>
  <c r="AA81" i="2"/>
  <c r="Z81" i="2"/>
  <c r="Y81" i="2"/>
  <c r="X81" i="2"/>
  <c r="W81" i="2"/>
  <c r="V81" i="2"/>
  <c r="U81" i="2"/>
  <c r="T81" i="2"/>
  <c r="S81" i="2"/>
  <c r="S4" i="2" s="1"/>
  <c r="R81" i="2"/>
  <c r="Q81" i="2"/>
  <c r="P81" i="2"/>
  <c r="O81" i="2"/>
  <c r="N81" i="2"/>
  <c r="AS65" i="2"/>
  <c r="AS63" i="2" s="1"/>
  <c r="AR65" i="2"/>
  <c r="AR63" i="2" s="1"/>
  <c r="AQ65" i="2"/>
  <c r="AQ63" i="2" s="1"/>
  <c r="AQ4" i="2" s="1"/>
  <c r="AP65" i="2"/>
  <c r="AO65" i="2"/>
  <c r="AO63" i="2" s="1"/>
  <c r="AN65" i="2"/>
  <c r="AM65" i="2"/>
  <c r="AL65" i="2"/>
  <c r="AL63" i="2" s="1"/>
  <c r="AK65" i="2"/>
  <c r="AJ65" i="2"/>
  <c r="AI65" i="2"/>
  <c r="AI63" i="2" s="1"/>
  <c r="AH65" i="2"/>
  <c r="AG65" i="2"/>
  <c r="AG63" i="2" s="1"/>
  <c r="AG4" i="2" s="1"/>
  <c r="AF65" i="2"/>
  <c r="AF63" i="2" s="1"/>
  <c r="AE65" i="2"/>
  <c r="AE63" i="2" s="1"/>
  <c r="AD65" i="2"/>
  <c r="AC65" i="2"/>
  <c r="AC63" i="2" s="1"/>
  <c r="AB65" i="2"/>
  <c r="AA65" i="2"/>
  <c r="AA63" i="2" s="1"/>
  <c r="AA4" i="2" s="1"/>
  <c r="Z65" i="2"/>
  <c r="Z63" i="2" s="1"/>
  <c r="Y65" i="2"/>
  <c r="Y63" i="2" s="1"/>
  <c r="X65" i="2"/>
  <c r="W65" i="2"/>
  <c r="W63" i="2" s="1"/>
  <c r="V65" i="2"/>
  <c r="U65" i="2"/>
  <c r="T65" i="2"/>
  <c r="T63" i="2" s="1"/>
  <c r="S65" i="2"/>
  <c r="R65" i="2"/>
  <c r="Q65" i="2"/>
  <c r="Q63" i="2" s="1"/>
  <c r="P65" i="2"/>
  <c r="O65" i="2"/>
  <c r="O63" i="2" s="1"/>
  <c r="O4" i="2" s="1"/>
  <c r="N65" i="2"/>
  <c r="N63" i="2" s="1"/>
  <c r="AP63" i="2"/>
  <c r="AN63" i="2"/>
  <c r="AM63" i="2"/>
  <c r="AK63" i="2"/>
  <c r="AJ63" i="2"/>
  <c r="AH63" i="2"/>
  <c r="AD63" i="2"/>
  <c r="AB63" i="2"/>
  <c r="X63" i="2"/>
  <c r="V63" i="2"/>
  <c r="U63" i="2"/>
  <c r="S63" i="2"/>
  <c r="R63" i="2"/>
  <c r="P63" i="2"/>
  <c r="AS40" i="2"/>
  <c r="AR40" i="2"/>
  <c r="AQ40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A40" i="2"/>
  <c r="Z40" i="2"/>
  <c r="Y40" i="2"/>
  <c r="X40" i="2"/>
  <c r="W40" i="2"/>
  <c r="V40" i="2"/>
  <c r="U40" i="2"/>
  <c r="T40" i="2"/>
  <c r="S40" i="2"/>
  <c r="R40" i="2"/>
  <c r="Q40" i="2"/>
  <c r="P40" i="2"/>
  <c r="O40" i="2"/>
  <c r="N40" i="2"/>
  <c r="AS6" i="2"/>
  <c r="AS4" i="2" s="1"/>
  <c r="AR6" i="2"/>
  <c r="AQ6" i="2"/>
  <c r="AP6" i="2"/>
  <c r="AO6" i="2"/>
  <c r="AN6" i="2"/>
  <c r="AN4" i="2" s="1"/>
  <c r="AM6" i="2"/>
  <c r="AL6" i="2"/>
  <c r="AK6" i="2"/>
  <c r="AJ6" i="2"/>
  <c r="AI6" i="2"/>
  <c r="AH6" i="2"/>
  <c r="AG6" i="2"/>
  <c r="AF6" i="2"/>
  <c r="AE6" i="2"/>
  <c r="AD6" i="2"/>
  <c r="AC6" i="2"/>
  <c r="AB6" i="2"/>
  <c r="AA6" i="2"/>
  <c r="Z6" i="2"/>
  <c r="Y6" i="2"/>
  <c r="Y4" i="2" s="1"/>
  <c r="X6" i="2"/>
  <c r="W6" i="2"/>
  <c r="V6" i="2"/>
  <c r="U6" i="2"/>
  <c r="T6" i="2"/>
  <c r="S6" i="2"/>
  <c r="R6" i="2"/>
  <c r="Q6" i="2"/>
  <c r="P6" i="2"/>
  <c r="O6" i="2"/>
  <c r="N6" i="2"/>
  <c r="AM4" i="2"/>
  <c r="U4" i="2"/>
  <c r="AO16" i="22"/>
  <c r="AO28" i="22"/>
  <c r="AO29" i="22"/>
  <c r="AS9" i="61"/>
  <c r="AS17" i="61"/>
  <c r="AS20" i="61"/>
  <c r="AS21" i="61"/>
  <c r="AS25" i="61"/>
  <c r="AS27" i="61"/>
  <c r="AS28" i="61"/>
  <c r="AS29" i="61"/>
  <c r="AS31" i="61"/>
  <c r="AS32" i="61"/>
  <c r="AS36" i="61"/>
  <c r="AS37" i="61"/>
  <c r="AS39" i="61"/>
  <c r="AS40" i="61"/>
  <c r="AS42" i="61"/>
  <c r="AS43" i="61"/>
  <c r="AS44" i="61"/>
  <c r="AS45" i="61"/>
  <c r="AS46" i="61"/>
  <c r="AS49" i="61"/>
  <c r="AS50" i="61"/>
  <c r="AS52" i="61"/>
  <c r="AS53" i="61"/>
  <c r="AS58" i="61"/>
  <c r="AS62" i="61"/>
  <c r="AS63" i="61"/>
  <c r="AS64" i="61"/>
  <c r="AS69" i="61"/>
  <c r="AS70" i="61"/>
  <c r="AS72" i="61"/>
  <c r="AS73" i="61"/>
  <c r="AS74" i="61"/>
  <c r="AS80" i="61"/>
  <c r="AS83" i="61"/>
  <c r="AS84" i="61"/>
  <c r="AS87" i="61"/>
  <c r="AS91" i="61"/>
  <c r="AS92" i="61"/>
  <c r="AS93" i="61"/>
  <c r="AS94" i="61"/>
  <c r="AS95" i="61"/>
  <c r="AS96" i="61"/>
  <c r="AS97" i="61"/>
  <c r="AS98" i="61"/>
  <c r="AS99" i="61"/>
  <c r="AS100" i="61"/>
  <c r="AS101" i="61"/>
  <c r="AS102" i="61"/>
  <c r="AS103" i="61"/>
  <c r="AS106" i="61"/>
  <c r="AS107" i="61"/>
  <c r="AS108" i="61"/>
  <c r="AS109" i="61"/>
  <c r="AS110" i="61"/>
  <c r="AS111" i="61"/>
  <c r="AS113" i="61"/>
  <c r="AS115" i="61"/>
  <c r="AS116" i="61"/>
  <c r="AS117" i="61"/>
  <c r="AS121" i="61"/>
  <c r="AS122" i="61"/>
  <c r="AS123" i="61"/>
  <c r="AS124" i="61"/>
  <c r="AS125" i="61"/>
  <c r="AS127" i="61"/>
  <c r="AS130" i="61"/>
  <c r="AS133" i="61"/>
  <c r="AS134" i="61"/>
  <c r="AS135" i="61"/>
  <c r="AS138" i="61"/>
  <c r="AS140" i="61"/>
  <c r="AS142" i="61"/>
  <c r="AS148" i="61"/>
  <c r="AS149" i="61"/>
  <c r="AS150" i="61"/>
  <c r="AS151" i="61"/>
  <c r="AS153" i="61"/>
  <c r="AS154" i="61"/>
  <c r="AS155" i="61"/>
  <c r="AS156" i="61"/>
  <c r="AS157" i="61"/>
  <c r="AS158" i="61"/>
  <c r="AS159" i="61"/>
  <c r="AS162" i="61"/>
  <c r="AS163" i="61"/>
  <c r="AS164" i="61"/>
  <c r="AS165" i="61"/>
  <c r="AS166" i="61"/>
  <c r="AS167" i="61"/>
  <c r="AS146" i="63"/>
  <c r="AR146" i="63"/>
  <c r="AR144" i="63" s="1"/>
  <c r="AQ146" i="63"/>
  <c r="AQ144" i="63" s="1"/>
  <c r="AP146" i="63"/>
  <c r="AP144" i="63" s="1"/>
  <c r="AO146" i="63"/>
  <c r="AO144" i="63" s="1"/>
  <c r="AN146" i="63"/>
  <c r="AN144" i="63" s="1"/>
  <c r="AN3" i="63" s="1"/>
  <c r="AM146" i="63"/>
  <c r="AL146" i="63"/>
  <c r="AL144" i="63" s="1"/>
  <c r="AK146" i="63"/>
  <c r="AK144" i="63" s="1"/>
  <c r="AJ146" i="63"/>
  <c r="AJ144" i="63" s="1"/>
  <c r="AI146" i="63"/>
  <c r="AI144" i="63" s="1"/>
  <c r="AH146" i="63"/>
  <c r="AG146" i="63"/>
  <c r="AF146" i="63"/>
  <c r="AF144" i="63" s="1"/>
  <c r="AE146" i="63"/>
  <c r="AE144" i="63" s="1"/>
  <c r="AD146" i="63"/>
  <c r="AD144" i="63" s="1"/>
  <c r="AC146" i="63"/>
  <c r="AC144" i="63" s="1"/>
  <c r="AB146" i="63"/>
  <c r="AB144" i="63" s="1"/>
  <c r="AA146" i="63"/>
  <c r="Z146" i="63"/>
  <c r="Z144" i="63" s="1"/>
  <c r="Y146" i="63"/>
  <c r="Y144" i="63" s="1"/>
  <c r="X146" i="63"/>
  <c r="X144" i="63" s="1"/>
  <c r="W146" i="63"/>
  <c r="W144" i="63" s="1"/>
  <c r="V146" i="63"/>
  <c r="U146" i="63"/>
  <c r="T146" i="63"/>
  <c r="T144" i="63" s="1"/>
  <c r="S146" i="63"/>
  <c r="S144" i="63" s="1"/>
  <c r="R146" i="63"/>
  <c r="R144" i="63" s="1"/>
  <c r="Q146" i="63"/>
  <c r="Q144" i="63" s="1"/>
  <c r="P146" i="63"/>
  <c r="P144" i="63" s="1"/>
  <c r="P3" i="63" s="1"/>
  <c r="O146" i="63"/>
  <c r="N146" i="63"/>
  <c r="N144" i="63" s="1"/>
  <c r="AS144" i="63"/>
  <c r="AM144" i="63"/>
  <c r="AH144" i="63"/>
  <c r="AG144" i="63"/>
  <c r="AA144" i="63"/>
  <c r="V144" i="63"/>
  <c r="U144" i="63"/>
  <c r="O144" i="63"/>
  <c r="AS81" i="63"/>
  <c r="AR81" i="63"/>
  <c r="AQ81" i="63"/>
  <c r="AP81" i="63"/>
  <c r="AO81" i="63"/>
  <c r="AN81" i="63"/>
  <c r="AM81" i="63"/>
  <c r="AL81" i="63"/>
  <c r="AK81" i="63"/>
  <c r="AJ81" i="63"/>
  <c r="AI81" i="63"/>
  <c r="AH81" i="63"/>
  <c r="AG81" i="63"/>
  <c r="AF81" i="63"/>
  <c r="AE81" i="63"/>
  <c r="AD81" i="63"/>
  <c r="AC81" i="63"/>
  <c r="AB81" i="63"/>
  <c r="AA81" i="63"/>
  <c r="Z81" i="63"/>
  <c r="Y81" i="63"/>
  <c r="X81" i="63"/>
  <c r="W81" i="63"/>
  <c r="V81" i="63"/>
  <c r="U81" i="63"/>
  <c r="T81" i="63"/>
  <c r="S81" i="63"/>
  <c r="R81" i="63"/>
  <c r="Q81" i="63"/>
  <c r="P81" i="63"/>
  <c r="O81" i="63"/>
  <c r="N81" i="63"/>
  <c r="AS55" i="63"/>
  <c r="AR55" i="63"/>
  <c r="AQ55" i="63"/>
  <c r="AP55" i="63"/>
  <c r="AO55" i="63"/>
  <c r="AN55" i="63"/>
  <c r="AM55" i="63"/>
  <c r="AL55" i="63"/>
  <c r="AK55" i="63"/>
  <c r="AJ55" i="63"/>
  <c r="AI55" i="63"/>
  <c r="AH55" i="63"/>
  <c r="AG55" i="63"/>
  <c r="AF55" i="63"/>
  <c r="AE55" i="63"/>
  <c r="AD55" i="63"/>
  <c r="AC55" i="63"/>
  <c r="AB55" i="63"/>
  <c r="AA55" i="63"/>
  <c r="Z55" i="63"/>
  <c r="Y55" i="63"/>
  <c r="X55" i="63"/>
  <c r="W55" i="63"/>
  <c r="V55" i="63"/>
  <c r="U55" i="63"/>
  <c r="T55" i="63"/>
  <c r="S55" i="63"/>
  <c r="R55" i="63"/>
  <c r="Q55" i="63"/>
  <c r="P55" i="63"/>
  <c r="O55" i="63"/>
  <c r="N55" i="63"/>
  <c r="AS47" i="63"/>
  <c r="AR47" i="63"/>
  <c r="AQ47" i="63"/>
  <c r="AP47" i="63"/>
  <c r="AO47" i="63"/>
  <c r="AN47" i="63"/>
  <c r="AM47" i="63"/>
  <c r="AL47" i="63"/>
  <c r="AK47" i="63"/>
  <c r="AJ47" i="63"/>
  <c r="AI47" i="63"/>
  <c r="AH47" i="63"/>
  <c r="AG47" i="63"/>
  <c r="AF47" i="63"/>
  <c r="AE47" i="63"/>
  <c r="AD47" i="63"/>
  <c r="AC47" i="63"/>
  <c r="AB47" i="63"/>
  <c r="AA47" i="63"/>
  <c r="Z47" i="63"/>
  <c r="Y47" i="63"/>
  <c r="X47" i="63"/>
  <c r="W47" i="63"/>
  <c r="V47" i="63"/>
  <c r="U47" i="63"/>
  <c r="T47" i="63"/>
  <c r="S47" i="63"/>
  <c r="R47" i="63"/>
  <c r="Q47" i="63"/>
  <c r="P47" i="63"/>
  <c r="O47" i="63"/>
  <c r="N47" i="63"/>
  <c r="AS34" i="63"/>
  <c r="AR34" i="63"/>
  <c r="AR5" i="63" s="1"/>
  <c r="AR3" i="63" s="1"/>
  <c r="AQ34" i="63"/>
  <c r="AQ5" i="63" s="1"/>
  <c r="AQ3" i="63" s="1"/>
  <c r="AP34" i="63"/>
  <c r="AO34" i="63"/>
  <c r="AN34" i="63"/>
  <c r="AM34" i="63"/>
  <c r="AL34" i="63"/>
  <c r="AK34" i="63"/>
  <c r="AJ34" i="63"/>
  <c r="AI34" i="63"/>
  <c r="AH34" i="63"/>
  <c r="AG34" i="63"/>
  <c r="AF34" i="63"/>
  <c r="AF5" i="63" s="1"/>
  <c r="AF3" i="63" s="1"/>
  <c r="AE34" i="63"/>
  <c r="AE5" i="63" s="1"/>
  <c r="AE3" i="63" s="1"/>
  <c r="AD34" i="63"/>
  <c r="AC34" i="63"/>
  <c r="AB34" i="63"/>
  <c r="AA34" i="63"/>
  <c r="Z34" i="63"/>
  <c r="Y34" i="63"/>
  <c r="X34" i="63"/>
  <c r="W34" i="63"/>
  <c r="V34" i="63"/>
  <c r="U34" i="63"/>
  <c r="T34" i="63"/>
  <c r="T5" i="63" s="1"/>
  <c r="T3" i="63" s="1"/>
  <c r="S34" i="63"/>
  <c r="S5" i="63" s="1"/>
  <c r="S3" i="63" s="1"/>
  <c r="R34" i="63"/>
  <c r="Q34" i="63"/>
  <c r="P34" i="63"/>
  <c r="O34" i="63"/>
  <c r="N34" i="63"/>
  <c r="AS7" i="63"/>
  <c r="AR7" i="63"/>
  <c r="AQ7" i="63"/>
  <c r="AP7" i="63"/>
  <c r="AP5" i="63" s="1"/>
  <c r="AO7" i="63"/>
  <c r="AN7" i="63"/>
  <c r="AM7" i="63"/>
  <c r="AL7" i="63"/>
  <c r="AK7" i="63"/>
  <c r="AJ7" i="63"/>
  <c r="AJ5" i="63" s="1"/>
  <c r="AI7" i="63"/>
  <c r="AH7" i="63"/>
  <c r="AH5" i="63" s="1"/>
  <c r="AH3" i="63" s="1"/>
  <c r="AG7" i="63"/>
  <c r="AF7" i="63"/>
  <c r="AE7" i="63"/>
  <c r="AD7" i="63"/>
  <c r="AD5" i="63" s="1"/>
  <c r="AC7" i="63"/>
  <c r="AB7" i="63"/>
  <c r="AA7" i="63"/>
  <c r="Z7" i="63"/>
  <c r="Y7" i="63"/>
  <c r="X7" i="63"/>
  <c r="X5" i="63" s="1"/>
  <c r="W7" i="63"/>
  <c r="V7" i="63"/>
  <c r="V5" i="63" s="1"/>
  <c r="V3" i="63" s="1"/>
  <c r="U7" i="63"/>
  <c r="T7" i="63"/>
  <c r="S7" i="63"/>
  <c r="R7" i="63"/>
  <c r="R5" i="63" s="1"/>
  <c r="Q7" i="63"/>
  <c r="P7" i="63"/>
  <c r="O7" i="63"/>
  <c r="N7" i="63"/>
  <c r="AN5" i="63"/>
  <c r="AL5" i="63"/>
  <c r="AL3" i="63" s="1"/>
  <c r="AK5" i="63"/>
  <c r="AB5" i="63"/>
  <c r="AB3" i="63" s="1"/>
  <c r="Z5" i="63"/>
  <c r="Z3" i="63" s="1"/>
  <c r="Y5" i="63"/>
  <c r="P5" i="63"/>
  <c r="N5" i="63"/>
  <c r="N3" i="63" s="1"/>
  <c r="AT6" i="60"/>
  <c r="AT33" i="60"/>
  <c r="AT47" i="60"/>
  <c r="AT55" i="60"/>
  <c r="AT82" i="60"/>
  <c r="AT141" i="60"/>
  <c r="AT183" i="60"/>
  <c r="AT208" i="60"/>
  <c r="AO34" i="22" s="1"/>
  <c r="AT237" i="4"/>
  <c r="AT235" i="4" s="1"/>
  <c r="AT233" i="4" s="1"/>
  <c r="AS237" i="4"/>
  <c r="AR237" i="4"/>
  <c r="AQ237" i="4"/>
  <c r="AQ235" i="4" s="1"/>
  <c r="AQ233" i="4" s="1"/>
  <c r="AP237" i="4"/>
  <c r="AP235" i="4" s="1"/>
  <c r="AP233" i="4" s="1"/>
  <c r="AO237" i="4"/>
  <c r="AN237" i="4"/>
  <c r="AN235" i="4" s="1"/>
  <c r="AN233" i="4" s="1"/>
  <c r="AM237" i="4"/>
  <c r="AL237" i="4"/>
  <c r="AL235" i="4" s="1"/>
  <c r="AL233" i="4" s="1"/>
  <c r="AK237" i="4"/>
  <c r="AK235" i="4" s="1"/>
  <c r="AK233" i="4" s="1"/>
  <c r="AJ237" i="4"/>
  <c r="AJ235" i="4" s="1"/>
  <c r="AJ233" i="4" s="1"/>
  <c r="AI237" i="4"/>
  <c r="AH237" i="4"/>
  <c r="AH235" i="4" s="1"/>
  <c r="AH233" i="4" s="1"/>
  <c r="AG237" i="4"/>
  <c r="AF237" i="4"/>
  <c r="AF235" i="4" s="1"/>
  <c r="AF233" i="4" s="1"/>
  <c r="AE237" i="4"/>
  <c r="AE235" i="4" s="1"/>
  <c r="AE233" i="4" s="1"/>
  <c r="AD237" i="4"/>
  <c r="AC237" i="4"/>
  <c r="AB237" i="4"/>
  <c r="AB235" i="4" s="1"/>
  <c r="AB233" i="4" s="1"/>
  <c r="AA237" i="4"/>
  <c r="Z237" i="4"/>
  <c r="Z235" i="4" s="1"/>
  <c r="Z233" i="4" s="1"/>
  <c r="Y237" i="4"/>
  <c r="Y235" i="4" s="1"/>
  <c r="Y233" i="4" s="1"/>
  <c r="X237" i="4"/>
  <c r="W237" i="4"/>
  <c r="W235" i="4" s="1"/>
  <c r="W233" i="4" s="1"/>
  <c r="V237" i="4"/>
  <c r="V235" i="4" s="1"/>
  <c r="V233" i="4" s="1"/>
  <c r="U237" i="4"/>
  <c r="T237" i="4"/>
  <c r="T235" i="4" s="1"/>
  <c r="T233" i="4" s="1"/>
  <c r="S237" i="4"/>
  <c r="S235" i="4" s="1"/>
  <c r="S233" i="4" s="1"/>
  <c r="R237" i="4"/>
  <c r="Q237" i="4"/>
  <c r="Q235" i="4" s="1"/>
  <c r="Q233" i="4" s="1"/>
  <c r="P237" i="4"/>
  <c r="P235" i="4" s="1"/>
  <c r="P233" i="4" s="1"/>
  <c r="O237" i="4"/>
  <c r="N237" i="4"/>
  <c r="N235" i="4" s="1"/>
  <c r="N233" i="4" s="1"/>
  <c r="M237" i="4"/>
  <c r="M235" i="4" s="1"/>
  <c r="M233" i="4" s="1"/>
  <c r="L237" i="4"/>
  <c r="L235" i="4" s="1"/>
  <c r="L233" i="4" s="1"/>
  <c r="K237" i="4"/>
  <c r="J237" i="4"/>
  <c r="J235" i="4" s="1"/>
  <c r="J233" i="4" s="1"/>
  <c r="AS235" i="4"/>
  <c r="AR235" i="4"/>
  <c r="AR233" i="4" s="1"/>
  <c r="AO235" i="4"/>
  <c r="AO233" i="4" s="1"/>
  <c r="AM235" i="4"/>
  <c r="AM233" i="4" s="1"/>
  <c r="AI235" i="4"/>
  <c r="AI233" i="4" s="1"/>
  <c r="AG235" i="4"/>
  <c r="AG233" i="4" s="1"/>
  <c r="AD235" i="4"/>
  <c r="AC235" i="4"/>
  <c r="AC233" i="4" s="1"/>
  <c r="AA235" i="4"/>
  <c r="AA233" i="4" s="1"/>
  <c r="AA225" i="4" s="1"/>
  <c r="AA181" i="4" s="1"/>
  <c r="AA3" i="4" s="1"/>
  <c r="X235" i="4"/>
  <c r="X233" i="4" s="1"/>
  <c r="U235" i="4"/>
  <c r="U233" i="4" s="1"/>
  <c r="R235" i="4"/>
  <c r="R233" i="4" s="1"/>
  <c r="O235" i="4"/>
  <c r="O233" i="4" s="1"/>
  <c r="O225" i="4" s="1"/>
  <c r="O181" i="4" s="1"/>
  <c r="O3" i="4" s="1"/>
  <c r="K235" i="4"/>
  <c r="K233" i="4" s="1"/>
  <c r="AS233" i="4"/>
  <c r="AS225" i="4" s="1"/>
  <c r="AS181" i="4" s="1"/>
  <c r="AS3" i="4" s="1"/>
  <c r="AD233" i="4"/>
  <c r="AT228" i="4"/>
  <c r="AT226" i="4" s="1"/>
  <c r="AS228" i="4"/>
  <c r="AR228" i="4"/>
  <c r="AQ228" i="4"/>
  <c r="AQ226" i="4" s="1"/>
  <c r="AQ225" i="4" s="1"/>
  <c r="AQ181" i="4" s="1"/>
  <c r="AQ3" i="4" s="1"/>
  <c r="AP228" i="4"/>
  <c r="AO228" i="4"/>
  <c r="AN228" i="4"/>
  <c r="AN226" i="4" s="1"/>
  <c r="AM228" i="4"/>
  <c r="AM226" i="4" s="1"/>
  <c r="AL228" i="4"/>
  <c r="AK228" i="4"/>
  <c r="AK226" i="4" s="1"/>
  <c r="AK225" i="4" s="1"/>
  <c r="AK181" i="4" s="1"/>
  <c r="AK3" i="4" s="1"/>
  <c r="AJ228" i="4"/>
  <c r="AJ226" i="4" s="1"/>
  <c r="AI228" i="4"/>
  <c r="AH228" i="4"/>
  <c r="AH226" i="4" s="1"/>
  <c r="AG228" i="4"/>
  <c r="AF228" i="4"/>
  <c r="AE228" i="4"/>
  <c r="AE226" i="4" s="1"/>
  <c r="AE225" i="4" s="1"/>
  <c r="AE181" i="4" s="1"/>
  <c r="AE3" i="4" s="1"/>
  <c r="AD228" i="4"/>
  <c r="AD226" i="4" s="1"/>
  <c r="AD225" i="4" s="1"/>
  <c r="AD181" i="4" s="1"/>
  <c r="AD3" i="4" s="1"/>
  <c r="AC228" i="4"/>
  <c r="AB228" i="4"/>
  <c r="AB226" i="4" s="1"/>
  <c r="AA228" i="4"/>
  <c r="Z228" i="4"/>
  <c r="Y228" i="4"/>
  <c r="Y226" i="4" s="1"/>
  <c r="Y225" i="4" s="1"/>
  <c r="Y181" i="4" s="1"/>
  <c r="Y3" i="4" s="1"/>
  <c r="X228" i="4"/>
  <c r="W228" i="4"/>
  <c r="V228" i="4"/>
  <c r="V226" i="4" s="1"/>
  <c r="U228" i="4"/>
  <c r="U226" i="4" s="1"/>
  <c r="T228" i="4"/>
  <c r="S228" i="4"/>
  <c r="S226" i="4" s="1"/>
  <c r="R228" i="4"/>
  <c r="R226" i="4" s="1"/>
  <c r="Q228" i="4"/>
  <c r="P228" i="4"/>
  <c r="P226" i="4" s="1"/>
  <c r="O228" i="4"/>
  <c r="N228" i="4"/>
  <c r="M228" i="4"/>
  <c r="M226" i="4" s="1"/>
  <c r="M225" i="4" s="1"/>
  <c r="L228" i="4"/>
  <c r="L226" i="4" s="1"/>
  <c r="K228" i="4"/>
  <c r="J228" i="4"/>
  <c r="J226" i="4" s="1"/>
  <c r="AS226" i="4"/>
  <c r="AR226" i="4"/>
  <c r="AP226" i="4"/>
  <c r="AO226" i="4"/>
  <c r="AO225" i="4" s="1"/>
  <c r="AO181" i="4" s="1"/>
  <c r="AO3" i="4" s="1"/>
  <c r="AL226" i="4"/>
  <c r="AI226" i="4"/>
  <c r="AG226" i="4"/>
  <c r="AF226" i="4"/>
  <c r="AC226" i="4"/>
  <c r="AC225" i="4" s="1"/>
  <c r="AC181" i="4" s="1"/>
  <c r="AC3" i="4" s="1"/>
  <c r="AA226" i="4"/>
  <c r="Z226" i="4"/>
  <c r="X226" i="4"/>
  <c r="W226" i="4"/>
  <c r="T226" i="4"/>
  <c r="Q226" i="4"/>
  <c r="O226" i="4"/>
  <c r="N226" i="4"/>
  <c r="K226" i="4"/>
  <c r="K225" i="4" s="1"/>
  <c r="S225" i="4"/>
  <c r="S181" i="4" s="1"/>
  <c r="S3" i="4" s="1"/>
  <c r="AT218" i="4"/>
  <c r="AS218" i="4"/>
  <c r="AR218" i="4"/>
  <c r="AR216" i="4" s="1"/>
  <c r="AR214" i="4" s="1"/>
  <c r="AQ218" i="4"/>
  <c r="AQ216" i="4" s="1"/>
  <c r="AQ214" i="4" s="1"/>
  <c r="AP218" i="4"/>
  <c r="AO218" i="4"/>
  <c r="AO216" i="4" s="1"/>
  <c r="AO214" i="4" s="1"/>
  <c r="AN218" i="4"/>
  <c r="AM218" i="4"/>
  <c r="AM216" i="4" s="1"/>
  <c r="AM214" i="4" s="1"/>
  <c r="AM206" i="4" s="1"/>
  <c r="AL218" i="4"/>
  <c r="AL216" i="4" s="1"/>
  <c r="AL214" i="4" s="1"/>
  <c r="AK218" i="4"/>
  <c r="AK216" i="4" s="1"/>
  <c r="AK214" i="4" s="1"/>
  <c r="AJ218" i="4"/>
  <c r="AI218" i="4"/>
  <c r="AI216" i="4" s="1"/>
  <c r="AI214" i="4" s="1"/>
  <c r="AI206" i="4" s="1"/>
  <c r="AH218" i="4"/>
  <c r="AG218" i="4"/>
  <c r="AG216" i="4" s="1"/>
  <c r="AG214" i="4" s="1"/>
  <c r="AF218" i="4"/>
  <c r="AF216" i="4" s="1"/>
  <c r="AF214" i="4" s="1"/>
  <c r="AE218" i="4"/>
  <c r="AE216" i="4" s="1"/>
  <c r="AE214" i="4" s="1"/>
  <c r="AD218" i="4"/>
  <c r="AC218" i="4"/>
  <c r="AC216" i="4" s="1"/>
  <c r="AC214" i="4" s="1"/>
  <c r="AC206" i="4" s="1"/>
  <c r="AB218" i="4"/>
  <c r="AA218" i="4"/>
  <c r="Z218" i="4"/>
  <c r="Z216" i="4" s="1"/>
  <c r="Z214" i="4" s="1"/>
  <c r="Y218" i="4"/>
  <c r="Y216" i="4" s="1"/>
  <c r="Y214" i="4" s="1"/>
  <c r="X218" i="4"/>
  <c r="W218" i="4"/>
  <c r="W216" i="4" s="1"/>
  <c r="W214" i="4" s="1"/>
  <c r="W206" i="4" s="1"/>
  <c r="V218" i="4"/>
  <c r="U218" i="4"/>
  <c r="U216" i="4" s="1"/>
  <c r="U214" i="4" s="1"/>
  <c r="U206" i="4" s="1"/>
  <c r="T218" i="4"/>
  <c r="T216" i="4" s="1"/>
  <c r="T214" i="4" s="1"/>
  <c r="S218" i="4"/>
  <c r="S216" i="4" s="1"/>
  <c r="S214" i="4" s="1"/>
  <c r="R218" i="4"/>
  <c r="Q218" i="4"/>
  <c r="Q216" i="4" s="1"/>
  <c r="Q214" i="4" s="1"/>
  <c r="Q206" i="4" s="1"/>
  <c r="P218" i="4"/>
  <c r="O218" i="4"/>
  <c r="O216" i="4" s="1"/>
  <c r="O214" i="4" s="1"/>
  <c r="N218" i="4"/>
  <c r="N216" i="4" s="1"/>
  <c r="N214" i="4" s="1"/>
  <c r="M218" i="4"/>
  <c r="M216" i="4" s="1"/>
  <c r="M214" i="4" s="1"/>
  <c r="L218" i="4"/>
  <c r="K218" i="4"/>
  <c r="K216" i="4" s="1"/>
  <c r="K214" i="4" s="1"/>
  <c r="J218" i="4"/>
  <c r="AT216" i="4"/>
  <c r="AT214" i="4" s="1"/>
  <c r="AS216" i="4"/>
  <c r="AS214" i="4" s="1"/>
  <c r="AP216" i="4"/>
  <c r="AN216" i="4"/>
  <c r="AN214" i="4" s="1"/>
  <c r="AJ216" i="4"/>
  <c r="AJ214" i="4" s="1"/>
  <c r="AH216" i="4"/>
  <c r="AH214" i="4" s="1"/>
  <c r="AD216" i="4"/>
  <c r="AD214" i="4" s="1"/>
  <c r="AB216" i="4"/>
  <c r="AB214" i="4" s="1"/>
  <c r="AA216" i="4"/>
  <c r="AA214" i="4" s="1"/>
  <c r="X216" i="4"/>
  <c r="V216" i="4"/>
  <c r="V214" i="4" s="1"/>
  <c r="R216" i="4"/>
  <c r="R214" i="4" s="1"/>
  <c r="P216" i="4"/>
  <c r="P214" i="4" s="1"/>
  <c r="L216" i="4"/>
  <c r="L214" i="4" s="1"/>
  <c r="J216" i="4"/>
  <c r="J214" i="4" s="1"/>
  <c r="AP214" i="4"/>
  <c r="X214" i="4"/>
  <c r="AT209" i="4"/>
  <c r="AS209" i="4"/>
  <c r="AS207" i="4" s="1"/>
  <c r="AR209" i="4"/>
  <c r="AQ209" i="4"/>
  <c r="AP209" i="4"/>
  <c r="AP207" i="4" s="1"/>
  <c r="AO209" i="4"/>
  <c r="AO207" i="4" s="1"/>
  <c r="AN209" i="4"/>
  <c r="AN207" i="4" s="1"/>
  <c r="AN206" i="4" s="1"/>
  <c r="AM209" i="4"/>
  <c r="AM207" i="4" s="1"/>
  <c r="AL209" i="4"/>
  <c r="AK209" i="4"/>
  <c r="AK207" i="4" s="1"/>
  <c r="AK206" i="4" s="1"/>
  <c r="AJ209" i="4"/>
  <c r="AJ207" i="4" s="1"/>
  <c r="AI209" i="4"/>
  <c r="AH209" i="4"/>
  <c r="AH207" i="4" s="1"/>
  <c r="AG209" i="4"/>
  <c r="AG207" i="4" s="1"/>
  <c r="AG206" i="4" s="1"/>
  <c r="AF209" i="4"/>
  <c r="AE209" i="4"/>
  <c r="AE207" i="4" s="1"/>
  <c r="AE206" i="4" s="1"/>
  <c r="AD209" i="4"/>
  <c r="AD207" i="4" s="1"/>
  <c r="AC209" i="4"/>
  <c r="AB209" i="4"/>
  <c r="AA209" i="4"/>
  <c r="AA207" i="4" s="1"/>
  <c r="Z209" i="4"/>
  <c r="Y209" i="4"/>
  <c r="Y207" i="4" s="1"/>
  <c r="Y206" i="4" s="1"/>
  <c r="X209" i="4"/>
  <c r="X207" i="4" s="1"/>
  <c r="W209" i="4"/>
  <c r="V209" i="4"/>
  <c r="V207" i="4" s="1"/>
  <c r="V206" i="4" s="1"/>
  <c r="U209" i="4"/>
  <c r="U207" i="4" s="1"/>
  <c r="T209" i="4"/>
  <c r="S209" i="4"/>
  <c r="S207" i="4" s="1"/>
  <c r="S206" i="4" s="1"/>
  <c r="R209" i="4"/>
  <c r="R207" i="4" s="1"/>
  <c r="Q209" i="4"/>
  <c r="P209" i="4"/>
  <c r="O209" i="4"/>
  <c r="O207" i="4" s="1"/>
  <c r="O206" i="4" s="1"/>
  <c r="N209" i="4"/>
  <c r="M209" i="4"/>
  <c r="L209" i="4"/>
  <c r="L207" i="4" s="1"/>
  <c r="K209" i="4"/>
  <c r="K207" i="4" s="1"/>
  <c r="J209" i="4"/>
  <c r="J207" i="4" s="1"/>
  <c r="J206" i="4" s="1"/>
  <c r="AT207" i="4"/>
  <c r="AT206" i="4" s="1"/>
  <c r="AR207" i="4"/>
  <c r="AQ207" i="4"/>
  <c r="AQ206" i="4" s="1"/>
  <c r="AL207" i="4"/>
  <c r="AL206" i="4" s="1"/>
  <c r="AI207" i="4"/>
  <c r="AF207" i="4"/>
  <c r="AF206" i="4" s="1"/>
  <c r="AC207" i="4"/>
  <c r="AB207" i="4"/>
  <c r="AB206" i="4" s="1"/>
  <c r="Z207" i="4"/>
  <c r="Z206" i="4" s="1"/>
  <c r="W207" i="4"/>
  <c r="T207" i="4"/>
  <c r="T206" i="4" s="1"/>
  <c r="Q207" i="4"/>
  <c r="P207" i="4"/>
  <c r="N207" i="4"/>
  <c r="M207" i="4"/>
  <c r="M206" i="4" s="1"/>
  <c r="N183" i="4"/>
  <c r="M183" i="4"/>
  <c r="L183" i="4"/>
  <c r="K183" i="4"/>
  <c r="K181" i="4" s="1"/>
  <c r="J183" i="4"/>
  <c r="N140" i="4"/>
  <c r="M140" i="4"/>
  <c r="L140" i="4"/>
  <c r="K140" i="4"/>
  <c r="J140" i="4"/>
  <c r="N81" i="4"/>
  <c r="M81" i="4"/>
  <c r="L81" i="4"/>
  <c r="K81" i="4"/>
  <c r="J81" i="4"/>
  <c r="N55" i="4"/>
  <c r="M55" i="4"/>
  <c r="L55" i="4"/>
  <c r="K55" i="4"/>
  <c r="J55" i="4"/>
  <c r="N47" i="4"/>
  <c r="N5" i="4" s="1"/>
  <c r="M47" i="4"/>
  <c r="L47" i="4"/>
  <c r="K47" i="4"/>
  <c r="J47" i="4"/>
  <c r="N34" i="4"/>
  <c r="M34" i="4"/>
  <c r="L34" i="4"/>
  <c r="K34" i="4"/>
  <c r="J34" i="4"/>
  <c r="N7" i="4"/>
  <c r="M7" i="4"/>
  <c r="M5" i="4" s="1"/>
  <c r="L7" i="4"/>
  <c r="K7" i="4"/>
  <c r="K5" i="4" s="1"/>
  <c r="K3" i="4" s="1"/>
  <c r="J7" i="4"/>
  <c r="L5" i="4"/>
  <c r="AT221" i="57"/>
  <c r="AT220" i="57"/>
  <c r="AT219" i="57"/>
  <c r="AT217" i="57"/>
  <c r="AT215" i="57"/>
  <c r="AT212" i="57"/>
  <c r="AT211" i="57"/>
  <c r="AT237" i="57"/>
  <c r="AT235" i="57" s="1"/>
  <c r="AT233" i="57" s="1"/>
  <c r="AT228" i="57"/>
  <c r="AT226" i="57" s="1"/>
  <c r="AT183" i="57"/>
  <c r="AO31" i="22" s="1"/>
  <c r="AT140" i="57"/>
  <c r="AO27" i="22" s="1"/>
  <c r="AT81" i="57"/>
  <c r="AO26" i="22" s="1"/>
  <c r="AT55" i="57"/>
  <c r="AO25" i="22" s="1"/>
  <c r="AT47" i="57"/>
  <c r="AO24" i="22" s="1"/>
  <c r="AT34" i="57"/>
  <c r="AO23" i="22" s="1"/>
  <c r="AT7" i="57"/>
  <c r="AO22" i="22" s="1"/>
  <c r="AQ4" i="54"/>
  <c r="AQ5" i="54"/>
  <c r="AQ6" i="54"/>
  <c r="AQ7" i="54"/>
  <c r="AQ3" i="48"/>
  <c r="AQ5" i="17"/>
  <c r="AQ4" i="17" s="1"/>
  <c r="AO15" i="22" s="1"/>
  <c r="AQ6" i="17"/>
  <c r="AQ7" i="17"/>
  <c r="AQ10" i="17"/>
  <c r="AQ4" i="3"/>
  <c r="AS8" i="52"/>
  <c r="AS10" i="52"/>
  <c r="AS13" i="52"/>
  <c r="AS17" i="52"/>
  <c r="AS21" i="52"/>
  <c r="AS22" i="52"/>
  <c r="AS24" i="52"/>
  <c r="AS29" i="52"/>
  <c r="AS31" i="52"/>
  <c r="AS32" i="52"/>
  <c r="AS34" i="52"/>
  <c r="AS35" i="52"/>
  <c r="AS42" i="52"/>
  <c r="AS43" i="52"/>
  <c r="AS47" i="52"/>
  <c r="AS48" i="52"/>
  <c r="AS49" i="52"/>
  <c r="AS51" i="52"/>
  <c r="AS56" i="52"/>
  <c r="AS57" i="52"/>
  <c r="AS59" i="52"/>
  <c r="AS60" i="52"/>
  <c r="AS67" i="52"/>
  <c r="AS68" i="52"/>
  <c r="AS69" i="52"/>
  <c r="AS70" i="52"/>
  <c r="AS71" i="52"/>
  <c r="AS74" i="52"/>
  <c r="AS75" i="52"/>
  <c r="AS77" i="52"/>
  <c r="AS78" i="52"/>
  <c r="AS79" i="52"/>
  <c r="AS83" i="52"/>
  <c r="AS84" i="52"/>
  <c r="AS85" i="52"/>
  <c r="AS86" i="52"/>
  <c r="AS90" i="52"/>
  <c r="AS93" i="52"/>
  <c r="AS100" i="52"/>
  <c r="AS104" i="52"/>
  <c r="AS106" i="52"/>
  <c r="AQ4" i="15"/>
  <c r="AO6" i="22" s="1"/>
  <c r="Q5" i="63" l="1"/>
  <c r="W5" i="63"/>
  <c r="AC5" i="63"/>
  <c r="AC3" i="63" s="1"/>
  <c r="AI5" i="63"/>
  <c r="AI3" i="63" s="1"/>
  <c r="AO5" i="63"/>
  <c r="O5" i="63"/>
  <c r="O3" i="63" s="1"/>
  <c r="U5" i="63"/>
  <c r="U3" i="63" s="1"/>
  <c r="AA5" i="63"/>
  <c r="AA3" i="63" s="1"/>
  <c r="AG5" i="63"/>
  <c r="AG3" i="63" s="1"/>
  <c r="AM5" i="63"/>
  <c r="AM3" i="63" s="1"/>
  <c r="AS5" i="63"/>
  <c r="AS3" i="63" s="1"/>
  <c r="Y3" i="63"/>
  <c r="AK3" i="63"/>
  <c r="L225" i="4"/>
  <c r="R225" i="4"/>
  <c r="R181" i="4" s="1"/>
  <c r="R3" i="4" s="1"/>
  <c r="AJ225" i="4"/>
  <c r="AJ181" i="4" s="1"/>
  <c r="AJ3" i="4" s="1"/>
  <c r="M3" i="4"/>
  <c r="K206" i="4"/>
  <c r="AO206" i="4"/>
  <c r="AL225" i="4"/>
  <c r="AL181" i="4" s="1"/>
  <c r="AL3" i="4" s="1"/>
  <c r="L181" i="4"/>
  <c r="L3" i="4" s="1"/>
  <c r="N206" i="4"/>
  <c r="AR206" i="4"/>
  <c r="T225" i="4"/>
  <c r="T181" i="4" s="1"/>
  <c r="T3" i="4" s="1"/>
  <c r="W225" i="4"/>
  <c r="W181" i="4" s="1"/>
  <c r="W3" i="4" s="1"/>
  <c r="J5" i="4"/>
  <c r="AA206" i="4"/>
  <c r="AS206" i="4"/>
  <c r="X225" i="4"/>
  <c r="X181" i="4" s="1"/>
  <c r="X3" i="4" s="1"/>
  <c r="AP225" i="4"/>
  <c r="AP181" i="4" s="1"/>
  <c r="AP3" i="4" s="1"/>
  <c r="M181" i="4"/>
  <c r="AM225" i="4"/>
  <c r="AM181" i="4" s="1"/>
  <c r="AM3" i="4" s="1"/>
  <c r="Q225" i="4"/>
  <c r="Q181" i="4" s="1"/>
  <c r="Q3" i="4" s="1"/>
  <c r="U225" i="4"/>
  <c r="U181" i="4" s="1"/>
  <c r="U3" i="4" s="1"/>
  <c r="L206" i="4"/>
  <c r="AD206" i="4"/>
  <c r="AG225" i="4"/>
  <c r="AG181" i="4" s="1"/>
  <c r="AG3" i="4" s="1"/>
  <c r="AQ3" i="54"/>
  <c r="AO7" i="22" s="1"/>
  <c r="AO5" i="22" s="1"/>
  <c r="AE4" i="2"/>
  <c r="Q4" i="2"/>
  <c r="W4" i="2"/>
  <c r="AC4" i="2"/>
  <c r="AI4" i="2"/>
  <c r="AO4" i="2"/>
  <c r="R4" i="2"/>
  <c r="X4" i="2"/>
  <c r="AD4" i="2"/>
  <c r="AJ4" i="2"/>
  <c r="AP4" i="2"/>
  <c r="P4" i="2"/>
  <c r="V4" i="2"/>
  <c r="AB4" i="2"/>
  <c r="AH4" i="2"/>
  <c r="AS34" i="61"/>
  <c r="AS7" i="61"/>
  <c r="AS55" i="61"/>
  <c r="AT4" i="60"/>
  <c r="AT5" i="57"/>
  <c r="AO21" i="22" s="1"/>
  <c r="AT225" i="57"/>
  <c r="AO32" i="22" s="1"/>
  <c r="AS65" i="52"/>
  <c r="N4" i="2"/>
  <c r="T4" i="2"/>
  <c r="Z4" i="2"/>
  <c r="AF4" i="2"/>
  <c r="AL4" i="2"/>
  <c r="AR4" i="2"/>
  <c r="AS72" i="52"/>
  <c r="AS98" i="52"/>
  <c r="AO14" i="22" s="1"/>
  <c r="AS81" i="52"/>
  <c r="AO13" i="22" s="1"/>
  <c r="AS40" i="52"/>
  <c r="AO11" i="22" s="1"/>
  <c r="AS6" i="52"/>
  <c r="AO10" i="22" s="1"/>
  <c r="AS146" i="61"/>
  <c r="AS144" i="61" s="1"/>
  <c r="AS47" i="61"/>
  <c r="AS81" i="61"/>
  <c r="R3" i="63"/>
  <c r="X3" i="63"/>
  <c r="AD3" i="63"/>
  <c r="AJ3" i="63"/>
  <c r="AP3" i="63"/>
  <c r="Q3" i="63"/>
  <c r="W3" i="63"/>
  <c r="AO3" i="63"/>
  <c r="R206" i="4"/>
  <c r="X206" i="4"/>
  <c r="AJ206" i="4"/>
  <c r="AP206" i="4"/>
  <c r="Z225" i="4"/>
  <c r="Z181" i="4" s="1"/>
  <c r="Z3" i="4" s="1"/>
  <c r="AI225" i="4"/>
  <c r="AI181" i="4" s="1"/>
  <c r="AI3" i="4" s="1"/>
  <c r="AR225" i="4"/>
  <c r="AR181" i="4" s="1"/>
  <c r="AR3" i="4" s="1"/>
  <c r="P206" i="4"/>
  <c r="AH206" i="4"/>
  <c r="J225" i="4"/>
  <c r="J181" i="4" s="1"/>
  <c r="J3" i="4" s="1"/>
  <c r="P225" i="4"/>
  <c r="P181" i="4" s="1"/>
  <c r="P3" i="4" s="1"/>
  <c r="V225" i="4"/>
  <c r="V181" i="4" s="1"/>
  <c r="V3" i="4" s="1"/>
  <c r="AB225" i="4"/>
  <c r="AB181" i="4" s="1"/>
  <c r="AB3" i="4" s="1"/>
  <c r="AH225" i="4"/>
  <c r="AH181" i="4" s="1"/>
  <c r="AH3" i="4" s="1"/>
  <c r="AN225" i="4"/>
  <c r="AN181" i="4" s="1"/>
  <c r="AN3" i="4" s="1"/>
  <c r="AT225" i="4"/>
  <c r="AT181" i="4" s="1"/>
  <c r="AT3" i="4" s="1"/>
  <c r="N225" i="4"/>
  <c r="N181" i="4" s="1"/>
  <c r="N3" i="4" s="1"/>
  <c r="AF225" i="4"/>
  <c r="AF181" i="4" s="1"/>
  <c r="AF3" i="4" s="1"/>
  <c r="AT218" i="57"/>
  <c r="AT216" i="57" s="1"/>
  <c r="AT209" i="57"/>
  <c r="AT207" i="57" s="1"/>
  <c r="CI50" i="64"/>
  <c r="CI49" i="64"/>
  <c r="CI48" i="64"/>
  <c r="CI47" i="64"/>
  <c r="CI45" i="64"/>
  <c r="CI44" i="64"/>
  <c r="CI43" i="64"/>
  <c r="CI42" i="64"/>
  <c r="CI41" i="64"/>
  <c r="CI38" i="64"/>
  <c r="CI35" i="64"/>
  <c r="CI34" i="64"/>
  <c r="CI33" i="64"/>
  <c r="CI31" i="64"/>
  <c r="CI50" i="25"/>
  <c r="CI49" i="25"/>
  <c r="CI48" i="25"/>
  <c r="CI47" i="25"/>
  <c r="CI45" i="25"/>
  <c r="CI44" i="25"/>
  <c r="CI43" i="25"/>
  <c r="CI42" i="25"/>
  <c r="CI41" i="25"/>
  <c r="CI38" i="25"/>
  <c r="CI35" i="25"/>
  <c r="CI34" i="25"/>
  <c r="CI33" i="25"/>
  <c r="CI31" i="25"/>
  <c r="CI50" i="47"/>
  <c r="CI49" i="47"/>
  <c r="CI48" i="47"/>
  <c r="CI47" i="47"/>
  <c r="CI45" i="47"/>
  <c r="CI44" i="47"/>
  <c r="CI43" i="47"/>
  <c r="CI42" i="47"/>
  <c r="CI41" i="47"/>
  <c r="CI38" i="47"/>
  <c r="CI35" i="47"/>
  <c r="CI34" i="47"/>
  <c r="CI33" i="47"/>
  <c r="CI31" i="47"/>
  <c r="AT214" i="57" l="1"/>
  <c r="AT206" i="57" s="1"/>
  <c r="AS63" i="52"/>
  <c r="AO12" i="22" s="1"/>
  <c r="AS5" i="61"/>
  <c r="AS3" i="61" s="1"/>
  <c r="AO33" i="22"/>
  <c r="AT181" i="57"/>
  <c r="AO30" i="22" s="1"/>
  <c r="AS4" i="52" l="1"/>
  <c r="AO9" i="22" s="1"/>
  <c r="AO8" i="22" s="1"/>
  <c r="AO18" i="22"/>
  <c r="AO20" i="22"/>
  <c r="AO41" i="22" s="1"/>
  <c r="AT3" i="57"/>
  <c r="AO17" i="22" l="1"/>
  <c r="AO4" i="22" s="1"/>
  <c r="AO37" i="22" s="1"/>
  <c r="AO40" i="22" l="1"/>
  <c r="AO39" i="22"/>
  <c r="AS183" i="60" l="1"/>
  <c r="AS141" i="60"/>
  <c r="AS82" i="60"/>
  <c r="AS55" i="60"/>
  <c r="AS47" i="60"/>
  <c r="AS33" i="60"/>
  <c r="AS183" i="57" l="1"/>
  <c r="AS140" i="57"/>
  <c r="AS81" i="57"/>
  <c r="AS55" i="57"/>
  <c r="AS47" i="57"/>
  <c r="AS34" i="57"/>
  <c r="AS237" i="57"/>
  <c r="AS235" i="57" s="1"/>
  <c r="AS233" i="57" s="1"/>
  <c r="AP3" i="48" l="1"/>
  <c r="AO3" i="48"/>
  <c r="AN3" i="48"/>
  <c r="AM3" i="48"/>
  <c r="AL3" i="48"/>
  <c r="AK3" i="48"/>
  <c r="AJ3" i="48"/>
  <c r="AI3" i="48"/>
  <c r="AH3" i="48"/>
  <c r="AG3" i="48"/>
  <c r="AF3" i="48"/>
  <c r="AE3" i="48"/>
  <c r="AD3" i="48"/>
  <c r="AC3" i="48"/>
  <c r="AB3" i="48"/>
  <c r="AA3" i="48"/>
  <c r="Z3" i="48"/>
  <c r="Y3" i="48"/>
  <c r="X3" i="48"/>
  <c r="W3" i="48"/>
  <c r="V3" i="48"/>
  <c r="U3" i="48"/>
  <c r="T3" i="48"/>
  <c r="S3" i="48"/>
  <c r="R3" i="48"/>
  <c r="Q3" i="48"/>
  <c r="P3" i="48"/>
  <c r="O3" i="48"/>
  <c r="N3" i="48"/>
  <c r="M3" i="48"/>
  <c r="L3" i="48"/>
  <c r="AN23" i="22" l="1"/>
  <c r="AN24" i="22"/>
  <c r="AN25" i="22"/>
  <c r="AN26" i="22"/>
  <c r="AN27" i="22"/>
  <c r="AN28" i="22"/>
  <c r="AN29" i="22"/>
  <c r="AN31" i="22"/>
  <c r="AR9" i="61"/>
  <c r="AR17" i="61"/>
  <c r="AR20" i="61"/>
  <c r="AR21" i="61"/>
  <c r="AR25" i="61"/>
  <c r="AR27" i="61"/>
  <c r="AR28" i="61"/>
  <c r="AR29" i="61"/>
  <c r="AR31" i="61"/>
  <c r="AR32" i="61"/>
  <c r="AR36" i="61"/>
  <c r="AR37" i="61"/>
  <c r="AR39" i="61"/>
  <c r="AR40" i="61"/>
  <c r="AR42" i="61"/>
  <c r="AR43" i="61"/>
  <c r="AR44" i="61"/>
  <c r="AR45" i="61"/>
  <c r="AR46" i="61"/>
  <c r="AR49" i="61"/>
  <c r="AR50" i="61"/>
  <c r="AR52" i="61"/>
  <c r="AR53" i="61"/>
  <c r="AR58" i="61"/>
  <c r="AR62" i="61"/>
  <c r="AR63" i="61"/>
  <c r="AR64" i="61"/>
  <c r="AR69" i="61"/>
  <c r="AR70" i="61"/>
  <c r="AR72" i="61"/>
  <c r="AR73" i="61"/>
  <c r="AR74" i="61"/>
  <c r="AR80" i="61"/>
  <c r="AR83" i="61"/>
  <c r="AR84" i="61"/>
  <c r="AR87" i="61"/>
  <c r="AR91" i="61"/>
  <c r="AR92" i="61"/>
  <c r="AR93" i="61"/>
  <c r="AR94" i="61"/>
  <c r="AR95" i="61"/>
  <c r="AR96" i="61"/>
  <c r="AR97" i="61"/>
  <c r="AR98" i="61"/>
  <c r="AR99" i="61"/>
  <c r="AR100" i="61"/>
  <c r="AR101" i="61"/>
  <c r="AR102" i="61"/>
  <c r="AR103" i="61"/>
  <c r="AR106" i="61"/>
  <c r="AR107" i="61"/>
  <c r="AR108" i="61"/>
  <c r="AR109" i="61"/>
  <c r="AR110" i="61"/>
  <c r="AR111" i="61"/>
  <c r="AR113" i="61"/>
  <c r="AR115" i="61"/>
  <c r="AR116" i="61"/>
  <c r="AR117" i="61"/>
  <c r="AR121" i="61"/>
  <c r="AR122" i="61"/>
  <c r="AR123" i="61"/>
  <c r="AR124" i="61"/>
  <c r="AR125" i="61"/>
  <c r="AR127" i="61"/>
  <c r="AR130" i="61"/>
  <c r="AR133" i="61"/>
  <c r="AR134" i="61"/>
  <c r="AR135" i="61"/>
  <c r="AR138" i="61"/>
  <c r="AR140" i="61"/>
  <c r="AR142" i="61"/>
  <c r="AR148" i="61"/>
  <c r="AR149" i="61"/>
  <c r="AR150" i="61"/>
  <c r="AR151" i="61"/>
  <c r="AR153" i="61"/>
  <c r="AR154" i="61"/>
  <c r="AR155" i="61"/>
  <c r="AR156" i="61"/>
  <c r="AR157" i="61"/>
  <c r="AR158" i="61"/>
  <c r="AR159" i="61"/>
  <c r="AR162" i="61"/>
  <c r="AR163" i="61"/>
  <c r="AR164" i="61"/>
  <c r="AR165" i="61"/>
  <c r="AR166" i="61"/>
  <c r="AR167" i="61"/>
  <c r="AS6" i="60"/>
  <c r="AS208" i="60"/>
  <c r="AN34" i="22" s="1"/>
  <c r="AS211" i="57"/>
  <c r="AS212" i="57"/>
  <c r="AS215" i="57"/>
  <c r="AS217" i="57"/>
  <c r="AS219" i="57"/>
  <c r="AS220" i="57"/>
  <c r="AS221" i="57"/>
  <c r="AS7" i="57"/>
  <c r="AN22" i="22" s="1"/>
  <c r="AS228" i="57"/>
  <c r="AS226" i="57" s="1"/>
  <c r="AP4" i="54"/>
  <c r="AP5" i="54"/>
  <c r="AP6" i="54"/>
  <c r="AP7" i="54"/>
  <c r="AP5" i="17"/>
  <c r="AP6" i="17"/>
  <c r="AP7" i="17"/>
  <c r="AP10" i="17"/>
  <c r="AN16" i="22" s="1"/>
  <c r="AO4" i="3"/>
  <c r="AP4" i="3"/>
  <c r="AR8" i="52"/>
  <c r="AR10" i="52"/>
  <c r="AR13" i="52"/>
  <c r="AR17" i="52"/>
  <c r="AR21" i="52"/>
  <c r="AR22" i="52"/>
  <c r="AR24" i="52"/>
  <c r="AR29" i="52"/>
  <c r="AR31" i="52"/>
  <c r="AR32" i="52"/>
  <c r="AR34" i="52"/>
  <c r="AR35" i="52"/>
  <c r="AR42" i="52"/>
  <c r="AR43" i="52"/>
  <c r="AR47" i="52"/>
  <c r="AR48" i="52"/>
  <c r="AR49" i="52"/>
  <c r="AR51" i="52"/>
  <c r="AR56" i="52"/>
  <c r="AR57" i="52"/>
  <c r="AR59" i="52"/>
  <c r="AR60" i="52"/>
  <c r="AR67" i="52"/>
  <c r="AR68" i="52"/>
  <c r="AR69" i="52"/>
  <c r="AR70" i="52"/>
  <c r="AR71" i="52"/>
  <c r="AR74" i="52"/>
  <c r="AR75" i="52"/>
  <c r="AR77" i="52"/>
  <c r="AR78" i="52"/>
  <c r="AR79" i="52"/>
  <c r="AR83" i="52"/>
  <c r="AR84" i="52"/>
  <c r="AR85" i="52"/>
  <c r="AR86" i="52"/>
  <c r="AR90" i="52"/>
  <c r="AR93" i="52"/>
  <c r="AR100" i="52"/>
  <c r="AR104" i="52"/>
  <c r="AR106" i="52"/>
  <c r="AP4" i="15"/>
  <c r="AN6" i="22" s="1"/>
  <c r="AP4" i="17" l="1"/>
  <c r="AR55" i="61"/>
  <c r="AS209" i="57"/>
  <c r="AS207" i="57" s="1"/>
  <c r="AR72" i="52"/>
  <c r="AR47" i="61"/>
  <c r="AR81" i="61"/>
  <c r="AR34" i="61"/>
  <c r="AR146" i="61"/>
  <c r="AR144" i="61" s="1"/>
  <c r="AR7" i="61"/>
  <c r="AS218" i="57"/>
  <c r="AS216" i="57" s="1"/>
  <c r="AP3" i="54"/>
  <c r="AN7" i="22" s="1"/>
  <c r="AN15" i="22"/>
  <c r="AR98" i="52"/>
  <c r="AN14" i="22" s="1"/>
  <c r="AR81" i="52"/>
  <c r="AN13" i="22" s="1"/>
  <c r="AR40" i="52"/>
  <c r="AN11" i="22" s="1"/>
  <c r="AR6" i="52"/>
  <c r="AN10" i="22" s="1"/>
  <c r="AR65" i="52"/>
  <c r="AS4" i="60"/>
  <c r="AS5" i="57"/>
  <c r="AN21" i="22" s="1"/>
  <c r="AS225" i="57"/>
  <c r="AN32" i="22" l="1"/>
  <c r="AS181" i="57"/>
  <c r="AR63" i="52"/>
  <c r="AN12" i="22" s="1"/>
  <c r="AN5" i="22"/>
  <c r="AR5" i="61"/>
  <c r="AR3" i="61" s="1"/>
  <c r="AN33" i="22"/>
  <c r="AS214" i="57"/>
  <c r="AS206" i="57" s="1"/>
  <c r="Q221" i="57"/>
  <c r="R221" i="57"/>
  <c r="S221" i="57"/>
  <c r="T221" i="57"/>
  <c r="U221" i="57"/>
  <c r="V221" i="57"/>
  <c r="W221" i="57"/>
  <c r="X221" i="57"/>
  <c r="Y221" i="57"/>
  <c r="Z221" i="57"/>
  <c r="AA221" i="57"/>
  <c r="AB221" i="57"/>
  <c r="AC221" i="57"/>
  <c r="AD221" i="57"/>
  <c r="AE221" i="57"/>
  <c r="AF221" i="57"/>
  <c r="AG221" i="57"/>
  <c r="AH221" i="57"/>
  <c r="AI221" i="57"/>
  <c r="AJ221" i="57"/>
  <c r="AK221" i="57"/>
  <c r="AL221" i="57"/>
  <c r="AM221" i="57"/>
  <c r="AN221" i="57"/>
  <c r="AO221" i="57"/>
  <c r="AP221" i="57"/>
  <c r="AQ221" i="57"/>
  <c r="AR221" i="57"/>
  <c r="O212" i="57"/>
  <c r="P212" i="57"/>
  <c r="Q212" i="57"/>
  <c r="R212" i="57"/>
  <c r="S212" i="57"/>
  <c r="T212" i="57"/>
  <c r="U212" i="57"/>
  <c r="V212" i="57"/>
  <c r="W212" i="57"/>
  <c r="X212" i="57"/>
  <c r="Y212" i="57"/>
  <c r="Z212" i="57"/>
  <c r="AA212" i="57"/>
  <c r="AB212" i="57"/>
  <c r="AC212" i="57"/>
  <c r="AD212" i="57"/>
  <c r="AE212" i="57"/>
  <c r="AF212" i="57"/>
  <c r="AG212" i="57"/>
  <c r="AH212" i="57"/>
  <c r="AI212" i="57"/>
  <c r="AJ212" i="57"/>
  <c r="AK212" i="57"/>
  <c r="AL212" i="57"/>
  <c r="AM212" i="57"/>
  <c r="AN212" i="57"/>
  <c r="AO212" i="57"/>
  <c r="AP212" i="57"/>
  <c r="AQ212" i="57"/>
  <c r="AR212" i="57"/>
  <c r="O221" i="57"/>
  <c r="P221" i="57"/>
  <c r="AR4" i="52" l="1"/>
  <c r="AN9" i="22" s="1"/>
  <c r="AN8" i="22" s="1"/>
  <c r="AN18" i="22"/>
  <c r="AN30" i="22"/>
  <c r="AN20" i="22" s="1"/>
  <c r="AN41" i="22" s="1"/>
  <c r="AS3" i="57"/>
  <c r="AN17" i="22" l="1"/>
  <c r="AN4" i="22" s="1"/>
  <c r="AN40" i="22" s="1"/>
  <c r="AN37" i="22" l="1"/>
  <c r="AN39" i="22" s="1"/>
  <c r="AM28" i="22" l="1"/>
  <c r="AM29" i="22"/>
  <c r="AQ9" i="61"/>
  <c r="AQ17" i="61"/>
  <c r="AQ20" i="61"/>
  <c r="AQ21" i="61"/>
  <c r="AQ25" i="61"/>
  <c r="AQ27" i="61"/>
  <c r="AQ28" i="61"/>
  <c r="AQ29" i="61"/>
  <c r="AQ31" i="61"/>
  <c r="AQ32" i="61"/>
  <c r="AQ36" i="61"/>
  <c r="AQ37" i="61"/>
  <c r="AQ39" i="61"/>
  <c r="AQ40" i="61"/>
  <c r="AQ42" i="61"/>
  <c r="AQ43" i="61"/>
  <c r="AQ44" i="61"/>
  <c r="AQ45" i="61"/>
  <c r="AQ46" i="61"/>
  <c r="AQ49" i="61"/>
  <c r="AQ50" i="61"/>
  <c r="AQ52" i="61"/>
  <c r="AQ53" i="61"/>
  <c r="AQ58" i="61"/>
  <c r="AQ62" i="61"/>
  <c r="AQ63" i="61"/>
  <c r="AQ64" i="61"/>
  <c r="AQ69" i="61"/>
  <c r="AQ70" i="61"/>
  <c r="AQ72" i="61"/>
  <c r="AQ73" i="61"/>
  <c r="AQ74" i="61"/>
  <c r="AQ80" i="61"/>
  <c r="AQ83" i="61"/>
  <c r="AQ84" i="61"/>
  <c r="AQ87" i="61"/>
  <c r="AQ91" i="61"/>
  <c r="AQ92" i="61"/>
  <c r="AQ93" i="61"/>
  <c r="AQ94" i="61"/>
  <c r="AQ95" i="61"/>
  <c r="AQ96" i="61"/>
  <c r="AQ97" i="61"/>
  <c r="AQ98" i="61"/>
  <c r="AQ99" i="61"/>
  <c r="AQ100" i="61"/>
  <c r="AQ101" i="61"/>
  <c r="AQ102" i="61"/>
  <c r="AQ103" i="61"/>
  <c r="AQ106" i="61"/>
  <c r="AQ107" i="61"/>
  <c r="AQ108" i="61"/>
  <c r="AQ109" i="61"/>
  <c r="AQ110" i="61"/>
  <c r="AQ111" i="61"/>
  <c r="AQ113" i="61"/>
  <c r="AQ115" i="61"/>
  <c r="AQ116" i="61"/>
  <c r="AQ117" i="61"/>
  <c r="AQ121" i="61"/>
  <c r="AQ122" i="61"/>
  <c r="AQ123" i="61"/>
  <c r="AQ124" i="61"/>
  <c r="AQ125" i="61"/>
  <c r="AQ127" i="61"/>
  <c r="AQ130" i="61"/>
  <c r="AQ133" i="61"/>
  <c r="AQ134" i="61"/>
  <c r="AQ135" i="61"/>
  <c r="AQ138" i="61"/>
  <c r="AQ140" i="61"/>
  <c r="AQ142" i="61"/>
  <c r="AQ148" i="61"/>
  <c r="AQ149" i="61"/>
  <c r="AQ150" i="61"/>
  <c r="AQ151" i="61"/>
  <c r="AQ153" i="61"/>
  <c r="AQ154" i="61"/>
  <c r="AQ155" i="61"/>
  <c r="AQ156" i="61"/>
  <c r="AQ157" i="61"/>
  <c r="AQ158" i="61"/>
  <c r="AQ159" i="61"/>
  <c r="AQ162" i="61"/>
  <c r="AQ163" i="61"/>
  <c r="AQ164" i="61"/>
  <c r="AQ165" i="61"/>
  <c r="AQ166" i="61"/>
  <c r="AQ167" i="61"/>
  <c r="AR6" i="60"/>
  <c r="AR33" i="60"/>
  <c r="AR47" i="60"/>
  <c r="AR55" i="60"/>
  <c r="AR82" i="60"/>
  <c r="AR141" i="60"/>
  <c r="AR183" i="60"/>
  <c r="AR208" i="60"/>
  <c r="AM34" i="22" s="1"/>
  <c r="AR7" i="57"/>
  <c r="AM22" i="22" s="1"/>
  <c r="AR34" i="57"/>
  <c r="AR47" i="57"/>
  <c r="AM24" i="22" s="1"/>
  <c r="AR55" i="57"/>
  <c r="AM25" i="22" s="1"/>
  <c r="AR81" i="57"/>
  <c r="AM26" i="22" s="1"/>
  <c r="AR140" i="57"/>
  <c r="AM27" i="22" s="1"/>
  <c r="AR183" i="57"/>
  <c r="AM31" i="22" s="1"/>
  <c r="AR228" i="57"/>
  <c r="AR226" i="57" s="1"/>
  <c r="AR237" i="57"/>
  <c r="AR235" i="57" s="1"/>
  <c r="AR211" i="57"/>
  <c r="AR215" i="57"/>
  <c r="AR217" i="57"/>
  <c r="AR219" i="57"/>
  <c r="AR220" i="57"/>
  <c r="AO4" i="54"/>
  <c r="AO5" i="54"/>
  <c r="AO6" i="54"/>
  <c r="AO7" i="54"/>
  <c r="AO5" i="17"/>
  <c r="AO6" i="17"/>
  <c r="AO7" i="17"/>
  <c r="AO10" i="17"/>
  <c r="AM16" i="22" s="1"/>
  <c r="AQ8" i="52"/>
  <c r="AQ10" i="52"/>
  <c r="AQ13" i="52"/>
  <c r="AQ17" i="52"/>
  <c r="AQ21" i="52"/>
  <c r="AQ22" i="52"/>
  <c r="AQ24" i="52"/>
  <c r="AQ29" i="52"/>
  <c r="AQ31" i="52"/>
  <c r="AQ32" i="52"/>
  <c r="AQ34" i="52"/>
  <c r="AQ35" i="52"/>
  <c r="AQ42" i="52"/>
  <c r="AQ43" i="52"/>
  <c r="AQ47" i="52"/>
  <c r="AQ48" i="52"/>
  <c r="AQ49" i="52"/>
  <c r="AQ51" i="52"/>
  <c r="AQ56" i="52"/>
  <c r="AQ57" i="52"/>
  <c r="AQ59" i="52"/>
  <c r="AQ60" i="52"/>
  <c r="AQ67" i="52"/>
  <c r="AQ68" i="52"/>
  <c r="AQ69" i="52"/>
  <c r="AQ70" i="52"/>
  <c r="AQ71" i="52"/>
  <c r="AQ74" i="52"/>
  <c r="AQ75" i="52"/>
  <c r="AQ77" i="52"/>
  <c r="AQ78" i="52"/>
  <c r="AQ79" i="52"/>
  <c r="AQ83" i="52"/>
  <c r="AQ84" i="52"/>
  <c r="AQ85" i="52"/>
  <c r="AQ86" i="52"/>
  <c r="AQ90" i="52"/>
  <c r="AQ93" i="52"/>
  <c r="AQ100" i="52"/>
  <c r="AQ104" i="52"/>
  <c r="AQ106" i="52"/>
  <c r="AO4" i="15"/>
  <c r="AM6" i="22" s="1"/>
  <c r="AM23" i="22" l="1"/>
  <c r="AO4" i="17"/>
  <c r="AQ34" i="61"/>
  <c r="AR5" i="57"/>
  <c r="AM21" i="22" s="1"/>
  <c r="AR233" i="57"/>
  <c r="AR4" i="60"/>
  <c r="AQ98" i="52"/>
  <c r="AM14" i="22" s="1"/>
  <c r="AQ81" i="61"/>
  <c r="AQ47" i="61"/>
  <c r="AQ146" i="61"/>
  <c r="AQ144" i="61" s="1"/>
  <c r="AQ7" i="61"/>
  <c r="AQ55" i="61"/>
  <c r="AQ40" i="52"/>
  <c r="AM11" i="22" s="1"/>
  <c r="AQ6" i="52"/>
  <c r="AM10" i="22" s="1"/>
  <c r="AQ65" i="52"/>
  <c r="AQ72" i="52"/>
  <c r="AQ81" i="52"/>
  <c r="AM13" i="22" s="1"/>
  <c r="AO3" i="54"/>
  <c r="AM7" i="22" s="1"/>
  <c r="AR209" i="57"/>
  <c r="AR207" i="57" s="1"/>
  <c r="AR218" i="57"/>
  <c r="AR216" i="57" s="1"/>
  <c r="AM15" i="22" l="1"/>
  <c r="AM33" i="22"/>
  <c r="AR225" i="57"/>
  <c r="AR181" i="57" s="1"/>
  <c r="AQ5" i="61"/>
  <c r="AQ3" i="61" s="1"/>
  <c r="AR214" i="57"/>
  <c r="AM5" i="22"/>
  <c r="AQ63" i="52"/>
  <c r="AP8" i="52"/>
  <c r="AP10" i="52"/>
  <c r="AP13" i="52"/>
  <c r="AP17" i="52"/>
  <c r="AP21" i="52"/>
  <c r="AP22" i="52"/>
  <c r="AP24" i="52"/>
  <c r="AP29" i="52"/>
  <c r="AP31" i="52"/>
  <c r="AP32" i="52"/>
  <c r="AP34" i="52"/>
  <c r="AP35" i="52"/>
  <c r="AP42" i="52"/>
  <c r="AP43" i="52"/>
  <c r="AP47" i="52"/>
  <c r="AP48" i="52"/>
  <c r="AP49" i="52"/>
  <c r="AP51" i="52"/>
  <c r="AP56" i="52"/>
  <c r="AP57" i="52"/>
  <c r="AP59" i="52"/>
  <c r="AP60" i="52"/>
  <c r="AP67" i="52"/>
  <c r="AP68" i="52"/>
  <c r="AP69" i="52"/>
  <c r="AP70" i="52"/>
  <c r="AP71" i="52"/>
  <c r="AP74" i="52"/>
  <c r="AP75" i="52"/>
  <c r="AP77" i="52"/>
  <c r="AP78" i="52"/>
  <c r="AP79" i="52"/>
  <c r="AP83" i="52"/>
  <c r="AP84" i="52"/>
  <c r="AP85" i="52"/>
  <c r="AP86" i="52"/>
  <c r="AP90" i="52"/>
  <c r="AP93" i="52"/>
  <c r="AP100" i="52"/>
  <c r="AP104" i="52"/>
  <c r="AP106" i="52"/>
  <c r="AM32" i="22" l="1"/>
  <c r="AM30" i="22"/>
  <c r="AM20" i="22" s="1"/>
  <c r="AM41" i="22" s="1"/>
  <c r="AR3" i="57"/>
  <c r="AM18" i="22"/>
  <c r="AR206" i="57"/>
  <c r="AM12" i="22"/>
  <c r="AQ4" i="52"/>
  <c r="AM9" i="22" s="1"/>
  <c r="AM8" i="22" s="1"/>
  <c r="AP65" i="52"/>
  <c r="AP72" i="52"/>
  <c r="AP81" i="52"/>
  <c r="AP6" i="52"/>
  <c r="AP40" i="52"/>
  <c r="AP98" i="52"/>
  <c r="AP63" i="52" l="1"/>
  <c r="AP4" i="52" s="1"/>
  <c r="AM17" i="22"/>
  <c r="AM4" i="22" s="1"/>
  <c r="AM40" i="22" l="1"/>
  <c r="AM37" i="22"/>
  <c r="AN4" i="15"/>
  <c r="AM39" i="22" l="1"/>
  <c r="AL6" i="22" l="1"/>
  <c r="AL9" i="22"/>
  <c r="AL10" i="22"/>
  <c r="AL11" i="22"/>
  <c r="AL12" i="22"/>
  <c r="AL13" i="22"/>
  <c r="AL14" i="22"/>
  <c r="AL28" i="22"/>
  <c r="AL29" i="22"/>
  <c r="AP9" i="61"/>
  <c r="AP17" i="61"/>
  <c r="AP20" i="61"/>
  <c r="AP21" i="61"/>
  <c r="AP25" i="61"/>
  <c r="AP27" i="61"/>
  <c r="AP28" i="61"/>
  <c r="AP29" i="61"/>
  <c r="AP31" i="61"/>
  <c r="AP32" i="61"/>
  <c r="AP36" i="61"/>
  <c r="AP37" i="61"/>
  <c r="AP39" i="61"/>
  <c r="AP40" i="61"/>
  <c r="AP42" i="61"/>
  <c r="AP43" i="61"/>
  <c r="AP44" i="61"/>
  <c r="AP45" i="61"/>
  <c r="AP46" i="61"/>
  <c r="AP49" i="61"/>
  <c r="AP50" i="61"/>
  <c r="AP52" i="61"/>
  <c r="AP53" i="61"/>
  <c r="AP58" i="61"/>
  <c r="AP62" i="61"/>
  <c r="AP63" i="61"/>
  <c r="AP64" i="61"/>
  <c r="AP69" i="61"/>
  <c r="AP70" i="61"/>
  <c r="AP72" i="61"/>
  <c r="AP73" i="61"/>
  <c r="AP74" i="61"/>
  <c r="AP80" i="61"/>
  <c r="AP83" i="61"/>
  <c r="AP84" i="61"/>
  <c r="AP87" i="61"/>
  <c r="AP91" i="61"/>
  <c r="AP92" i="61"/>
  <c r="AP93" i="61"/>
  <c r="AP94" i="61"/>
  <c r="AP95" i="61"/>
  <c r="AP96" i="61"/>
  <c r="AP97" i="61"/>
  <c r="AP98" i="61"/>
  <c r="AP99" i="61"/>
  <c r="AP100" i="61"/>
  <c r="AP101" i="61"/>
  <c r="AP102" i="61"/>
  <c r="AP103" i="61"/>
  <c r="AP106" i="61"/>
  <c r="AP107" i="61"/>
  <c r="AP108" i="61"/>
  <c r="AP109" i="61"/>
  <c r="AP110" i="61"/>
  <c r="AP111" i="61"/>
  <c r="AP113" i="61"/>
  <c r="AP115" i="61"/>
  <c r="AP116" i="61"/>
  <c r="AP117" i="61"/>
  <c r="AP121" i="61"/>
  <c r="AP122" i="61"/>
  <c r="AP123" i="61"/>
  <c r="AP124" i="61"/>
  <c r="AP125" i="61"/>
  <c r="AP127" i="61"/>
  <c r="AP130" i="61"/>
  <c r="AP133" i="61"/>
  <c r="AP134" i="61"/>
  <c r="AP135" i="61"/>
  <c r="AP138" i="61"/>
  <c r="AP140" i="61"/>
  <c r="AP142" i="61"/>
  <c r="AP148" i="61"/>
  <c r="AP149" i="61"/>
  <c r="AP150" i="61"/>
  <c r="AP151" i="61"/>
  <c r="AP153" i="61"/>
  <c r="AP154" i="61"/>
  <c r="AP155" i="61"/>
  <c r="AP156" i="61"/>
  <c r="AP157" i="61"/>
  <c r="AP158" i="61"/>
  <c r="AP159" i="61"/>
  <c r="AP162" i="61"/>
  <c r="AP163" i="61"/>
  <c r="AP164" i="61"/>
  <c r="AP165" i="61"/>
  <c r="AP166" i="61"/>
  <c r="AP167" i="61"/>
  <c r="AP55" i="61" l="1"/>
  <c r="AP34" i="61"/>
  <c r="AP146" i="61"/>
  <c r="AP144" i="61" s="1"/>
  <c r="AP81" i="61"/>
  <c r="AP47" i="61"/>
  <c r="AP7" i="61"/>
  <c r="AP5" i="61" l="1"/>
  <c r="AP3" i="61" s="1"/>
  <c r="AQ6" i="60"/>
  <c r="AQ33" i="60"/>
  <c r="AQ47" i="60"/>
  <c r="AQ55" i="60"/>
  <c r="AQ82" i="60"/>
  <c r="AQ141" i="60"/>
  <c r="AQ183" i="60"/>
  <c r="AQ208" i="60"/>
  <c r="AL34" i="22" s="1"/>
  <c r="AQ211" i="57"/>
  <c r="AQ215" i="57"/>
  <c r="AQ217" i="57"/>
  <c r="AQ219" i="57"/>
  <c r="AQ220" i="57"/>
  <c r="AQ7" i="57"/>
  <c r="AQ34" i="57"/>
  <c r="AQ47" i="57"/>
  <c r="AL24" i="22" s="1"/>
  <c r="AQ55" i="57"/>
  <c r="AL25" i="22" s="1"/>
  <c r="AQ81" i="57"/>
  <c r="AL26" i="22" s="1"/>
  <c r="AQ140" i="57"/>
  <c r="AL27" i="22" s="1"/>
  <c r="AQ183" i="57"/>
  <c r="AL31" i="22" s="1"/>
  <c r="AQ228" i="57"/>
  <c r="AQ226" i="57" s="1"/>
  <c r="AQ237" i="57"/>
  <c r="AQ235" i="57" s="1"/>
  <c r="AN4" i="54"/>
  <c r="AN5" i="54"/>
  <c r="AN6" i="54"/>
  <c r="AN7" i="54"/>
  <c r="AN5" i="17"/>
  <c r="AN6" i="17"/>
  <c r="AN7" i="17"/>
  <c r="AN10" i="17"/>
  <c r="AL16" i="22" s="1"/>
  <c r="AN4" i="3"/>
  <c r="AN4" i="17" l="1"/>
  <c r="AL23" i="22"/>
  <c r="AQ233" i="57"/>
  <c r="AQ5" i="57"/>
  <c r="AL21" i="22" s="1"/>
  <c r="AL22" i="22"/>
  <c r="AL18" i="22"/>
  <c r="AQ209" i="57"/>
  <c r="AQ207" i="57" s="1"/>
  <c r="AQ218" i="57"/>
  <c r="AQ216" i="57" s="1"/>
  <c r="AN3" i="54"/>
  <c r="AL7" i="22" s="1"/>
  <c r="AL5" i="22" s="1"/>
  <c r="AQ4" i="60"/>
  <c r="AQ225" i="57"/>
  <c r="AL32" i="22" s="1"/>
  <c r="AL15" i="22" l="1"/>
  <c r="AL8" i="22" s="1"/>
  <c r="AQ214" i="57"/>
  <c r="AQ181" i="57"/>
  <c r="AL30" i="22" s="1"/>
  <c r="AL33" i="22"/>
  <c r="AL17" i="22"/>
  <c r="AL4" i="22" l="1"/>
  <c r="AQ206" i="57"/>
  <c r="AQ3" i="57"/>
  <c r="AL20" i="22"/>
  <c r="AL41" i="22" s="1"/>
  <c r="AL40" i="22"/>
  <c r="AL37" i="22" l="1"/>
  <c r="AL39" i="22" s="1"/>
  <c r="O183" i="60"/>
  <c r="O183" i="57" l="1"/>
  <c r="P183" i="57"/>
  <c r="Q183" i="57"/>
  <c r="R183" i="57"/>
  <c r="S183" i="57"/>
  <c r="T183" i="57"/>
  <c r="U183" i="57"/>
  <c r="V183" i="57"/>
  <c r="W183" i="57"/>
  <c r="X183" i="57"/>
  <c r="Y183" i="57"/>
  <c r="Z183" i="57"/>
  <c r="AA183" i="57"/>
  <c r="AB183" i="57"/>
  <c r="AC183" i="57"/>
  <c r="AD183" i="57"/>
  <c r="AE183" i="57"/>
  <c r="AF183" i="57"/>
  <c r="AG183" i="57"/>
  <c r="AH183" i="57"/>
  <c r="AI183" i="57"/>
  <c r="AJ183" i="57"/>
  <c r="AK183" i="57"/>
  <c r="AL183" i="57"/>
  <c r="AM183" i="57"/>
  <c r="AN183" i="57"/>
  <c r="O140" i="57"/>
  <c r="P140" i="57"/>
  <c r="Q140" i="57"/>
  <c r="R140" i="57"/>
  <c r="S140" i="57"/>
  <c r="T140" i="57"/>
  <c r="U140" i="57"/>
  <c r="V140" i="57"/>
  <c r="W140" i="57"/>
  <c r="X140" i="57"/>
  <c r="Y140" i="57"/>
  <c r="Z140" i="57"/>
  <c r="AA140" i="57"/>
  <c r="AB140" i="57"/>
  <c r="AC140" i="57"/>
  <c r="AD140" i="57"/>
  <c r="AE140" i="57"/>
  <c r="AF140" i="57"/>
  <c r="AG140" i="57"/>
  <c r="AH140" i="57"/>
  <c r="AI140" i="57"/>
  <c r="AJ140" i="57"/>
  <c r="AK140" i="57"/>
  <c r="AL140" i="57"/>
  <c r="AM140" i="57"/>
  <c r="AN140" i="57"/>
  <c r="O81" i="57"/>
  <c r="P81" i="57"/>
  <c r="Q81" i="57"/>
  <c r="R81" i="57"/>
  <c r="S81" i="57"/>
  <c r="T81" i="57"/>
  <c r="U81" i="57"/>
  <c r="V81" i="57"/>
  <c r="W81" i="57"/>
  <c r="X81" i="57"/>
  <c r="Y81" i="57"/>
  <c r="Z81" i="57"/>
  <c r="AA81" i="57"/>
  <c r="AB81" i="57"/>
  <c r="AC81" i="57"/>
  <c r="AD81" i="57"/>
  <c r="AE81" i="57"/>
  <c r="AF81" i="57"/>
  <c r="AG81" i="57"/>
  <c r="AH81" i="57"/>
  <c r="AI81" i="57"/>
  <c r="AJ81" i="57"/>
  <c r="AK81" i="57"/>
  <c r="AL81" i="57"/>
  <c r="AM81" i="57"/>
  <c r="AN81" i="57"/>
  <c r="O55" i="57"/>
  <c r="P55" i="57"/>
  <c r="Q55" i="57"/>
  <c r="R55" i="57"/>
  <c r="S55" i="57"/>
  <c r="T55" i="57"/>
  <c r="U55" i="57"/>
  <c r="V55" i="57"/>
  <c r="W55" i="57"/>
  <c r="X55" i="57"/>
  <c r="Y55" i="57"/>
  <c r="Z55" i="57"/>
  <c r="AA55" i="57"/>
  <c r="AB55" i="57"/>
  <c r="AC55" i="57"/>
  <c r="AD55" i="57"/>
  <c r="AE55" i="57"/>
  <c r="AF55" i="57"/>
  <c r="AG55" i="57"/>
  <c r="AH55" i="57"/>
  <c r="AI55" i="57"/>
  <c r="AJ55" i="57"/>
  <c r="AK55" i="57"/>
  <c r="AL55" i="57"/>
  <c r="AM55" i="57"/>
  <c r="AN55" i="57"/>
  <c r="O47" i="57"/>
  <c r="P47" i="57"/>
  <c r="Q47" i="57"/>
  <c r="R47" i="57"/>
  <c r="S47" i="57"/>
  <c r="T47" i="57"/>
  <c r="U47" i="57"/>
  <c r="V47" i="57"/>
  <c r="W47" i="57"/>
  <c r="X47" i="57"/>
  <c r="Y47" i="57"/>
  <c r="Z47" i="57"/>
  <c r="AA47" i="57"/>
  <c r="AB47" i="57"/>
  <c r="AC47" i="57"/>
  <c r="AD47" i="57"/>
  <c r="AE47" i="57"/>
  <c r="AF47" i="57"/>
  <c r="AG47" i="57"/>
  <c r="AH47" i="57"/>
  <c r="AI47" i="57"/>
  <c r="AJ47" i="57"/>
  <c r="AK47" i="57"/>
  <c r="AL47" i="57"/>
  <c r="AM47" i="57"/>
  <c r="AN47" i="57"/>
  <c r="O34" i="57"/>
  <c r="P34" i="57"/>
  <c r="Q34" i="57"/>
  <c r="R34" i="57"/>
  <c r="S34" i="57"/>
  <c r="T34" i="57"/>
  <c r="U34" i="57"/>
  <c r="V34" i="57"/>
  <c r="W34" i="57"/>
  <c r="X34" i="57"/>
  <c r="Y34" i="57"/>
  <c r="Z34" i="57"/>
  <c r="AA34" i="57"/>
  <c r="AB34" i="57"/>
  <c r="AC34" i="57"/>
  <c r="AD34" i="57"/>
  <c r="AE34" i="57"/>
  <c r="AF34" i="57"/>
  <c r="AG34" i="57"/>
  <c r="AH34" i="57"/>
  <c r="AI34" i="57"/>
  <c r="AJ34" i="57"/>
  <c r="AK34" i="57"/>
  <c r="AL34" i="57"/>
  <c r="AM34" i="57"/>
  <c r="AN34" i="57"/>
  <c r="P183" i="60"/>
  <c r="Q183" i="60"/>
  <c r="R183" i="60"/>
  <c r="S183" i="60"/>
  <c r="T183" i="60"/>
  <c r="U183" i="60"/>
  <c r="V183" i="60"/>
  <c r="W183" i="60"/>
  <c r="X183" i="60"/>
  <c r="Y183" i="60"/>
  <c r="Z183" i="60"/>
  <c r="AA183" i="60"/>
  <c r="AB183" i="60"/>
  <c r="AC183" i="60"/>
  <c r="AD183" i="60"/>
  <c r="AE183" i="60"/>
  <c r="AF183" i="60"/>
  <c r="AG183" i="60"/>
  <c r="AH183" i="60"/>
  <c r="AI183" i="60"/>
  <c r="AJ183" i="60"/>
  <c r="AK183" i="60"/>
  <c r="AL183" i="60"/>
  <c r="AM183" i="60"/>
  <c r="AN183" i="60"/>
  <c r="O141" i="60"/>
  <c r="P141" i="60"/>
  <c r="Q141" i="60"/>
  <c r="R141" i="60"/>
  <c r="S141" i="60"/>
  <c r="T141" i="60"/>
  <c r="U141" i="60"/>
  <c r="V141" i="60"/>
  <c r="W141" i="60"/>
  <c r="X141" i="60"/>
  <c r="Y141" i="60"/>
  <c r="Z141" i="60"/>
  <c r="AA141" i="60"/>
  <c r="AB141" i="60"/>
  <c r="AC141" i="60"/>
  <c r="AD141" i="60"/>
  <c r="AE141" i="60"/>
  <c r="AF141" i="60"/>
  <c r="AG141" i="60"/>
  <c r="AH141" i="60"/>
  <c r="AI141" i="60"/>
  <c r="AJ141" i="60"/>
  <c r="AK141" i="60"/>
  <c r="AL141" i="60"/>
  <c r="AM141" i="60"/>
  <c r="AN141" i="60"/>
  <c r="O82" i="60"/>
  <c r="P82" i="60"/>
  <c r="Q82" i="60"/>
  <c r="R82" i="60"/>
  <c r="S82" i="60"/>
  <c r="T82" i="60"/>
  <c r="U82" i="60"/>
  <c r="V82" i="60"/>
  <c r="W82" i="60"/>
  <c r="X82" i="60"/>
  <c r="Y82" i="60"/>
  <c r="Z82" i="60"/>
  <c r="AA82" i="60"/>
  <c r="AB82" i="60"/>
  <c r="AC82" i="60"/>
  <c r="AD82" i="60"/>
  <c r="AE82" i="60"/>
  <c r="AF82" i="60"/>
  <c r="AG82" i="60"/>
  <c r="AH82" i="60"/>
  <c r="AI82" i="60"/>
  <c r="AJ82" i="60"/>
  <c r="AK82" i="60"/>
  <c r="AL82" i="60"/>
  <c r="AM82" i="60"/>
  <c r="AN82" i="60"/>
  <c r="O55" i="60"/>
  <c r="P55" i="60"/>
  <c r="Q55" i="60"/>
  <c r="R55" i="60"/>
  <c r="S55" i="60"/>
  <c r="T55" i="60"/>
  <c r="U55" i="60"/>
  <c r="V55" i="60"/>
  <c r="W55" i="60"/>
  <c r="X55" i="60"/>
  <c r="Y55" i="60"/>
  <c r="Z55" i="60"/>
  <c r="AA55" i="60"/>
  <c r="AB55" i="60"/>
  <c r="AC55" i="60"/>
  <c r="AD55" i="60"/>
  <c r="AE55" i="60"/>
  <c r="AF55" i="60"/>
  <c r="AG55" i="60"/>
  <c r="AH55" i="60"/>
  <c r="AI55" i="60"/>
  <c r="AJ55" i="60"/>
  <c r="AK55" i="60"/>
  <c r="AL55" i="60"/>
  <c r="AM55" i="60"/>
  <c r="AN55" i="60"/>
  <c r="O47" i="60"/>
  <c r="P47" i="60"/>
  <c r="Q47" i="60"/>
  <c r="R47" i="60"/>
  <c r="S47" i="60"/>
  <c r="T47" i="60"/>
  <c r="U47" i="60"/>
  <c r="V47" i="60"/>
  <c r="W47" i="60"/>
  <c r="X47" i="60"/>
  <c r="Y47" i="60"/>
  <c r="Z47" i="60"/>
  <c r="AA47" i="60"/>
  <c r="AB47" i="60"/>
  <c r="AC47" i="60"/>
  <c r="AD47" i="60"/>
  <c r="AE47" i="60"/>
  <c r="AF47" i="60"/>
  <c r="AG47" i="60"/>
  <c r="AH47" i="60"/>
  <c r="AI47" i="60"/>
  <c r="AJ47" i="60"/>
  <c r="AK47" i="60"/>
  <c r="AL47" i="60"/>
  <c r="AM47" i="60"/>
  <c r="AN47" i="60"/>
  <c r="O33" i="60"/>
  <c r="P33" i="60"/>
  <c r="Q33" i="60"/>
  <c r="R33" i="60"/>
  <c r="S33" i="60"/>
  <c r="T33" i="60"/>
  <c r="U33" i="60"/>
  <c r="V33" i="60"/>
  <c r="W33" i="60"/>
  <c r="X33" i="60"/>
  <c r="Y33" i="60"/>
  <c r="Z33" i="60"/>
  <c r="AA33" i="60"/>
  <c r="AB33" i="60"/>
  <c r="AC33" i="60"/>
  <c r="AD33" i="60"/>
  <c r="AE33" i="60"/>
  <c r="AF33" i="60"/>
  <c r="AG33" i="60"/>
  <c r="AH33" i="60"/>
  <c r="AI33" i="60"/>
  <c r="AJ33" i="60"/>
  <c r="AK33" i="60"/>
  <c r="AL33" i="60"/>
  <c r="AM33" i="60"/>
  <c r="AN33" i="60"/>
  <c r="AO228" i="57" l="1"/>
  <c r="AO226" i="57" s="1"/>
  <c r="AO237" i="57"/>
  <c r="AO235" i="57" s="1"/>
  <c r="AO233" i="57" l="1"/>
  <c r="AO225" i="57" s="1"/>
  <c r="AP211" i="57" l="1"/>
  <c r="AO183" i="57"/>
  <c r="AO140" i="57"/>
  <c r="AO81" i="57"/>
  <c r="AO55" i="57"/>
  <c r="AO47" i="57"/>
  <c r="AO34" i="57"/>
  <c r="AO183" i="60" l="1"/>
  <c r="AP183" i="60"/>
  <c r="AO141" i="60"/>
  <c r="AP141" i="60"/>
  <c r="AO82" i="60"/>
  <c r="AP82" i="60"/>
  <c r="AO55" i="60"/>
  <c r="AP55" i="60"/>
  <c r="AO47" i="60"/>
  <c r="AP47" i="60"/>
  <c r="AO33" i="60"/>
  <c r="AP33" i="60"/>
  <c r="AP183" i="57"/>
  <c r="AP140" i="57"/>
  <c r="AK27" i="22" s="1"/>
  <c r="AP81" i="57"/>
  <c r="AK26" i="22" s="1"/>
  <c r="AP55" i="57"/>
  <c r="AP47" i="57"/>
  <c r="AK24" i="22" s="1"/>
  <c r="AP34" i="57"/>
  <c r="AK23" i="22" s="1"/>
  <c r="M105" i="2"/>
  <c r="L105" i="2"/>
  <c r="K105" i="2"/>
  <c r="J105" i="2"/>
  <c r="I105" i="2"/>
  <c r="M100" i="2"/>
  <c r="M98" i="2" s="1"/>
  <c r="L100" i="2"/>
  <c r="K100" i="2"/>
  <c r="J100" i="2"/>
  <c r="I100" i="2"/>
  <c r="L98" i="2"/>
  <c r="J98" i="2"/>
  <c r="M93" i="2"/>
  <c r="M90" i="2" s="1"/>
  <c r="L93" i="2"/>
  <c r="K93" i="2"/>
  <c r="K90" i="2" s="1"/>
  <c r="J93" i="2"/>
  <c r="J90" i="2" s="1"/>
  <c r="I93" i="2"/>
  <c r="I90" i="2" s="1"/>
  <c r="L90" i="2"/>
  <c r="M86" i="2"/>
  <c r="L86" i="2"/>
  <c r="K86" i="2"/>
  <c r="J86" i="2"/>
  <c r="I86" i="2"/>
  <c r="M83" i="2"/>
  <c r="L83" i="2"/>
  <c r="K83" i="2"/>
  <c r="J83" i="2"/>
  <c r="I83" i="2"/>
  <c r="M72" i="2"/>
  <c r="L72" i="2"/>
  <c r="K72" i="2"/>
  <c r="J72" i="2"/>
  <c r="I72" i="2"/>
  <c r="M65" i="2"/>
  <c r="M63" i="2" s="1"/>
  <c r="L65" i="2"/>
  <c r="L63" i="2" s="1"/>
  <c r="K65" i="2"/>
  <c r="J65" i="2"/>
  <c r="I65" i="2"/>
  <c r="M54" i="2"/>
  <c r="L54" i="2"/>
  <c r="K54" i="2"/>
  <c r="J54" i="2"/>
  <c r="I54" i="2"/>
  <c r="M51" i="2"/>
  <c r="M50" i="2" s="1"/>
  <c r="L51" i="2"/>
  <c r="K51" i="2"/>
  <c r="K50" i="2" s="1"/>
  <c r="J51" i="2"/>
  <c r="J50" i="2" s="1"/>
  <c r="I51" i="2"/>
  <c r="I50" i="2"/>
  <c r="M46" i="2"/>
  <c r="L46" i="2"/>
  <c r="K46" i="2"/>
  <c r="J46" i="2"/>
  <c r="I46" i="2"/>
  <c r="M43" i="2"/>
  <c r="L43" i="2"/>
  <c r="K43" i="2"/>
  <c r="J43" i="2"/>
  <c r="I43" i="2"/>
  <c r="J40" i="2"/>
  <c r="M36" i="2"/>
  <c r="L36" i="2"/>
  <c r="K36" i="2"/>
  <c r="J36" i="2"/>
  <c r="I36" i="2"/>
  <c r="M33" i="2"/>
  <c r="L33" i="2"/>
  <c r="K33" i="2"/>
  <c r="J33" i="2"/>
  <c r="I33" i="2"/>
  <c r="M30" i="2"/>
  <c r="M28" i="2" s="1"/>
  <c r="L30" i="2"/>
  <c r="L28" i="2" s="1"/>
  <c r="L27" i="2" s="1"/>
  <c r="K30" i="2"/>
  <c r="K28" i="2" s="1"/>
  <c r="J30" i="2"/>
  <c r="J28" i="2" s="1"/>
  <c r="J27" i="2" s="1"/>
  <c r="I30" i="2"/>
  <c r="I28" i="2" s="1"/>
  <c r="M27" i="2"/>
  <c r="K27" i="2"/>
  <c r="I27" i="2"/>
  <c r="M24" i="2"/>
  <c r="L24" i="2"/>
  <c r="K24" i="2"/>
  <c r="K23" i="2" s="1"/>
  <c r="J24" i="2"/>
  <c r="I24" i="2"/>
  <c r="I23" i="2" s="1"/>
  <c r="M23" i="2"/>
  <c r="M20" i="2"/>
  <c r="L20" i="2"/>
  <c r="L16" i="2" s="1"/>
  <c r="K20" i="2"/>
  <c r="J20" i="2"/>
  <c r="I20" i="2"/>
  <c r="M17" i="2"/>
  <c r="M16" i="2" s="1"/>
  <c r="L17" i="2"/>
  <c r="K17" i="2"/>
  <c r="K16" i="2" s="1"/>
  <c r="J17" i="2"/>
  <c r="J16" i="2" s="1"/>
  <c r="I17" i="2"/>
  <c r="I16" i="2" s="1"/>
  <c r="M13" i="2"/>
  <c r="L13" i="2"/>
  <c r="K13" i="2"/>
  <c r="K9" i="2" s="1"/>
  <c r="J13" i="2"/>
  <c r="I13" i="2"/>
  <c r="M10" i="2"/>
  <c r="L10" i="2"/>
  <c r="L9" i="2" s="1"/>
  <c r="K10" i="2"/>
  <c r="J10" i="2"/>
  <c r="J9" i="2" s="1"/>
  <c r="I10" i="2"/>
  <c r="I9" i="2" s="1"/>
  <c r="M9" i="2"/>
  <c r="AK25" i="22"/>
  <c r="AK28" i="22"/>
  <c r="AK29" i="22"/>
  <c r="AK31" i="22"/>
  <c r="AO9" i="61"/>
  <c r="AO17" i="61"/>
  <c r="AO20" i="61"/>
  <c r="AO21" i="61"/>
  <c r="AO25" i="61"/>
  <c r="AO27" i="61"/>
  <c r="AO28" i="61"/>
  <c r="AO29" i="61"/>
  <c r="AO31" i="61"/>
  <c r="AO32" i="61"/>
  <c r="AO36" i="61"/>
  <c r="AO37" i="61"/>
  <c r="AO39" i="61"/>
  <c r="AO40" i="61"/>
  <c r="AO42" i="61"/>
  <c r="AO43" i="61"/>
  <c r="AO44" i="61"/>
  <c r="AO45" i="61"/>
  <c r="AO46" i="61"/>
  <c r="AO49" i="61"/>
  <c r="AO50" i="61"/>
  <c r="AO52" i="61"/>
  <c r="AO53" i="61"/>
  <c r="AO58" i="61"/>
  <c r="AO62" i="61"/>
  <c r="AO63" i="61"/>
  <c r="AO64" i="61"/>
  <c r="AO69" i="61"/>
  <c r="AO70" i="61"/>
  <c r="AO72" i="61"/>
  <c r="AO73" i="61"/>
  <c r="AO74" i="61"/>
  <c r="AO80" i="61"/>
  <c r="AO83" i="61"/>
  <c r="AO84" i="61"/>
  <c r="AO87" i="61"/>
  <c r="AO91" i="61"/>
  <c r="AO92" i="61"/>
  <c r="AO93" i="61"/>
  <c r="AO94" i="61"/>
  <c r="AO95" i="61"/>
  <c r="AO96" i="61"/>
  <c r="AO97" i="61"/>
  <c r="AO98" i="61"/>
  <c r="AO99" i="61"/>
  <c r="AO100" i="61"/>
  <c r="AO101" i="61"/>
  <c r="AO102" i="61"/>
  <c r="AO103" i="61"/>
  <c r="AO106" i="61"/>
  <c r="AO107" i="61"/>
  <c r="AO108" i="61"/>
  <c r="AO109" i="61"/>
  <c r="AO110" i="61"/>
  <c r="AO111" i="61"/>
  <c r="AO113" i="61"/>
  <c r="AO115" i="61"/>
  <c r="AO116" i="61"/>
  <c r="AO117" i="61"/>
  <c r="AO121" i="61"/>
  <c r="AO122" i="61"/>
  <c r="AO123" i="61"/>
  <c r="AO124" i="61"/>
  <c r="AO125" i="61"/>
  <c r="AO127" i="61"/>
  <c r="AO130" i="61"/>
  <c r="AO133" i="61"/>
  <c r="AO134" i="61"/>
  <c r="AO135" i="61"/>
  <c r="AO138" i="61"/>
  <c r="AO140" i="61"/>
  <c r="AO142" i="61"/>
  <c r="AO148" i="61"/>
  <c r="AO149" i="61"/>
  <c r="AO150" i="61"/>
  <c r="AO151" i="61"/>
  <c r="AO153" i="61"/>
  <c r="AO154" i="61"/>
  <c r="AO155" i="61"/>
  <c r="AO156" i="61"/>
  <c r="AO157" i="61"/>
  <c r="AO158" i="61"/>
  <c r="AO159" i="61"/>
  <c r="AO162" i="61"/>
  <c r="AO163" i="61"/>
  <c r="AO164" i="61"/>
  <c r="AO165" i="61"/>
  <c r="AO166" i="61"/>
  <c r="AO167" i="61"/>
  <c r="AP6" i="60"/>
  <c r="AP4" i="60" s="1"/>
  <c r="AP208" i="60"/>
  <c r="AK34" i="22" s="1"/>
  <c r="AP7" i="57"/>
  <c r="AK22" i="22" s="1"/>
  <c r="AP228" i="57"/>
  <c r="AP226" i="57" s="1"/>
  <c r="AP237" i="57"/>
  <c r="AP235" i="57" s="1"/>
  <c r="AP215" i="57"/>
  <c r="AP217" i="57"/>
  <c r="AP219" i="57"/>
  <c r="AP220" i="57"/>
  <c r="AM4" i="54"/>
  <c r="AM5" i="54"/>
  <c r="AM6" i="54"/>
  <c r="AM7" i="54"/>
  <c r="AM5" i="17"/>
  <c r="AM6" i="17"/>
  <c r="AM7" i="17"/>
  <c r="AM10" i="17"/>
  <c r="AK16" i="22" s="1"/>
  <c r="AM4" i="3"/>
  <c r="AO8" i="52"/>
  <c r="AO10" i="52"/>
  <c r="AO13" i="52"/>
  <c r="AO17" i="52"/>
  <c r="AO21" i="52"/>
  <c r="AO22" i="52"/>
  <c r="AO24" i="52"/>
  <c r="AO29" i="52"/>
  <c r="AO31" i="52"/>
  <c r="AO32" i="52"/>
  <c r="AO34" i="52"/>
  <c r="AO35" i="52"/>
  <c r="AO42" i="52"/>
  <c r="AO43" i="52"/>
  <c r="AO47" i="52"/>
  <c r="AO48" i="52"/>
  <c r="AO49" i="52"/>
  <c r="AO51" i="52"/>
  <c r="AO56" i="52"/>
  <c r="AO57" i="52"/>
  <c r="AO59" i="52"/>
  <c r="AO60" i="52"/>
  <c r="AO67" i="52"/>
  <c r="AO68" i="52"/>
  <c r="AO69" i="52"/>
  <c r="AO70" i="52"/>
  <c r="AO71" i="52"/>
  <c r="AO74" i="52"/>
  <c r="AO75" i="52"/>
  <c r="AO77" i="52"/>
  <c r="AO78" i="52"/>
  <c r="AO79" i="52"/>
  <c r="AO83" i="52"/>
  <c r="AO84" i="52"/>
  <c r="AO85" i="52"/>
  <c r="AO86" i="52"/>
  <c r="AO90" i="52"/>
  <c r="AO93" i="52"/>
  <c r="AO100" i="52"/>
  <c r="AO104" i="52"/>
  <c r="AO106" i="52"/>
  <c r="AM4" i="15"/>
  <c r="AK6" i="22" s="1"/>
  <c r="AM4" i="17" l="1"/>
  <c r="K6" i="2"/>
  <c r="I81" i="2"/>
  <c r="L6" i="2"/>
  <c r="J23" i="2"/>
  <c r="J6" i="2" s="1"/>
  <c r="J4" i="2" s="1"/>
  <c r="M40" i="2"/>
  <c r="L50" i="2"/>
  <c r="L40" i="2" s="1"/>
  <c r="L4" i="2" s="1"/>
  <c r="J81" i="2"/>
  <c r="I98" i="2"/>
  <c r="I63" i="2"/>
  <c r="K81" i="2"/>
  <c r="L23" i="2"/>
  <c r="I40" i="2"/>
  <c r="J63" i="2"/>
  <c r="L81" i="2"/>
  <c r="K98" i="2"/>
  <c r="K63" i="2"/>
  <c r="M81" i="2"/>
  <c r="AK15" i="22"/>
  <c r="AK33" i="22"/>
  <c r="AM3" i="54"/>
  <c r="AK7" i="22" s="1"/>
  <c r="AP233" i="57"/>
  <c r="AO55" i="61"/>
  <c r="AO34" i="61"/>
  <c r="AO146" i="61"/>
  <c r="AO144" i="61" s="1"/>
  <c r="AO81" i="61"/>
  <c r="AO47" i="61"/>
  <c r="AO7" i="61"/>
  <c r="AP5" i="57"/>
  <c r="AK21" i="22" s="1"/>
  <c r="AO98" i="52"/>
  <c r="AK14" i="22" s="1"/>
  <c r="AO72" i="52"/>
  <c r="AO6" i="52"/>
  <c r="AK10" i="22" s="1"/>
  <c r="AO81" i="52"/>
  <c r="AK13" i="22" s="1"/>
  <c r="AO65" i="52"/>
  <c r="AO40" i="52"/>
  <c r="AK11" i="22" s="1"/>
  <c r="K40" i="2"/>
  <c r="K4" i="2" s="1"/>
  <c r="I6" i="2"/>
  <c r="I4" i="2" s="1"/>
  <c r="M6" i="2"/>
  <c r="M4" i="2" s="1"/>
  <c r="AP209" i="57"/>
  <c r="AP207" i="57" s="1"/>
  <c r="AP218" i="57"/>
  <c r="AP216" i="57" s="1"/>
  <c r="AP225" i="57" l="1"/>
  <c r="AK32" i="22" s="1"/>
  <c r="AK5" i="22"/>
  <c r="AO63" i="52"/>
  <c r="AK12" i="22" s="1"/>
  <c r="AO5" i="61"/>
  <c r="AO3" i="61" s="1"/>
  <c r="AK18" i="22" s="1"/>
  <c r="AP214" i="57"/>
  <c r="AO4" i="52" l="1"/>
  <c r="AK9" i="22" s="1"/>
  <c r="AK8" i="22" s="1"/>
  <c r="AP181" i="57"/>
  <c r="AK30" i="22" s="1"/>
  <c r="AK20" i="22" s="1"/>
  <c r="AK41" i="22" s="1"/>
  <c r="AK17" i="22"/>
  <c r="AK4" i="22" s="1"/>
  <c r="AP206" i="57"/>
  <c r="AP3" i="57"/>
  <c r="AK40" i="22" l="1"/>
  <c r="AK37" i="22"/>
  <c r="AK39" i="22" l="1"/>
  <c r="AL5" i="17"/>
  <c r="AL6" i="17"/>
  <c r="AL7" i="17"/>
  <c r="AL10" i="17"/>
  <c r="AL4" i="3"/>
  <c r="AL4" i="17" l="1"/>
  <c r="AO211" i="57"/>
  <c r="AO217" i="57"/>
  <c r="AO219" i="57"/>
  <c r="AO220" i="57"/>
  <c r="AK228" i="57"/>
  <c r="AK226" i="57" s="1"/>
  <c r="AK237" i="57"/>
  <c r="AK235" i="57" s="1"/>
  <c r="AK233" i="57" l="1"/>
  <c r="AO218" i="57"/>
  <c r="AO216" i="57" s="1"/>
  <c r="AO215" i="57"/>
  <c r="AO209" i="57"/>
  <c r="AO207" i="57" s="1"/>
  <c r="AK225" i="57" l="1"/>
  <c r="AK181" i="57" s="1"/>
  <c r="AO214" i="57"/>
  <c r="AJ15" i="22"/>
  <c r="AJ16" i="22"/>
  <c r="AJ28" i="22"/>
  <c r="AJ29" i="22"/>
  <c r="AN9" i="61"/>
  <c r="AN17" i="61"/>
  <c r="AN20" i="61"/>
  <c r="AN21" i="61"/>
  <c r="AN25" i="61"/>
  <c r="AN27" i="61"/>
  <c r="AN28" i="61"/>
  <c r="AN29" i="61"/>
  <c r="AN31" i="61"/>
  <c r="AN32" i="61"/>
  <c r="AN36" i="61"/>
  <c r="AN37" i="61"/>
  <c r="AN39" i="61"/>
  <c r="AN40" i="61"/>
  <c r="AN42" i="61"/>
  <c r="AN43" i="61"/>
  <c r="AN44" i="61"/>
  <c r="AN45" i="61"/>
  <c r="AN46" i="61"/>
  <c r="AN49" i="61"/>
  <c r="AN50" i="61"/>
  <c r="AN52" i="61"/>
  <c r="AN53" i="61"/>
  <c r="AN58" i="61"/>
  <c r="AN62" i="61"/>
  <c r="AN63" i="61"/>
  <c r="AN64" i="61"/>
  <c r="AN69" i="61"/>
  <c r="AN70" i="61"/>
  <c r="AN72" i="61"/>
  <c r="AN73" i="61"/>
  <c r="AN74" i="61"/>
  <c r="AN80" i="61"/>
  <c r="AN83" i="61"/>
  <c r="AN84" i="61"/>
  <c r="AN87" i="61"/>
  <c r="AN91" i="61"/>
  <c r="AN92" i="61"/>
  <c r="AN93" i="61"/>
  <c r="AN94" i="61"/>
  <c r="AN95" i="61"/>
  <c r="AN96" i="61"/>
  <c r="AN97" i="61"/>
  <c r="AN98" i="61"/>
  <c r="AN99" i="61"/>
  <c r="AN100" i="61"/>
  <c r="AN101" i="61"/>
  <c r="AN102" i="61"/>
  <c r="AN103" i="61"/>
  <c r="AN106" i="61"/>
  <c r="AN107" i="61"/>
  <c r="AN108" i="61"/>
  <c r="AN109" i="61"/>
  <c r="AN110" i="61"/>
  <c r="AN111" i="61"/>
  <c r="AN113" i="61"/>
  <c r="AN115" i="61"/>
  <c r="AN116" i="61"/>
  <c r="AN117" i="61"/>
  <c r="AN121" i="61"/>
  <c r="AN122" i="61"/>
  <c r="AN123" i="61"/>
  <c r="AN124" i="61"/>
  <c r="AN125" i="61"/>
  <c r="AN127" i="61"/>
  <c r="AN130" i="61"/>
  <c r="AN133" i="61"/>
  <c r="AN134" i="61"/>
  <c r="AN135" i="61"/>
  <c r="AN138" i="61"/>
  <c r="AN140" i="61"/>
  <c r="AN142" i="61"/>
  <c r="AN148" i="61"/>
  <c r="AN149" i="61"/>
  <c r="AN150" i="61"/>
  <c r="AN151" i="61"/>
  <c r="AN153" i="61"/>
  <c r="AN154" i="61"/>
  <c r="AN155" i="61"/>
  <c r="AN156" i="61"/>
  <c r="AN157" i="61"/>
  <c r="AN158" i="61"/>
  <c r="AN159" i="61"/>
  <c r="AN162" i="61"/>
  <c r="AN163" i="61"/>
  <c r="AN164" i="61"/>
  <c r="AN165" i="61"/>
  <c r="AN166" i="61"/>
  <c r="AN167" i="61"/>
  <c r="AO206" i="57" l="1"/>
  <c r="AN81" i="61"/>
  <c r="AN55" i="61"/>
  <c r="AN47" i="61"/>
  <c r="AN34" i="61"/>
  <c r="AN146" i="61"/>
  <c r="AN144" i="61" s="1"/>
  <c r="AN7" i="61"/>
  <c r="AN5" i="61" l="1"/>
  <c r="AN3" i="61" s="1"/>
  <c r="AO208" i="60"/>
  <c r="AJ34" i="22" s="1"/>
  <c r="AO6" i="60"/>
  <c r="AJ18" i="22" l="1"/>
  <c r="AO181" i="57"/>
  <c r="AJ32" i="22"/>
  <c r="AO4" i="60"/>
  <c r="AO7" i="57"/>
  <c r="AJ27" i="22"/>
  <c r="AJ26" i="22"/>
  <c r="AJ25" i="22"/>
  <c r="AJ24" i="22"/>
  <c r="AJ23" i="22"/>
  <c r="AJ17" i="22" l="1"/>
  <c r="AJ33" i="22"/>
  <c r="AO5" i="57"/>
  <c r="AJ21" i="22" s="1"/>
  <c r="AJ22" i="22"/>
  <c r="AJ30" i="22"/>
  <c r="AJ31" i="22"/>
  <c r="AL4" i="54"/>
  <c r="AL5" i="54"/>
  <c r="AL6" i="54"/>
  <c r="AL7" i="54"/>
  <c r="AN8" i="52"/>
  <c r="AN10" i="52"/>
  <c r="AN13" i="52"/>
  <c r="AN17" i="52"/>
  <c r="AN21" i="52"/>
  <c r="AN22" i="52"/>
  <c r="AN24" i="52"/>
  <c r="AN29" i="52"/>
  <c r="AN31" i="52"/>
  <c r="AN32" i="52"/>
  <c r="AN34" i="52"/>
  <c r="AN35" i="52"/>
  <c r="AN42" i="52"/>
  <c r="AN43" i="52"/>
  <c r="AN47" i="52"/>
  <c r="AN48" i="52"/>
  <c r="AN49" i="52"/>
  <c r="AN51" i="52"/>
  <c r="AN56" i="52"/>
  <c r="AN57" i="52"/>
  <c r="AN59" i="52"/>
  <c r="AN60" i="52"/>
  <c r="AN67" i="52"/>
  <c r="AN68" i="52"/>
  <c r="AN69" i="52"/>
  <c r="AN70" i="52"/>
  <c r="AN71" i="52"/>
  <c r="AN74" i="52"/>
  <c r="AN75" i="52"/>
  <c r="AN77" i="52"/>
  <c r="AN78" i="52"/>
  <c r="AN79" i="52"/>
  <c r="AN83" i="52"/>
  <c r="AN84" i="52"/>
  <c r="AN85" i="52"/>
  <c r="AN86" i="52"/>
  <c r="AN90" i="52"/>
  <c r="AN93" i="52"/>
  <c r="AN100" i="52"/>
  <c r="AN104" i="52"/>
  <c r="AN106" i="52"/>
  <c r="AL4" i="15"/>
  <c r="AJ6" i="22" s="1"/>
  <c r="AJ20" i="22" l="1"/>
  <c r="AJ41" i="22" s="1"/>
  <c r="AO3" i="57"/>
  <c r="AN98" i="52"/>
  <c r="AJ14" i="22" s="1"/>
  <c r="AN81" i="52"/>
  <c r="AJ13" i="22" s="1"/>
  <c r="AN65" i="52"/>
  <c r="AN40" i="52"/>
  <c r="AJ11" i="22" s="1"/>
  <c r="AN6" i="52"/>
  <c r="AJ10" i="22" s="1"/>
  <c r="AN72" i="52"/>
  <c r="AL3" i="54"/>
  <c r="AJ7" i="22" s="1"/>
  <c r="AJ5" i="22" l="1"/>
  <c r="AN63" i="52"/>
  <c r="AJ12" i="22" l="1"/>
  <c r="AN4" i="52"/>
  <c r="AJ9" i="22" s="1"/>
  <c r="AJ8" i="22" s="1"/>
  <c r="AJ4" i="22" l="1"/>
  <c r="AJ37" i="22" s="1"/>
  <c r="AJ40" i="22" l="1"/>
  <c r="AJ39" i="22"/>
  <c r="AN211" i="57" l="1"/>
  <c r="AI28" i="22" l="1"/>
  <c r="AI29" i="22"/>
  <c r="AM9" i="61"/>
  <c r="AM17" i="61"/>
  <c r="AM20" i="61"/>
  <c r="AM21" i="61"/>
  <c r="AM25" i="61"/>
  <c r="AM27" i="61"/>
  <c r="AM28" i="61"/>
  <c r="AM29" i="61"/>
  <c r="AM31" i="61"/>
  <c r="AM32" i="61"/>
  <c r="AM36" i="61"/>
  <c r="AM37" i="61"/>
  <c r="AM39" i="61"/>
  <c r="AM40" i="61"/>
  <c r="AM42" i="61"/>
  <c r="AM43" i="61"/>
  <c r="AM44" i="61"/>
  <c r="AM45" i="61"/>
  <c r="AM46" i="61"/>
  <c r="AM49" i="61"/>
  <c r="AM50" i="61"/>
  <c r="AM52" i="61"/>
  <c r="AM53" i="61"/>
  <c r="AM58" i="61"/>
  <c r="AM62" i="61"/>
  <c r="AM63" i="61"/>
  <c r="AM64" i="61"/>
  <c r="AM69" i="61"/>
  <c r="AM70" i="61"/>
  <c r="AM72" i="61"/>
  <c r="AM73" i="61"/>
  <c r="AM74" i="61"/>
  <c r="AM80" i="61"/>
  <c r="AM83" i="61"/>
  <c r="AM84" i="61"/>
  <c r="AM87" i="61"/>
  <c r="AM91" i="61"/>
  <c r="AM92" i="61"/>
  <c r="AM93" i="61"/>
  <c r="AM94" i="61"/>
  <c r="AM95" i="61"/>
  <c r="AM96" i="61"/>
  <c r="AM97" i="61"/>
  <c r="AM98" i="61"/>
  <c r="AM99" i="61"/>
  <c r="AM100" i="61"/>
  <c r="AM101" i="61"/>
  <c r="AM102" i="61"/>
  <c r="AM103" i="61"/>
  <c r="AM106" i="61"/>
  <c r="AM107" i="61"/>
  <c r="AM108" i="61"/>
  <c r="AM109" i="61"/>
  <c r="AM110" i="61"/>
  <c r="AM111" i="61"/>
  <c r="AM113" i="61"/>
  <c r="AM115" i="61"/>
  <c r="AM116" i="61"/>
  <c r="AM117" i="61"/>
  <c r="AM121" i="61"/>
  <c r="AM122" i="61"/>
  <c r="AM123" i="61"/>
  <c r="AM124" i="61"/>
  <c r="AM125" i="61"/>
  <c r="AM127" i="61"/>
  <c r="AM130" i="61"/>
  <c r="AM133" i="61"/>
  <c r="AM134" i="61"/>
  <c r="AM135" i="61"/>
  <c r="AM138" i="61"/>
  <c r="AM140" i="61"/>
  <c r="AM142" i="61"/>
  <c r="AM148" i="61"/>
  <c r="AM149" i="61"/>
  <c r="AM150" i="61"/>
  <c r="AM151" i="61"/>
  <c r="AM153" i="61"/>
  <c r="AM154" i="61"/>
  <c r="AM155" i="61"/>
  <c r="AM156" i="61"/>
  <c r="AM157" i="61"/>
  <c r="AM158" i="61"/>
  <c r="AM159" i="61"/>
  <c r="AM162" i="61"/>
  <c r="AM163" i="61"/>
  <c r="AM164" i="61"/>
  <c r="AM165" i="61"/>
  <c r="AM166" i="61"/>
  <c r="AM167" i="61"/>
  <c r="AN6" i="60"/>
  <c r="AN208" i="60"/>
  <c r="AI34" i="22" s="1"/>
  <c r="AN7" i="57"/>
  <c r="AI22" i="22" s="1"/>
  <c r="AI23" i="22"/>
  <c r="AI24" i="22"/>
  <c r="AI25" i="22"/>
  <c r="AI26" i="22"/>
  <c r="AI27" i="22"/>
  <c r="AI31" i="22"/>
  <c r="AN215" i="57"/>
  <c r="AN217" i="57"/>
  <c r="AN219" i="57"/>
  <c r="AN220" i="57"/>
  <c r="AN228" i="57"/>
  <c r="AN226" i="57" s="1"/>
  <c r="AN237" i="57"/>
  <c r="AN235" i="57" s="1"/>
  <c r="AK4" i="54"/>
  <c r="AK5" i="54"/>
  <c r="AK6" i="54"/>
  <c r="AK7" i="54"/>
  <c r="AK5" i="17"/>
  <c r="AK6" i="17"/>
  <c r="AK7" i="17"/>
  <c r="AK10" i="17"/>
  <c r="AI16" i="22" s="1"/>
  <c r="AK4" i="3"/>
  <c r="AM8" i="52"/>
  <c r="AM10" i="52"/>
  <c r="AM13" i="52"/>
  <c r="AM17" i="52"/>
  <c r="AM21" i="52"/>
  <c r="AM22" i="52"/>
  <c r="AM24" i="52"/>
  <c r="AM29" i="52"/>
  <c r="AM31" i="52"/>
  <c r="AM32" i="52"/>
  <c r="AM34" i="52"/>
  <c r="AM35" i="52"/>
  <c r="AM42" i="52"/>
  <c r="AM43" i="52"/>
  <c r="AM47" i="52"/>
  <c r="AM48" i="52"/>
  <c r="AM49" i="52"/>
  <c r="AM51" i="52"/>
  <c r="AM56" i="52"/>
  <c r="AM57" i="52"/>
  <c r="AM59" i="52"/>
  <c r="AM60" i="52"/>
  <c r="AM67" i="52"/>
  <c r="AM68" i="52"/>
  <c r="AM69" i="52"/>
  <c r="AM70" i="52"/>
  <c r="AM71" i="52"/>
  <c r="AM74" i="52"/>
  <c r="AM75" i="52"/>
  <c r="AM77" i="52"/>
  <c r="AM78" i="52"/>
  <c r="AM79" i="52"/>
  <c r="AM83" i="52"/>
  <c r="AM84" i="52"/>
  <c r="AM85" i="52"/>
  <c r="AM86" i="52"/>
  <c r="AM90" i="52"/>
  <c r="AM93" i="52"/>
  <c r="AM100" i="52"/>
  <c r="AM104" i="52"/>
  <c r="AM106" i="52"/>
  <c r="AK4" i="15"/>
  <c r="AI6" i="22" s="1"/>
  <c r="AN233" i="57" l="1"/>
  <c r="AK4" i="17"/>
  <c r="AM47" i="61"/>
  <c r="AK3" i="54"/>
  <c r="AI7" i="22" s="1"/>
  <c r="AM146" i="61"/>
  <c r="AM144" i="61" s="1"/>
  <c r="AM81" i="61"/>
  <c r="AM7" i="61"/>
  <c r="AM55" i="61"/>
  <c r="AM34" i="61"/>
  <c r="AM81" i="52"/>
  <c r="AI13" i="22" s="1"/>
  <c r="AM65" i="52"/>
  <c r="AM40" i="52"/>
  <c r="AI11" i="22" s="1"/>
  <c r="AM98" i="52"/>
  <c r="AI14" i="22" s="1"/>
  <c r="AM72" i="52"/>
  <c r="AM6" i="52"/>
  <c r="AI10" i="22" s="1"/>
  <c r="AN218" i="57"/>
  <c r="AN216" i="57" s="1"/>
  <c r="AN209" i="57"/>
  <c r="AN207" i="57" s="1"/>
  <c r="AN4" i="60"/>
  <c r="AN5" i="57"/>
  <c r="AI21" i="22" s="1"/>
  <c r="AI15" i="22" l="1"/>
  <c r="AN225" i="57"/>
  <c r="AN181" i="57" s="1"/>
  <c r="AI30" i="22" s="1"/>
  <c r="AM63" i="52"/>
  <c r="AI12" i="22" s="1"/>
  <c r="AI33" i="22"/>
  <c r="AN214" i="57"/>
  <c r="AN206" i="57" s="1"/>
  <c r="AI5" i="22"/>
  <c r="AM5" i="61"/>
  <c r="AM3" i="61" s="1"/>
  <c r="AM4" i="52" l="1"/>
  <c r="AI9" i="22" s="1"/>
  <c r="AI8" i="22" s="1"/>
  <c r="AI32" i="22"/>
  <c r="AN3" i="57"/>
  <c r="AI20" i="22"/>
  <c r="AI41" i="22" s="1"/>
  <c r="AI18" i="22"/>
  <c r="AI17" i="22" s="1"/>
  <c r="AI4" i="22" s="1"/>
  <c r="AL85" i="52"/>
  <c r="AK85" i="52"/>
  <c r="AJ85" i="52"/>
  <c r="AI85" i="52"/>
  <c r="AH85" i="52"/>
  <c r="AG85" i="52"/>
  <c r="AF85" i="52"/>
  <c r="AE85" i="52"/>
  <c r="AD85" i="52"/>
  <c r="AC85" i="52"/>
  <c r="AB85" i="52"/>
  <c r="AA85" i="52"/>
  <c r="Z85" i="52"/>
  <c r="Y85" i="52"/>
  <c r="X85" i="52"/>
  <c r="W85" i="52"/>
  <c r="V85" i="52"/>
  <c r="U85" i="52"/>
  <c r="T85" i="52"/>
  <c r="S85" i="52"/>
  <c r="R85" i="52"/>
  <c r="Q85" i="52"/>
  <c r="P85" i="52"/>
  <c r="O85" i="52"/>
  <c r="N85" i="52"/>
  <c r="AL84" i="52"/>
  <c r="AK84" i="52"/>
  <c r="AJ84" i="52"/>
  <c r="AI84" i="52"/>
  <c r="AH84" i="52"/>
  <c r="AG84" i="52"/>
  <c r="AF84" i="52"/>
  <c r="AE84" i="52"/>
  <c r="AD84" i="52"/>
  <c r="AC84" i="52"/>
  <c r="AB84" i="52"/>
  <c r="AA84" i="52"/>
  <c r="Z84" i="52"/>
  <c r="Y84" i="52"/>
  <c r="X84" i="52"/>
  <c r="W84" i="52"/>
  <c r="V84" i="52"/>
  <c r="U84" i="52"/>
  <c r="T84" i="52"/>
  <c r="S84" i="52"/>
  <c r="R84" i="52"/>
  <c r="Q84" i="52"/>
  <c r="P84" i="52"/>
  <c r="O84" i="52"/>
  <c r="N84" i="52"/>
  <c r="AI37" i="22" l="1"/>
  <c r="AI40" i="22"/>
  <c r="AL211" i="57"/>
  <c r="AM211" i="57"/>
  <c r="AI39" i="22" l="1"/>
  <c r="T4" i="15" l="1"/>
  <c r="AH28" i="22" l="1"/>
  <c r="AH29" i="22"/>
  <c r="AL9" i="61"/>
  <c r="AL17" i="61"/>
  <c r="AL20" i="61"/>
  <c r="AL21" i="61"/>
  <c r="AL25" i="61"/>
  <c r="AL27" i="61"/>
  <c r="AL28" i="61"/>
  <c r="AL29" i="61"/>
  <c r="AL31" i="61"/>
  <c r="AL32" i="61"/>
  <c r="AL36" i="61"/>
  <c r="AL37" i="61"/>
  <c r="AL39" i="61"/>
  <c r="AL40" i="61"/>
  <c r="AL42" i="61"/>
  <c r="AL43" i="61"/>
  <c r="AL44" i="61"/>
  <c r="AL45" i="61"/>
  <c r="AL46" i="61"/>
  <c r="AL49" i="61"/>
  <c r="AL50" i="61"/>
  <c r="AL52" i="61"/>
  <c r="AL53" i="61"/>
  <c r="AL58" i="61"/>
  <c r="AL62" i="61"/>
  <c r="AL63" i="61"/>
  <c r="AL64" i="61"/>
  <c r="AL69" i="61"/>
  <c r="AL70" i="61"/>
  <c r="AL72" i="61"/>
  <c r="AL73" i="61"/>
  <c r="AL74" i="61"/>
  <c r="AL80" i="61"/>
  <c r="AL83" i="61"/>
  <c r="AL84" i="61"/>
  <c r="AL87" i="61"/>
  <c r="AL91" i="61"/>
  <c r="AL92" i="61"/>
  <c r="AL93" i="61"/>
  <c r="AL94" i="61"/>
  <c r="AL95" i="61"/>
  <c r="AL96" i="61"/>
  <c r="AL97" i="61"/>
  <c r="AL98" i="61"/>
  <c r="AL99" i="61"/>
  <c r="AL100" i="61"/>
  <c r="AL101" i="61"/>
  <c r="AL102" i="61"/>
  <c r="AL103" i="61"/>
  <c r="AL106" i="61"/>
  <c r="AL107" i="61"/>
  <c r="AL108" i="61"/>
  <c r="AL109" i="61"/>
  <c r="AL110" i="61"/>
  <c r="AL111" i="61"/>
  <c r="AL113" i="61"/>
  <c r="AL115" i="61"/>
  <c r="AL116" i="61"/>
  <c r="AL117" i="61"/>
  <c r="AL121" i="61"/>
  <c r="AL122" i="61"/>
  <c r="AL123" i="61"/>
  <c r="AL124" i="61"/>
  <c r="AL125" i="61"/>
  <c r="AL127" i="61"/>
  <c r="AL130" i="61"/>
  <c r="AL133" i="61"/>
  <c r="AL134" i="61"/>
  <c r="AL135" i="61"/>
  <c r="AL138" i="61"/>
  <c r="AL140" i="61"/>
  <c r="AL142" i="61"/>
  <c r="AL148" i="61"/>
  <c r="AL149" i="61"/>
  <c r="AL150" i="61"/>
  <c r="AL151" i="61"/>
  <c r="AL153" i="61"/>
  <c r="AL154" i="61"/>
  <c r="AL155" i="61"/>
  <c r="AL156" i="61"/>
  <c r="AL157" i="61"/>
  <c r="AL158" i="61"/>
  <c r="AL159" i="61"/>
  <c r="AL162" i="61"/>
  <c r="AL163" i="61"/>
  <c r="AL164" i="61"/>
  <c r="AL165" i="61"/>
  <c r="AL166" i="61"/>
  <c r="AL167" i="61"/>
  <c r="AM6" i="60"/>
  <c r="AM4" i="60" s="1"/>
  <c r="AM208" i="60"/>
  <c r="AH34" i="22" s="1"/>
  <c r="AM7" i="57"/>
  <c r="AH22" i="22" s="1"/>
  <c r="AH23" i="22"/>
  <c r="AH24" i="22"/>
  <c r="AH25" i="22"/>
  <c r="AH26" i="22"/>
  <c r="AH27" i="22"/>
  <c r="AH31" i="22"/>
  <c r="AM228" i="57"/>
  <c r="AM226" i="57" s="1"/>
  <c r="AM237" i="57"/>
  <c r="AM235" i="57" s="1"/>
  <c r="AM215" i="57"/>
  <c r="AM217" i="57"/>
  <c r="AM219" i="57"/>
  <c r="AM220" i="57"/>
  <c r="AJ4" i="54"/>
  <c r="AJ5" i="54"/>
  <c r="AJ6" i="54"/>
  <c r="AJ7" i="54"/>
  <c r="AJ5" i="17"/>
  <c r="AJ6" i="17"/>
  <c r="AJ7" i="17"/>
  <c r="AJ10" i="17"/>
  <c r="AH16" i="22" s="1"/>
  <c r="AJ4" i="3"/>
  <c r="AL8" i="52"/>
  <c r="AL10" i="52"/>
  <c r="AL13" i="52"/>
  <c r="AL17" i="52"/>
  <c r="AL21" i="52"/>
  <c r="AL22" i="52"/>
  <c r="AL24" i="52"/>
  <c r="AL29" i="52"/>
  <c r="AL31" i="52"/>
  <c r="AL32" i="52"/>
  <c r="AL34" i="52"/>
  <c r="AL35" i="52"/>
  <c r="AL42" i="52"/>
  <c r="AL43" i="52"/>
  <c r="AL47" i="52"/>
  <c r="AL48" i="52"/>
  <c r="AL49" i="52"/>
  <c r="AL51" i="52"/>
  <c r="AL56" i="52"/>
  <c r="AL57" i="52"/>
  <c r="AL59" i="52"/>
  <c r="AL60" i="52"/>
  <c r="AL67" i="52"/>
  <c r="AL68" i="52"/>
  <c r="AL69" i="52"/>
  <c r="AL70" i="52"/>
  <c r="AL71" i="52"/>
  <c r="AL74" i="52"/>
  <c r="AL75" i="52"/>
  <c r="AL77" i="52"/>
  <c r="AL78" i="52"/>
  <c r="AL79" i="52"/>
  <c r="AL83" i="52"/>
  <c r="AL86" i="52"/>
  <c r="AL90" i="52"/>
  <c r="AL93" i="52"/>
  <c r="AL100" i="52"/>
  <c r="AL104" i="52"/>
  <c r="AL106" i="52"/>
  <c r="AJ4" i="15"/>
  <c r="AH6" i="22" s="1"/>
  <c r="AL7" i="57"/>
  <c r="AG22" i="22" s="1"/>
  <c r="AL228" i="57"/>
  <c r="AL226" i="57" s="1"/>
  <c r="AL237" i="57"/>
  <c r="AL235" i="57" s="1"/>
  <c r="AL215" i="57"/>
  <c r="AL217" i="57"/>
  <c r="AL219" i="57"/>
  <c r="AL220" i="57"/>
  <c r="M146" i="63"/>
  <c r="M144" i="63" s="1"/>
  <c r="L146" i="63"/>
  <c r="L144" i="63" s="1"/>
  <c r="K146" i="63"/>
  <c r="K144" i="63" s="1"/>
  <c r="J146" i="63"/>
  <c r="J144" i="63" s="1"/>
  <c r="I146" i="63"/>
  <c r="I144" i="63" s="1"/>
  <c r="M81" i="63"/>
  <c r="L81" i="63"/>
  <c r="K81" i="63"/>
  <c r="J81" i="63"/>
  <c r="I81" i="63"/>
  <c r="M55" i="63"/>
  <c r="L55" i="63"/>
  <c r="K55" i="63"/>
  <c r="J55" i="63"/>
  <c r="I55" i="63"/>
  <c r="M47" i="63"/>
  <c r="L47" i="63"/>
  <c r="K47" i="63"/>
  <c r="J47" i="63"/>
  <c r="I47" i="63"/>
  <c r="M34" i="63"/>
  <c r="L34" i="63"/>
  <c r="L5" i="63" s="1"/>
  <c r="L3" i="63" s="1"/>
  <c r="K34" i="63"/>
  <c r="J34" i="63"/>
  <c r="I34" i="63"/>
  <c r="M7" i="63"/>
  <c r="L7" i="63"/>
  <c r="K7" i="63"/>
  <c r="K5" i="63" s="1"/>
  <c r="J7" i="63"/>
  <c r="J5" i="63" s="1"/>
  <c r="I7" i="63"/>
  <c r="M5" i="63"/>
  <c r="M3" i="63" s="1"/>
  <c r="I5" i="63"/>
  <c r="AI4" i="15"/>
  <c r="AG6" i="22" s="1"/>
  <c r="AK8" i="52"/>
  <c r="AK10" i="52"/>
  <c r="AK13" i="52"/>
  <c r="AK17" i="52"/>
  <c r="AK21" i="52"/>
  <c r="AK22" i="52"/>
  <c r="AK24" i="52"/>
  <c r="AK29" i="52"/>
  <c r="AK31" i="52"/>
  <c r="AK32" i="52"/>
  <c r="AK34" i="52"/>
  <c r="AK35" i="52"/>
  <c r="AK42" i="52"/>
  <c r="AK43" i="52"/>
  <c r="AK47" i="52"/>
  <c r="AK48" i="52"/>
  <c r="AK49" i="52"/>
  <c r="AK51" i="52"/>
  <c r="AK56" i="52"/>
  <c r="AK57" i="52"/>
  <c r="AK59" i="52"/>
  <c r="AK60" i="52"/>
  <c r="AK67" i="52"/>
  <c r="AK68" i="52"/>
  <c r="AK69" i="52"/>
  <c r="AK70" i="52"/>
  <c r="AK71" i="52"/>
  <c r="AK74" i="52"/>
  <c r="AK75" i="52"/>
  <c r="AK77" i="52"/>
  <c r="AK78" i="52"/>
  <c r="AK79" i="52"/>
  <c r="AK83" i="52"/>
  <c r="AK86" i="52"/>
  <c r="AK90" i="52"/>
  <c r="AK100" i="52"/>
  <c r="AK104" i="52"/>
  <c r="AK106" i="52"/>
  <c r="AI4" i="54"/>
  <c r="AI5" i="54"/>
  <c r="AK9" i="61"/>
  <c r="AK17" i="61"/>
  <c r="AK20" i="61"/>
  <c r="AK21" i="61"/>
  <c r="AK25" i="61"/>
  <c r="AK27" i="61"/>
  <c r="AK28" i="61"/>
  <c r="AK29" i="61"/>
  <c r="AK31" i="61"/>
  <c r="AK32" i="61"/>
  <c r="AK36" i="61"/>
  <c r="AK37" i="61"/>
  <c r="AK39" i="61"/>
  <c r="AK40" i="61"/>
  <c r="AK42" i="61"/>
  <c r="AK43" i="61"/>
  <c r="AK44" i="61"/>
  <c r="AK45" i="61"/>
  <c r="AK46" i="61"/>
  <c r="AK49" i="61"/>
  <c r="AK50" i="61"/>
  <c r="AK52" i="61"/>
  <c r="AK53" i="61"/>
  <c r="AK83" i="61"/>
  <c r="AK84" i="61"/>
  <c r="AK87" i="61"/>
  <c r="AK91" i="61"/>
  <c r="AK92" i="61"/>
  <c r="AK93" i="61"/>
  <c r="AK94" i="61"/>
  <c r="AK95" i="61"/>
  <c r="AK96" i="61"/>
  <c r="AK97" i="61"/>
  <c r="AK98" i="61"/>
  <c r="AK99" i="61"/>
  <c r="AK100" i="61"/>
  <c r="AK101" i="61"/>
  <c r="AK102" i="61"/>
  <c r="AK103" i="61"/>
  <c r="AK106" i="61"/>
  <c r="AK107" i="61"/>
  <c r="AK108" i="61"/>
  <c r="AK109" i="61"/>
  <c r="AK110" i="61"/>
  <c r="AK111" i="61"/>
  <c r="AK113" i="61"/>
  <c r="AK115" i="61"/>
  <c r="AK116" i="61"/>
  <c r="AK117" i="61"/>
  <c r="AK121" i="61"/>
  <c r="AK122" i="61"/>
  <c r="AK123" i="61"/>
  <c r="AK124" i="61"/>
  <c r="AK125" i="61"/>
  <c r="AK127" i="61"/>
  <c r="AK130" i="61"/>
  <c r="AK133" i="61"/>
  <c r="AK134" i="61"/>
  <c r="AK135" i="61"/>
  <c r="AK138" i="61"/>
  <c r="AK58" i="61"/>
  <c r="AK62" i="61"/>
  <c r="AK63" i="61"/>
  <c r="AK64" i="61"/>
  <c r="AK69" i="61"/>
  <c r="AK70" i="61"/>
  <c r="AK72" i="61"/>
  <c r="AK73" i="61"/>
  <c r="AK74" i="61"/>
  <c r="AK80" i="61"/>
  <c r="AK140" i="61"/>
  <c r="AK142" i="61"/>
  <c r="AK148" i="61"/>
  <c r="AK149" i="61"/>
  <c r="AK150" i="61"/>
  <c r="AK151" i="61"/>
  <c r="AK153" i="61"/>
  <c r="AK154" i="61"/>
  <c r="AK155" i="61"/>
  <c r="AK156" i="61"/>
  <c r="AK157" i="61"/>
  <c r="AK158" i="61"/>
  <c r="AK159" i="61"/>
  <c r="AK162" i="61"/>
  <c r="AK163" i="61"/>
  <c r="AK164" i="61"/>
  <c r="AK165" i="61"/>
  <c r="AK166" i="61"/>
  <c r="AK167" i="61"/>
  <c r="AG31" i="22"/>
  <c r="AL6" i="60"/>
  <c r="AL208" i="60"/>
  <c r="AG34" i="22" s="1"/>
  <c r="AG23" i="22"/>
  <c r="AG24" i="22"/>
  <c r="AG25" i="22"/>
  <c r="AG26" i="22"/>
  <c r="AG27" i="22"/>
  <c r="AG28" i="22"/>
  <c r="AG29" i="22"/>
  <c r="AI6" i="54"/>
  <c r="AI7" i="54"/>
  <c r="AI5" i="17"/>
  <c r="AI6" i="17"/>
  <c r="AI7" i="17"/>
  <c r="AI10" i="17"/>
  <c r="AG16" i="22" s="1"/>
  <c r="AI4" i="3"/>
  <c r="AK93" i="52"/>
  <c r="O215" i="57"/>
  <c r="O217" i="57"/>
  <c r="O228" i="57"/>
  <c r="O226" i="57" s="1"/>
  <c r="O237" i="57"/>
  <c r="O235" i="57" s="1"/>
  <c r="I8" i="52"/>
  <c r="I21" i="52"/>
  <c r="I22" i="52"/>
  <c r="I29" i="52"/>
  <c r="I31" i="52"/>
  <c r="I32" i="52"/>
  <c r="I34" i="52"/>
  <c r="I35" i="52"/>
  <c r="I42" i="52"/>
  <c r="I47" i="52"/>
  <c r="I48" i="52"/>
  <c r="I49" i="52"/>
  <c r="I56" i="52"/>
  <c r="I57" i="52"/>
  <c r="I59" i="52"/>
  <c r="I60" i="52"/>
  <c r="I67" i="52"/>
  <c r="I68" i="52"/>
  <c r="I69" i="52"/>
  <c r="I70" i="52"/>
  <c r="I71" i="52"/>
  <c r="I74" i="52"/>
  <c r="I77" i="52"/>
  <c r="I78" i="52"/>
  <c r="I79" i="52"/>
  <c r="I104" i="52"/>
  <c r="I106" i="52"/>
  <c r="J8" i="52"/>
  <c r="J21" i="52"/>
  <c r="J22" i="52"/>
  <c r="J29" i="52"/>
  <c r="J31" i="52"/>
  <c r="J32" i="52"/>
  <c r="J34" i="52"/>
  <c r="J35" i="52"/>
  <c r="J42" i="52"/>
  <c r="J47" i="52"/>
  <c r="J48" i="52"/>
  <c r="J49" i="52"/>
  <c r="J56" i="52"/>
  <c r="J57" i="52"/>
  <c r="J59" i="52"/>
  <c r="J60" i="52"/>
  <c r="J67" i="52"/>
  <c r="J68" i="52"/>
  <c r="J69" i="52"/>
  <c r="J70" i="52"/>
  <c r="J71" i="52"/>
  <c r="J74" i="52"/>
  <c r="J77" i="52"/>
  <c r="J78" i="52"/>
  <c r="J79" i="52"/>
  <c r="J104" i="52"/>
  <c r="J106" i="52"/>
  <c r="K8" i="52"/>
  <c r="K21" i="52"/>
  <c r="K22" i="52"/>
  <c r="K29" i="52"/>
  <c r="K31" i="52"/>
  <c r="K32" i="52"/>
  <c r="K34" i="52"/>
  <c r="K35" i="52"/>
  <c r="K42" i="52"/>
  <c r="K47" i="52"/>
  <c r="K48" i="52"/>
  <c r="K49" i="52"/>
  <c r="K56" i="52"/>
  <c r="K57" i="52"/>
  <c r="K59" i="52"/>
  <c r="K60" i="52"/>
  <c r="K67" i="52"/>
  <c r="K68" i="52"/>
  <c r="K69" i="52"/>
  <c r="K70" i="52"/>
  <c r="K71" i="52"/>
  <c r="K74" i="52"/>
  <c r="K77" i="52"/>
  <c r="K78" i="52"/>
  <c r="K79" i="52"/>
  <c r="K104" i="52"/>
  <c r="K106" i="52"/>
  <c r="L8" i="52"/>
  <c r="L21" i="52"/>
  <c r="L22" i="52"/>
  <c r="L29" i="52"/>
  <c r="L31" i="52"/>
  <c r="L32" i="52"/>
  <c r="L34" i="52"/>
  <c r="L35" i="52"/>
  <c r="L42" i="52"/>
  <c r="L47" i="52"/>
  <c r="L48" i="52"/>
  <c r="L49" i="52"/>
  <c r="L56" i="52"/>
  <c r="L57" i="52"/>
  <c r="L59" i="52"/>
  <c r="L60" i="52"/>
  <c r="L67" i="52"/>
  <c r="L68" i="52"/>
  <c r="L69" i="52"/>
  <c r="L70" i="52"/>
  <c r="L71" i="52"/>
  <c r="L74" i="52"/>
  <c r="L77" i="52"/>
  <c r="L78" i="52"/>
  <c r="L79" i="52"/>
  <c r="L104" i="52"/>
  <c r="L106" i="52"/>
  <c r="M8" i="52"/>
  <c r="M21" i="52"/>
  <c r="M22" i="52"/>
  <c r="M29" i="52"/>
  <c r="M31" i="52"/>
  <c r="M32" i="52"/>
  <c r="M34" i="52"/>
  <c r="M35" i="52"/>
  <c r="M42" i="52"/>
  <c r="M47" i="52"/>
  <c r="M48" i="52"/>
  <c r="M49" i="52"/>
  <c r="M56" i="52"/>
  <c r="M57" i="52"/>
  <c r="M59" i="52"/>
  <c r="M60" i="52"/>
  <c r="M67" i="52"/>
  <c r="M68" i="52"/>
  <c r="M69" i="52"/>
  <c r="M70" i="52"/>
  <c r="M71" i="52"/>
  <c r="M74" i="52"/>
  <c r="M77" i="52"/>
  <c r="M78" i="52"/>
  <c r="M79" i="52"/>
  <c r="M104" i="52"/>
  <c r="M106" i="52"/>
  <c r="I36" i="52"/>
  <c r="J36" i="52"/>
  <c r="K36" i="52"/>
  <c r="L36" i="52"/>
  <c r="M36" i="52"/>
  <c r="I93" i="52"/>
  <c r="J93" i="52"/>
  <c r="K93" i="52"/>
  <c r="L93" i="52"/>
  <c r="M93" i="52"/>
  <c r="N8" i="52"/>
  <c r="N10" i="52"/>
  <c r="N13" i="52"/>
  <c r="N17" i="52"/>
  <c r="N21" i="52"/>
  <c r="N22" i="52"/>
  <c r="N24" i="52"/>
  <c r="N29" i="52"/>
  <c r="N31" i="52"/>
  <c r="N32" i="52"/>
  <c r="N34" i="52"/>
  <c r="N35" i="52"/>
  <c r="N42" i="52"/>
  <c r="N43" i="52"/>
  <c r="N47" i="52"/>
  <c r="N48" i="52"/>
  <c r="N49" i="52"/>
  <c r="N51" i="52"/>
  <c r="N56" i="52"/>
  <c r="N57" i="52"/>
  <c r="N59" i="52"/>
  <c r="N60" i="52"/>
  <c r="N67" i="52"/>
  <c r="N68" i="52"/>
  <c r="N69" i="52"/>
  <c r="N70" i="52"/>
  <c r="N71" i="52"/>
  <c r="N74" i="52"/>
  <c r="N75" i="52"/>
  <c r="N77" i="52"/>
  <c r="N78" i="52"/>
  <c r="N79" i="52"/>
  <c r="N83" i="52"/>
  <c r="N86" i="52"/>
  <c r="N90" i="52"/>
  <c r="N100" i="52"/>
  <c r="N104" i="52"/>
  <c r="N106" i="52"/>
  <c r="N36" i="52"/>
  <c r="N93" i="52"/>
  <c r="P228" i="57"/>
  <c r="P226" i="57" s="1"/>
  <c r="P237" i="57"/>
  <c r="P235" i="57" s="1"/>
  <c r="M141" i="60"/>
  <c r="N141" i="60"/>
  <c r="N82" i="60"/>
  <c r="Q228" i="57"/>
  <c r="Q226" i="57" s="1"/>
  <c r="Q237" i="57"/>
  <c r="Q235" i="57" s="1"/>
  <c r="J55" i="60"/>
  <c r="K55" i="60"/>
  <c r="L55" i="60"/>
  <c r="M55" i="60"/>
  <c r="N55" i="60"/>
  <c r="N47" i="60"/>
  <c r="N33" i="60"/>
  <c r="R228" i="57"/>
  <c r="R226" i="57" s="1"/>
  <c r="R237" i="57"/>
  <c r="R235" i="57" s="1"/>
  <c r="S228" i="57"/>
  <c r="S226" i="57" s="1"/>
  <c r="S237" i="57"/>
  <c r="S235" i="57" s="1"/>
  <c r="L4" i="15"/>
  <c r="J6" i="22" s="1"/>
  <c r="M4" i="15"/>
  <c r="K6" i="22" s="1"/>
  <c r="N4" i="15"/>
  <c r="L6" i="22" s="1"/>
  <c r="O4" i="15"/>
  <c r="M6" i="22" s="1"/>
  <c r="P4" i="15"/>
  <c r="N6" i="22" s="1"/>
  <c r="L5" i="17"/>
  <c r="L6" i="17"/>
  <c r="L7" i="17"/>
  <c r="J16" i="22"/>
  <c r="O8" i="52"/>
  <c r="O10" i="52"/>
  <c r="O13" i="52"/>
  <c r="O17" i="52"/>
  <c r="O21" i="52"/>
  <c r="O22" i="52"/>
  <c r="O24" i="52"/>
  <c r="O29" i="52"/>
  <c r="O31" i="52"/>
  <c r="O32" i="52"/>
  <c r="O34" i="52"/>
  <c r="O35" i="52"/>
  <c r="O42" i="52"/>
  <c r="O43" i="52"/>
  <c r="O47" i="52"/>
  <c r="O48" i="52"/>
  <c r="O49" i="52"/>
  <c r="O51" i="52"/>
  <c r="O56" i="52"/>
  <c r="O57" i="52"/>
  <c r="O59" i="52"/>
  <c r="O60" i="52"/>
  <c r="O67" i="52"/>
  <c r="O68" i="52"/>
  <c r="O69" i="52"/>
  <c r="O70" i="52"/>
  <c r="O71" i="52"/>
  <c r="O74" i="52"/>
  <c r="O75" i="52"/>
  <c r="O77" i="52"/>
  <c r="O78" i="52"/>
  <c r="O79" i="52"/>
  <c r="O83" i="52"/>
  <c r="O86" i="52"/>
  <c r="O90" i="52"/>
  <c r="O100" i="52"/>
  <c r="O104" i="52"/>
  <c r="O106" i="52"/>
  <c r="M5" i="17"/>
  <c r="M6" i="17"/>
  <c r="M7" i="17"/>
  <c r="M10" i="17"/>
  <c r="K16" i="22" s="1"/>
  <c r="P8" i="52"/>
  <c r="P10" i="52"/>
  <c r="P13" i="52"/>
  <c r="P17" i="52"/>
  <c r="P21" i="52"/>
  <c r="P22" i="52"/>
  <c r="P24" i="52"/>
  <c r="P29" i="52"/>
  <c r="P31" i="52"/>
  <c r="P32" i="52"/>
  <c r="P34" i="52"/>
  <c r="P35" i="52"/>
  <c r="P42" i="52"/>
  <c r="P43" i="52"/>
  <c r="P47" i="52"/>
  <c r="P48" i="52"/>
  <c r="P49" i="52"/>
  <c r="P51" i="52"/>
  <c r="P56" i="52"/>
  <c r="P57" i="52"/>
  <c r="P59" i="52"/>
  <c r="P60" i="52"/>
  <c r="P67" i="52"/>
  <c r="P68" i="52"/>
  <c r="P69" i="52"/>
  <c r="P70" i="52"/>
  <c r="P71" i="52"/>
  <c r="P74" i="52"/>
  <c r="P75" i="52"/>
  <c r="P77" i="52"/>
  <c r="P78" i="52"/>
  <c r="P79" i="52"/>
  <c r="P83" i="52"/>
  <c r="P86" i="52"/>
  <c r="P90" i="52"/>
  <c r="P100" i="52"/>
  <c r="P104" i="52"/>
  <c r="P106" i="52"/>
  <c r="N5" i="17"/>
  <c r="N6" i="17"/>
  <c r="N7" i="17"/>
  <c r="N10" i="17"/>
  <c r="L16" i="22" s="1"/>
  <c r="Q8" i="52"/>
  <c r="Q10" i="52"/>
  <c r="Q13" i="52"/>
  <c r="Q17" i="52"/>
  <c r="Q21" i="52"/>
  <c r="Q22" i="52"/>
  <c r="Q24" i="52"/>
  <c r="Q29" i="52"/>
  <c r="Q31" i="52"/>
  <c r="Q32" i="52"/>
  <c r="Q34" i="52"/>
  <c r="Q35" i="52"/>
  <c r="Q42" i="52"/>
  <c r="Q43" i="52"/>
  <c r="Q47" i="52"/>
  <c r="Q48" i="52"/>
  <c r="Q49" i="52"/>
  <c r="Q51" i="52"/>
  <c r="Q56" i="52"/>
  <c r="Q57" i="52"/>
  <c r="Q59" i="52"/>
  <c r="Q60" i="52"/>
  <c r="Q67" i="52"/>
  <c r="Q68" i="52"/>
  <c r="Q69" i="52"/>
  <c r="Q70" i="52"/>
  <c r="Q71" i="52"/>
  <c r="Q74" i="52"/>
  <c r="Q75" i="52"/>
  <c r="Q77" i="52"/>
  <c r="Q78" i="52"/>
  <c r="Q79" i="52"/>
  <c r="Q83" i="52"/>
  <c r="Q86" i="52"/>
  <c r="Q90" i="52"/>
  <c r="Q100" i="52"/>
  <c r="Q104" i="52"/>
  <c r="Q106" i="52"/>
  <c r="O5" i="17"/>
  <c r="O6" i="17"/>
  <c r="O7" i="17"/>
  <c r="O10" i="17"/>
  <c r="M16" i="22" s="1"/>
  <c r="R8" i="52"/>
  <c r="R10" i="52"/>
  <c r="R13" i="52"/>
  <c r="R17" i="52"/>
  <c r="R21" i="52"/>
  <c r="R22" i="52"/>
  <c r="R24" i="52"/>
  <c r="R29" i="52"/>
  <c r="R31" i="52"/>
  <c r="R32" i="52"/>
  <c r="R34" i="52"/>
  <c r="R35" i="52"/>
  <c r="R42" i="52"/>
  <c r="R43" i="52"/>
  <c r="R47" i="52"/>
  <c r="R48" i="52"/>
  <c r="R49" i="52"/>
  <c r="R51" i="52"/>
  <c r="R56" i="52"/>
  <c r="R57" i="52"/>
  <c r="R59" i="52"/>
  <c r="R60" i="52"/>
  <c r="R67" i="52"/>
  <c r="R68" i="52"/>
  <c r="R69" i="52"/>
  <c r="R70" i="52"/>
  <c r="R71" i="52"/>
  <c r="R74" i="52"/>
  <c r="R75" i="52"/>
  <c r="R77" i="52"/>
  <c r="R78" i="52"/>
  <c r="R79" i="52"/>
  <c r="R83" i="52"/>
  <c r="R86" i="52"/>
  <c r="R90" i="52"/>
  <c r="R100" i="52"/>
  <c r="R104" i="52"/>
  <c r="R106" i="52"/>
  <c r="P5" i="17"/>
  <c r="P6" i="17"/>
  <c r="P7" i="17"/>
  <c r="P10" i="17"/>
  <c r="N16" i="22" s="1"/>
  <c r="L4" i="54"/>
  <c r="L5" i="54"/>
  <c r="L6" i="54"/>
  <c r="L7" i="54"/>
  <c r="M4" i="54"/>
  <c r="M5" i="54"/>
  <c r="M6" i="54"/>
  <c r="M7" i="54"/>
  <c r="N4" i="54"/>
  <c r="N5" i="54"/>
  <c r="N6" i="54"/>
  <c r="N7" i="54"/>
  <c r="O4" i="54"/>
  <c r="O5" i="54"/>
  <c r="O6" i="54"/>
  <c r="O7" i="54"/>
  <c r="P4" i="54"/>
  <c r="P5" i="54"/>
  <c r="P6" i="54"/>
  <c r="P7" i="54"/>
  <c r="N9" i="61"/>
  <c r="N17" i="61"/>
  <c r="N20" i="61"/>
  <c r="N21" i="61"/>
  <c r="N25" i="61"/>
  <c r="N27" i="61"/>
  <c r="N28" i="61"/>
  <c r="N29" i="61"/>
  <c r="N31" i="61"/>
  <c r="N32" i="61"/>
  <c r="N36" i="61"/>
  <c r="N37" i="61"/>
  <c r="N39" i="61"/>
  <c r="N40" i="61"/>
  <c r="N42" i="61"/>
  <c r="N43" i="61"/>
  <c r="N44" i="61"/>
  <c r="N45" i="61"/>
  <c r="N46" i="61"/>
  <c r="N49" i="61"/>
  <c r="N50" i="61"/>
  <c r="N52" i="61"/>
  <c r="N53" i="61"/>
  <c r="N83" i="61"/>
  <c r="N84" i="61"/>
  <c r="N87" i="61"/>
  <c r="N91" i="61"/>
  <c r="N92" i="61"/>
  <c r="N93" i="61"/>
  <c r="N94" i="61"/>
  <c r="N95" i="61"/>
  <c r="N96" i="61"/>
  <c r="N97" i="61"/>
  <c r="N98" i="61"/>
  <c r="N99" i="61"/>
  <c r="N100" i="61"/>
  <c r="N101" i="61"/>
  <c r="N102" i="61"/>
  <c r="N103" i="61"/>
  <c r="N106" i="61"/>
  <c r="N107" i="61"/>
  <c r="N108" i="61"/>
  <c r="N109" i="61"/>
  <c r="N110" i="61"/>
  <c r="N111" i="61"/>
  <c r="N113" i="61"/>
  <c r="N115" i="61"/>
  <c r="N116" i="61"/>
  <c r="N117" i="61"/>
  <c r="N121" i="61"/>
  <c r="N122" i="61"/>
  <c r="N123" i="61"/>
  <c r="N124" i="61"/>
  <c r="N125" i="61"/>
  <c r="N127" i="61"/>
  <c r="N130" i="61"/>
  <c r="N133" i="61"/>
  <c r="N134" i="61"/>
  <c r="N135" i="61"/>
  <c r="N138" i="61"/>
  <c r="N58" i="61"/>
  <c r="N62" i="61"/>
  <c r="N63" i="61"/>
  <c r="N64" i="61"/>
  <c r="N69" i="61"/>
  <c r="N70" i="61"/>
  <c r="N72" i="61"/>
  <c r="N73" i="61"/>
  <c r="N74" i="61"/>
  <c r="N80" i="61"/>
  <c r="N140" i="61"/>
  <c r="N142" i="61"/>
  <c r="N148" i="61"/>
  <c r="N149" i="61"/>
  <c r="N150" i="61"/>
  <c r="N151" i="61"/>
  <c r="N153" i="61"/>
  <c r="N154" i="61"/>
  <c r="N155" i="61"/>
  <c r="N156" i="61"/>
  <c r="N157" i="61"/>
  <c r="N158" i="61"/>
  <c r="N159" i="61"/>
  <c r="N162" i="61"/>
  <c r="N163" i="61"/>
  <c r="N164" i="61"/>
  <c r="N165" i="61"/>
  <c r="N166" i="61"/>
  <c r="N167" i="61"/>
  <c r="O9" i="61"/>
  <c r="O17" i="61"/>
  <c r="O20" i="61"/>
  <c r="O21" i="61"/>
  <c r="O25" i="61"/>
  <c r="O27" i="61"/>
  <c r="O28" i="61"/>
  <c r="O29" i="61"/>
  <c r="O31" i="61"/>
  <c r="O32" i="61"/>
  <c r="O36" i="61"/>
  <c r="O37" i="61"/>
  <c r="O39" i="61"/>
  <c r="O40" i="61"/>
  <c r="O42" i="61"/>
  <c r="O43" i="61"/>
  <c r="O44" i="61"/>
  <c r="O45" i="61"/>
  <c r="O46" i="61"/>
  <c r="O49" i="61"/>
  <c r="O50" i="61"/>
  <c r="O52" i="61"/>
  <c r="O53" i="61"/>
  <c r="O83" i="61"/>
  <c r="O84" i="61"/>
  <c r="O87" i="61"/>
  <c r="O91" i="61"/>
  <c r="O92" i="61"/>
  <c r="O93" i="61"/>
  <c r="O94" i="61"/>
  <c r="O95" i="61"/>
  <c r="O96" i="61"/>
  <c r="O97" i="61"/>
  <c r="O98" i="61"/>
  <c r="O99" i="61"/>
  <c r="O100" i="61"/>
  <c r="O101" i="61"/>
  <c r="O102" i="61"/>
  <c r="O103" i="61"/>
  <c r="O106" i="61"/>
  <c r="O107" i="61"/>
  <c r="O108" i="61"/>
  <c r="O109" i="61"/>
  <c r="O110" i="61"/>
  <c r="O111" i="61"/>
  <c r="O113" i="61"/>
  <c r="O115" i="61"/>
  <c r="O116" i="61"/>
  <c r="O117" i="61"/>
  <c r="O121" i="61"/>
  <c r="O122" i="61"/>
  <c r="O123" i="61"/>
  <c r="O124" i="61"/>
  <c r="O125" i="61"/>
  <c r="O127" i="61"/>
  <c r="O130" i="61"/>
  <c r="O133" i="61"/>
  <c r="O134" i="61"/>
  <c r="O135" i="61"/>
  <c r="O138" i="61"/>
  <c r="O58" i="61"/>
  <c r="O62" i="61"/>
  <c r="O63" i="61"/>
  <c r="O64" i="61"/>
  <c r="O69" i="61"/>
  <c r="O70" i="61"/>
  <c r="O72" i="61"/>
  <c r="O73" i="61"/>
  <c r="O74" i="61"/>
  <c r="O80" i="61"/>
  <c r="O140" i="61"/>
  <c r="O142" i="61"/>
  <c r="O148" i="61"/>
  <c r="O149" i="61"/>
  <c r="O150" i="61"/>
  <c r="O151" i="61"/>
  <c r="O153" i="61"/>
  <c r="O154" i="61"/>
  <c r="O155" i="61"/>
  <c r="O156" i="61"/>
  <c r="O157" i="61"/>
  <c r="O158" i="61"/>
  <c r="O159" i="61"/>
  <c r="O162" i="61"/>
  <c r="O163" i="61"/>
  <c r="O164" i="61"/>
  <c r="O165" i="61"/>
  <c r="O166" i="61"/>
  <c r="O167" i="61"/>
  <c r="P9" i="61"/>
  <c r="P17" i="61"/>
  <c r="P20" i="61"/>
  <c r="P21" i="61"/>
  <c r="P25" i="61"/>
  <c r="P27" i="61"/>
  <c r="P28" i="61"/>
  <c r="P29" i="61"/>
  <c r="P31" i="61"/>
  <c r="P32" i="61"/>
  <c r="P36" i="61"/>
  <c r="P37" i="61"/>
  <c r="P39" i="61"/>
  <c r="P40" i="61"/>
  <c r="P42" i="61"/>
  <c r="P43" i="61"/>
  <c r="P44" i="61"/>
  <c r="P45" i="61"/>
  <c r="P46" i="61"/>
  <c r="P49" i="61"/>
  <c r="P50" i="61"/>
  <c r="P52" i="61"/>
  <c r="P53" i="61"/>
  <c r="P83" i="61"/>
  <c r="P84" i="61"/>
  <c r="P87" i="61"/>
  <c r="P91" i="61"/>
  <c r="P92" i="61"/>
  <c r="P93" i="61"/>
  <c r="P94" i="61"/>
  <c r="P95" i="61"/>
  <c r="P96" i="61"/>
  <c r="P97" i="61"/>
  <c r="P98" i="61"/>
  <c r="P99" i="61"/>
  <c r="P100" i="61"/>
  <c r="P101" i="61"/>
  <c r="P102" i="61"/>
  <c r="P103" i="61"/>
  <c r="P106" i="61"/>
  <c r="P107" i="61"/>
  <c r="P108" i="61"/>
  <c r="P109" i="61"/>
  <c r="P110" i="61"/>
  <c r="P111" i="61"/>
  <c r="P113" i="61"/>
  <c r="P115" i="61"/>
  <c r="P116" i="61"/>
  <c r="P117" i="61"/>
  <c r="P121" i="61"/>
  <c r="P122" i="61"/>
  <c r="P123" i="61"/>
  <c r="P124" i="61"/>
  <c r="P125" i="61"/>
  <c r="P127" i="61"/>
  <c r="P130" i="61"/>
  <c r="P133" i="61"/>
  <c r="P134" i="61"/>
  <c r="P135" i="61"/>
  <c r="P138" i="61"/>
  <c r="P58" i="61"/>
  <c r="P62" i="61"/>
  <c r="P63" i="61"/>
  <c r="P64" i="61"/>
  <c r="P69" i="61"/>
  <c r="P70" i="61"/>
  <c r="P72" i="61"/>
  <c r="P73" i="61"/>
  <c r="P74" i="61"/>
  <c r="P80" i="61"/>
  <c r="P140" i="61"/>
  <c r="P142" i="61"/>
  <c r="P148" i="61"/>
  <c r="P149" i="61"/>
  <c r="P150" i="61"/>
  <c r="P151" i="61"/>
  <c r="P153" i="61"/>
  <c r="P154" i="61"/>
  <c r="P155" i="61"/>
  <c r="P156" i="61"/>
  <c r="P157" i="61"/>
  <c r="P158" i="61"/>
  <c r="P159" i="61"/>
  <c r="P162" i="61"/>
  <c r="P163" i="61"/>
  <c r="P164" i="61"/>
  <c r="P165" i="61"/>
  <c r="P166" i="61"/>
  <c r="P167" i="61"/>
  <c r="Q9" i="61"/>
  <c r="Q17" i="61"/>
  <c r="Q20" i="61"/>
  <c r="Q21" i="61"/>
  <c r="Q25" i="61"/>
  <c r="Q27" i="61"/>
  <c r="Q28" i="61"/>
  <c r="Q29" i="61"/>
  <c r="Q31" i="61"/>
  <c r="Q32" i="61"/>
  <c r="Q36" i="61"/>
  <c r="Q37" i="61"/>
  <c r="Q39" i="61"/>
  <c r="Q40" i="61"/>
  <c r="Q42" i="61"/>
  <c r="Q43" i="61"/>
  <c r="Q44" i="61"/>
  <c r="Q45" i="61"/>
  <c r="Q46" i="61"/>
  <c r="Q49" i="61"/>
  <c r="Q50" i="61"/>
  <c r="Q52" i="61"/>
  <c r="Q53" i="61"/>
  <c r="Q83" i="61"/>
  <c r="Q84" i="61"/>
  <c r="Q87" i="61"/>
  <c r="Q91" i="61"/>
  <c r="Q92" i="61"/>
  <c r="Q93" i="61"/>
  <c r="Q94" i="61"/>
  <c r="Q95" i="61"/>
  <c r="Q96" i="61"/>
  <c r="Q97" i="61"/>
  <c r="Q98" i="61"/>
  <c r="Q99" i="61"/>
  <c r="Q100" i="61"/>
  <c r="Q101" i="61"/>
  <c r="Q102" i="61"/>
  <c r="Q103" i="61"/>
  <c r="Q106" i="61"/>
  <c r="Q107" i="61"/>
  <c r="Q108" i="61"/>
  <c r="Q109" i="61"/>
  <c r="Q110" i="61"/>
  <c r="Q111" i="61"/>
  <c r="Q113" i="61"/>
  <c r="Q115" i="61"/>
  <c r="Q116" i="61"/>
  <c r="Q117" i="61"/>
  <c r="Q121" i="61"/>
  <c r="Q122" i="61"/>
  <c r="Q123" i="61"/>
  <c r="Q124" i="61"/>
  <c r="Q125" i="61"/>
  <c r="Q127" i="61"/>
  <c r="Q130" i="61"/>
  <c r="Q133" i="61"/>
  <c r="Q134" i="61"/>
  <c r="Q135" i="61"/>
  <c r="Q138" i="61"/>
  <c r="Q58" i="61"/>
  <c r="Q62" i="61"/>
  <c r="Q63" i="61"/>
  <c r="Q64" i="61"/>
  <c r="Q69" i="61"/>
  <c r="Q70" i="61"/>
  <c r="Q72" i="61"/>
  <c r="Q73" i="61"/>
  <c r="Q74" i="61"/>
  <c r="Q80" i="61"/>
  <c r="Q140" i="61"/>
  <c r="Q142" i="61"/>
  <c r="Q148" i="61"/>
  <c r="Q149" i="61"/>
  <c r="Q150" i="61"/>
  <c r="Q151" i="61"/>
  <c r="Q153" i="61"/>
  <c r="Q154" i="61"/>
  <c r="Q155" i="61"/>
  <c r="Q156" i="61"/>
  <c r="Q157" i="61"/>
  <c r="Q158" i="61"/>
  <c r="Q159" i="61"/>
  <c r="Q162" i="61"/>
  <c r="Q163" i="61"/>
  <c r="Q164" i="61"/>
  <c r="Q165" i="61"/>
  <c r="Q166" i="61"/>
  <c r="Q167" i="61"/>
  <c r="R9" i="61"/>
  <c r="R17" i="61"/>
  <c r="R20" i="61"/>
  <c r="R21" i="61"/>
  <c r="R25" i="61"/>
  <c r="R27" i="61"/>
  <c r="R28" i="61"/>
  <c r="R29" i="61"/>
  <c r="R31" i="61"/>
  <c r="R32" i="61"/>
  <c r="R36" i="61"/>
  <c r="R37" i="61"/>
  <c r="R39" i="61"/>
  <c r="R40" i="61"/>
  <c r="R42" i="61"/>
  <c r="R43" i="61"/>
  <c r="R44" i="61"/>
  <c r="R45" i="61"/>
  <c r="R46" i="61"/>
  <c r="R49" i="61"/>
  <c r="R50" i="61"/>
  <c r="R52" i="61"/>
  <c r="R53" i="61"/>
  <c r="R83" i="61"/>
  <c r="R84" i="61"/>
  <c r="R87" i="61"/>
  <c r="R91" i="61"/>
  <c r="R92" i="61"/>
  <c r="R93" i="61"/>
  <c r="R94" i="61"/>
  <c r="R95" i="61"/>
  <c r="R96" i="61"/>
  <c r="R97" i="61"/>
  <c r="R98" i="61"/>
  <c r="R99" i="61"/>
  <c r="R100" i="61"/>
  <c r="R101" i="61"/>
  <c r="R102" i="61"/>
  <c r="R103" i="61"/>
  <c r="R106" i="61"/>
  <c r="R107" i="61"/>
  <c r="R108" i="61"/>
  <c r="R109" i="61"/>
  <c r="R110" i="61"/>
  <c r="R111" i="61"/>
  <c r="R113" i="61"/>
  <c r="R115" i="61"/>
  <c r="R116" i="61"/>
  <c r="R117" i="61"/>
  <c r="R121" i="61"/>
  <c r="R122" i="61"/>
  <c r="R123" i="61"/>
  <c r="R124" i="61"/>
  <c r="R125" i="61"/>
  <c r="R127" i="61"/>
  <c r="R130" i="61"/>
  <c r="R133" i="61"/>
  <c r="R134" i="61"/>
  <c r="R135" i="61"/>
  <c r="R138" i="61"/>
  <c r="R58" i="61"/>
  <c r="R62" i="61"/>
  <c r="R63" i="61"/>
  <c r="R64" i="61"/>
  <c r="R69" i="61"/>
  <c r="R70" i="61"/>
  <c r="R72" i="61"/>
  <c r="R73" i="61"/>
  <c r="R74" i="61"/>
  <c r="R80" i="61"/>
  <c r="R140" i="61"/>
  <c r="R142" i="61"/>
  <c r="R148" i="61"/>
  <c r="R149" i="61"/>
  <c r="R150" i="61"/>
  <c r="R151" i="61"/>
  <c r="R153" i="61"/>
  <c r="R154" i="61"/>
  <c r="R155" i="61"/>
  <c r="R156" i="61"/>
  <c r="R157" i="61"/>
  <c r="R158" i="61"/>
  <c r="R159" i="61"/>
  <c r="R162" i="61"/>
  <c r="R163" i="61"/>
  <c r="R164" i="61"/>
  <c r="R165" i="61"/>
  <c r="R166" i="61"/>
  <c r="R167" i="61"/>
  <c r="O7" i="57"/>
  <c r="O5" i="57" s="1"/>
  <c r="J21" i="22" s="1"/>
  <c r="J31" i="22"/>
  <c r="P7" i="57"/>
  <c r="P5" i="57" s="1"/>
  <c r="K31" i="22"/>
  <c r="Q7" i="57"/>
  <c r="Q5" i="57" s="1"/>
  <c r="L21" i="22" s="1"/>
  <c r="L31" i="22"/>
  <c r="R7" i="57"/>
  <c r="R5" i="57" s="1"/>
  <c r="M21" i="22" s="1"/>
  <c r="M31" i="22"/>
  <c r="S7" i="57"/>
  <c r="S5" i="57" s="1"/>
  <c r="N21" i="22" s="1"/>
  <c r="N31" i="22"/>
  <c r="O6" i="60"/>
  <c r="O4" i="60" s="1"/>
  <c r="P6" i="60"/>
  <c r="Q6" i="60"/>
  <c r="Q4" i="60" s="1"/>
  <c r="R6" i="60"/>
  <c r="S6" i="60"/>
  <c r="O208" i="60"/>
  <c r="J34" i="22" s="1"/>
  <c r="P208" i="60"/>
  <c r="K34" i="22" s="1"/>
  <c r="Q208" i="60"/>
  <c r="L34" i="22" s="1"/>
  <c r="R208" i="60"/>
  <c r="M34" i="22" s="1"/>
  <c r="S208" i="60"/>
  <c r="N34" i="22" s="1"/>
  <c r="W7" i="57"/>
  <c r="R22" i="22" s="1"/>
  <c r="W228" i="57"/>
  <c r="W226" i="57" s="1"/>
  <c r="W237" i="57"/>
  <c r="W235" i="57" s="1"/>
  <c r="T228" i="57"/>
  <c r="T226" i="57" s="1"/>
  <c r="T237" i="57"/>
  <c r="T235" i="57" s="1"/>
  <c r="O25" i="22"/>
  <c r="U228" i="57"/>
  <c r="U226" i="57" s="1"/>
  <c r="U237" i="57"/>
  <c r="U235" i="57" s="1"/>
  <c r="J47" i="60"/>
  <c r="K47" i="60"/>
  <c r="L47" i="60"/>
  <c r="M47" i="60"/>
  <c r="V228" i="57"/>
  <c r="V226" i="57" s="1"/>
  <c r="V237" i="57"/>
  <c r="V235" i="57" s="1"/>
  <c r="Q4" i="15"/>
  <c r="O6" i="22" s="1"/>
  <c r="R4" i="15"/>
  <c r="P6" i="22" s="1"/>
  <c r="S4" i="15"/>
  <c r="Q6" i="22" s="1"/>
  <c r="R6" i="22"/>
  <c r="U4" i="15"/>
  <c r="S6" i="22" s="1"/>
  <c r="S8" i="52"/>
  <c r="S10" i="52"/>
  <c r="S13" i="52"/>
  <c r="S17" i="52"/>
  <c r="S21" i="52"/>
  <c r="S22" i="52"/>
  <c r="S24" i="52"/>
  <c r="S29" i="52"/>
  <c r="S31" i="52"/>
  <c r="S32" i="52"/>
  <c r="S34" i="52"/>
  <c r="S35" i="52"/>
  <c r="S42" i="52"/>
  <c r="S43" i="52"/>
  <c r="S47" i="52"/>
  <c r="S48" i="52"/>
  <c r="S49" i="52"/>
  <c r="S51" i="52"/>
  <c r="S56" i="52"/>
  <c r="S57" i="52"/>
  <c r="S59" i="52"/>
  <c r="S60" i="52"/>
  <c r="S67" i="52"/>
  <c r="S68" i="52"/>
  <c r="S69" i="52"/>
  <c r="S70" i="52"/>
  <c r="S71" i="52"/>
  <c r="S74" i="52"/>
  <c r="S75" i="52"/>
  <c r="S77" i="52"/>
  <c r="S78" i="52"/>
  <c r="S79" i="52"/>
  <c r="S83" i="52"/>
  <c r="S86" i="52"/>
  <c r="S90" i="52"/>
  <c r="S100" i="52"/>
  <c r="S104" i="52"/>
  <c r="S106" i="52"/>
  <c r="Q5" i="17"/>
  <c r="Q6" i="17"/>
  <c r="Q7" i="17"/>
  <c r="Q10" i="17"/>
  <c r="O16" i="22" s="1"/>
  <c r="T8" i="52"/>
  <c r="T10" i="52"/>
  <c r="T13" i="52"/>
  <c r="T17" i="52"/>
  <c r="T21" i="52"/>
  <c r="T22" i="52"/>
  <c r="T24" i="52"/>
  <c r="T29" i="52"/>
  <c r="T31" i="52"/>
  <c r="T32" i="52"/>
  <c r="T34" i="52"/>
  <c r="T35" i="52"/>
  <c r="T42" i="52"/>
  <c r="T43" i="52"/>
  <c r="T47" i="52"/>
  <c r="T48" i="52"/>
  <c r="T49" i="52"/>
  <c r="T51" i="52"/>
  <c r="T56" i="52"/>
  <c r="T57" i="52"/>
  <c r="T59" i="52"/>
  <c r="T60" i="52"/>
  <c r="T67" i="52"/>
  <c r="T68" i="52"/>
  <c r="T69" i="52"/>
  <c r="T70" i="52"/>
  <c r="T71" i="52"/>
  <c r="T74" i="52"/>
  <c r="T75" i="52"/>
  <c r="T77" i="52"/>
  <c r="T78" i="52"/>
  <c r="T79" i="52"/>
  <c r="T83" i="52"/>
  <c r="T86" i="52"/>
  <c r="T90" i="52"/>
  <c r="T100" i="52"/>
  <c r="T104" i="52"/>
  <c r="T106" i="52"/>
  <c r="R5" i="17"/>
  <c r="R6" i="17"/>
  <c r="R7" i="17"/>
  <c r="R10" i="17"/>
  <c r="P16" i="22" s="1"/>
  <c r="U8" i="52"/>
  <c r="U10" i="52"/>
  <c r="U13" i="52"/>
  <c r="U17" i="52"/>
  <c r="U21" i="52"/>
  <c r="U22" i="52"/>
  <c r="U24" i="52"/>
  <c r="U29" i="52"/>
  <c r="U31" i="52"/>
  <c r="U32" i="52"/>
  <c r="U34" i="52"/>
  <c r="U35" i="52"/>
  <c r="U42" i="52"/>
  <c r="U43" i="52"/>
  <c r="U47" i="52"/>
  <c r="U48" i="52"/>
  <c r="U49" i="52"/>
  <c r="U51" i="52"/>
  <c r="U56" i="52"/>
  <c r="U57" i="52"/>
  <c r="U59" i="52"/>
  <c r="U60" i="52"/>
  <c r="U67" i="52"/>
  <c r="U68" i="52"/>
  <c r="U69" i="52"/>
  <c r="U70" i="52"/>
  <c r="U71" i="52"/>
  <c r="U74" i="52"/>
  <c r="U75" i="52"/>
  <c r="U77" i="52"/>
  <c r="U78" i="52"/>
  <c r="U79" i="52"/>
  <c r="U83" i="52"/>
  <c r="U86" i="52"/>
  <c r="U90" i="52"/>
  <c r="U100" i="52"/>
  <c r="U104" i="52"/>
  <c r="U106" i="52"/>
  <c r="S5" i="17"/>
  <c r="S6" i="17"/>
  <c r="S7" i="17"/>
  <c r="S10" i="17"/>
  <c r="Q16" i="22" s="1"/>
  <c r="V8" i="52"/>
  <c r="V10" i="52"/>
  <c r="V13" i="52"/>
  <c r="V17" i="52"/>
  <c r="V21" i="52"/>
  <c r="V22" i="52"/>
  <c r="V24" i="52"/>
  <c r="V29" i="52"/>
  <c r="V31" i="52"/>
  <c r="V32" i="52"/>
  <c r="V34" i="52"/>
  <c r="V35" i="52"/>
  <c r="V42" i="52"/>
  <c r="V43" i="52"/>
  <c r="V47" i="52"/>
  <c r="V48" i="52"/>
  <c r="V49" i="52"/>
  <c r="V51" i="52"/>
  <c r="V56" i="52"/>
  <c r="V57" i="52"/>
  <c r="V59" i="52"/>
  <c r="V60" i="52"/>
  <c r="V67" i="52"/>
  <c r="V68" i="52"/>
  <c r="V69" i="52"/>
  <c r="V70" i="52"/>
  <c r="V71" i="52"/>
  <c r="V74" i="52"/>
  <c r="V75" i="52"/>
  <c r="V77" i="52"/>
  <c r="V78" i="52"/>
  <c r="V79" i="52"/>
  <c r="V83" i="52"/>
  <c r="V86" i="52"/>
  <c r="V90" i="52"/>
  <c r="V100" i="52"/>
  <c r="V104" i="52"/>
  <c r="V106" i="52"/>
  <c r="T5" i="17"/>
  <c r="T6" i="17"/>
  <c r="T7" i="17"/>
  <c r="T10" i="17"/>
  <c r="R16" i="22" s="1"/>
  <c r="W8" i="52"/>
  <c r="W10" i="52"/>
  <c r="W13" i="52"/>
  <c r="W17" i="52"/>
  <c r="W21" i="52"/>
  <c r="W22" i="52"/>
  <c r="W24" i="52"/>
  <c r="W29" i="52"/>
  <c r="W31" i="52"/>
  <c r="W32" i="52"/>
  <c r="W34" i="52"/>
  <c r="W35" i="52"/>
  <c r="W42" i="52"/>
  <c r="W43" i="52"/>
  <c r="W47" i="52"/>
  <c r="W48" i="52"/>
  <c r="W49" i="52"/>
  <c r="W51" i="52"/>
  <c r="W56" i="52"/>
  <c r="W57" i="52"/>
  <c r="W59" i="52"/>
  <c r="W60" i="52"/>
  <c r="W67" i="52"/>
  <c r="W68" i="52"/>
  <c r="W69" i="52"/>
  <c r="W70" i="52"/>
  <c r="W71" i="52"/>
  <c r="W74" i="52"/>
  <c r="W75" i="52"/>
  <c r="W77" i="52"/>
  <c r="W78" i="52"/>
  <c r="W79" i="52"/>
  <c r="W83" i="52"/>
  <c r="W86" i="52"/>
  <c r="W90" i="52"/>
  <c r="W100" i="52"/>
  <c r="W104" i="52"/>
  <c r="W106" i="52"/>
  <c r="U5" i="17"/>
  <c r="U6" i="17"/>
  <c r="U7" i="17"/>
  <c r="U10" i="17"/>
  <c r="S16" i="22" s="1"/>
  <c r="Q4" i="54"/>
  <c r="Q5" i="54"/>
  <c r="Q6" i="54"/>
  <c r="Q7" i="54"/>
  <c r="R4" i="54"/>
  <c r="R5" i="54"/>
  <c r="R6" i="54"/>
  <c r="R7" i="54"/>
  <c r="S4" i="54"/>
  <c r="S5" i="54"/>
  <c r="S6" i="54"/>
  <c r="S7" i="54"/>
  <c r="T4" i="54"/>
  <c r="T5" i="54"/>
  <c r="T6" i="54"/>
  <c r="T7" i="54"/>
  <c r="U4" i="54"/>
  <c r="U5" i="54"/>
  <c r="U6" i="54"/>
  <c r="U7" i="54"/>
  <c r="S9" i="61"/>
  <c r="S17" i="61"/>
  <c r="S20" i="61"/>
  <c r="S21" i="61"/>
  <c r="S25" i="61"/>
  <c r="S27" i="61"/>
  <c r="S28" i="61"/>
  <c r="S29" i="61"/>
  <c r="S31" i="61"/>
  <c r="S32" i="61"/>
  <c r="S36" i="61"/>
  <c r="S37" i="61"/>
  <c r="S39" i="61"/>
  <c r="S40" i="61"/>
  <c r="S42" i="61"/>
  <c r="S43" i="61"/>
  <c r="S44" i="61"/>
  <c r="S45" i="61"/>
  <c r="S46" i="61"/>
  <c r="S49" i="61"/>
  <c r="S50" i="61"/>
  <c r="S52" i="61"/>
  <c r="S53" i="61"/>
  <c r="S83" i="61"/>
  <c r="S84" i="61"/>
  <c r="S87" i="61"/>
  <c r="S91" i="61"/>
  <c r="S92" i="61"/>
  <c r="S93" i="61"/>
  <c r="S94" i="61"/>
  <c r="S95" i="61"/>
  <c r="S96" i="61"/>
  <c r="S97" i="61"/>
  <c r="S98" i="61"/>
  <c r="S99" i="61"/>
  <c r="S100" i="61"/>
  <c r="S101" i="61"/>
  <c r="S102" i="61"/>
  <c r="S103" i="61"/>
  <c r="S106" i="61"/>
  <c r="S107" i="61"/>
  <c r="S108" i="61"/>
  <c r="S109" i="61"/>
  <c r="S110" i="61"/>
  <c r="S111" i="61"/>
  <c r="S113" i="61"/>
  <c r="S115" i="61"/>
  <c r="S116" i="61"/>
  <c r="S117" i="61"/>
  <c r="S121" i="61"/>
  <c r="S122" i="61"/>
  <c r="S123" i="61"/>
  <c r="S124" i="61"/>
  <c r="S125" i="61"/>
  <c r="S127" i="61"/>
  <c r="S130" i="61"/>
  <c r="S133" i="61"/>
  <c r="S134" i="61"/>
  <c r="S135" i="61"/>
  <c r="S138" i="61"/>
  <c r="S58" i="61"/>
  <c r="S62" i="61"/>
  <c r="S63" i="61"/>
  <c r="S64" i="61"/>
  <c r="S69" i="61"/>
  <c r="S70" i="61"/>
  <c r="S72" i="61"/>
  <c r="S73" i="61"/>
  <c r="S74" i="61"/>
  <c r="S80" i="61"/>
  <c r="S140" i="61"/>
  <c r="S142" i="61"/>
  <c r="S148" i="61"/>
  <c r="S149" i="61"/>
  <c r="S150" i="61"/>
  <c r="S151" i="61"/>
  <c r="S153" i="61"/>
  <c r="S154" i="61"/>
  <c r="S155" i="61"/>
  <c r="S156" i="61"/>
  <c r="S157" i="61"/>
  <c r="S158" i="61"/>
  <c r="S159" i="61"/>
  <c r="S162" i="61"/>
  <c r="S163" i="61"/>
  <c r="S164" i="61"/>
  <c r="S165" i="61"/>
  <c r="S166" i="61"/>
  <c r="S167" i="61"/>
  <c r="T9" i="61"/>
  <c r="T17" i="61"/>
  <c r="T20" i="61"/>
  <c r="T21" i="61"/>
  <c r="T25" i="61"/>
  <c r="T27" i="61"/>
  <c r="T28" i="61"/>
  <c r="T29" i="61"/>
  <c r="T31" i="61"/>
  <c r="T32" i="61"/>
  <c r="T36" i="61"/>
  <c r="T37" i="61"/>
  <c r="T39" i="61"/>
  <c r="T40" i="61"/>
  <c r="T42" i="61"/>
  <c r="T43" i="61"/>
  <c r="T44" i="61"/>
  <c r="T45" i="61"/>
  <c r="T46" i="61"/>
  <c r="T49" i="61"/>
  <c r="T50" i="61"/>
  <c r="T52" i="61"/>
  <c r="T53" i="61"/>
  <c r="T83" i="61"/>
  <c r="T84" i="61"/>
  <c r="T87" i="61"/>
  <c r="T91" i="61"/>
  <c r="T92" i="61"/>
  <c r="T93" i="61"/>
  <c r="T94" i="61"/>
  <c r="T95" i="61"/>
  <c r="T96" i="61"/>
  <c r="T97" i="61"/>
  <c r="T98" i="61"/>
  <c r="T99" i="61"/>
  <c r="T100" i="61"/>
  <c r="T101" i="61"/>
  <c r="T102" i="61"/>
  <c r="T103" i="61"/>
  <c r="T106" i="61"/>
  <c r="T107" i="61"/>
  <c r="T108" i="61"/>
  <c r="T109" i="61"/>
  <c r="T110" i="61"/>
  <c r="T111" i="61"/>
  <c r="T113" i="61"/>
  <c r="T115" i="61"/>
  <c r="T116" i="61"/>
  <c r="T117" i="61"/>
  <c r="T121" i="61"/>
  <c r="T122" i="61"/>
  <c r="T123" i="61"/>
  <c r="T124" i="61"/>
  <c r="T125" i="61"/>
  <c r="T127" i="61"/>
  <c r="T130" i="61"/>
  <c r="T133" i="61"/>
  <c r="T134" i="61"/>
  <c r="T135" i="61"/>
  <c r="T138" i="61"/>
  <c r="T58" i="61"/>
  <c r="T62" i="61"/>
  <c r="T63" i="61"/>
  <c r="T64" i="61"/>
  <c r="T69" i="61"/>
  <c r="T70" i="61"/>
  <c r="T72" i="61"/>
  <c r="T73" i="61"/>
  <c r="T74" i="61"/>
  <c r="T80" i="61"/>
  <c r="T140" i="61"/>
  <c r="T142" i="61"/>
  <c r="T148" i="61"/>
  <c r="T149" i="61"/>
  <c r="T150" i="61"/>
  <c r="T151" i="61"/>
  <c r="T153" i="61"/>
  <c r="T154" i="61"/>
  <c r="T155" i="61"/>
  <c r="T156" i="61"/>
  <c r="T157" i="61"/>
  <c r="T158" i="61"/>
  <c r="T159" i="61"/>
  <c r="T162" i="61"/>
  <c r="T163" i="61"/>
  <c r="T164" i="61"/>
  <c r="T165" i="61"/>
  <c r="T166" i="61"/>
  <c r="T167" i="61"/>
  <c r="U9" i="61"/>
  <c r="U17" i="61"/>
  <c r="U20" i="61"/>
  <c r="U21" i="61"/>
  <c r="U25" i="61"/>
  <c r="U27" i="61"/>
  <c r="U28" i="61"/>
  <c r="U29" i="61"/>
  <c r="U31" i="61"/>
  <c r="U32" i="61"/>
  <c r="U36" i="61"/>
  <c r="U37" i="61"/>
  <c r="U39" i="61"/>
  <c r="U40" i="61"/>
  <c r="U42" i="61"/>
  <c r="U43" i="61"/>
  <c r="U44" i="61"/>
  <c r="U45" i="61"/>
  <c r="U46" i="61"/>
  <c r="U49" i="61"/>
  <c r="U50" i="61"/>
  <c r="U52" i="61"/>
  <c r="U53" i="61"/>
  <c r="U83" i="61"/>
  <c r="U84" i="61"/>
  <c r="U87" i="61"/>
  <c r="U91" i="61"/>
  <c r="U92" i="61"/>
  <c r="U93" i="61"/>
  <c r="U94" i="61"/>
  <c r="U95" i="61"/>
  <c r="U96" i="61"/>
  <c r="U97" i="61"/>
  <c r="U98" i="61"/>
  <c r="U99" i="61"/>
  <c r="U100" i="61"/>
  <c r="U101" i="61"/>
  <c r="U102" i="61"/>
  <c r="U103" i="61"/>
  <c r="U106" i="61"/>
  <c r="U107" i="61"/>
  <c r="U108" i="61"/>
  <c r="U109" i="61"/>
  <c r="U110" i="61"/>
  <c r="U111" i="61"/>
  <c r="U113" i="61"/>
  <c r="U115" i="61"/>
  <c r="U116" i="61"/>
  <c r="U117" i="61"/>
  <c r="U121" i="61"/>
  <c r="U122" i="61"/>
  <c r="U123" i="61"/>
  <c r="U124" i="61"/>
  <c r="U125" i="61"/>
  <c r="U127" i="61"/>
  <c r="U130" i="61"/>
  <c r="U133" i="61"/>
  <c r="U134" i="61"/>
  <c r="U135" i="61"/>
  <c r="U138" i="61"/>
  <c r="U58" i="61"/>
  <c r="U62" i="61"/>
  <c r="U63" i="61"/>
  <c r="U64" i="61"/>
  <c r="U69" i="61"/>
  <c r="U70" i="61"/>
  <c r="U72" i="61"/>
  <c r="U73" i="61"/>
  <c r="U74" i="61"/>
  <c r="U80" i="61"/>
  <c r="U140" i="61"/>
  <c r="U142" i="61"/>
  <c r="U148" i="61"/>
  <c r="U149" i="61"/>
  <c r="U150" i="61"/>
  <c r="U151" i="61"/>
  <c r="U153" i="61"/>
  <c r="U154" i="61"/>
  <c r="U155" i="61"/>
  <c r="U156" i="61"/>
  <c r="U157" i="61"/>
  <c r="U158" i="61"/>
  <c r="U159" i="61"/>
  <c r="U162" i="61"/>
  <c r="U163" i="61"/>
  <c r="U164" i="61"/>
  <c r="U165" i="61"/>
  <c r="U166" i="61"/>
  <c r="U167" i="61"/>
  <c r="V9" i="61"/>
  <c r="V17" i="61"/>
  <c r="V20" i="61"/>
  <c r="V21" i="61"/>
  <c r="V25" i="61"/>
  <c r="V27" i="61"/>
  <c r="V28" i="61"/>
  <c r="V29" i="61"/>
  <c r="V31" i="61"/>
  <c r="V32" i="61"/>
  <c r="V36" i="61"/>
  <c r="V37" i="61"/>
  <c r="V39" i="61"/>
  <c r="V40" i="61"/>
  <c r="V42" i="61"/>
  <c r="V43" i="61"/>
  <c r="V44" i="61"/>
  <c r="V45" i="61"/>
  <c r="V46" i="61"/>
  <c r="V49" i="61"/>
  <c r="V50" i="61"/>
  <c r="V52" i="61"/>
  <c r="V53" i="61"/>
  <c r="V83" i="61"/>
  <c r="V84" i="61"/>
  <c r="V87" i="61"/>
  <c r="V91" i="61"/>
  <c r="V92" i="61"/>
  <c r="V93" i="61"/>
  <c r="V94" i="61"/>
  <c r="V95" i="61"/>
  <c r="V96" i="61"/>
  <c r="V97" i="61"/>
  <c r="V98" i="61"/>
  <c r="V99" i="61"/>
  <c r="V100" i="61"/>
  <c r="V101" i="61"/>
  <c r="V102" i="61"/>
  <c r="V103" i="61"/>
  <c r="V106" i="61"/>
  <c r="V107" i="61"/>
  <c r="V108" i="61"/>
  <c r="V109" i="61"/>
  <c r="V110" i="61"/>
  <c r="V111" i="61"/>
  <c r="V113" i="61"/>
  <c r="V115" i="61"/>
  <c r="V116" i="61"/>
  <c r="V117" i="61"/>
  <c r="V121" i="61"/>
  <c r="V122" i="61"/>
  <c r="V123" i="61"/>
  <c r="V124" i="61"/>
  <c r="V125" i="61"/>
  <c r="V127" i="61"/>
  <c r="V130" i="61"/>
  <c r="V133" i="61"/>
  <c r="V134" i="61"/>
  <c r="V135" i="61"/>
  <c r="V138" i="61"/>
  <c r="V58" i="61"/>
  <c r="V62" i="61"/>
  <c r="V63" i="61"/>
  <c r="V64" i="61"/>
  <c r="V69" i="61"/>
  <c r="V70" i="61"/>
  <c r="V72" i="61"/>
  <c r="V73" i="61"/>
  <c r="V74" i="61"/>
  <c r="V80" i="61"/>
  <c r="V140" i="61"/>
  <c r="V142" i="61"/>
  <c r="V148" i="61"/>
  <c r="V149" i="61"/>
  <c r="V150" i="61"/>
  <c r="V151" i="61"/>
  <c r="V153" i="61"/>
  <c r="V154" i="61"/>
  <c r="V155" i="61"/>
  <c r="V156" i="61"/>
  <c r="V157" i="61"/>
  <c r="V158" i="61"/>
  <c r="V159" i="61"/>
  <c r="V162" i="61"/>
  <c r="V163" i="61"/>
  <c r="V164" i="61"/>
  <c r="V165" i="61"/>
  <c r="V166" i="61"/>
  <c r="V167" i="61"/>
  <c r="W9" i="61"/>
  <c r="W17" i="61"/>
  <c r="W20" i="61"/>
  <c r="W21" i="61"/>
  <c r="W25" i="61"/>
  <c r="W27" i="61"/>
  <c r="W28" i="61"/>
  <c r="W29" i="61"/>
  <c r="W31" i="61"/>
  <c r="W32" i="61"/>
  <c r="W36" i="61"/>
  <c r="W37" i="61"/>
  <c r="W39" i="61"/>
  <c r="W40" i="61"/>
  <c r="W42" i="61"/>
  <c r="W43" i="61"/>
  <c r="W44" i="61"/>
  <c r="W45" i="61"/>
  <c r="W46" i="61"/>
  <c r="W49" i="61"/>
  <c r="W50" i="61"/>
  <c r="W52" i="61"/>
  <c r="W53" i="61"/>
  <c r="W83" i="61"/>
  <c r="W84" i="61"/>
  <c r="W87" i="61"/>
  <c r="W91" i="61"/>
  <c r="W92" i="61"/>
  <c r="W93" i="61"/>
  <c r="W94" i="61"/>
  <c r="W95" i="61"/>
  <c r="W96" i="61"/>
  <c r="W97" i="61"/>
  <c r="W98" i="61"/>
  <c r="W99" i="61"/>
  <c r="W100" i="61"/>
  <c r="W101" i="61"/>
  <c r="W102" i="61"/>
  <c r="W103" i="61"/>
  <c r="W106" i="61"/>
  <c r="W107" i="61"/>
  <c r="W108" i="61"/>
  <c r="W109" i="61"/>
  <c r="W110" i="61"/>
  <c r="W111" i="61"/>
  <c r="W113" i="61"/>
  <c r="W115" i="61"/>
  <c r="W116" i="61"/>
  <c r="W117" i="61"/>
  <c r="W121" i="61"/>
  <c r="W122" i="61"/>
  <c r="W123" i="61"/>
  <c r="W124" i="61"/>
  <c r="W125" i="61"/>
  <c r="W127" i="61"/>
  <c r="W130" i="61"/>
  <c r="W133" i="61"/>
  <c r="W134" i="61"/>
  <c r="W135" i="61"/>
  <c r="W138" i="61"/>
  <c r="W58" i="61"/>
  <c r="W62" i="61"/>
  <c r="W63" i="61"/>
  <c r="W64" i="61"/>
  <c r="W69" i="61"/>
  <c r="W70" i="61"/>
  <c r="W72" i="61"/>
  <c r="W73" i="61"/>
  <c r="W74" i="61"/>
  <c r="W80" i="61"/>
  <c r="W140" i="61"/>
  <c r="W142" i="61"/>
  <c r="W148" i="61"/>
  <c r="W149" i="61"/>
  <c r="W150" i="61"/>
  <c r="W151" i="61"/>
  <c r="W153" i="61"/>
  <c r="W154" i="61"/>
  <c r="W155" i="61"/>
  <c r="W156" i="61"/>
  <c r="W157" i="61"/>
  <c r="W158" i="61"/>
  <c r="W159" i="61"/>
  <c r="W162" i="61"/>
  <c r="W163" i="61"/>
  <c r="W164" i="61"/>
  <c r="W165" i="61"/>
  <c r="W166" i="61"/>
  <c r="W167" i="61"/>
  <c r="T7" i="57"/>
  <c r="T5" i="57" s="1"/>
  <c r="O21" i="22" s="1"/>
  <c r="O31" i="22"/>
  <c r="U7" i="57"/>
  <c r="U5" i="57" s="1"/>
  <c r="P31" i="22"/>
  <c r="V7" i="57"/>
  <c r="V5" i="57" s="1"/>
  <c r="Q21" i="22" s="1"/>
  <c r="Q31" i="22"/>
  <c r="R31" i="22"/>
  <c r="X7" i="57"/>
  <c r="S22" i="22" s="1"/>
  <c r="S31" i="22"/>
  <c r="T6" i="60"/>
  <c r="U6" i="60"/>
  <c r="U4" i="60" s="1"/>
  <c r="V6" i="60"/>
  <c r="W6" i="60"/>
  <c r="W4" i="60" s="1"/>
  <c r="X6" i="60"/>
  <c r="X228" i="57"/>
  <c r="X226" i="57" s="1"/>
  <c r="X237" i="57"/>
  <c r="X235" i="57" s="1"/>
  <c r="T208" i="60"/>
  <c r="O34" i="22" s="1"/>
  <c r="U208" i="60"/>
  <c r="P34" i="22" s="1"/>
  <c r="V208" i="60"/>
  <c r="Q34" i="22" s="1"/>
  <c r="W208" i="60"/>
  <c r="R34" i="22" s="1"/>
  <c r="X208" i="60"/>
  <c r="S34" i="22" s="1"/>
  <c r="Y228" i="57"/>
  <c r="Y226" i="57" s="1"/>
  <c r="Y237" i="57"/>
  <c r="Y235" i="57" s="1"/>
  <c r="Z228" i="57"/>
  <c r="Z226" i="57" s="1"/>
  <c r="Z237" i="57"/>
  <c r="Z235" i="57" s="1"/>
  <c r="Z6" i="60"/>
  <c r="AA6" i="60"/>
  <c r="AB6" i="60"/>
  <c r="AC6" i="60"/>
  <c r="AD6" i="60"/>
  <c r="AE6" i="60"/>
  <c r="AF6" i="60"/>
  <c r="AG6" i="60"/>
  <c r="AH6" i="60"/>
  <c r="AI6" i="60"/>
  <c r="AJ6" i="60"/>
  <c r="AK6" i="60"/>
  <c r="Y6" i="60"/>
  <c r="Y4" i="60" s="1"/>
  <c r="Y75" i="52"/>
  <c r="Y74" i="52"/>
  <c r="Y77" i="52"/>
  <c r="Y78" i="52"/>
  <c r="Y79" i="52"/>
  <c r="Y67" i="52"/>
  <c r="Y68" i="52"/>
  <c r="Y69" i="52"/>
  <c r="Y70" i="52"/>
  <c r="Y71" i="52"/>
  <c r="Y8" i="52"/>
  <c r="Y10" i="52"/>
  <c r="Y13" i="52"/>
  <c r="Y17" i="52"/>
  <c r="Y21" i="52"/>
  <c r="Y22" i="52"/>
  <c r="Y24" i="52"/>
  <c r="Y29" i="52"/>
  <c r="Y31" i="52"/>
  <c r="Y32" i="52"/>
  <c r="Y34" i="52"/>
  <c r="Y35" i="52"/>
  <c r="Y42" i="52"/>
  <c r="Y43" i="52"/>
  <c r="Y47" i="52"/>
  <c r="Y48" i="52"/>
  <c r="Y49" i="52"/>
  <c r="Y51" i="52"/>
  <c r="Y56" i="52"/>
  <c r="Y57" i="52"/>
  <c r="Y59" i="52"/>
  <c r="Y60" i="52"/>
  <c r="Y83" i="52"/>
  <c r="Y86" i="52"/>
  <c r="Y90" i="52"/>
  <c r="Y100" i="52"/>
  <c r="Y104" i="52"/>
  <c r="Y106" i="52"/>
  <c r="W5" i="17"/>
  <c r="W6" i="17"/>
  <c r="W7" i="17"/>
  <c r="W10" i="17"/>
  <c r="U16" i="22" s="1"/>
  <c r="Z8" i="52"/>
  <c r="Z10" i="52"/>
  <c r="Z13" i="52"/>
  <c r="Z17" i="52"/>
  <c r="Z21" i="52"/>
  <c r="Z22" i="52"/>
  <c r="Z24" i="52"/>
  <c r="Z29" i="52"/>
  <c r="Z31" i="52"/>
  <c r="Z32" i="52"/>
  <c r="Z34" i="52"/>
  <c r="Z35" i="52"/>
  <c r="Z42" i="52"/>
  <c r="Z43" i="52"/>
  <c r="Z47" i="52"/>
  <c r="Z48" i="52"/>
  <c r="Z49" i="52"/>
  <c r="Z51" i="52"/>
  <c r="Z56" i="52"/>
  <c r="Z57" i="52"/>
  <c r="Z59" i="52"/>
  <c r="Z60" i="52"/>
  <c r="Z67" i="52"/>
  <c r="Z68" i="52"/>
  <c r="Z69" i="52"/>
  <c r="Z70" i="52"/>
  <c r="Z71" i="52"/>
  <c r="Z74" i="52"/>
  <c r="Z75" i="52"/>
  <c r="Z77" i="52"/>
  <c r="Z78" i="52"/>
  <c r="Z79" i="52"/>
  <c r="Z83" i="52"/>
  <c r="Z86" i="52"/>
  <c r="Z90" i="52"/>
  <c r="Z100" i="52"/>
  <c r="Z104" i="52"/>
  <c r="Z106" i="52"/>
  <c r="X5" i="17"/>
  <c r="X6" i="17"/>
  <c r="X7" i="17"/>
  <c r="X10" i="17"/>
  <c r="V16" i="22" s="1"/>
  <c r="AA8" i="52"/>
  <c r="AA10" i="52"/>
  <c r="AA13" i="52"/>
  <c r="AA17" i="52"/>
  <c r="AA21" i="52"/>
  <c r="AA22" i="52"/>
  <c r="AA24" i="52"/>
  <c r="AA29" i="52"/>
  <c r="AA31" i="52"/>
  <c r="AA32" i="52"/>
  <c r="AA34" i="52"/>
  <c r="AA35" i="52"/>
  <c r="AA42" i="52"/>
  <c r="AA43" i="52"/>
  <c r="AA47" i="52"/>
  <c r="AA48" i="52"/>
  <c r="AA49" i="52"/>
  <c r="AA51" i="52"/>
  <c r="AA56" i="52"/>
  <c r="AA57" i="52"/>
  <c r="AA59" i="52"/>
  <c r="AA60" i="52"/>
  <c r="AA67" i="52"/>
  <c r="AA68" i="52"/>
  <c r="AA69" i="52"/>
  <c r="AA70" i="52"/>
  <c r="AA71" i="52"/>
  <c r="AA74" i="52"/>
  <c r="AA75" i="52"/>
  <c r="AA77" i="52"/>
  <c r="AA78" i="52"/>
  <c r="AA79" i="52"/>
  <c r="AA83" i="52"/>
  <c r="AA86" i="52"/>
  <c r="AA90" i="52"/>
  <c r="AA100" i="52"/>
  <c r="AA104" i="52"/>
  <c r="AA106" i="52"/>
  <c r="Y5" i="17"/>
  <c r="Y6" i="17"/>
  <c r="Y7" i="17"/>
  <c r="Y10" i="17"/>
  <c r="W16" i="22" s="1"/>
  <c r="AB8" i="52"/>
  <c r="AB10" i="52"/>
  <c r="AB13" i="52"/>
  <c r="AB17" i="52"/>
  <c r="AB21" i="52"/>
  <c r="AB22" i="52"/>
  <c r="AB24" i="52"/>
  <c r="AB29" i="52"/>
  <c r="AB31" i="52"/>
  <c r="AB32" i="52"/>
  <c r="AB34" i="52"/>
  <c r="AB35" i="52"/>
  <c r="AB42" i="52"/>
  <c r="AB43" i="52"/>
  <c r="AB47" i="52"/>
  <c r="AB48" i="52"/>
  <c r="AB49" i="52"/>
  <c r="AB51" i="52"/>
  <c r="AB56" i="52"/>
  <c r="AB57" i="52"/>
  <c r="AB59" i="52"/>
  <c r="AB60" i="52"/>
  <c r="AB67" i="52"/>
  <c r="AB68" i="52"/>
  <c r="AB69" i="52"/>
  <c r="AB70" i="52"/>
  <c r="AB71" i="52"/>
  <c r="AB74" i="52"/>
  <c r="AB75" i="52"/>
  <c r="AB77" i="52"/>
  <c r="AB78" i="52"/>
  <c r="AB79" i="52"/>
  <c r="AB83" i="52"/>
  <c r="AB86" i="52"/>
  <c r="AB90" i="52"/>
  <c r="AB100" i="52"/>
  <c r="AB104" i="52"/>
  <c r="AB106" i="52"/>
  <c r="Z5" i="17"/>
  <c r="Z6" i="17"/>
  <c r="Z7" i="17"/>
  <c r="Z10" i="17"/>
  <c r="X16" i="22" s="1"/>
  <c r="AC8" i="52"/>
  <c r="AC10" i="52"/>
  <c r="AC13" i="52"/>
  <c r="AC17" i="52"/>
  <c r="AC21" i="52"/>
  <c r="AC22" i="52"/>
  <c r="AC24" i="52"/>
  <c r="AC29" i="52"/>
  <c r="AC31" i="52"/>
  <c r="AC32" i="52"/>
  <c r="AC34" i="52"/>
  <c r="AC35" i="52"/>
  <c r="AC42" i="52"/>
  <c r="AC43" i="52"/>
  <c r="AC47" i="52"/>
  <c r="AC48" i="52"/>
  <c r="AC49" i="52"/>
  <c r="AC51" i="52"/>
  <c r="AC56" i="52"/>
  <c r="AC57" i="52"/>
  <c r="AC59" i="52"/>
  <c r="AC60" i="52"/>
  <c r="AC67" i="52"/>
  <c r="AC68" i="52"/>
  <c r="AC69" i="52"/>
  <c r="AC70" i="52"/>
  <c r="AC71" i="52"/>
  <c r="AC74" i="52"/>
  <c r="AC75" i="52"/>
  <c r="AC77" i="52"/>
  <c r="AC78" i="52"/>
  <c r="AC79" i="52"/>
  <c r="AC83" i="52"/>
  <c r="AC86" i="52"/>
  <c r="AC90" i="52"/>
  <c r="AC100" i="52"/>
  <c r="AC104" i="52"/>
  <c r="AC106" i="52"/>
  <c r="AA5" i="17"/>
  <c r="AA6" i="17"/>
  <c r="AA7" i="17"/>
  <c r="AA10" i="17"/>
  <c r="Y16" i="22" s="1"/>
  <c r="AD8" i="52"/>
  <c r="AD10" i="52"/>
  <c r="AD13" i="52"/>
  <c r="AD17" i="52"/>
  <c r="AD21" i="52"/>
  <c r="AD22" i="52"/>
  <c r="AD24" i="52"/>
  <c r="AD29" i="52"/>
  <c r="AD31" i="52"/>
  <c r="AD32" i="52"/>
  <c r="AD34" i="52"/>
  <c r="AD35" i="52"/>
  <c r="AD42" i="52"/>
  <c r="AD43" i="52"/>
  <c r="AD47" i="52"/>
  <c r="AD48" i="52"/>
  <c r="AD49" i="52"/>
  <c r="AD51" i="52"/>
  <c r="AD56" i="52"/>
  <c r="AD57" i="52"/>
  <c r="AD59" i="52"/>
  <c r="AD60" i="52"/>
  <c r="AD67" i="52"/>
  <c r="AD68" i="52"/>
  <c r="AD69" i="52"/>
  <c r="AD70" i="52"/>
  <c r="AD71" i="52"/>
  <c r="AD74" i="52"/>
  <c r="AD75" i="52"/>
  <c r="AD77" i="52"/>
  <c r="AD78" i="52"/>
  <c r="AD79" i="52"/>
  <c r="AD83" i="52"/>
  <c r="AD86" i="52"/>
  <c r="AD90" i="52"/>
  <c r="AD100" i="52"/>
  <c r="AD104" i="52"/>
  <c r="AD106" i="52"/>
  <c r="AB5" i="17"/>
  <c r="AB6" i="17"/>
  <c r="AB7" i="17"/>
  <c r="AB10" i="17"/>
  <c r="Z16" i="22" s="1"/>
  <c r="AE8" i="52"/>
  <c r="AE10" i="52"/>
  <c r="AE13" i="52"/>
  <c r="AE17" i="52"/>
  <c r="AE21" i="52"/>
  <c r="AE22" i="52"/>
  <c r="AE24" i="52"/>
  <c r="AE29" i="52"/>
  <c r="AE31" i="52"/>
  <c r="AE32" i="52"/>
  <c r="AE34" i="52"/>
  <c r="AE35" i="52"/>
  <c r="AE42" i="52"/>
  <c r="AE43" i="52"/>
  <c r="AE47" i="52"/>
  <c r="AE48" i="52"/>
  <c r="AE49" i="52"/>
  <c r="AE51" i="52"/>
  <c r="AE56" i="52"/>
  <c r="AE57" i="52"/>
  <c r="AE59" i="52"/>
  <c r="AE60" i="52"/>
  <c r="AE67" i="52"/>
  <c r="AE68" i="52"/>
  <c r="AE69" i="52"/>
  <c r="AE70" i="52"/>
  <c r="AE71" i="52"/>
  <c r="AE74" i="52"/>
  <c r="AE75" i="52"/>
  <c r="AE77" i="52"/>
  <c r="AE78" i="52"/>
  <c r="AE79" i="52"/>
  <c r="AE83" i="52"/>
  <c r="AE86" i="52"/>
  <c r="AE90" i="52"/>
  <c r="AE100" i="52"/>
  <c r="AE104" i="52"/>
  <c r="AE106" i="52"/>
  <c r="AC5" i="17"/>
  <c r="AC6" i="17"/>
  <c r="AC7" i="17"/>
  <c r="AC10" i="17"/>
  <c r="AA16" i="22" s="1"/>
  <c r="AF8" i="52"/>
  <c r="AF10" i="52"/>
  <c r="AF13" i="52"/>
  <c r="AF17" i="52"/>
  <c r="AF21" i="52"/>
  <c r="AF22" i="52"/>
  <c r="AF24" i="52"/>
  <c r="AF29" i="52"/>
  <c r="AF31" i="52"/>
  <c r="AF32" i="52"/>
  <c r="AF34" i="52"/>
  <c r="AF35" i="52"/>
  <c r="AF42" i="52"/>
  <c r="AF43" i="52"/>
  <c r="AF47" i="52"/>
  <c r="AF48" i="52"/>
  <c r="AF49" i="52"/>
  <c r="AF51" i="52"/>
  <c r="AF56" i="52"/>
  <c r="AF57" i="52"/>
  <c r="AF59" i="52"/>
  <c r="AF60" i="52"/>
  <c r="AF67" i="52"/>
  <c r="AF68" i="52"/>
  <c r="AF69" i="52"/>
  <c r="AF70" i="52"/>
  <c r="AF71" i="52"/>
  <c r="AF74" i="52"/>
  <c r="AF75" i="52"/>
  <c r="AF77" i="52"/>
  <c r="AF78" i="52"/>
  <c r="AF79" i="52"/>
  <c r="AF83" i="52"/>
  <c r="AF86" i="52"/>
  <c r="AF90" i="52"/>
  <c r="AF100" i="52"/>
  <c r="AF104" i="52"/>
  <c r="AF106" i="52"/>
  <c r="AD5" i="17"/>
  <c r="AD6" i="17"/>
  <c r="AD7" i="17"/>
  <c r="AD10" i="17"/>
  <c r="AB16" i="22" s="1"/>
  <c r="AG8" i="52"/>
  <c r="AG10" i="52"/>
  <c r="AG13" i="52"/>
  <c r="AG17" i="52"/>
  <c r="AG21" i="52"/>
  <c r="AG22" i="52"/>
  <c r="AG24" i="52"/>
  <c r="AG29" i="52"/>
  <c r="AG31" i="52"/>
  <c r="AG32" i="52"/>
  <c r="AG34" i="52"/>
  <c r="AG35" i="52"/>
  <c r="AG42" i="52"/>
  <c r="AG43" i="52"/>
  <c r="AG47" i="52"/>
  <c r="AG48" i="52"/>
  <c r="AG49" i="52"/>
  <c r="AG51" i="52"/>
  <c r="AG56" i="52"/>
  <c r="AG57" i="52"/>
  <c r="AG59" i="52"/>
  <c r="AG60" i="52"/>
  <c r="AG67" i="52"/>
  <c r="AG68" i="52"/>
  <c r="AG69" i="52"/>
  <c r="AG70" i="52"/>
  <c r="AG71" i="52"/>
  <c r="AG74" i="52"/>
  <c r="AG75" i="52"/>
  <c r="AG77" i="52"/>
  <c r="AG78" i="52"/>
  <c r="AG79" i="52"/>
  <c r="AG83" i="52"/>
  <c r="AG86" i="52"/>
  <c r="AG90" i="52"/>
  <c r="AG100" i="52"/>
  <c r="AG104" i="52"/>
  <c r="AG106" i="52"/>
  <c r="AE5" i="17"/>
  <c r="AE6" i="17"/>
  <c r="AE7" i="17"/>
  <c r="AE10" i="17"/>
  <c r="AC16" i="22" s="1"/>
  <c r="AH8" i="52"/>
  <c r="AH10" i="52"/>
  <c r="AH13" i="52"/>
  <c r="AH17" i="52"/>
  <c r="AH21" i="52"/>
  <c r="AH22" i="52"/>
  <c r="AH24" i="52"/>
  <c r="AH29" i="52"/>
  <c r="AH31" i="52"/>
  <c r="AH32" i="52"/>
  <c r="AH34" i="52"/>
  <c r="AH35" i="52"/>
  <c r="AH42" i="52"/>
  <c r="AH43" i="52"/>
  <c r="AH47" i="52"/>
  <c r="AH48" i="52"/>
  <c r="AH49" i="52"/>
  <c r="AH51" i="52"/>
  <c r="AH56" i="52"/>
  <c r="AH57" i="52"/>
  <c r="AH59" i="52"/>
  <c r="AH60" i="52"/>
  <c r="AH67" i="52"/>
  <c r="AH68" i="52"/>
  <c r="AH69" i="52"/>
  <c r="AH70" i="52"/>
  <c r="AH71" i="52"/>
  <c r="AH74" i="52"/>
  <c r="AH75" i="52"/>
  <c r="AH77" i="52"/>
  <c r="AH78" i="52"/>
  <c r="AH79" i="52"/>
  <c r="AH83" i="52"/>
  <c r="AH86" i="52"/>
  <c r="AH90" i="52"/>
  <c r="AH100" i="52"/>
  <c r="AH104" i="52"/>
  <c r="AH106" i="52"/>
  <c r="AF5" i="17"/>
  <c r="AF6" i="17"/>
  <c r="AF7" i="17"/>
  <c r="AF10" i="17"/>
  <c r="AD16" i="22" s="1"/>
  <c r="AI8" i="52"/>
  <c r="AI10" i="52"/>
  <c r="AI13" i="52"/>
  <c r="AI17" i="52"/>
  <c r="AI21" i="52"/>
  <c r="AI22" i="52"/>
  <c r="AI24" i="52"/>
  <c r="AI29" i="52"/>
  <c r="AI31" i="52"/>
  <c r="AI32" i="52"/>
  <c r="AI34" i="52"/>
  <c r="AI35" i="52"/>
  <c r="AI42" i="52"/>
  <c r="AI43" i="52"/>
  <c r="AI47" i="52"/>
  <c r="AI48" i="52"/>
  <c r="AI49" i="52"/>
  <c r="AI51" i="52"/>
  <c r="AI56" i="52"/>
  <c r="AI57" i="52"/>
  <c r="AI59" i="52"/>
  <c r="AI60" i="52"/>
  <c r="AI67" i="52"/>
  <c r="AI68" i="52"/>
  <c r="AI69" i="52"/>
  <c r="AI70" i="52"/>
  <c r="AI71" i="52"/>
  <c r="AI74" i="52"/>
  <c r="AI75" i="52"/>
  <c r="AI77" i="52"/>
  <c r="AI78" i="52"/>
  <c r="AI79" i="52"/>
  <c r="AI83" i="52"/>
  <c r="AI86" i="52"/>
  <c r="AI90" i="52"/>
  <c r="AI100" i="52"/>
  <c r="AI104" i="52"/>
  <c r="AI106" i="52"/>
  <c r="AG5" i="17"/>
  <c r="AG6" i="17"/>
  <c r="AG7" i="17"/>
  <c r="AG10" i="17"/>
  <c r="AE16" i="22" s="1"/>
  <c r="AJ8" i="52"/>
  <c r="AJ10" i="52"/>
  <c r="AJ13" i="52"/>
  <c r="AJ17" i="52"/>
  <c r="AJ21" i="52"/>
  <c r="AJ22" i="52"/>
  <c r="AJ24" i="52"/>
  <c r="AJ29" i="52"/>
  <c r="AJ31" i="52"/>
  <c r="AJ32" i="52"/>
  <c r="AJ34" i="52"/>
  <c r="AJ35" i="52"/>
  <c r="AJ42" i="52"/>
  <c r="AJ43" i="52"/>
  <c r="AJ47" i="52"/>
  <c r="AJ48" i="52"/>
  <c r="AJ49" i="52"/>
  <c r="AJ51" i="52"/>
  <c r="AJ56" i="52"/>
  <c r="AJ57" i="52"/>
  <c r="AJ59" i="52"/>
  <c r="AJ60" i="52"/>
  <c r="AJ67" i="52"/>
  <c r="AJ68" i="52"/>
  <c r="AJ69" i="52"/>
  <c r="AJ70" i="52"/>
  <c r="AJ71" i="52"/>
  <c r="AJ74" i="52"/>
  <c r="AJ75" i="52"/>
  <c r="AJ77" i="52"/>
  <c r="AJ78" i="52"/>
  <c r="AJ79" i="52"/>
  <c r="AJ83" i="52"/>
  <c r="AJ86" i="52"/>
  <c r="AJ90" i="52"/>
  <c r="AJ100" i="52"/>
  <c r="AJ104" i="52"/>
  <c r="AJ106" i="52"/>
  <c r="AH5" i="17"/>
  <c r="AH6" i="17"/>
  <c r="AH7" i="17"/>
  <c r="AH10" i="17"/>
  <c r="AF16" i="22" s="1"/>
  <c r="X75" i="52"/>
  <c r="X74" i="52"/>
  <c r="X77" i="52"/>
  <c r="X78" i="52"/>
  <c r="X79" i="52"/>
  <c r="X67" i="52"/>
  <c r="X68" i="52"/>
  <c r="X69" i="52"/>
  <c r="X70" i="52"/>
  <c r="X71" i="52"/>
  <c r="X8" i="52"/>
  <c r="X10" i="52"/>
  <c r="X13" i="52"/>
  <c r="X17" i="52"/>
  <c r="X21" i="52"/>
  <c r="X22" i="52"/>
  <c r="X24" i="52"/>
  <c r="X29" i="52"/>
  <c r="X31" i="52"/>
  <c r="X32" i="52"/>
  <c r="X34" i="52"/>
  <c r="X35" i="52"/>
  <c r="X42" i="52"/>
  <c r="X43" i="52"/>
  <c r="X47" i="52"/>
  <c r="X48" i="52"/>
  <c r="X49" i="52"/>
  <c r="X51" i="52"/>
  <c r="X56" i="52"/>
  <c r="X57" i="52"/>
  <c r="X59" i="52"/>
  <c r="X60" i="52"/>
  <c r="X83" i="52"/>
  <c r="X86" i="52"/>
  <c r="X90" i="52"/>
  <c r="X100" i="52"/>
  <c r="X104" i="52"/>
  <c r="X106" i="52"/>
  <c r="V5" i="17"/>
  <c r="V6" i="17"/>
  <c r="V7" i="17"/>
  <c r="V10" i="17"/>
  <c r="T16" i="22" s="1"/>
  <c r="W4" i="15"/>
  <c r="U6" i="22" s="1"/>
  <c r="X4" i="15"/>
  <c r="V6" i="22" s="1"/>
  <c r="Y4" i="15"/>
  <c r="W6" i="22" s="1"/>
  <c r="Z4" i="15"/>
  <c r="X6" i="22" s="1"/>
  <c r="AA4" i="15"/>
  <c r="Y6" i="22" s="1"/>
  <c r="AB4" i="15"/>
  <c r="Z6" i="22" s="1"/>
  <c r="AC4" i="15"/>
  <c r="AA6" i="22" s="1"/>
  <c r="AD4" i="15"/>
  <c r="AB6" i="22" s="1"/>
  <c r="AE4" i="15"/>
  <c r="AC6" i="22" s="1"/>
  <c r="AF4" i="15"/>
  <c r="AD6" i="22" s="1"/>
  <c r="AG4" i="15"/>
  <c r="AE6" i="22" s="1"/>
  <c r="AH4" i="15"/>
  <c r="AF6" i="22" s="1"/>
  <c r="W4" i="54"/>
  <c r="W5" i="54"/>
  <c r="W6" i="54"/>
  <c r="W7" i="54"/>
  <c r="X4" i="54"/>
  <c r="X5" i="54"/>
  <c r="X6" i="54"/>
  <c r="X7" i="54"/>
  <c r="Y4" i="54"/>
  <c r="Y5" i="54"/>
  <c r="Y6" i="54"/>
  <c r="Y7" i="54"/>
  <c r="Z4" i="54"/>
  <c r="Z5" i="54"/>
  <c r="Z6" i="54"/>
  <c r="Z7" i="54"/>
  <c r="AA4" i="54"/>
  <c r="AA5" i="54"/>
  <c r="AA6" i="54"/>
  <c r="AA7" i="54"/>
  <c r="AB4" i="54"/>
  <c r="AB5" i="54"/>
  <c r="AB6" i="54"/>
  <c r="AB7" i="54"/>
  <c r="AC4" i="54"/>
  <c r="AC5" i="54"/>
  <c r="AC6" i="54"/>
  <c r="AC7" i="54"/>
  <c r="AD4" i="54"/>
  <c r="AD5" i="54"/>
  <c r="AD6" i="54"/>
  <c r="AD7" i="54"/>
  <c r="AE4" i="54"/>
  <c r="AE5" i="54"/>
  <c r="AE6" i="54"/>
  <c r="AE7" i="54"/>
  <c r="AF4" i="54"/>
  <c r="AF5" i="54"/>
  <c r="AF6" i="54"/>
  <c r="AF7" i="54"/>
  <c r="AG4" i="54"/>
  <c r="AG5" i="54"/>
  <c r="AG6" i="54"/>
  <c r="AG7" i="54"/>
  <c r="AH4" i="54"/>
  <c r="AH5" i="54"/>
  <c r="AH6" i="54"/>
  <c r="AH7" i="54"/>
  <c r="Y9" i="61"/>
  <c r="Y17" i="61"/>
  <c r="Y20" i="61"/>
  <c r="Y21" i="61"/>
  <c r="Y25" i="61"/>
  <c r="Y27" i="61"/>
  <c r="Y28" i="61"/>
  <c r="Y29" i="61"/>
  <c r="Y31" i="61"/>
  <c r="Y32" i="61"/>
  <c r="Y36" i="61"/>
  <c r="Y37" i="61"/>
  <c r="Y39" i="61"/>
  <c r="Y40" i="61"/>
  <c r="Y42" i="61"/>
  <c r="Y43" i="61"/>
  <c r="Y44" i="61"/>
  <c r="Y45" i="61"/>
  <c r="Y46" i="61"/>
  <c r="Y49" i="61"/>
  <c r="Y50" i="61"/>
  <c r="Y52" i="61"/>
  <c r="Y53" i="61"/>
  <c r="Y83" i="61"/>
  <c r="Y84" i="61"/>
  <c r="Y87" i="61"/>
  <c r="Y91" i="61"/>
  <c r="Y92" i="61"/>
  <c r="Y93" i="61"/>
  <c r="Y94" i="61"/>
  <c r="Y95" i="61"/>
  <c r="Y96" i="61"/>
  <c r="Y97" i="61"/>
  <c r="Y98" i="61"/>
  <c r="Y99" i="61"/>
  <c r="Y100" i="61"/>
  <c r="Y101" i="61"/>
  <c r="Y102" i="61"/>
  <c r="Y103" i="61"/>
  <c r="Y106" i="61"/>
  <c r="Y107" i="61"/>
  <c r="Y108" i="61"/>
  <c r="Y109" i="61"/>
  <c r="Y110" i="61"/>
  <c r="Y111" i="61"/>
  <c r="Y113" i="61"/>
  <c r="Y115" i="61"/>
  <c r="Y116" i="61"/>
  <c r="Y117" i="61"/>
  <c r="Y121" i="61"/>
  <c r="Y122" i="61"/>
  <c r="Y123" i="61"/>
  <c r="Y124" i="61"/>
  <c r="Y125" i="61"/>
  <c r="Y127" i="61"/>
  <c r="Y130" i="61"/>
  <c r="Y133" i="61"/>
  <c r="Y134" i="61"/>
  <c r="Y135" i="61"/>
  <c r="Y138" i="61"/>
  <c r="Y58" i="61"/>
  <c r="Y62" i="61"/>
  <c r="Y63" i="61"/>
  <c r="Y64" i="61"/>
  <c r="Y69" i="61"/>
  <c r="Y70" i="61"/>
  <c r="Y72" i="61"/>
  <c r="Y73" i="61"/>
  <c r="Y74" i="61"/>
  <c r="Y80" i="61"/>
  <c r="Y140" i="61"/>
  <c r="Y142" i="61"/>
  <c r="Y148" i="61"/>
  <c r="Y149" i="61"/>
  <c r="Y150" i="61"/>
  <c r="Y151" i="61"/>
  <c r="Y153" i="61"/>
  <c r="Y154" i="61"/>
  <c r="Y155" i="61"/>
  <c r="Y156" i="61"/>
  <c r="Y157" i="61"/>
  <c r="Y158" i="61"/>
  <c r="Y159" i="61"/>
  <c r="Y162" i="61"/>
  <c r="Y163" i="61"/>
  <c r="Y164" i="61"/>
  <c r="Y165" i="61"/>
  <c r="Y166" i="61"/>
  <c r="Y167" i="61"/>
  <c r="Z9" i="61"/>
  <c r="Z17" i="61"/>
  <c r="Z20" i="61"/>
  <c r="Z21" i="61"/>
  <c r="Z25" i="61"/>
  <c r="Z27" i="61"/>
  <c r="Z28" i="61"/>
  <c r="Z29" i="61"/>
  <c r="Z31" i="61"/>
  <c r="Z32" i="61"/>
  <c r="Z36" i="61"/>
  <c r="Z37" i="61"/>
  <c r="Z39" i="61"/>
  <c r="Z40" i="61"/>
  <c r="Z42" i="61"/>
  <c r="Z43" i="61"/>
  <c r="Z44" i="61"/>
  <c r="Z45" i="61"/>
  <c r="Z46" i="61"/>
  <c r="Z49" i="61"/>
  <c r="Z50" i="61"/>
  <c r="Z52" i="61"/>
  <c r="Z53" i="61"/>
  <c r="Z83" i="61"/>
  <c r="Z84" i="61"/>
  <c r="Z87" i="61"/>
  <c r="Z91" i="61"/>
  <c r="Z92" i="61"/>
  <c r="Z93" i="61"/>
  <c r="Z94" i="61"/>
  <c r="Z95" i="61"/>
  <c r="Z96" i="61"/>
  <c r="Z97" i="61"/>
  <c r="Z98" i="61"/>
  <c r="Z99" i="61"/>
  <c r="Z100" i="61"/>
  <c r="Z101" i="61"/>
  <c r="Z102" i="61"/>
  <c r="Z103" i="61"/>
  <c r="Z106" i="61"/>
  <c r="Z107" i="61"/>
  <c r="Z108" i="61"/>
  <c r="Z109" i="61"/>
  <c r="Z110" i="61"/>
  <c r="Z111" i="61"/>
  <c r="Z113" i="61"/>
  <c r="Z115" i="61"/>
  <c r="Z116" i="61"/>
  <c r="Z117" i="61"/>
  <c r="Z121" i="61"/>
  <c r="Z122" i="61"/>
  <c r="Z123" i="61"/>
  <c r="Z124" i="61"/>
  <c r="Z125" i="61"/>
  <c r="Z127" i="61"/>
  <c r="Z130" i="61"/>
  <c r="Z133" i="61"/>
  <c r="Z134" i="61"/>
  <c r="Z135" i="61"/>
  <c r="Z138" i="61"/>
  <c r="Z58" i="61"/>
  <c r="Z62" i="61"/>
  <c r="Z63" i="61"/>
  <c r="Z64" i="61"/>
  <c r="Z69" i="61"/>
  <c r="Z70" i="61"/>
  <c r="Z72" i="61"/>
  <c r="Z73" i="61"/>
  <c r="Z74" i="61"/>
  <c r="Z80" i="61"/>
  <c r="Z140" i="61"/>
  <c r="Z142" i="61"/>
  <c r="Z148" i="61"/>
  <c r="Z149" i="61"/>
  <c r="Z150" i="61"/>
  <c r="Z151" i="61"/>
  <c r="Z153" i="61"/>
  <c r="Z154" i="61"/>
  <c r="Z155" i="61"/>
  <c r="Z156" i="61"/>
  <c r="Z157" i="61"/>
  <c r="Z158" i="61"/>
  <c r="Z159" i="61"/>
  <c r="Z162" i="61"/>
  <c r="Z163" i="61"/>
  <c r="Z164" i="61"/>
  <c r="Z165" i="61"/>
  <c r="Z166" i="61"/>
  <c r="Z167" i="61"/>
  <c r="AA9" i="61"/>
  <c r="AA17" i="61"/>
  <c r="AA20" i="61"/>
  <c r="AA21" i="61"/>
  <c r="AA25" i="61"/>
  <c r="AA27" i="61"/>
  <c r="AA28" i="61"/>
  <c r="AA29" i="61"/>
  <c r="AA31" i="61"/>
  <c r="AA32" i="61"/>
  <c r="AA36" i="61"/>
  <c r="AA37" i="61"/>
  <c r="AA39" i="61"/>
  <c r="AA40" i="61"/>
  <c r="AA42" i="61"/>
  <c r="AA43" i="61"/>
  <c r="AA44" i="61"/>
  <c r="AA45" i="61"/>
  <c r="AA46" i="61"/>
  <c r="AA49" i="61"/>
  <c r="AA50" i="61"/>
  <c r="AA52" i="61"/>
  <c r="AA53" i="61"/>
  <c r="AA83" i="61"/>
  <c r="AA84" i="61"/>
  <c r="AA87" i="61"/>
  <c r="AA91" i="61"/>
  <c r="AA92" i="61"/>
  <c r="AA93" i="61"/>
  <c r="AA94" i="61"/>
  <c r="AA95" i="61"/>
  <c r="AA96" i="61"/>
  <c r="AA97" i="61"/>
  <c r="AA98" i="61"/>
  <c r="AA99" i="61"/>
  <c r="AA100" i="61"/>
  <c r="AA101" i="61"/>
  <c r="AA102" i="61"/>
  <c r="AA103" i="61"/>
  <c r="AA106" i="61"/>
  <c r="AA107" i="61"/>
  <c r="AA108" i="61"/>
  <c r="AA109" i="61"/>
  <c r="AA110" i="61"/>
  <c r="AA111" i="61"/>
  <c r="AA113" i="61"/>
  <c r="AA115" i="61"/>
  <c r="AA116" i="61"/>
  <c r="AA117" i="61"/>
  <c r="AA121" i="61"/>
  <c r="AA122" i="61"/>
  <c r="AA123" i="61"/>
  <c r="AA124" i="61"/>
  <c r="AA125" i="61"/>
  <c r="AA127" i="61"/>
  <c r="AA130" i="61"/>
  <c r="AA133" i="61"/>
  <c r="AA134" i="61"/>
  <c r="AA135" i="61"/>
  <c r="AA138" i="61"/>
  <c r="AA58" i="61"/>
  <c r="AA62" i="61"/>
  <c r="AA63" i="61"/>
  <c r="AA64" i="61"/>
  <c r="AA69" i="61"/>
  <c r="AA70" i="61"/>
  <c r="AA72" i="61"/>
  <c r="AA73" i="61"/>
  <c r="AA74" i="61"/>
  <c r="AA80" i="61"/>
  <c r="AA140" i="61"/>
  <c r="AA142" i="61"/>
  <c r="AA148" i="61"/>
  <c r="AA149" i="61"/>
  <c r="AA150" i="61"/>
  <c r="AA151" i="61"/>
  <c r="AA153" i="61"/>
  <c r="AA154" i="61"/>
  <c r="AA155" i="61"/>
  <c r="AA156" i="61"/>
  <c r="AA157" i="61"/>
  <c r="AA158" i="61"/>
  <c r="AA159" i="61"/>
  <c r="AA162" i="61"/>
  <c r="AA163" i="61"/>
  <c r="AA164" i="61"/>
  <c r="AA165" i="61"/>
  <c r="AA166" i="61"/>
  <c r="AA167" i="61"/>
  <c r="AB9" i="61"/>
  <c r="AB17" i="61"/>
  <c r="AB20" i="61"/>
  <c r="AB21" i="61"/>
  <c r="AB25" i="61"/>
  <c r="AB27" i="61"/>
  <c r="AB28" i="61"/>
  <c r="AB29" i="61"/>
  <c r="AB31" i="61"/>
  <c r="AB32" i="61"/>
  <c r="AB36" i="61"/>
  <c r="AB37" i="61"/>
  <c r="AB39" i="61"/>
  <c r="AB40" i="61"/>
  <c r="AB42" i="61"/>
  <c r="AB43" i="61"/>
  <c r="AB44" i="61"/>
  <c r="AB45" i="61"/>
  <c r="AB46" i="61"/>
  <c r="AB49" i="61"/>
  <c r="AB50" i="61"/>
  <c r="AB52" i="61"/>
  <c r="AB53" i="61"/>
  <c r="AB83" i="61"/>
  <c r="AB84" i="61"/>
  <c r="AB87" i="61"/>
  <c r="AB91" i="61"/>
  <c r="AB92" i="61"/>
  <c r="AB93" i="61"/>
  <c r="AB94" i="61"/>
  <c r="AB95" i="61"/>
  <c r="AB96" i="61"/>
  <c r="AB97" i="61"/>
  <c r="AB98" i="61"/>
  <c r="AB99" i="61"/>
  <c r="AB100" i="61"/>
  <c r="AB101" i="61"/>
  <c r="AB102" i="61"/>
  <c r="AB103" i="61"/>
  <c r="AB106" i="61"/>
  <c r="AB107" i="61"/>
  <c r="AB108" i="61"/>
  <c r="AB109" i="61"/>
  <c r="AB110" i="61"/>
  <c r="AB111" i="61"/>
  <c r="AB113" i="61"/>
  <c r="AB115" i="61"/>
  <c r="AB116" i="61"/>
  <c r="AB117" i="61"/>
  <c r="AB121" i="61"/>
  <c r="AB122" i="61"/>
  <c r="AB123" i="61"/>
  <c r="AB124" i="61"/>
  <c r="AB125" i="61"/>
  <c r="AB127" i="61"/>
  <c r="AB130" i="61"/>
  <c r="AB133" i="61"/>
  <c r="AB134" i="61"/>
  <c r="AB135" i="61"/>
  <c r="AB138" i="61"/>
  <c r="AB58" i="61"/>
  <c r="AB62" i="61"/>
  <c r="AB63" i="61"/>
  <c r="AB64" i="61"/>
  <c r="AB69" i="61"/>
  <c r="AB70" i="61"/>
  <c r="AB72" i="61"/>
  <c r="AB73" i="61"/>
  <c r="AB74" i="61"/>
  <c r="AB80" i="61"/>
  <c r="AB140" i="61"/>
  <c r="AB142" i="61"/>
  <c r="AB148" i="61"/>
  <c r="AB149" i="61"/>
  <c r="AB150" i="61"/>
  <c r="AB151" i="61"/>
  <c r="AB153" i="61"/>
  <c r="AB154" i="61"/>
  <c r="AB155" i="61"/>
  <c r="AB156" i="61"/>
  <c r="AB157" i="61"/>
  <c r="AB158" i="61"/>
  <c r="AB159" i="61"/>
  <c r="AB162" i="61"/>
  <c r="AB163" i="61"/>
  <c r="AB164" i="61"/>
  <c r="AB165" i="61"/>
  <c r="AB166" i="61"/>
  <c r="AB167" i="61"/>
  <c r="AC9" i="61"/>
  <c r="AC17" i="61"/>
  <c r="AC20" i="61"/>
  <c r="AC21" i="61"/>
  <c r="AC25" i="61"/>
  <c r="AC27" i="61"/>
  <c r="AC28" i="61"/>
  <c r="AC29" i="61"/>
  <c r="AC31" i="61"/>
  <c r="AC32" i="61"/>
  <c r="AC36" i="61"/>
  <c r="AC37" i="61"/>
  <c r="AC39" i="61"/>
  <c r="AC40" i="61"/>
  <c r="AC42" i="61"/>
  <c r="AC43" i="61"/>
  <c r="AC44" i="61"/>
  <c r="AC45" i="61"/>
  <c r="AC46" i="61"/>
  <c r="AC49" i="61"/>
  <c r="AC50" i="61"/>
  <c r="AC52" i="61"/>
  <c r="AC53" i="61"/>
  <c r="AC83" i="61"/>
  <c r="AC84" i="61"/>
  <c r="AC87" i="61"/>
  <c r="AC91" i="61"/>
  <c r="AC92" i="61"/>
  <c r="AC93" i="61"/>
  <c r="AC94" i="61"/>
  <c r="AC95" i="61"/>
  <c r="AC96" i="61"/>
  <c r="AC97" i="61"/>
  <c r="AC98" i="61"/>
  <c r="AC99" i="61"/>
  <c r="AC100" i="61"/>
  <c r="AC101" i="61"/>
  <c r="AC102" i="61"/>
  <c r="AC103" i="61"/>
  <c r="AC106" i="61"/>
  <c r="AC107" i="61"/>
  <c r="AC108" i="61"/>
  <c r="AC109" i="61"/>
  <c r="AC110" i="61"/>
  <c r="AC111" i="61"/>
  <c r="AC113" i="61"/>
  <c r="AC115" i="61"/>
  <c r="AC116" i="61"/>
  <c r="AC117" i="61"/>
  <c r="AC121" i="61"/>
  <c r="AC122" i="61"/>
  <c r="AC123" i="61"/>
  <c r="AC124" i="61"/>
  <c r="AC125" i="61"/>
  <c r="AC127" i="61"/>
  <c r="AC130" i="61"/>
  <c r="AC133" i="61"/>
  <c r="AC134" i="61"/>
  <c r="AC135" i="61"/>
  <c r="AC138" i="61"/>
  <c r="AC58" i="61"/>
  <c r="AC62" i="61"/>
  <c r="AC63" i="61"/>
  <c r="AC64" i="61"/>
  <c r="AC69" i="61"/>
  <c r="AC70" i="61"/>
  <c r="AC72" i="61"/>
  <c r="AC73" i="61"/>
  <c r="AC74" i="61"/>
  <c r="AC80" i="61"/>
  <c r="AC140" i="61"/>
  <c r="AC142" i="61"/>
  <c r="AC148" i="61"/>
  <c r="AC149" i="61"/>
  <c r="AC150" i="61"/>
  <c r="AC151" i="61"/>
  <c r="AC153" i="61"/>
  <c r="AC154" i="61"/>
  <c r="AC155" i="61"/>
  <c r="AC156" i="61"/>
  <c r="AC157" i="61"/>
  <c r="AC158" i="61"/>
  <c r="AC159" i="61"/>
  <c r="AC162" i="61"/>
  <c r="AC163" i="61"/>
  <c r="AC164" i="61"/>
  <c r="AC165" i="61"/>
  <c r="AC166" i="61"/>
  <c r="AC167" i="61"/>
  <c r="AD9" i="61"/>
  <c r="AD17" i="61"/>
  <c r="AD20" i="61"/>
  <c r="AD21" i="61"/>
  <c r="AD25" i="61"/>
  <c r="AD27" i="61"/>
  <c r="AD28" i="61"/>
  <c r="AD29" i="61"/>
  <c r="AD31" i="61"/>
  <c r="AD32" i="61"/>
  <c r="AD36" i="61"/>
  <c r="AD37" i="61"/>
  <c r="AD39" i="61"/>
  <c r="AD40" i="61"/>
  <c r="AD42" i="61"/>
  <c r="AD43" i="61"/>
  <c r="AD44" i="61"/>
  <c r="AD45" i="61"/>
  <c r="AD46" i="61"/>
  <c r="AD49" i="61"/>
  <c r="AD50" i="61"/>
  <c r="AD52" i="61"/>
  <c r="AD53" i="61"/>
  <c r="AD83" i="61"/>
  <c r="AD84" i="61"/>
  <c r="AD87" i="61"/>
  <c r="AD91" i="61"/>
  <c r="AD92" i="61"/>
  <c r="AD93" i="61"/>
  <c r="AD94" i="61"/>
  <c r="AD95" i="61"/>
  <c r="AD96" i="61"/>
  <c r="AD97" i="61"/>
  <c r="AD98" i="61"/>
  <c r="AD99" i="61"/>
  <c r="AD100" i="61"/>
  <c r="AD101" i="61"/>
  <c r="AD102" i="61"/>
  <c r="AD103" i="61"/>
  <c r="AD106" i="61"/>
  <c r="AD107" i="61"/>
  <c r="AD108" i="61"/>
  <c r="AD109" i="61"/>
  <c r="AD110" i="61"/>
  <c r="AD111" i="61"/>
  <c r="AD113" i="61"/>
  <c r="AD115" i="61"/>
  <c r="AD116" i="61"/>
  <c r="AD117" i="61"/>
  <c r="AD121" i="61"/>
  <c r="AD122" i="61"/>
  <c r="AD123" i="61"/>
  <c r="AD124" i="61"/>
  <c r="AD125" i="61"/>
  <c r="AD127" i="61"/>
  <c r="AD130" i="61"/>
  <c r="AD133" i="61"/>
  <c r="AD134" i="61"/>
  <c r="AD135" i="61"/>
  <c r="AD138" i="61"/>
  <c r="AD58" i="61"/>
  <c r="AD62" i="61"/>
  <c r="AD63" i="61"/>
  <c r="AD64" i="61"/>
  <c r="AD69" i="61"/>
  <c r="AD70" i="61"/>
  <c r="AD72" i="61"/>
  <c r="AD73" i="61"/>
  <c r="AD74" i="61"/>
  <c r="AD80" i="61"/>
  <c r="AD140" i="61"/>
  <c r="AD142" i="61"/>
  <c r="AD148" i="61"/>
  <c r="AD149" i="61"/>
  <c r="AD150" i="61"/>
  <c r="AD151" i="61"/>
  <c r="AD153" i="61"/>
  <c r="AD154" i="61"/>
  <c r="AD155" i="61"/>
  <c r="AD156" i="61"/>
  <c r="AD157" i="61"/>
  <c r="AD158" i="61"/>
  <c r="AD159" i="61"/>
  <c r="AD162" i="61"/>
  <c r="AD163" i="61"/>
  <c r="AD164" i="61"/>
  <c r="AD165" i="61"/>
  <c r="AD166" i="61"/>
  <c r="AD167" i="61"/>
  <c r="AE9" i="61"/>
  <c r="AE17" i="61"/>
  <c r="AE20" i="61"/>
  <c r="AE21" i="61"/>
  <c r="AE25" i="61"/>
  <c r="AE27" i="61"/>
  <c r="AE28" i="61"/>
  <c r="AE29" i="61"/>
  <c r="AE31" i="61"/>
  <c r="AE32" i="61"/>
  <c r="AE36" i="61"/>
  <c r="AE37" i="61"/>
  <c r="AE39" i="61"/>
  <c r="AE40" i="61"/>
  <c r="AE42" i="61"/>
  <c r="AE43" i="61"/>
  <c r="AE44" i="61"/>
  <c r="AE45" i="61"/>
  <c r="AE46" i="61"/>
  <c r="AE49" i="61"/>
  <c r="AE50" i="61"/>
  <c r="AE52" i="61"/>
  <c r="AE53" i="61"/>
  <c r="AE83" i="61"/>
  <c r="AE84" i="61"/>
  <c r="AE87" i="61"/>
  <c r="AE91" i="61"/>
  <c r="AE92" i="61"/>
  <c r="AE93" i="61"/>
  <c r="AE94" i="61"/>
  <c r="AE95" i="61"/>
  <c r="AE96" i="61"/>
  <c r="AE97" i="61"/>
  <c r="AE98" i="61"/>
  <c r="AE99" i="61"/>
  <c r="AE100" i="61"/>
  <c r="AE101" i="61"/>
  <c r="AE102" i="61"/>
  <c r="AE103" i="61"/>
  <c r="AE106" i="61"/>
  <c r="AE107" i="61"/>
  <c r="AE108" i="61"/>
  <c r="AE109" i="61"/>
  <c r="AE110" i="61"/>
  <c r="AE111" i="61"/>
  <c r="AE113" i="61"/>
  <c r="AE115" i="61"/>
  <c r="AE116" i="61"/>
  <c r="AE117" i="61"/>
  <c r="AE121" i="61"/>
  <c r="AE122" i="61"/>
  <c r="AE123" i="61"/>
  <c r="AE124" i="61"/>
  <c r="AE125" i="61"/>
  <c r="AE127" i="61"/>
  <c r="AE130" i="61"/>
  <c r="AE133" i="61"/>
  <c r="AE134" i="61"/>
  <c r="AE135" i="61"/>
  <c r="AE138" i="61"/>
  <c r="AE58" i="61"/>
  <c r="AE62" i="61"/>
  <c r="AE63" i="61"/>
  <c r="AE64" i="61"/>
  <c r="AE69" i="61"/>
  <c r="AE70" i="61"/>
  <c r="AE72" i="61"/>
  <c r="AE73" i="61"/>
  <c r="AE74" i="61"/>
  <c r="AE80" i="61"/>
  <c r="AE140" i="61"/>
  <c r="AE142" i="61"/>
  <c r="AE148" i="61"/>
  <c r="AE149" i="61"/>
  <c r="AE150" i="61"/>
  <c r="AE151" i="61"/>
  <c r="AE153" i="61"/>
  <c r="AE154" i="61"/>
  <c r="AE155" i="61"/>
  <c r="AE156" i="61"/>
  <c r="AE157" i="61"/>
  <c r="AE158" i="61"/>
  <c r="AE159" i="61"/>
  <c r="AE162" i="61"/>
  <c r="AE163" i="61"/>
  <c r="AE164" i="61"/>
  <c r="AE165" i="61"/>
  <c r="AE166" i="61"/>
  <c r="AE167" i="61"/>
  <c r="AF9" i="61"/>
  <c r="AF17" i="61"/>
  <c r="AF20" i="61"/>
  <c r="AF21" i="61"/>
  <c r="AF25" i="61"/>
  <c r="AF27" i="61"/>
  <c r="AF28" i="61"/>
  <c r="AF29" i="61"/>
  <c r="AF31" i="61"/>
  <c r="AF32" i="61"/>
  <c r="AF36" i="61"/>
  <c r="AF37" i="61"/>
  <c r="AF39" i="61"/>
  <c r="AF40" i="61"/>
  <c r="AF42" i="61"/>
  <c r="AF43" i="61"/>
  <c r="AF44" i="61"/>
  <c r="AF45" i="61"/>
  <c r="AF46" i="61"/>
  <c r="AF49" i="61"/>
  <c r="AF50" i="61"/>
  <c r="AF52" i="61"/>
  <c r="AF53" i="61"/>
  <c r="AF83" i="61"/>
  <c r="AF84" i="61"/>
  <c r="AF87" i="61"/>
  <c r="AF91" i="61"/>
  <c r="AF92" i="61"/>
  <c r="AF93" i="61"/>
  <c r="AF94" i="61"/>
  <c r="AF95" i="61"/>
  <c r="AF96" i="61"/>
  <c r="AF97" i="61"/>
  <c r="AF98" i="61"/>
  <c r="AF99" i="61"/>
  <c r="AF100" i="61"/>
  <c r="AF101" i="61"/>
  <c r="AF102" i="61"/>
  <c r="AF103" i="61"/>
  <c r="AF106" i="61"/>
  <c r="AF107" i="61"/>
  <c r="AF108" i="61"/>
  <c r="AF109" i="61"/>
  <c r="AF110" i="61"/>
  <c r="AF111" i="61"/>
  <c r="AF113" i="61"/>
  <c r="AF115" i="61"/>
  <c r="AF116" i="61"/>
  <c r="AF117" i="61"/>
  <c r="AF121" i="61"/>
  <c r="AF122" i="61"/>
  <c r="AF123" i="61"/>
  <c r="AF124" i="61"/>
  <c r="AF125" i="61"/>
  <c r="AF127" i="61"/>
  <c r="AF130" i="61"/>
  <c r="AF133" i="61"/>
  <c r="AF134" i="61"/>
  <c r="AF135" i="61"/>
  <c r="AF138" i="61"/>
  <c r="AF58" i="61"/>
  <c r="AF62" i="61"/>
  <c r="AF63" i="61"/>
  <c r="AF64" i="61"/>
  <c r="AF69" i="61"/>
  <c r="AF70" i="61"/>
  <c r="AF72" i="61"/>
  <c r="AF73" i="61"/>
  <c r="AF74" i="61"/>
  <c r="AF80" i="61"/>
  <c r="AF140" i="61"/>
  <c r="AF142" i="61"/>
  <c r="AF148" i="61"/>
  <c r="AF149" i="61"/>
  <c r="AF150" i="61"/>
  <c r="AF151" i="61"/>
  <c r="AF153" i="61"/>
  <c r="AF154" i="61"/>
  <c r="AF155" i="61"/>
  <c r="AF156" i="61"/>
  <c r="AF157" i="61"/>
  <c r="AF158" i="61"/>
  <c r="AF159" i="61"/>
  <c r="AF162" i="61"/>
  <c r="AF163" i="61"/>
  <c r="AF164" i="61"/>
  <c r="AF165" i="61"/>
  <c r="AF166" i="61"/>
  <c r="AF167" i="61"/>
  <c r="AG9" i="61"/>
  <c r="AG17" i="61"/>
  <c r="AG20" i="61"/>
  <c r="AG21" i="61"/>
  <c r="AG25" i="61"/>
  <c r="AG27" i="61"/>
  <c r="AG28" i="61"/>
  <c r="AG29" i="61"/>
  <c r="AG31" i="61"/>
  <c r="AG32" i="61"/>
  <c r="AG36" i="61"/>
  <c r="AG37" i="61"/>
  <c r="AG39" i="61"/>
  <c r="AG40" i="61"/>
  <c r="AG42" i="61"/>
  <c r="AG43" i="61"/>
  <c r="AG44" i="61"/>
  <c r="AG45" i="61"/>
  <c r="AG46" i="61"/>
  <c r="AG49" i="61"/>
  <c r="AG50" i="61"/>
  <c r="AG52" i="61"/>
  <c r="AG53" i="61"/>
  <c r="AG83" i="61"/>
  <c r="AG84" i="61"/>
  <c r="AG87" i="61"/>
  <c r="AG91" i="61"/>
  <c r="AG92" i="61"/>
  <c r="AG93" i="61"/>
  <c r="AG94" i="61"/>
  <c r="AG95" i="61"/>
  <c r="AG96" i="61"/>
  <c r="AG97" i="61"/>
  <c r="AG98" i="61"/>
  <c r="AG99" i="61"/>
  <c r="AG100" i="61"/>
  <c r="AG101" i="61"/>
  <c r="AG102" i="61"/>
  <c r="AG103" i="61"/>
  <c r="AG106" i="61"/>
  <c r="AG107" i="61"/>
  <c r="AG108" i="61"/>
  <c r="AG109" i="61"/>
  <c r="AG110" i="61"/>
  <c r="AG111" i="61"/>
  <c r="AG113" i="61"/>
  <c r="AG115" i="61"/>
  <c r="AG116" i="61"/>
  <c r="AG117" i="61"/>
  <c r="AG121" i="61"/>
  <c r="AG122" i="61"/>
  <c r="AG123" i="61"/>
  <c r="AG124" i="61"/>
  <c r="AG125" i="61"/>
  <c r="AG127" i="61"/>
  <c r="AG130" i="61"/>
  <c r="AG133" i="61"/>
  <c r="AG134" i="61"/>
  <c r="AG135" i="61"/>
  <c r="AG138" i="61"/>
  <c r="AG58" i="61"/>
  <c r="AG62" i="61"/>
  <c r="AG63" i="61"/>
  <c r="AG64" i="61"/>
  <c r="AG69" i="61"/>
  <c r="AG70" i="61"/>
  <c r="AG72" i="61"/>
  <c r="AG73" i="61"/>
  <c r="AG74" i="61"/>
  <c r="AG80" i="61"/>
  <c r="AG140" i="61"/>
  <c r="AG142" i="61"/>
  <c r="AG148" i="61"/>
  <c r="AG149" i="61"/>
  <c r="AG150" i="61"/>
  <c r="AG151" i="61"/>
  <c r="AG153" i="61"/>
  <c r="AG154" i="61"/>
  <c r="AG155" i="61"/>
  <c r="AG156" i="61"/>
  <c r="AG157" i="61"/>
  <c r="AG158" i="61"/>
  <c r="AG159" i="61"/>
  <c r="AG162" i="61"/>
  <c r="AG163" i="61"/>
  <c r="AG164" i="61"/>
  <c r="AG165" i="61"/>
  <c r="AG166" i="61"/>
  <c r="AG167" i="61"/>
  <c r="AH9" i="61"/>
  <c r="AH17" i="61"/>
  <c r="AH20" i="61"/>
  <c r="AH21" i="61"/>
  <c r="AH25" i="61"/>
  <c r="AH27" i="61"/>
  <c r="AH28" i="61"/>
  <c r="AH29" i="61"/>
  <c r="AH31" i="61"/>
  <c r="AH32" i="61"/>
  <c r="AH36" i="61"/>
  <c r="AH37" i="61"/>
  <c r="AH39" i="61"/>
  <c r="AH40" i="61"/>
  <c r="AH42" i="61"/>
  <c r="AH43" i="61"/>
  <c r="AH44" i="61"/>
  <c r="AH45" i="61"/>
  <c r="AH46" i="61"/>
  <c r="AH49" i="61"/>
  <c r="AH50" i="61"/>
  <c r="AH52" i="61"/>
  <c r="AH53" i="61"/>
  <c r="AH83" i="61"/>
  <c r="AH84" i="61"/>
  <c r="AH87" i="61"/>
  <c r="AH91" i="61"/>
  <c r="AH92" i="61"/>
  <c r="AH93" i="61"/>
  <c r="AH94" i="61"/>
  <c r="AH95" i="61"/>
  <c r="AH96" i="61"/>
  <c r="AH97" i="61"/>
  <c r="AH98" i="61"/>
  <c r="AH99" i="61"/>
  <c r="AH100" i="61"/>
  <c r="AH101" i="61"/>
  <c r="AH102" i="61"/>
  <c r="AH103" i="61"/>
  <c r="AH106" i="61"/>
  <c r="AH107" i="61"/>
  <c r="AH108" i="61"/>
  <c r="AH109" i="61"/>
  <c r="AH110" i="61"/>
  <c r="AH111" i="61"/>
  <c r="AH113" i="61"/>
  <c r="AH115" i="61"/>
  <c r="AH116" i="61"/>
  <c r="AH117" i="61"/>
  <c r="AH121" i="61"/>
  <c r="AH122" i="61"/>
  <c r="AH123" i="61"/>
  <c r="AH124" i="61"/>
  <c r="AH125" i="61"/>
  <c r="AH127" i="61"/>
  <c r="AH130" i="61"/>
  <c r="AH133" i="61"/>
  <c r="AH134" i="61"/>
  <c r="AH135" i="61"/>
  <c r="AH138" i="61"/>
  <c r="AH58" i="61"/>
  <c r="AH62" i="61"/>
  <c r="AH63" i="61"/>
  <c r="AH64" i="61"/>
  <c r="AH69" i="61"/>
  <c r="AH70" i="61"/>
  <c r="AH72" i="61"/>
  <c r="AH73" i="61"/>
  <c r="AH74" i="61"/>
  <c r="AH80" i="61"/>
  <c r="AH140" i="61"/>
  <c r="AH142" i="61"/>
  <c r="AH148" i="61"/>
  <c r="AH149" i="61"/>
  <c r="AH150" i="61"/>
  <c r="AH151" i="61"/>
  <c r="AH153" i="61"/>
  <c r="AH154" i="61"/>
  <c r="AH155" i="61"/>
  <c r="AH156" i="61"/>
  <c r="AH157" i="61"/>
  <c r="AH158" i="61"/>
  <c r="AH159" i="61"/>
  <c r="AH162" i="61"/>
  <c r="AH163" i="61"/>
  <c r="AH164" i="61"/>
  <c r="AH165" i="61"/>
  <c r="AH166" i="61"/>
  <c r="AH167" i="61"/>
  <c r="AI9" i="61"/>
  <c r="AI17" i="61"/>
  <c r="AI20" i="61"/>
  <c r="AI21" i="61"/>
  <c r="AI25" i="61"/>
  <c r="AI27" i="61"/>
  <c r="AI28" i="61"/>
  <c r="AI29" i="61"/>
  <c r="AI31" i="61"/>
  <c r="AI32" i="61"/>
  <c r="AI36" i="61"/>
  <c r="AI37" i="61"/>
  <c r="AI39" i="61"/>
  <c r="AI40" i="61"/>
  <c r="AI42" i="61"/>
  <c r="AI43" i="61"/>
  <c r="AI44" i="61"/>
  <c r="AI45" i="61"/>
  <c r="AI46" i="61"/>
  <c r="AI49" i="61"/>
  <c r="AI50" i="61"/>
  <c r="AI52" i="61"/>
  <c r="AI53" i="61"/>
  <c r="AI83" i="61"/>
  <c r="AI84" i="61"/>
  <c r="AI87" i="61"/>
  <c r="AI91" i="61"/>
  <c r="AI92" i="61"/>
  <c r="AI93" i="61"/>
  <c r="AI94" i="61"/>
  <c r="AI95" i="61"/>
  <c r="AI96" i="61"/>
  <c r="AI97" i="61"/>
  <c r="AI98" i="61"/>
  <c r="AI99" i="61"/>
  <c r="AI100" i="61"/>
  <c r="AI101" i="61"/>
  <c r="AI102" i="61"/>
  <c r="AI103" i="61"/>
  <c r="AI106" i="61"/>
  <c r="AI107" i="61"/>
  <c r="AI108" i="61"/>
  <c r="AI109" i="61"/>
  <c r="AI110" i="61"/>
  <c r="AI111" i="61"/>
  <c r="AI113" i="61"/>
  <c r="AI115" i="61"/>
  <c r="AI116" i="61"/>
  <c r="AI117" i="61"/>
  <c r="AI121" i="61"/>
  <c r="AI122" i="61"/>
  <c r="AI123" i="61"/>
  <c r="AI124" i="61"/>
  <c r="AI125" i="61"/>
  <c r="AI127" i="61"/>
  <c r="AI130" i="61"/>
  <c r="AI133" i="61"/>
  <c r="AI134" i="61"/>
  <c r="AI135" i="61"/>
  <c r="AI138" i="61"/>
  <c r="AI58" i="61"/>
  <c r="AI62" i="61"/>
  <c r="AI63" i="61"/>
  <c r="AI64" i="61"/>
  <c r="AI69" i="61"/>
  <c r="AI70" i="61"/>
  <c r="AI72" i="61"/>
  <c r="AI73" i="61"/>
  <c r="AI74" i="61"/>
  <c r="AI80" i="61"/>
  <c r="AI140" i="61"/>
  <c r="AI142" i="61"/>
  <c r="AI148" i="61"/>
  <c r="AI149" i="61"/>
  <c r="AI150" i="61"/>
  <c r="AI151" i="61"/>
  <c r="AI153" i="61"/>
  <c r="AI154" i="61"/>
  <c r="AI155" i="61"/>
  <c r="AI156" i="61"/>
  <c r="AI157" i="61"/>
  <c r="AI158" i="61"/>
  <c r="AI159" i="61"/>
  <c r="AI162" i="61"/>
  <c r="AI163" i="61"/>
  <c r="AI164" i="61"/>
  <c r="AI165" i="61"/>
  <c r="AI166" i="61"/>
  <c r="AI167" i="61"/>
  <c r="AJ9" i="61"/>
  <c r="AJ17" i="61"/>
  <c r="AJ20" i="61"/>
  <c r="AJ21" i="61"/>
  <c r="AJ25" i="61"/>
  <c r="AJ27" i="61"/>
  <c r="AJ28" i="61"/>
  <c r="AJ29" i="61"/>
  <c r="AJ31" i="61"/>
  <c r="AJ32" i="61"/>
  <c r="AJ36" i="61"/>
  <c r="AJ37" i="61"/>
  <c r="AJ39" i="61"/>
  <c r="AJ40" i="61"/>
  <c r="AJ42" i="61"/>
  <c r="AJ43" i="61"/>
  <c r="AJ44" i="61"/>
  <c r="AJ45" i="61"/>
  <c r="AJ46" i="61"/>
  <c r="AJ49" i="61"/>
  <c r="AJ50" i="61"/>
  <c r="AJ52" i="61"/>
  <c r="AJ53" i="61"/>
  <c r="AJ83" i="61"/>
  <c r="AJ84" i="61"/>
  <c r="AJ87" i="61"/>
  <c r="AJ91" i="61"/>
  <c r="AJ92" i="61"/>
  <c r="AJ93" i="61"/>
  <c r="AJ94" i="61"/>
  <c r="AJ95" i="61"/>
  <c r="AJ96" i="61"/>
  <c r="AJ97" i="61"/>
  <c r="AJ98" i="61"/>
  <c r="AJ99" i="61"/>
  <c r="AJ100" i="61"/>
  <c r="AJ101" i="61"/>
  <c r="AJ102" i="61"/>
  <c r="AJ103" i="61"/>
  <c r="AJ106" i="61"/>
  <c r="AJ107" i="61"/>
  <c r="AJ108" i="61"/>
  <c r="AJ109" i="61"/>
  <c r="AJ110" i="61"/>
  <c r="AJ111" i="61"/>
  <c r="AJ113" i="61"/>
  <c r="AJ115" i="61"/>
  <c r="AJ116" i="61"/>
  <c r="AJ117" i="61"/>
  <c r="AJ121" i="61"/>
  <c r="AJ122" i="61"/>
  <c r="AJ123" i="61"/>
  <c r="AJ124" i="61"/>
  <c r="AJ125" i="61"/>
  <c r="AJ127" i="61"/>
  <c r="AJ130" i="61"/>
  <c r="AJ133" i="61"/>
  <c r="AJ134" i="61"/>
  <c r="AJ135" i="61"/>
  <c r="AJ138" i="61"/>
  <c r="AJ58" i="61"/>
  <c r="AJ62" i="61"/>
  <c r="AJ63" i="61"/>
  <c r="AJ64" i="61"/>
  <c r="AJ69" i="61"/>
  <c r="AJ70" i="61"/>
  <c r="AJ72" i="61"/>
  <c r="AJ73" i="61"/>
  <c r="AJ74" i="61"/>
  <c r="AJ80" i="61"/>
  <c r="AJ140" i="61"/>
  <c r="AJ142" i="61"/>
  <c r="AJ148" i="61"/>
  <c r="AJ149" i="61"/>
  <c r="AJ150" i="61"/>
  <c r="AJ151" i="61"/>
  <c r="AJ153" i="61"/>
  <c r="AJ154" i="61"/>
  <c r="AJ155" i="61"/>
  <c r="AJ156" i="61"/>
  <c r="AJ157" i="61"/>
  <c r="AJ158" i="61"/>
  <c r="AJ159" i="61"/>
  <c r="AJ162" i="61"/>
  <c r="AJ163" i="61"/>
  <c r="AJ164" i="61"/>
  <c r="AJ165" i="61"/>
  <c r="AJ166" i="61"/>
  <c r="AJ167" i="61"/>
  <c r="Z7" i="57"/>
  <c r="Z5" i="57" s="1"/>
  <c r="U31" i="22"/>
  <c r="AA7" i="57"/>
  <c r="V22" i="22" s="1"/>
  <c r="V26" i="22"/>
  <c r="V31" i="22"/>
  <c r="AB7" i="57"/>
  <c r="W22" i="22" s="1"/>
  <c r="W23" i="22"/>
  <c r="W31" i="22"/>
  <c r="AC7" i="57"/>
  <c r="X22" i="22" s="1"/>
  <c r="X31" i="22"/>
  <c r="AD7" i="57"/>
  <c r="Y22" i="22" s="1"/>
  <c r="Y31" i="22"/>
  <c r="AE7" i="57"/>
  <c r="Z31" i="22"/>
  <c r="AF7" i="57"/>
  <c r="AA22" i="22" s="1"/>
  <c r="AA31" i="22"/>
  <c r="AG7" i="57"/>
  <c r="AB26" i="22"/>
  <c r="AB31" i="22"/>
  <c r="AH7" i="57"/>
  <c r="AC22" i="22" s="1"/>
  <c r="AC31" i="22"/>
  <c r="AI7" i="57"/>
  <c r="AD22" i="22" s="1"/>
  <c r="AD31" i="22"/>
  <c r="AJ7" i="57"/>
  <c r="AE22" i="22" s="1"/>
  <c r="AE31" i="22"/>
  <c r="AK7" i="57"/>
  <c r="AF22" i="22" s="1"/>
  <c r="AF31" i="22"/>
  <c r="AA228" i="57"/>
  <c r="AA226" i="57" s="1"/>
  <c r="AA237" i="57"/>
  <c r="AA235" i="57" s="1"/>
  <c r="AB228" i="57"/>
  <c r="AB226" i="57" s="1"/>
  <c r="AB237" i="57"/>
  <c r="AB235" i="57" s="1"/>
  <c r="AC228" i="57"/>
  <c r="AC226" i="57" s="1"/>
  <c r="AC237" i="57"/>
  <c r="AC235" i="57" s="1"/>
  <c r="AD228" i="57"/>
  <c r="AD226" i="57" s="1"/>
  <c r="AD237" i="57"/>
  <c r="AD235" i="57" s="1"/>
  <c r="AE228" i="57"/>
  <c r="AE226" i="57" s="1"/>
  <c r="AE237" i="57"/>
  <c r="AE235" i="57" s="1"/>
  <c r="AF228" i="57"/>
  <c r="AF226" i="57" s="1"/>
  <c r="AF237" i="57"/>
  <c r="AF235" i="57" s="1"/>
  <c r="AG228" i="57"/>
  <c r="AG226" i="57" s="1"/>
  <c r="AG237" i="57"/>
  <c r="AG235" i="57" s="1"/>
  <c r="AH228" i="57"/>
  <c r="AH226" i="57" s="1"/>
  <c r="AH237" i="57"/>
  <c r="AH235" i="57" s="1"/>
  <c r="AI228" i="57"/>
  <c r="AI226" i="57" s="1"/>
  <c r="AI237" i="57"/>
  <c r="AI235" i="57" s="1"/>
  <c r="AJ228" i="57"/>
  <c r="AJ226" i="57" s="1"/>
  <c r="AJ237" i="57"/>
  <c r="AJ235" i="57" s="1"/>
  <c r="Z208" i="60"/>
  <c r="U34" i="22" s="1"/>
  <c r="AA208" i="60"/>
  <c r="V34" i="22" s="1"/>
  <c r="AB208" i="60"/>
  <c r="W34" i="22" s="1"/>
  <c r="AC208" i="60"/>
  <c r="X34" i="22" s="1"/>
  <c r="AD208" i="60"/>
  <c r="Y34" i="22" s="1"/>
  <c r="AE208" i="60"/>
  <c r="Z34" i="22" s="1"/>
  <c r="AF208" i="60"/>
  <c r="AA34" i="22" s="1"/>
  <c r="AG208" i="60"/>
  <c r="AB34" i="22" s="1"/>
  <c r="AH208" i="60"/>
  <c r="AC34" i="22" s="1"/>
  <c r="AI208" i="60"/>
  <c r="AD34" i="22" s="1"/>
  <c r="AJ208" i="60"/>
  <c r="AE34" i="22" s="1"/>
  <c r="AK208" i="60"/>
  <c r="AF34" i="22" s="1"/>
  <c r="Y208" i="60"/>
  <c r="T34" i="22" s="1"/>
  <c r="V4" i="15"/>
  <c r="T6" i="22" s="1"/>
  <c r="V4" i="54"/>
  <c r="V5" i="54"/>
  <c r="V6" i="54"/>
  <c r="V7" i="54"/>
  <c r="X9" i="61"/>
  <c r="X17" i="61"/>
  <c r="X20" i="61"/>
  <c r="X21" i="61"/>
  <c r="X25" i="61"/>
  <c r="X27" i="61"/>
  <c r="X28" i="61"/>
  <c r="X29" i="61"/>
  <c r="X31" i="61"/>
  <c r="X32" i="61"/>
  <c r="X36" i="61"/>
  <c r="X37" i="61"/>
  <c r="X39" i="61"/>
  <c r="X40" i="61"/>
  <c r="X42" i="61"/>
  <c r="X43" i="61"/>
  <c r="X44" i="61"/>
  <c r="X45" i="61"/>
  <c r="X46" i="61"/>
  <c r="X49" i="61"/>
  <c r="X50" i="61"/>
  <c r="X52" i="61"/>
  <c r="X53" i="61"/>
  <c r="X83" i="61"/>
  <c r="X84" i="61"/>
  <c r="X87" i="61"/>
  <c r="X91" i="61"/>
  <c r="X92" i="61"/>
  <c r="X93" i="61"/>
  <c r="X94" i="61"/>
  <c r="X95" i="61"/>
  <c r="X96" i="61"/>
  <c r="X97" i="61"/>
  <c r="X98" i="61"/>
  <c r="X99" i="61"/>
  <c r="X100" i="61"/>
  <c r="X101" i="61"/>
  <c r="X102" i="61"/>
  <c r="X103" i="61"/>
  <c r="X106" i="61"/>
  <c r="X107" i="61"/>
  <c r="X108" i="61"/>
  <c r="X109" i="61"/>
  <c r="X110" i="61"/>
  <c r="X111" i="61"/>
  <c r="X113" i="61"/>
  <c r="X115" i="61"/>
  <c r="X116" i="61"/>
  <c r="X117" i="61"/>
  <c r="X121" i="61"/>
  <c r="X122" i="61"/>
  <c r="X123" i="61"/>
  <c r="X124" i="61"/>
  <c r="X125" i="61"/>
  <c r="X127" i="61"/>
  <c r="X130" i="61"/>
  <c r="X133" i="61"/>
  <c r="X134" i="61"/>
  <c r="X135" i="61"/>
  <c r="X138" i="61"/>
  <c r="X58" i="61"/>
  <c r="X62" i="61"/>
  <c r="X63" i="61"/>
  <c r="X64" i="61"/>
  <c r="X69" i="61"/>
  <c r="X70" i="61"/>
  <c r="X72" i="61"/>
  <c r="X73" i="61"/>
  <c r="X74" i="61"/>
  <c r="X80" i="61"/>
  <c r="X140" i="61"/>
  <c r="X142" i="61"/>
  <c r="X148" i="61"/>
  <c r="X149" i="61"/>
  <c r="X150" i="61"/>
  <c r="X151" i="61"/>
  <c r="X153" i="61"/>
  <c r="X154" i="61"/>
  <c r="X155" i="61"/>
  <c r="X156" i="61"/>
  <c r="X157" i="61"/>
  <c r="X158" i="61"/>
  <c r="X159" i="61"/>
  <c r="X162" i="61"/>
  <c r="X163" i="61"/>
  <c r="X164" i="61"/>
  <c r="X165" i="61"/>
  <c r="X166" i="61"/>
  <c r="X167" i="61"/>
  <c r="Y7" i="57"/>
  <c r="Y5" i="57" s="1"/>
  <c r="T21" i="22" s="1"/>
  <c r="T31" i="22"/>
  <c r="AD211" i="57"/>
  <c r="AD215" i="57"/>
  <c r="AD217" i="57"/>
  <c r="AD219" i="57"/>
  <c r="AD220" i="57"/>
  <c r="AK211" i="57"/>
  <c r="AK215" i="57"/>
  <c r="AK217" i="57"/>
  <c r="AK219" i="57"/>
  <c r="AK220" i="57"/>
  <c r="AF29" i="22"/>
  <c r="AF28" i="22"/>
  <c r="AF27" i="22"/>
  <c r="AF26" i="22"/>
  <c r="AF25" i="22"/>
  <c r="AF24" i="22"/>
  <c r="AF23" i="22"/>
  <c r="AH4" i="3"/>
  <c r="AJ93" i="52"/>
  <c r="G3" i="48"/>
  <c r="H3" i="48"/>
  <c r="I3" i="48"/>
  <c r="J3" i="48"/>
  <c r="K3" i="48"/>
  <c r="G4" i="15"/>
  <c r="E6" i="22" s="1"/>
  <c r="G4" i="54"/>
  <c r="G5" i="54"/>
  <c r="G6" i="54"/>
  <c r="G7" i="54"/>
  <c r="I10" i="52"/>
  <c r="I13" i="52"/>
  <c r="I17" i="52"/>
  <c r="I24" i="52"/>
  <c r="I43" i="52"/>
  <c r="I51" i="52"/>
  <c r="I76" i="51"/>
  <c r="I75" i="51" s="1"/>
  <c r="I75" i="52" s="1"/>
  <c r="I83" i="52"/>
  <c r="I86" i="52"/>
  <c r="I90" i="52"/>
  <c r="I100" i="52"/>
  <c r="G5" i="17"/>
  <c r="G6" i="17"/>
  <c r="G7" i="17"/>
  <c r="G8" i="17"/>
  <c r="G10" i="17"/>
  <c r="E16" i="22" s="1"/>
  <c r="I9" i="61"/>
  <c r="I17" i="61"/>
  <c r="I20" i="61"/>
  <c r="I21" i="61"/>
  <c r="I25" i="61"/>
  <c r="I27" i="61"/>
  <c r="I28" i="61"/>
  <c r="I29" i="61"/>
  <c r="I31" i="61"/>
  <c r="I32" i="61"/>
  <c r="I36" i="61"/>
  <c r="I37" i="61"/>
  <c r="I39" i="61"/>
  <c r="I40" i="61"/>
  <c r="I42" i="61"/>
  <c r="I43" i="61"/>
  <c r="I44" i="61"/>
  <c r="I45" i="61"/>
  <c r="I46" i="61"/>
  <c r="I49" i="61"/>
  <c r="I50" i="61"/>
  <c r="I52" i="61"/>
  <c r="I53" i="61"/>
  <c r="I83" i="61"/>
  <c r="I84" i="61"/>
  <c r="I87" i="61"/>
  <c r="I91" i="61"/>
  <c r="I92" i="61"/>
  <c r="I93" i="61"/>
  <c r="I94" i="61"/>
  <c r="I95" i="61"/>
  <c r="I96" i="61"/>
  <c r="I97" i="61"/>
  <c r="I98" i="61"/>
  <c r="I99" i="61"/>
  <c r="I100" i="61"/>
  <c r="I101" i="61"/>
  <c r="I102" i="61"/>
  <c r="I103" i="61"/>
  <c r="I106" i="61"/>
  <c r="I107" i="61"/>
  <c r="I108" i="61"/>
  <c r="I109" i="61"/>
  <c r="I110" i="61"/>
  <c r="I111" i="61"/>
  <c r="I113" i="61"/>
  <c r="I115" i="61"/>
  <c r="I116" i="61"/>
  <c r="I117" i="61"/>
  <c r="I121" i="61"/>
  <c r="I122" i="61"/>
  <c r="I123" i="61"/>
  <c r="I124" i="61"/>
  <c r="I125" i="61"/>
  <c r="I127" i="61"/>
  <c r="I130" i="61"/>
  <c r="I133" i="61"/>
  <c r="I134" i="61"/>
  <c r="I135" i="61"/>
  <c r="I138" i="61"/>
  <c r="I58" i="61"/>
  <c r="I62" i="61"/>
  <c r="I63" i="61"/>
  <c r="I64" i="61"/>
  <c r="I69" i="61"/>
  <c r="I70" i="61"/>
  <c r="I72" i="61"/>
  <c r="I73" i="61"/>
  <c r="I74" i="61"/>
  <c r="I80" i="61"/>
  <c r="I140" i="61"/>
  <c r="I142" i="61"/>
  <c r="I148" i="61"/>
  <c r="I149" i="61"/>
  <c r="I150" i="61"/>
  <c r="I151" i="61"/>
  <c r="I153" i="61"/>
  <c r="I154" i="61"/>
  <c r="I155" i="61"/>
  <c r="I156" i="61"/>
  <c r="I157" i="61"/>
  <c r="I158" i="61"/>
  <c r="I159" i="61"/>
  <c r="I162" i="61"/>
  <c r="I163" i="61"/>
  <c r="I164" i="61"/>
  <c r="I165" i="61"/>
  <c r="I166" i="61"/>
  <c r="I167" i="61"/>
  <c r="H4" i="15"/>
  <c r="F6" i="22" s="1"/>
  <c r="H4" i="54"/>
  <c r="H5" i="54"/>
  <c r="H6" i="54"/>
  <c r="H7" i="54"/>
  <c r="J10" i="52"/>
  <c r="J13" i="52"/>
  <c r="J17" i="52"/>
  <c r="J24" i="52"/>
  <c r="J43" i="52"/>
  <c r="J51" i="52"/>
  <c r="J76" i="51"/>
  <c r="J75" i="51" s="1"/>
  <c r="J75" i="52" s="1"/>
  <c r="J83" i="52"/>
  <c r="J86" i="52"/>
  <c r="J100" i="52"/>
  <c r="J98" i="52" s="1"/>
  <c r="F14" i="22" s="1"/>
  <c r="H5" i="17"/>
  <c r="H6" i="17"/>
  <c r="H7" i="17"/>
  <c r="H8" i="17"/>
  <c r="H10" i="17"/>
  <c r="F16" i="22" s="1"/>
  <c r="J9" i="61"/>
  <c r="J17" i="61"/>
  <c r="J20" i="61"/>
  <c r="J21" i="61"/>
  <c r="J25" i="61"/>
  <c r="J27" i="61"/>
  <c r="J28" i="61"/>
  <c r="J29" i="61"/>
  <c r="J31" i="61"/>
  <c r="J32" i="61"/>
  <c r="J36" i="61"/>
  <c r="J37" i="61"/>
  <c r="J39" i="61"/>
  <c r="J40" i="61"/>
  <c r="J42" i="61"/>
  <c r="J43" i="61"/>
  <c r="J44" i="61"/>
  <c r="J45" i="61"/>
  <c r="J46" i="61"/>
  <c r="J49" i="61"/>
  <c r="J50" i="61"/>
  <c r="J52" i="61"/>
  <c r="J53" i="61"/>
  <c r="J83" i="61"/>
  <c r="J84" i="61"/>
  <c r="J87" i="61"/>
  <c r="J91" i="61"/>
  <c r="J92" i="61"/>
  <c r="J93" i="61"/>
  <c r="J94" i="61"/>
  <c r="J95" i="61"/>
  <c r="J96" i="61"/>
  <c r="J97" i="61"/>
  <c r="J98" i="61"/>
  <c r="J99" i="61"/>
  <c r="J100" i="61"/>
  <c r="J101" i="61"/>
  <c r="J102" i="61"/>
  <c r="J103" i="61"/>
  <c r="J106" i="61"/>
  <c r="J107" i="61"/>
  <c r="J108" i="61"/>
  <c r="J109" i="61"/>
  <c r="J110" i="61"/>
  <c r="J111" i="61"/>
  <c r="J113" i="61"/>
  <c r="J115" i="61"/>
  <c r="J116" i="61"/>
  <c r="J117" i="61"/>
  <c r="J121" i="61"/>
  <c r="J122" i="61"/>
  <c r="J123" i="61"/>
  <c r="J124" i="61"/>
  <c r="J125" i="61"/>
  <c r="J127" i="61"/>
  <c r="J130" i="61"/>
  <c r="J133" i="61"/>
  <c r="J134" i="61"/>
  <c r="J135" i="61"/>
  <c r="J138" i="61"/>
  <c r="J58" i="61"/>
  <c r="J62" i="61"/>
  <c r="J63" i="61"/>
  <c r="J64" i="61"/>
  <c r="J69" i="61"/>
  <c r="J70" i="61"/>
  <c r="J72" i="61"/>
  <c r="J73" i="61"/>
  <c r="J74" i="61"/>
  <c r="J80" i="61"/>
  <c r="J140" i="61"/>
  <c r="J142" i="61"/>
  <c r="J148" i="61"/>
  <c r="J149" i="61"/>
  <c r="J150" i="61"/>
  <c r="J151" i="61"/>
  <c r="J153" i="61"/>
  <c r="J154" i="61"/>
  <c r="J155" i="61"/>
  <c r="J156" i="61"/>
  <c r="J157" i="61"/>
  <c r="J158" i="61"/>
  <c r="J159" i="61"/>
  <c r="J162" i="61"/>
  <c r="J163" i="61"/>
  <c r="J164" i="61"/>
  <c r="J165" i="61"/>
  <c r="J166" i="61"/>
  <c r="J167" i="61"/>
  <c r="I4" i="15"/>
  <c r="G6" i="22" s="1"/>
  <c r="I4" i="54"/>
  <c r="I5" i="54"/>
  <c r="I6" i="54"/>
  <c r="I7" i="54"/>
  <c r="K10" i="52"/>
  <c r="K13" i="52"/>
  <c r="K17" i="52"/>
  <c r="K24" i="52"/>
  <c r="K43" i="52"/>
  <c r="K51" i="52"/>
  <c r="K76" i="51"/>
  <c r="K75" i="51" s="1"/>
  <c r="K75" i="52" s="1"/>
  <c r="K83" i="52"/>
  <c r="K86" i="52"/>
  <c r="K100" i="52"/>
  <c r="I5" i="17"/>
  <c r="I6" i="17"/>
  <c r="I7" i="17"/>
  <c r="I8" i="17"/>
  <c r="I10" i="17"/>
  <c r="G16" i="22" s="1"/>
  <c r="K9" i="61"/>
  <c r="K17" i="61"/>
  <c r="K20" i="61"/>
  <c r="K21" i="61"/>
  <c r="K25" i="61"/>
  <c r="K27" i="61"/>
  <c r="K28" i="61"/>
  <c r="K29" i="61"/>
  <c r="K31" i="61"/>
  <c r="K32" i="61"/>
  <c r="K36" i="61"/>
  <c r="K37" i="61"/>
  <c r="K39" i="61"/>
  <c r="K40" i="61"/>
  <c r="K42" i="61"/>
  <c r="K43" i="61"/>
  <c r="K44" i="61"/>
  <c r="K45" i="61"/>
  <c r="K46" i="61"/>
  <c r="K49" i="61"/>
  <c r="K50" i="61"/>
  <c r="K52" i="61"/>
  <c r="K53" i="61"/>
  <c r="K83" i="61"/>
  <c r="K84" i="61"/>
  <c r="K87" i="61"/>
  <c r="K91" i="61"/>
  <c r="K92" i="61"/>
  <c r="K93" i="61"/>
  <c r="K94" i="61"/>
  <c r="K95" i="61"/>
  <c r="K96" i="61"/>
  <c r="K97" i="61"/>
  <c r="K98" i="61"/>
  <c r="K99" i="61"/>
  <c r="K100" i="61"/>
  <c r="K101" i="61"/>
  <c r="K102" i="61"/>
  <c r="K103" i="61"/>
  <c r="K106" i="61"/>
  <c r="K107" i="61"/>
  <c r="K108" i="61"/>
  <c r="K109" i="61"/>
  <c r="K110" i="61"/>
  <c r="K111" i="61"/>
  <c r="K113" i="61"/>
  <c r="K115" i="61"/>
  <c r="K116" i="61"/>
  <c r="K117" i="61"/>
  <c r="K121" i="61"/>
  <c r="K122" i="61"/>
  <c r="K123" i="61"/>
  <c r="K124" i="61"/>
  <c r="K125" i="61"/>
  <c r="K127" i="61"/>
  <c r="K130" i="61"/>
  <c r="K133" i="61"/>
  <c r="K134" i="61"/>
  <c r="K135" i="61"/>
  <c r="K138" i="61"/>
  <c r="K58" i="61"/>
  <c r="K62" i="61"/>
  <c r="K63" i="61"/>
  <c r="K64" i="61"/>
  <c r="K69" i="61"/>
  <c r="K70" i="61"/>
  <c r="K72" i="61"/>
  <c r="K73" i="61"/>
  <c r="K74" i="61"/>
  <c r="K80" i="61"/>
  <c r="K140" i="61"/>
  <c r="K142" i="61"/>
  <c r="K148" i="61"/>
  <c r="K149" i="61"/>
  <c r="K150" i="61"/>
  <c r="K151" i="61"/>
  <c r="K153" i="61"/>
  <c r="K154" i="61"/>
  <c r="K155" i="61"/>
  <c r="K156" i="61"/>
  <c r="K157" i="61"/>
  <c r="K158" i="61"/>
  <c r="K159" i="61"/>
  <c r="K162" i="61"/>
  <c r="K163" i="61"/>
  <c r="K164" i="61"/>
  <c r="K165" i="61"/>
  <c r="K166" i="61"/>
  <c r="K167" i="61"/>
  <c r="J4" i="15"/>
  <c r="H6" i="22" s="1"/>
  <c r="J4" i="54"/>
  <c r="J5" i="54"/>
  <c r="J6" i="54"/>
  <c r="J7" i="54"/>
  <c r="L10" i="52"/>
  <c r="L13" i="52"/>
  <c r="L17" i="52"/>
  <c r="L24" i="52"/>
  <c r="L43" i="52"/>
  <c r="L51" i="52"/>
  <c r="L76" i="51"/>
  <c r="L75" i="51" s="1"/>
  <c r="L75" i="52" s="1"/>
  <c r="L83" i="52"/>
  <c r="L86" i="52"/>
  <c r="L100" i="52"/>
  <c r="L98" i="52" s="1"/>
  <c r="H14" i="22" s="1"/>
  <c r="J5" i="17"/>
  <c r="J6" i="17"/>
  <c r="J7" i="17"/>
  <c r="J8" i="17"/>
  <c r="J10" i="17"/>
  <c r="H16" i="22" s="1"/>
  <c r="L9" i="61"/>
  <c r="L17" i="61"/>
  <c r="L20" i="61"/>
  <c r="L21" i="61"/>
  <c r="L25" i="61"/>
  <c r="L27" i="61"/>
  <c r="L28" i="61"/>
  <c r="L29" i="61"/>
  <c r="L31" i="61"/>
  <c r="L32" i="61"/>
  <c r="L36" i="61"/>
  <c r="L37" i="61"/>
  <c r="L39" i="61"/>
  <c r="L40" i="61"/>
  <c r="L42" i="61"/>
  <c r="L43" i="61"/>
  <c r="L44" i="61"/>
  <c r="L45" i="61"/>
  <c r="L46" i="61"/>
  <c r="L49" i="61"/>
  <c r="L50" i="61"/>
  <c r="L52" i="61"/>
  <c r="L53" i="61"/>
  <c r="L83" i="61"/>
  <c r="L84" i="61"/>
  <c r="L87" i="61"/>
  <c r="L91" i="61"/>
  <c r="L92" i="61"/>
  <c r="L93" i="61"/>
  <c r="L94" i="61"/>
  <c r="L95" i="61"/>
  <c r="L96" i="61"/>
  <c r="L97" i="61"/>
  <c r="L98" i="61"/>
  <c r="L99" i="61"/>
  <c r="L100" i="61"/>
  <c r="L101" i="61"/>
  <c r="L102" i="61"/>
  <c r="L103" i="61"/>
  <c r="L106" i="61"/>
  <c r="L107" i="61"/>
  <c r="L108" i="61"/>
  <c r="L109" i="61"/>
  <c r="L110" i="61"/>
  <c r="L111" i="61"/>
  <c r="L113" i="61"/>
  <c r="L115" i="61"/>
  <c r="L116" i="61"/>
  <c r="L117" i="61"/>
  <c r="L121" i="61"/>
  <c r="L122" i="61"/>
  <c r="L123" i="61"/>
  <c r="L124" i="61"/>
  <c r="L125" i="61"/>
  <c r="L127" i="61"/>
  <c r="L130" i="61"/>
  <c r="L133" i="61"/>
  <c r="L134" i="61"/>
  <c r="L135" i="61"/>
  <c r="L138" i="61"/>
  <c r="L58" i="61"/>
  <c r="L62" i="61"/>
  <c r="L63" i="61"/>
  <c r="L64" i="61"/>
  <c r="L69" i="61"/>
  <c r="L70" i="61"/>
  <c r="L72" i="61"/>
  <c r="L73" i="61"/>
  <c r="L74" i="61"/>
  <c r="L80" i="61"/>
  <c r="L140" i="61"/>
  <c r="L142" i="61"/>
  <c r="L148" i="61"/>
  <c r="L149" i="61"/>
  <c r="L150" i="61"/>
  <c r="L151" i="61"/>
  <c r="L153" i="61"/>
  <c r="L154" i="61"/>
  <c r="L155" i="61"/>
  <c r="L156" i="61"/>
  <c r="L157" i="61"/>
  <c r="L158" i="61"/>
  <c r="L159" i="61"/>
  <c r="L162" i="61"/>
  <c r="L163" i="61"/>
  <c r="L164" i="61"/>
  <c r="L165" i="61"/>
  <c r="L166" i="61"/>
  <c r="L167" i="61"/>
  <c r="K4" i="15"/>
  <c r="I6" i="22" s="1"/>
  <c r="K4" i="54"/>
  <c r="K5" i="54"/>
  <c r="K6" i="54"/>
  <c r="K7" i="54"/>
  <c r="M10" i="52"/>
  <c r="M13" i="52"/>
  <c r="M17" i="52"/>
  <c r="M24" i="52"/>
  <c r="M43" i="52"/>
  <c r="M51" i="52"/>
  <c r="M76" i="51"/>
  <c r="M75" i="51" s="1"/>
  <c r="M75" i="52" s="1"/>
  <c r="M72" i="52" s="1"/>
  <c r="M83" i="52"/>
  <c r="M86" i="52"/>
  <c r="M100" i="52"/>
  <c r="K5" i="17"/>
  <c r="K6" i="17"/>
  <c r="K7" i="17"/>
  <c r="K8" i="17"/>
  <c r="K10" i="17"/>
  <c r="I16" i="22" s="1"/>
  <c r="M9" i="61"/>
  <c r="M17" i="61"/>
  <c r="M20" i="61"/>
  <c r="M21" i="61"/>
  <c r="M25" i="61"/>
  <c r="M27" i="61"/>
  <c r="M28" i="61"/>
  <c r="M29" i="61"/>
  <c r="M31" i="61"/>
  <c r="M32" i="61"/>
  <c r="M36" i="61"/>
  <c r="M37" i="61"/>
  <c r="M39" i="61"/>
  <c r="M40" i="61"/>
  <c r="M42" i="61"/>
  <c r="M43" i="61"/>
  <c r="M44" i="61"/>
  <c r="M45" i="61"/>
  <c r="M46" i="61"/>
  <c r="M49" i="61"/>
  <c r="M50" i="61"/>
  <c r="M52" i="61"/>
  <c r="M53" i="61"/>
  <c r="M83" i="61"/>
  <c r="M84" i="61"/>
  <c r="M87" i="61"/>
  <c r="M91" i="61"/>
  <c r="M92" i="61"/>
  <c r="M93" i="61"/>
  <c r="M94" i="61"/>
  <c r="M95" i="61"/>
  <c r="M96" i="61"/>
  <c r="M97" i="61"/>
  <c r="M98" i="61"/>
  <c r="M99" i="61"/>
  <c r="M100" i="61"/>
  <c r="M101" i="61"/>
  <c r="M102" i="61"/>
  <c r="M103" i="61"/>
  <c r="M106" i="61"/>
  <c r="M107" i="61"/>
  <c r="M108" i="61"/>
  <c r="M109" i="61"/>
  <c r="M110" i="61"/>
  <c r="M111" i="61"/>
  <c r="M113" i="61"/>
  <c r="M115" i="61"/>
  <c r="M116" i="61"/>
  <c r="M117" i="61"/>
  <c r="M121" i="61"/>
  <c r="M122" i="61"/>
  <c r="M123" i="61"/>
  <c r="M124" i="61"/>
  <c r="M125" i="61"/>
  <c r="M127" i="61"/>
  <c r="M130" i="61"/>
  <c r="M133" i="61"/>
  <c r="M134" i="61"/>
  <c r="M135" i="61"/>
  <c r="M138" i="61"/>
  <c r="M58" i="61"/>
  <c r="M62" i="61"/>
  <c r="M63" i="61"/>
  <c r="M64" i="61"/>
  <c r="M69" i="61"/>
  <c r="M70" i="61"/>
  <c r="M72" i="61"/>
  <c r="M73" i="61"/>
  <c r="M74" i="61"/>
  <c r="M80" i="61"/>
  <c r="M140" i="61"/>
  <c r="M142" i="61"/>
  <c r="M148" i="61"/>
  <c r="M149" i="61"/>
  <c r="M150" i="61"/>
  <c r="M151" i="61"/>
  <c r="M153" i="61"/>
  <c r="M154" i="61"/>
  <c r="M155" i="61"/>
  <c r="M156" i="61"/>
  <c r="M157" i="61"/>
  <c r="M158" i="61"/>
  <c r="M159" i="61"/>
  <c r="M162" i="61"/>
  <c r="M163" i="61"/>
  <c r="M164" i="61"/>
  <c r="M165" i="61"/>
  <c r="M166" i="61"/>
  <c r="M167" i="61"/>
  <c r="J7" i="57"/>
  <c r="E22" i="22" s="1"/>
  <c r="J34" i="57"/>
  <c r="J47" i="57"/>
  <c r="J140" i="57"/>
  <c r="E27" i="22" s="1"/>
  <c r="J81" i="57"/>
  <c r="J55" i="57"/>
  <c r="J183" i="57"/>
  <c r="E31" i="22" s="1"/>
  <c r="J228" i="57"/>
  <c r="J226" i="57" s="1"/>
  <c r="J237" i="57"/>
  <c r="J235" i="57" s="1"/>
  <c r="J233" i="57" s="1"/>
  <c r="J6" i="60"/>
  <c r="J33" i="60"/>
  <c r="J82" i="60"/>
  <c r="J141" i="60"/>
  <c r="J183" i="60"/>
  <c r="J208" i="60"/>
  <c r="E34" i="22" s="1"/>
  <c r="K7" i="57"/>
  <c r="F22" i="22" s="1"/>
  <c r="K34" i="57"/>
  <c r="K47" i="57"/>
  <c r="K140" i="57"/>
  <c r="F27" i="22" s="1"/>
  <c r="K81" i="57"/>
  <c r="K55" i="57"/>
  <c r="K183" i="57"/>
  <c r="F31" i="22" s="1"/>
  <c r="K228" i="57"/>
  <c r="K226" i="57" s="1"/>
  <c r="K237" i="57"/>
  <c r="K235" i="57" s="1"/>
  <c r="K233" i="57" s="1"/>
  <c r="K6" i="60"/>
  <c r="K33" i="60"/>
  <c r="K82" i="60"/>
  <c r="K141" i="60"/>
  <c r="K183" i="60"/>
  <c r="K208" i="60"/>
  <c r="F34" i="22" s="1"/>
  <c r="L7" i="57"/>
  <c r="G22" i="22" s="1"/>
  <c r="L34" i="57"/>
  <c r="L47" i="57"/>
  <c r="L140" i="57"/>
  <c r="G27" i="22" s="1"/>
  <c r="L81" i="57"/>
  <c r="L55" i="57"/>
  <c r="L183" i="57"/>
  <c r="G31" i="22" s="1"/>
  <c r="L228" i="57"/>
  <c r="L226" i="57" s="1"/>
  <c r="L237" i="57"/>
  <c r="L235" i="57" s="1"/>
  <c r="L233" i="57" s="1"/>
  <c r="L6" i="60"/>
  <c r="L33" i="60"/>
  <c r="L82" i="60"/>
  <c r="L141" i="60"/>
  <c r="L183" i="60"/>
  <c r="L208" i="60"/>
  <c r="G34" i="22" s="1"/>
  <c r="M7" i="57"/>
  <c r="H22" i="22" s="1"/>
  <c r="M34" i="57"/>
  <c r="M47" i="57"/>
  <c r="M140" i="57"/>
  <c r="H27" i="22" s="1"/>
  <c r="M81" i="57"/>
  <c r="M55" i="57"/>
  <c r="M183" i="57"/>
  <c r="H31" i="22" s="1"/>
  <c r="M228" i="57"/>
  <c r="M226" i="57" s="1"/>
  <c r="M237" i="57"/>
  <c r="M235" i="57" s="1"/>
  <c r="M233" i="57" s="1"/>
  <c r="M225" i="57" s="1"/>
  <c r="M6" i="60"/>
  <c r="M33" i="60"/>
  <c r="M82" i="60"/>
  <c r="M183" i="60"/>
  <c r="M208" i="60"/>
  <c r="H34" i="22" s="1"/>
  <c r="N7" i="57"/>
  <c r="I22" i="22" s="1"/>
  <c r="N34" i="57"/>
  <c r="I23" i="22" s="1"/>
  <c r="N47" i="57"/>
  <c r="I24" i="22" s="1"/>
  <c r="N140" i="57"/>
  <c r="N81" i="57"/>
  <c r="I26" i="22" s="1"/>
  <c r="N55" i="57"/>
  <c r="N183" i="57"/>
  <c r="N228" i="57"/>
  <c r="N226" i="57" s="1"/>
  <c r="N237" i="57"/>
  <c r="N235" i="57" s="1"/>
  <c r="N233" i="57" s="1"/>
  <c r="N6" i="60"/>
  <c r="N183" i="60"/>
  <c r="N208" i="60"/>
  <c r="I34" i="22" s="1"/>
  <c r="J22" i="22"/>
  <c r="P22" i="22"/>
  <c r="U22" i="22"/>
  <c r="Z22" i="22"/>
  <c r="AB22" i="22"/>
  <c r="E23" i="22"/>
  <c r="F23" i="22"/>
  <c r="G23" i="22"/>
  <c r="H23" i="22"/>
  <c r="J23" i="22"/>
  <c r="K23" i="22"/>
  <c r="L23" i="22"/>
  <c r="M23" i="22"/>
  <c r="N23" i="22"/>
  <c r="O23" i="22"/>
  <c r="P23" i="22"/>
  <c r="Q23" i="22"/>
  <c r="R23" i="22"/>
  <c r="S23" i="22"/>
  <c r="T23" i="22"/>
  <c r="U23" i="22"/>
  <c r="V23" i="22"/>
  <c r="X23" i="22"/>
  <c r="Y23" i="22"/>
  <c r="Z23" i="22"/>
  <c r="AA23" i="22"/>
  <c r="AB23" i="22"/>
  <c r="AC23" i="22"/>
  <c r="AD23" i="22"/>
  <c r="E24" i="22"/>
  <c r="F24" i="22"/>
  <c r="G24" i="22"/>
  <c r="H24" i="22"/>
  <c r="J24" i="22"/>
  <c r="K24" i="22"/>
  <c r="L24" i="22"/>
  <c r="M24" i="22"/>
  <c r="N24" i="22"/>
  <c r="O24" i="22"/>
  <c r="P24" i="22"/>
  <c r="Q24" i="22"/>
  <c r="R24" i="22"/>
  <c r="S24" i="22"/>
  <c r="T24" i="22"/>
  <c r="U24" i="22"/>
  <c r="V24" i="22"/>
  <c r="W24" i="22"/>
  <c r="X24" i="22"/>
  <c r="Y24" i="22"/>
  <c r="Z24" i="22"/>
  <c r="AA24" i="22"/>
  <c r="AB24" i="22"/>
  <c r="AC24" i="22"/>
  <c r="AD24" i="22"/>
  <c r="E25" i="22"/>
  <c r="F25" i="22"/>
  <c r="G25" i="22"/>
  <c r="H25" i="22"/>
  <c r="I25" i="22"/>
  <c r="J25" i="22"/>
  <c r="K25" i="22"/>
  <c r="L25" i="22"/>
  <c r="M25" i="22"/>
  <c r="N25" i="22"/>
  <c r="P25" i="22"/>
  <c r="Q25" i="22"/>
  <c r="R25" i="22"/>
  <c r="S25" i="22"/>
  <c r="T25" i="22"/>
  <c r="U25" i="22"/>
  <c r="V25" i="22"/>
  <c r="W25" i="22"/>
  <c r="X25" i="22"/>
  <c r="Y25" i="22"/>
  <c r="Z25" i="22"/>
  <c r="AA25" i="22"/>
  <c r="AB25" i="22"/>
  <c r="AC25" i="22"/>
  <c r="AD25" i="22"/>
  <c r="E26" i="22"/>
  <c r="F26" i="22"/>
  <c r="G26" i="22"/>
  <c r="H26" i="22"/>
  <c r="J26" i="22"/>
  <c r="K26" i="22"/>
  <c r="L26" i="22"/>
  <c r="M26" i="22"/>
  <c r="N26" i="22"/>
  <c r="O26" i="22"/>
  <c r="P26" i="22"/>
  <c r="Q26" i="22"/>
  <c r="R26" i="22"/>
  <c r="S26" i="22"/>
  <c r="T26" i="22"/>
  <c r="U26" i="22"/>
  <c r="W26" i="22"/>
  <c r="X26" i="22"/>
  <c r="Y26" i="22"/>
  <c r="Z26" i="22"/>
  <c r="AA26" i="22"/>
  <c r="AC26" i="22"/>
  <c r="AD26" i="22"/>
  <c r="I27" i="22"/>
  <c r="J27" i="22"/>
  <c r="K27" i="22"/>
  <c r="L27" i="22"/>
  <c r="M27" i="22"/>
  <c r="N27" i="22"/>
  <c r="O27" i="22"/>
  <c r="P27" i="22"/>
  <c r="Q27" i="22"/>
  <c r="R27" i="22"/>
  <c r="S27" i="22"/>
  <c r="T27" i="22"/>
  <c r="U27" i="22"/>
  <c r="V27" i="22"/>
  <c r="W27" i="22"/>
  <c r="X27" i="22"/>
  <c r="Y27" i="22"/>
  <c r="Z27" i="22"/>
  <c r="AA27" i="22"/>
  <c r="AB27" i="22"/>
  <c r="AC27" i="22"/>
  <c r="AD27" i="22"/>
  <c r="E28" i="22"/>
  <c r="F28" i="22"/>
  <c r="G28" i="22"/>
  <c r="H28" i="22"/>
  <c r="I28" i="22"/>
  <c r="J28" i="22"/>
  <c r="K28" i="22"/>
  <c r="L28" i="22"/>
  <c r="M28" i="22"/>
  <c r="N28" i="22"/>
  <c r="O28" i="22"/>
  <c r="P28" i="22"/>
  <c r="Q28" i="22"/>
  <c r="R28" i="22"/>
  <c r="S28" i="22"/>
  <c r="T28" i="22"/>
  <c r="U28" i="22"/>
  <c r="V28" i="22"/>
  <c r="W28" i="22"/>
  <c r="X28" i="22"/>
  <c r="Y28" i="22"/>
  <c r="Z28" i="22"/>
  <c r="AA28" i="22"/>
  <c r="AB28" i="22"/>
  <c r="AC28" i="22"/>
  <c r="AD28" i="22"/>
  <c r="E29" i="22"/>
  <c r="F29" i="22"/>
  <c r="G29" i="22"/>
  <c r="H29" i="22"/>
  <c r="I29" i="22"/>
  <c r="J29" i="22"/>
  <c r="K29" i="22"/>
  <c r="L29" i="22"/>
  <c r="M29" i="22"/>
  <c r="N29" i="22"/>
  <c r="O29" i="22"/>
  <c r="P29" i="22"/>
  <c r="Q29" i="22"/>
  <c r="R29" i="22"/>
  <c r="S29" i="22"/>
  <c r="T29" i="22"/>
  <c r="U29" i="22"/>
  <c r="V29" i="22"/>
  <c r="W29" i="22"/>
  <c r="X29" i="22"/>
  <c r="Y29" i="22"/>
  <c r="Z29" i="22"/>
  <c r="AA29" i="22"/>
  <c r="AB29" i="22"/>
  <c r="AC29" i="22"/>
  <c r="AD29" i="22"/>
  <c r="I31" i="22"/>
  <c r="J210" i="56"/>
  <c r="K210" i="56"/>
  <c r="L210" i="56"/>
  <c r="M210" i="56"/>
  <c r="N210" i="56"/>
  <c r="J230" i="56"/>
  <c r="J211" i="56" s="1"/>
  <c r="J211" i="57" s="1"/>
  <c r="J209" i="57" s="1"/>
  <c r="J207" i="57" s="1"/>
  <c r="K230" i="56"/>
  <c r="K211" i="56" s="1"/>
  <c r="K211" i="57" s="1"/>
  <c r="K209" i="57" s="1"/>
  <c r="K207" i="57" s="1"/>
  <c r="L230" i="56"/>
  <c r="L211" i="56" s="1"/>
  <c r="L211" i="57" s="1"/>
  <c r="L209" i="57" s="1"/>
  <c r="L207" i="57" s="1"/>
  <c r="M230" i="56"/>
  <c r="M211" i="56" s="1"/>
  <c r="M211" i="57" s="1"/>
  <c r="M209" i="57" s="1"/>
  <c r="M207" i="57" s="1"/>
  <c r="N230" i="56"/>
  <c r="N211" i="56" s="1"/>
  <c r="N211" i="57" s="1"/>
  <c r="N209" i="57" s="1"/>
  <c r="N207" i="57" s="1"/>
  <c r="O211" i="57"/>
  <c r="P211" i="57"/>
  <c r="Q211" i="57"/>
  <c r="R211" i="57"/>
  <c r="S211" i="57"/>
  <c r="T211" i="57"/>
  <c r="U211" i="57"/>
  <c r="V211" i="57"/>
  <c r="W211" i="57"/>
  <c r="X211" i="57"/>
  <c r="Y211" i="57"/>
  <c r="Z211" i="57"/>
  <c r="AA211" i="57"/>
  <c r="AB211" i="57"/>
  <c r="AC211" i="57"/>
  <c r="AE211" i="57"/>
  <c r="AF211" i="57"/>
  <c r="AG211" i="57"/>
  <c r="AH211" i="57"/>
  <c r="AI211" i="57"/>
  <c r="J231" i="56"/>
  <c r="J212" i="56" s="1"/>
  <c r="J212" i="57" s="1"/>
  <c r="K231" i="56"/>
  <c r="K212" i="56" s="1"/>
  <c r="K212" i="57" s="1"/>
  <c r="L231" i="56"/>
  <c r="L212" i="56" s="1"/>
  <c r="L212" i="57" s="1"/>
  <c r="M231" i="56"/>
  <c r="M212" i="56" s="1"/>
  <c r="M212" i="57" s="1"/>
  <c r="N231" i="56"/>
  <c r="N212" i="56" s="1"/>
  <c r="N212" i="57" s="1"/>
  <c r="J232" i="56"/>
  <c r="J213" i="56" s="1"/>
  <c r="J213" i="57" s="1"/>
  <c r="K232" i="56"/>
  <c r="K213" i="56" s="1"/>
  <c r="K213" i="57" s="1"/>
  <c r="L232" i="56"/>
  <c r="L213" i="56" s="1"/>
  <c r="L213" i="57" s="1"/>
  <c r="M232" i="56"/>
  <c r="M213" i="56" s="1"/>
  <c r="M213" i="57" s="1"/>
  <c r="N232" i="56"/>
  <c r="N213" i="56" s="1"/>
  <c r="N213" i="57" s="1"/>
  <c r="J234" i="56"/>
  <c r="J215" i="56" s="1"/>
  <c r="J215" i="57" s="1"/>
  <c r="K234" i="56"/>
  <c r="K215" i="56" s="1"/>
  <c r="K215" i="57" s="1"/>
  <c r="L234" i="56"/>
  <c r="L215" i="56" s="1"/>
  <c r="L215" i="57" s="1"/>
  <c r="M234" i="56"/>
  <c r="M215" i="56" s="1"/>
  <c r="M215" i="57" s="1"/>
  <c r="N234" i="56"/>
  <c r="N215" i="56" s="1"/>
  <c r="N215" i="57" s="1"/>
  <c r="P215" i="57"/>
  <c r="Q215" i="57"/>
  <c r="R215" i="57"/>
  <c r="S215" i="57"/>
  <c r="T215" i="57"/>
  <c r="U215" i="57"/>
  <c r="V215" i="57"/>
  <c r="W215" i="57"/>
  <c r="X215" i="57"/>
  <c r="Y215" i="57"/>
  <c r="Z215" i="57"/>
  <c r="AA215" i="57"/>
  <c r="AB215" i="57"/>
  <c r="AC215" i="57"/>
  <c r="AE215" i="57"/>
  <c r="AF215" i="57"/>
  <c r="AG215" i="57"/>
  <c r="AH215" i="57"/>
  <c r="AI215" i="57"/>
  <c r="J236" i="56"/>
  <c r="J217" i="56" s="1"/>
  <c r="J217" i="57" s="1"/>
  <c r="K236" i="56"/>
  <c r="K217" i="56" s="1"/>
  <c r="K217" i="57" s="1"/>
  <c r="L236" i="56"/>
  <c r="L217" i="56" s="1"/>
  <c r="L217" i="57" s="1"/>
  <c r="M236" i="56"/>
  <c r="M217" i="56" s="1"/>
  <c r="M217" i="57" s="1"/>
  <c r="N236" i="56"/>
  <c r="N217" i="56" s="1"/>
  <c r="N217" i="57" s="1"/>
  <c r="P217" i="57"/>
  <c r="Q217" i="57"/>
  <c r="R217" i="57"/>
  <c r="S217" i="57"/>
  <c r="T217" i="57"/>
  <c r="U217" i="57"/>
  <c r="V217" i="57"/>
  <c r="W217" i="57"/>
  <c r="X217" i="57"/>
  <c r="Y217" i="57"/>
  <c r="Z217" i="57"/>
  <c r="AA217" i="57"/>
  <c r="AB217" i="57"/>
  <c r="AC217" i="57"/>
  <c r="AE217" i="57"/>
  <c r="AF217" i="57"/>
  <c r="AG217" i="57"/>
  <c r="AH217" i="57"/>
  <c r="AI217" i="57"/>
  <c r="J238" i="56"/>
  <c r="J219" i="56" s="1"/>
  <c r="J219" i="57" s="1"/>
  <c r="J218" i="57" s="1"/>
  <c r="K238" i="56"/>
  <c r="K219" i="56" s="1"/>
  <c r="K219" i="57" s="1"/>
  <c r="K218" i="57" s="1"/>
  <c r="L238" i="56"/>
  <c r="L219" i="56" s="1"/>
  <c r="L219" i="57" s="1"/>
  <c r="L218" i="57" s="1"/>
  <c r="M238" i="56"/>
  <c r="M219" i="56" s="1"/>
  <c r="M219" i="57" s="1"/>
  <c r="M218" i="57" s="1"/>
  <c r="N238" i="56"/>
  <c r="N219" i="56" s="1"/>
  <c r="N219" i="57" s="1"/>
  <c r="N218" i="57" s="1"/>
  <c r="O219" i="57"/>
  <c r="P219" i="57"/>
  <c r="Q219" i="57"/>
  <c r="R219" i="57"/>
  <c r="S219" i="57"/>
  <c r="T219" i="57"/>
  <c r="U219" i="57"/>
  <c r="V219" i="57"/>
  <c r="W219" i="57"/>
  <c r="X219" i="57"/>
  <c r="Y219" i="57"/>
  <c r="Z219" i="57"/>
  <c r="AA219" i="57"/>
  <c r="AB219" i="57"/>
  <c r="AC219" i="57"/>
  <c r="AE219" i="57"/>
  <c r="AF219" i="57"/>
  <c r="AG219" i="57"/>
  <c r="AH219" i="57"/>
  <c r="AI219" i="57"/>
  <c r="J239" i="56"/>
  <c r="J220" i="56" s="1"/>
  <c r="J220" i="57" s="1"/>
  <c r="K239" i="56"/>
  <c r="K220" i="56" s="1"/>
  <c r="K220" i="57" s="1"/>
  <c r="L239" i="56"/>
  <c r="L220" i="56" s="1"/>
  <c r="L220" i="57" s="1"/>
  <c r="M239" i="56"/>
  <c r="M220" i="56" s="1"/>
  <c r="M220" i="57" s="1"/>
  <c r="N239" i="56"/>
  <c r="N220" i="56" s="1"/>
  <c r="N220" i="57" s="1"/>
  <c r="O220" i="57"/>
  <c r="P220" i="57"/>
  <c r="Q220" i="57"/>
  <c r="R220" i="57"/>
  <c r="S220" i="57"/>
  <c r="T220" i="57"/>
  <c r="U220" i="57"/>
  <c r="V220" i="57"/>
  <c r="W220" i="57"/>
  <c r="X220" i="57"/>
  <c r="Y220" i="57"/>
  <c r="Z220" i="57"/>
  <c r="AA220" i="57"/>
  <c r="AB220" i="57"/>
  <c r="AC220" i="57"/>
  <c r="AE220" i="57"/>
  <c r="AF220" i="57"/>
  <c r="AG220" i="57"/>
  <c r="AH220" i="57"/>
  <c r="AI220" i="57"/>
  <c r="J240" i="56"/>
  <c r="J221" i="56" s="1"/>
  <c r="J221" i="57" s="1"/>
  <c r="K240" i="56"/>
  <c r="K221" i="56" s="1"/>
  <c r="K221" i="57" s="1"/>
  <c r="L240" i="56"/>
  <c r="L221" i="56" s="1"/>
  <c r="L221" i="57" s="1"/>
  <c r="M240" i="56"/>
  <c r="M221" i="56" s="1"/>
  <c r="M221" i="57" s="1"/>
  <c r="N240" i="56"/>
  <c r="N221" i="56" s="1"/>
  <c r="N221" i="57" s="1"/>
  <c r="J241" i="56"/>
  <c r="J222" i="56" s="1"/>
  <c r="J222" i="57" s="1"/>
  <c r="K241" i="56"/>
  <c r="K222" i="56" s="1"/>
  <c r="K222" i="57" s="1"/>
  <c r="L241" i="56"/>
  <c r="L222" i="56" s="1"/>
  <c r="L222" i="57" s="1"/>
  <c r="M241" i="56"/>
  <c r="M222" i="56" s="1"/>
  <c r="M222" i="57" s="1"/>
  <c r="N241" i="56"/>
  <c r="N222" i="56" s="1"/>
  <c r="N222" i="57" s="1"/>
  <c r="J242" i="56"/>
  <c r="J223" i="56" s="1"/>
  <c r="J223" i="57" s="1"/>
  <c r="K242" i="56"/>
  <c r="K223" i="56" s="1"/>
  <c r="K223" i="57" s="1"/>
  <c r="L242" i="56"/>
  <c r="L223" i="56" s="1"/>
  <c r="L223" i="57" s="1"/>
  <c r="M242" i="56"/>
  <c r="M223" i="56" s="1"/>
  <c r="M223" i="57" s="1"/>
  <c r="N242" i="56"/>
  <c r="N223" i="56" s="1"/>
  <c r="N223" i="57" s="1"/>
  <c r="AE23" i="22"/>
  <c r="AE24" i="22"/>
  <c r="AE25" i="22"/>
  <c r="AE26" i="22"/>
  <c r="AE27" i="22"/>
  <c r="AE28" i="22"/>
  <c r="AE29" i="22"/>
  <c r="O36" i="52"/>
  <c r="P36" i="52"/>
  <c r="Q36" i="52"/>
  <c r="R36" i="52"/>
  <c r="S36" i="52"/>
  <c r="T36" i="52"/>
  <c r="U36" i="52"/>
  <c r="V36" i="52"/>
  <c r="W36" i="52"/>
  <c r="X36" i="52"/>
  <c r="Y36" i="52"/>
  <c r="Z36" i="52"/>
  <c r="AA36" i="52"/>
  <c r="AB36" i="52"/>
  <c r="AC36" i="52"/>
  <c r="AD36" i="52"/>
  <c r="AE36" i="52"/>
  <c r="AF36" i="52"/>
  <c r="AG36" i="52"/>
  <c r="AH36" i="52"/>
  <c r="D14" i="22"/>
  <c r="D13" i="22"/>
  <c r="D12" i="22"/>
  <c r="D11" i="22"/>
  <c r="AJ219" i="57"/>
  <c r="AJ220" i="57"/>
  <c r="AJ211" i="57"/>
  <c r="AJ217" i="57"/>
  <c r="AJ215" i="57"/>
  <c r="N229" i="56"/>
  <c r="M229" i="56"/>
  <c r="L229" i="56"/>
  <c r="K229" i="56"/>
  <c r="J229" i="56"/>
  <c r="N204" i="56"/>
  <c r="M204" i="56"/>
  <c r="L204" i="56"/>
  <c r="K204" i="56"/>
  <c r="J204" i="56"/>
  <c r="N203" i="56"/>
  <c r="M203" i="56"/>
  <c r="L203" i="56"/>
  <c r="K203" i="56"/>
  <c r="J203" i="56"/>
  <c r="N202" i="56"/>
  <c r="M202" i="56"/>
  <c r="L202" i="56"/>
  <c r="K202" i="56"/>
  <c r="J202" i="56"/>
  <c r="N201" i="56"/>
  <c r="M201" i="56"/>
  <c r="L201" i="56"/>
  <c r="K201" i="56"/>
  <c r="J201" i="56"/>
  <c r="N200" i="56"/>
  <c r="M200" i="56"/>
  <c r="L200" i="56"/>
  <c r="K200" i="56"/>
  <c r="J200" i="56"/>
  <c r="N199" i="56"/>
  <c r="M199" i="56"/>
  <c r="L199" i="56"/>
  <c r="K199" i="56"/>
  <c r="J199" i="56"/>
  <c r="N196" i="56"/>
  <c r="M196" i="56"/>
  <c r="L196" i="56"/>
  <c r="K196" i="56"/>
  <c r="J196" i="56"/>
  <c r="N195" i="56"/>
  <c r="M195" i="56"/>
  <c r="L195" i="56"/>
  <c r="K195" i="56"/>
  <c r="J195" i="56"/>
  <c r="N194" i="56"/>
  <c r="M194" i="56"/>
  <c r="L194" i="56"/>
  <c r="K194" i="56"/>
  <c r="J194" i="56"/>
  <c r="N193" i="56"/>
  <c r="M193" i="56"/>
  <c r="L193" i="56"/>
  <c r="K193" i="56"/>
  <c r="J193" i="56"/>
  <c r="N192" i="56"/>
  <c r="M192" i="56"/>
  <c r="L192" i="56"/>
  <c r="K192" i="56"/>
  <c r="J192" i="56"/>
  <c r="N191" i="56"/>
  <c r="M191" i="56"/>
  <c r="L191" i="56"/>
  <c r="K191" i="56"/>
  <c r="J191" i="56"/>
  <c r="N190" i="56"/>
  <c r="M190" i="56"/>
  <c r="L190" i="56"/>
  <c r="K190" i="56"/>
  <c r="J190" i="56"/>
  <c r="N188" i="56"/>
  <c r="M188" i="56"/>
  <c r="L188" i="56"/>
  <c r="K188" i="56"/>
  <c r="J188" i="56"/>
  <c r="N187" i="56"/>
  <c r="M187" i="56"/>
  <c r="L187" i="56"/>
  <c r="K187" i="56"/>
  <c r="J187" i="56"/>
  <c r="N186" i="56"/>
  <c r="M186" i="56"/>
  <c r="L186" i="56"/>
  <c r="K186" i="56"/>
  <c r="J186" i="56"/>
  <c r="N185" i="56"/>
  <c r="M185" i="56"/>
  <c r="L185" i="56"/>
  <c r="K185" i="56"/>
  <c r="J185" i="56"/>
  <c r="N179" i="56"/>
  <c r="M179" i="56"/>
  <c r="L179" i="56"/>
  <c r="K179" i="56"/>
  <c r="J179" i="56"/>
  <c r="N177" i="56"/>
  <c r="M177" i="56"/>
  <c r="L177" i="56"/>
  <c r="K177" i="56"/>
  <c r="J177" i="56"/>
  <c r="N176" i="56"/>
  <c r="M176" i="56"/>
  <c r="L176" i="56"/>
  <c r="K176" i="56"/>
  <c r="J176" i="56"/>
  <c r="N175" i="56"/>
  <c r="M175" i="56"/>
  <c r="L175" i="56"/>
  <c r="K175" i="56"/>
  <c r="J175" i="56"/>
  <c r="N174" i="56"/>
  <c r="M174" i="56"/>
  <c r="L174" i="56"/>
  <c r="K174" i="56"/>
  <c r="J174" i="56"/>
  <c r="N172" i="56"/>
  <c r="M172" i="56"/>
  <c r="L172" i="56"/>
  <c r="K172" i="56"/>
  <c r="J172" i="56"/>
  <c r="N171" i="56"/>
  <c r="M171" i="56"/>
  <c r="L171" i="56"/>
  <c r="K171" i="56"/>
  <c r="J171" i="56"/>
  <c r="N170" i="56"/>
  <c r="M170" i="56"/>
  <c r="L170" i="56"/>
  <c r="K170" i="56"/>
  <c r="J170" i="56"/>
  <c r="N168" i="56"/>
  <c r="M168" i="56"/>
  <c r="L168" i="56"/>
  <c r="K168" i="56"/>
  <c r="J168" i="56"/>
  <c r="N167" i="56"/>
  <c r="M167" i="56"/>
  <c r="L167" i="56"/>
  <c r="K167" i="56"/>
  <c r="J167" i="56"/>
  <c r="N166" i="56"/>
  <c r="M166" i="56"/>
  <c r="L166" i="56"/>
  <c r="K166" i="56"/>
  <c r="J166" i="56"/>
  <c r="N165" i="56"/>
  <c r="M165" i="56"/>
  <c r="L165" i="56"/>
  <c r="K165" i="56"/>
  <c r="J165" i="56"/>
  <c r="N162" i="56"/>
  <c r="M162" i="56"/>
  <c r="L162" i="56"/>
  <c r="K162" i="56"/>
  <c r="J162" i="56"/>
  <c r="N161" i="56"/>
  <c r="M161" i="56"/>
  <c r="L161" i="56"/>
  <c r="K161" i="56"/>
  <c r="J161" i="56"/>
  <c r="N160" i="56"/>
  <c r="M160" i="56"/>
  <c r="L160" i="56"/>
  <c r="K160" i="56"/>
  <c r="J160" i="56"/>
  <c r="N159" i="56"/>
  <c r="M159" i="56"/>
  <c r="L159" i="56"/>
  <c r="K159" i="56"/>
  <c r="J159" i="56"/>
  <c r="N158" i="56"/>
  <c r="M158" i="56"/>
  <c r="L158" i="56"/>
  <c r="K158" i="56"/>
  <c r="J158" i="56"/>
  <c r="N157" i="56"/>
  <c r="M157" i="56"/>
  <c r="L157" i="56"/>
  <c r="K157" i="56"/>
  <c r="J157" i="56"/>
  <c r="N156" i="56"/>
  <c r="M156" i="56"/>
  <c r="L156" i="56"/>
  <c r="K156" i="56"/>
  <c r="J156" i="56"/>
  <c r="N155" i="56"/>
  <c r="M155" i="56"/>
  <c r="L155" i="56"/>
  <c r="K155" i="56"/>
  <c r="J155" i="56"/>
  <c r="N154" i="56"/>
  <c r="M154" i="56"/>
  <c r="L154" i="56"/>
  <c r="K154" i="56"/>
  <c r="J154" i="56"/>
  <c r="N153" i="56"/>
  <c r="M153" i="56"/>
  <c r="L153" i="56"/>
  <c r="K153" i="56"/>
  <c r="J153" i="56"/>
  <c r="N151" i="56"/>
  <c r="M151" i="56"/>
  <c r="L151" i="56"/>
  <c r="K151" i="56"/>
  <c r="J151" i="56"/>
  <c r="N150" i="56"/>
  <c r="M150" i="56"/>
  <c r="L150" i="56"/>
  <c r="K150" i="56"/>
  <c r="J150" i="56"/>
  <c r="N149" i="56"/>
  <c r="M149" i="56"/>
  <c r="L149" i="56"/>
  <c r="K149" i="56"/>
  <c r="J149" i="56"/>
  <c r="N148" i="56"/>
  <c r="M148" i="56"/>
  <c r="L148" i="56"/>
  <c r="K148" i="56"/>
  <c r="J148" i="56"/>
  <c r="N147" i="56"/>
  <c r="M147" i="56"/>
  <c r="L147" i="56"/>
  <c r="K147" i="56"/>
  <c r="J147" i="56"/>
  <c r="N145" i="56"/>
  <c r="M145" i="56"/>
  <c r="L145" i="56"/>
  <c r="K145" i="56"/>
  <c r="J145" i="56"/>
  <c r="N144" i="56"/>
  <c r="M144" i="56"/>
  <c r="L144" i="56"/>
  <c r="K144" i="56"/>
  <c r="J144" i="56"/>
  <c r="N143" i="56"/>
  <c r="M143" i="56"/>
  <c r="L143" i="56"/>
  <c r="K143" i="56"/>
  <c r="J143" i="56"/>
  <c r="N142" i="56"/>
  <c r="M142" i="56"/>
  <c r="L142" i="56"/>
  <c r="K142" i="56"/>
  <c r="J142" i="56"/>
  <c r="N138" i="56"/>
  <c r="M138" i="56"/>
  <c r="L138" i="56"/>
  <c r="K138" i="56"/>
  <c r="J138" i="56"/>
  <c r="N135" i="56"/>
  <c r="M135" i="56"/>
  <c r="L135" i="56"/>
  <c r="K135" i="56"/>
  <c r="J135" i="56"/>
  <c r="N134" i="56"/>
  <c r="M134" i="56"/>
  <c r="L134" i="56"/>
  <c r="K134" i="56"/>
  <c r="J134" i="56"/>
  <c r="N133" i="56"/>
  <c r="M133" i="56"/>
  <c r="L133" i="56"/>
  <c r="K133" i="56"/>
  <c r="J133" i="56"/>
  <c r="N130" i="56"/>
  <c r="M130" i="56"/>
  <c r="L130" i="56"/>
  <c r="K130" i="56"/>
  <c r="J130" i="56"/>
  <c r="N127" i="56"/>
  <c r="M127" i="56"/>
  <c r="L127" i="56"/>
  <c r="K127" i="56"/>
  <c r="J127" i="56"/>
  <c r="N125" i="56"/>
  <c r="M125" i="56"/>
  <c r="L125" i="56"/>
  <c r="K125" i="56"/>
  <c r="J125" i="56"/>
  <c r="N124" i="56"/>
  <c r="M124" i="56"/>
  <c r="L124" i="56"/>
  <c r="K124" i="56"/>
  <c r="J124" i="56"/>
  <c r="N123" i="56"/>
  <c r="M123" i="56"/>
  <c r="L123" i="56"/>
  <c r="K123" i="56"/>
  <c r="J123" i="56"/>
  <c r="N122" i="56"/>
  <c r="M122" i="56"/>
  <c r="L122" i="56"/>
  <c r="K122" i="56"/>
  <c r="J122" i="56"/>
  <c r="N121" i="56"/>
  <c r="M121" i="56"/>
  <c r="L121" i="56"/>
  <c r="K121" i="56"/>
  <c r="J121" i="56"/>
  <c r="N117" i="56"/>
  <c r="M117" i="56"/>
  <c r="L117" i="56"/>
  <c r="K117" i="56"/>
  <c r="J117" i="56"/>
  <c r="N116" i="56"/>
  <c r="M116" i="56"/>
  <c r="L116" i="56"/>
  <c r="K116" i="56"/>
  <c r="J116" i="56"/>
  <c r="N115" i="56"/>
  <c r="M115" i="56"/>
  <c r="L115" i="56"/>
  <c r="K115" i="56"/>
  <c r="J115" i="56"/>
  <c r="N113" i="56"/>
  <c r="M113" i="56"/>
  <c r="L113" i="56"/>
  <c r="K113" i="56"/>
  <c r="J113" i="56"/>
  <c r="N111" i="56"/>
  <c r="M111" i="56"/>
  <c r="L111" i="56"/>
  <c r="K111" i="56"/>
  <c r="J111" i="56"/>
  <c r="N110" i="56"/>
  <c r="M110" i="56"/>
  <c r="L110" i="56"/>
  <c r="K110" i="56"/>
  <c r="J110" i="56"/>
  <c r="N109" i="56"/>
  <c r="M109" i="56"/>
  <c r="L109" i="56"/>
  <c r="K109" i="56"/>
  <c r="J109" i="56"/>
  <c r="N108" i="56"/>
  <c r="M108" i="56"/>
  <c r="L108" i="56"/>
  <c r="K108" i="56"/>
  <c r="J108" i="56"/>
  <c r="N107" i="56"/>
  <c r="M107" i="56"/>
  <c r="L107" i="56"/>
  <c r="K107" i="56"/>
  <c r="J107" i="56"/>
  <c r="N106" i="56"/>
  <c r="M106" i="56"/>
  <c r="L106" i="56"/>
  <c r="K106" i="56"/>
  <c r="J106" i="56"/>
  <c r="N103" i="56"/>
  <c r="M103" i="56"/>
  <c r="L103" i="56"/>
  <c r="K103" i="56"/>
  <c r="J103" i="56"/>
  <c r="N102" i="56"/>
  <c r="M102" i="56"/>
  <c r="L102" i="56"/>
  <c r="K102" i="56"/>
  <c r="J102" i="56"/>
  <c r="N101" i="56"/>
  <c r="M101" i="56"/>
  <c r="L101" i="56"/>
  <c r="K101" i="56"/>
  <c r="J101" i="56"/>
  <c r="N100" i="56"/>
  <c r="M100" i="56"/>
  <c r="L100" i="56"/>
  <c r="K100" i="56"/>
  <c r="J100" i="56"/>
  <c r="N99" i="56"/>
  <c r="M99" i="56"/>
  <c r="L99" i="56"/>
  <c r="K99" i="56"/>
  <c r="J99" i="56"/>
  <c r="N98" i="56"/>
  <c r="M98" i="56"/>
  <c r="L98" i="56"/>
  <c r="K98" i="56"/>
  <c r="J98" i="56"/>
  <c r="N97" i="56"/>
  <c r="M97" i="56"/>
  <c r="L97" i="56"/>
  <c r="K97" i="56"/>
  <c r="J97" i="56"/>
  <c r="N96" i="56"/>
  <c r="M96" i="56"/>
  <c r="L96" i="56"/>
  <c r="K96" i="56"/>
  <c r="J96" i="56"/>
  <c r="N95" i="56"/>
  <c r="M95" i="56"/>
  <c r="L95" i="56"/>
  <c r="K95" i="56"/>
  <c r="J95" i="56"/>
  <c r="N94" i="56"/>
  <c r="M94" i="56"/>
  <c r="L94" i="56"/>
  <c r="K94" i="56"/>
  <c r="J94" i="56"/>
  <c r="N93" i="56"/>
  <c r="M93" i="56"/>
  <c r="L93" i="56"/>
  <c r="K93" i="56"/>
  <c r="J93" i="56"/>
  <c r="N92" i="56"/>
  <c r="M92" i="56"/>
  <c r="L92" i="56"/>
  <c r="K92" i="56"/>
  <c r="J92" i="56"/>
  <c r="N91" i="56"/>
  <c r="M91" i="56"/>
  <c r="L91" i="56"/>
  <c r="K91" i="56"/>
  <c r="J91" i="56"/>
  <c r="N87" i="56"/>
  <c r="M87" i="56"/>
  <c r="L87" i="56"/>
  <c r="K87" i="56"/>
  <c r="J87" i="56"/>
  <c r="N84" i="56"/>
  <c r="M84" i="56"/>
  <c r="L84" i="56"/>
  <c r="K84" i="56"/>
  <c r="J84" i="56"/>
  <c r="N83" i="56"/>
  <c r="M83" i="56"/>
  <c r="L83" i="56"/>
  <c r="K83" i="56"/>
  <c r="J83" i="56"/>
  <c r="N80" i="56"/>
  <c r="M80" i="56"/>
  <c r="L80" i="56"/>
  <c r="K80" i="56"/>
  <c r="J80" i="56"/>
  <c r="N74" i="56"/>
  <c r="M74" i="56"/>
  <c r="L74" i="56"/>
  <c r="K74" i="56"/>
  <c r="J74" i="56"/>
  <c r="N73" i="56"/>
  <c r="M73" i="56"/>
  <c r="L73" i="56"/>
  <c r="K73" i="56"/>
  <c r="J73" i="56"/>
  <c r="N72" i="56"/>
  <c r="M72" i="56"/>
  <c r="L72" i="56"/>
  <c r="K72" i="56"/>
  <c r="J72" i="56"/>
  <c r="N70" i="56"/>
  <c r="M70" i="56"/>
  <c r="L70" i="56"/>
  <c r="K70" i="56"/>
  <c r="J70" i="56"/>
  <c r="N69" i="56"/>
  <c r="M69" i="56"/>
  <c r="L69" i="56"/>
  <c r="K69" i="56"/>
  <c r="J69" i="56"/>
  <c r="N64" i="56"/>
  <c r="M64" i="56"/>
  <c r="L64" i="56"/>
  <c r="K64" i="56"/>
  <c r="J64" i="56"/>
  <c r="N63" i="56"/>
  <c r="M63" i="56"/>
  <c r="L63" i="56"/>
  <c r="K63" i="56"/>
  <c r="J63" i="56"/>
  <c r="N62" i="56"/>
  <c r="M62" i="56"/>
  <c r="L62" i="56"/>
  <c r="K62" i="56"/>
  <c r="J62" i="56"/>
  <c r="N58" i="56"/>
  <c r="M58" i="56"/>
  <c r="L58" i="56"/>
  <c r="K58" i="56"/>
  <c r="J58" i="56"/>
  <c r="N53" i="56"/>
  <c r="M53" i="56"/>
  <c r="L53" i="56"/>
  <c r="K53" i="56"/>
  <c r="J53" i="56"/>
  <c r="N52" i="56"/>
  <c r="M52" i="56"/>
  <c r="L52" i="56"/>
  <c r="K52" i="56"/>
  <c r="J52" i="56"/>
  <c r="N50" i="56"/>
  <c r="M50" i="56"/>
  <c r="L50" i="56"/>
  <c r="K50" i="56"/>
  <c r="J50" i="56"/>
  <c r="N49" i="56"/>
  <c r="M49" i="56"/>
  <c r="L49" i="56"/>
  <c r="K49" i="56"/>
  <c r="J49" i="56"/>
  <c r="N45" i="56"/>
  <c r="M45" i="56"/>
  <c r="L45" i="56"/>
  <c r="K45" i="56"/>
  <c r="J45" i="56"/>
  <c r="N44" i="56"/>
  <c r="M44" i="56"/>
  <c r="L44" i="56"/>
  <c r="K44" i="56"/>
  <c r="J44" i="56"/>
  <c r="N43" i="56"/>
  <c r="M43" i="56"/>
  <c r="L43" i="56"/>
  <c r="K43" i="56"/>
  <c r="J43" i="56"/>
  <c r="N42" i="56"/>
  <c r="M42" i="56"/>
  <c r="L42" i="56"/>
  <c r="K42" i="56"/>
  <c r="J42" i="56"/>
  <c r="N40" i="56"/>
  <c r="M40" i="56"/>
  <c r="L40" i="56"/>
  <c r="K40" i="56"/>
  <c r="J40" i="56"/>
  <c r="N39" i="56"/>
  <c r="M39" i="56"/>
  <c r="L39" i="56"/>
  <c r="K39" i="56"/>
  <c r="J39" i="56"/>
  <c r="N37" i="56"/>
  <c r="M37" i="56"/>
  <c r="L37" i="56"/>
  <c r="K37" i="56"/>
  <c r="J37" i="56"/>
  <c r="N36" i="56"/>
  <c r="M36" i="56"/>
  <c r="L36" i="56"/>
  <c r="K36" i="56"/>
  <c r="J36" i="56"/>
  <c r="N32" i="56"/>
  <c r="M32" i="56"/>
  <c r="L32" i="56"/>
  <c r="K32" i="56"/>
  <c r="J32" i="56"/>
  <c r="N31" i="56"/>
  <c r="M31" i="56"/>
  <c r="L31" i="56"/>
  <c r="K31" i="56"/>
  <c r="J31" i="56"/>
  <c r="N29" i="56"/>
  <c r="M29" i="56"/>
  <c r="L29" i="56"/>
  <c r="K29" i="56"/>
  <c r="J29" i="56"/>
  <c r="N28" i="56"/>
  <c r="M28" i="56"/>
  <c r="L28" i="56"/>
  <c r="K28" i="56"/>
  <c r="J28" i="56"/>
  <c r="N27" i="56"/>
  <c r="M27" i="56"/>
  <c r="L27" i="56"/>
  <c r="K27" i="56"/>
  <c r="J27" i="56"/>
  <c r="N25" i="56"/>
  <c r="M25" i="56"/>
  <c r="L25" i="56"/>
  <c r="K25" i="56"/>
  <c r="J25" i="56"/>
  <c r="N21" i="56"/>
  <c r="M21" i="56"/>
  <c r="L21" i="56"/>
  <c r="K21" i="56"/>
  <c r="J21" i="56"/>
  <c r="N20" i="56"/>
  <c r="M20" i="56"/>
  <c r="L20" i="56"/>
  <c r="K20" i="56"/>
  <c r="J20" i="56"/>
  <c r="N17" i="56"/>
  <c r="M17" i="56"/>
  <c r="L17" i="56"/>
  <c r="K17" i="56"/>
  <c r="J17" i="56"/>
  <c r="K9" i="56"/>
  <c r="L9" i="56"/>
  <c r="M9" i="56"/>
  <c r="N9" i="56"/>
  <c r="J9" i="56"/>
  <c r="J208" i="56"/>
  <c r="N208" i="56"/>
  <c r="M208" i="56"/>
  <c r="L208" i="56"/>
  <c r="K208" i="56"/>
  <c r="AI93" i="52"/>
  <c r="AH93" i="52"/>
  <c r="AG93" i="52"/>
  <c r="AF93" i="52"/>
  <c r="AE93" i="52"/>
  <c r="AD93" i="52"/>
  <c r="AC93" i="52"/>
  <c r="AB93" i="52"/>
  <c r="AA93" i="52"/>
  <c r="Z93" i="52"/>
  <c r="Y93" i="52"/>
  <c r="X93" i="52"/>
  <c r="W93" i="52"/>
  <c r="V93" i="52"/>
  <c r="U93" i="52"/>
  <c r="T93" i="52"/>
  <c r="S93" i="52"/>
  <c r="R93" i="52"/>
  <c r="Q93" i="52"/>
  <c r="P93" i="52"/>
  <c r="O93" i="52"/>
  <c r="A14" i="22"/>
  <c r="A13" i="22"/>
  <c r="A12" i="22"/>
  <c r="A11" i="22"/>
  <c r="A10" i="22"/>
  <c r="C9" i="22"/>
  <c r="A9" i="22"/>
  <c r="AF4" i="3"/>
  <c r="AG4" i="3"/>
  <c r="M94" i="51"/>
  <c r="L94" i="51"/>
  <c r="K94" i="51"/>
  <c r="J94" i="51"/>
  <c r="I94" i="51"/>
  <c r="M62" i="51"/>
  <c r="M61" i="51" s="1"/>
  <c r="L62" i="51"/>
  <c r="L61" i="51" s="1"/>
  <c r="K62" i="51"/>
  <c r="K61" i="51" s="1"/>
  <c r="J62" i="51"/>
  <c r="J61" i="51"/>
  <c r="I62" i="51"/>
  <c r="I61" i="51" s="1"/>
  <c r="AA4" i="3"/>
  <c r="AB4" i="3"/>
  <c r="AC4" i="3"/>
  <c r="AD4" i="3"/>
  <c r="AE4" i="3"/>
  <c r="Y4" i="3"/>
  <c r="Z4" i="3"/>
  <c r="G4" i="3"/>
  <c r="H4" i="3"/>
  <c r="I4" i="3"/>
  <c r="J4" i="3"/>
  <c r="K4" i="3"/>
  <c r="L4" i="3"/>
  <c r="M4" i="3"/>
  <c r="N4" i="3"/>
  <c r="O4" i="3"/>
  <c r="P4" i="3"/>
  <c r="Q4" i="3"/>
  <c r="R4" i="3"/>
  <c r="S4" i="3"/>
  <c r="T4" i="3"/>
  <c r="U4" i="3"/>
  <c r="V4" i="3"/>
  <c r="W4" i="3"/>
  <c r="X4" i="3"/>
  <c r="AA4" i="60"/>
  <c r="J3" i="63" l="1"/>
  <c r="K3" i="63"/>
  <c r="I3" i="63"/>
  <c r="N22" i="22"/>
  <c r="I4" i="17"/>
  <c r="G15" i="22" s="1"/>
  <c r="AH4" i="17"/>
  <c r="U4" i="17"/>
  <c r="L22" i="22"/>
  <c r="AG72" i="52"/>
  <c r="AM5" i="57"/>
  <c r="AH21" i="22" s="1"/>
  <c r="Q22" i="22"/>
  <c r="O22" i="22"/>
  <c r="M22" i="22"/>
  <c r="K22" i="22"/>
  <c r="M40" i="52"/>
  <c r="I11" i="22" s="1"/>
  <c r="K40" i="52"/>
  <c r="G11" i="22" s="1"/>
  <c r="N4" i="60"/>
  <c r="I33" i="22" s="1"/>
  <c r="N5" i="57"/>
  <c r="I21" i="22" s="1"/>
  <c r="Q47" i="61"/>
  <c r="Q81" i="61"/>
  <c r="O81" i="61"/>
  <c r="Y55" i="61"/>
  <c r="L7" i="61"/>
  <c r="X47" i="61"/>
  <c r="P55" i="61"/>
  <c r="O7" i="61"/>
  <c r="R7" i="61"/>
  <c r="P34" i="61"/>
  <c r="AJ81" i="61"/>
  <c r="O47" i="61"/>
  <c r="AE34" i="61"/>
  <c r="Q55" i="61"/>
  <c r="L146" i="61"/>
  <c r="L144" i="61" s="1"/>
  <c r="AJ233" i="57"/>
  <c r="AI233" i="57"/>
  <c r="AH233" i="57"/>
  <c r="AG233" i="57"/>
  <c r="AF233" i="57"/>
  <c r="AE233" i="57"/>
  <c r="AD233" i="57"/>
  <c r="AC233" i="57"/>
  <c r="AB233" i="57"/>
  <c r="AA233" i="57"/>
  <c r="X233" i="57"/>
  <c r="T233" i="57"/>
  <c r="S233" i="57"/>
  <c r="Q233" i="57"/>
  <c r="O233" i="57"/>
  <c r="AM233" i="57"/>
  <c r="Z233" i="57"/>
  <c r="Y233" i="57"/>
  <c r="V233" i="57"/>
  <c r="U233" i="57"/>
  <c r="W233" i="57"/>
  <c r="R233" i="57"/>
  <c r="P233" i="57"/>
  <c r="AL233" i="57"/>
  <c r="T22" i="22"/>
  <c r="AE55" i="61"/>
  <c r="AE81" i="61"/>
  <c r="AC47" i="61"/>
  <c r="S34" i="61"/>
  <c r="S7" i="61"/>
  <c r="AH33" i="22"/>
  <c r="V33" i="22"/>
  <c r="T33" i="22"/>
  <c r="R33" i="22"/>
  <c r="P33" i="22"/>
  <c r="L33" i="22"/>
  <c r="AF81" i="52"/>
  <c r="AB13" i="22" s="1"/>
  <c r="AK40" i="52"/>
  <c r="AG11" i="22" s="1"/>
  <c r="AB72" i="52"/>
  <c r="M98" i="52"/>
  <c r="I14" i="22" s="1"/>
  <c r="L72" i="52"/>
  <c r="I98" i="52"/>
  <c r="E14" i="22" s="1"/>
  <c r="X81" i="52"/>
  <c r="T13" i="22" s="1"/>
  <c r="AI81" i="52"/>
  <c r="AE13" i="22" s="1"/>
  <c r="AE81" i="52"/>
  <c r="AA13" i="22" s="1"/>
  <c r="AD98" i="52"/>
  <c r="Z14" i="22" s="1"/>
  <c r="Z98" i="52"/>
  <c r="V14" i="22" s="1"/>
  <c r="Y81" i="52"/>
  <c r="U13" i="22" s="1"/>
  <c r="W81" i="52"/>
  <c r="S13" i="22" s="1"/>
  <c r="V98" i="52"/>
  <c r="R14" i="22" s="1"/>
  <c r="U81" i="52"/>
  <c r="Q13" i="22" s="1"/>
  <c r="S98" i="52"/>
  <c r="O14" i="22" s="1"/>
  <c r="S81" i="52"/>
  <c r="O13" i="22" s="1"/>
  <c r="R98" i="52"/>
  <c r="N14" i="22" s="1"/>
  <c r="Q81" i="52"/>
  <c r="M13" i="22" s="1"/>
  <c r="Q72" i="52"/>
  <c r="P98" i="52"/>
  <c r="L14" i="22" s="1"/>
  <c r="O81" i="52"/>
  <c r="K13" i="22" s="1"/>
  <c r="O72" i="52"/>
  <c r="N98" i="52"/>
  <c r="J14" i="22" s="1"/>
  <c r="AK98" i="52"/>
  <c r="AG14" i="22" s="1"/>
  <c r="L40" i="52"/>
  <c r="H11" i="22" s="1"/>
  <c r="J47" i="61"/>
  <c r="AJ7" i="61"/>
  <c r="AI55" i="61"/>
  <c r="AI34" i="61"/>
  <c r="AH7" i="61"/>
  <c r="AG47" i="61"/>
  <c r="AC7" i="61"/>
  <c r="AA55" i="61"/>
  <c r="Y34" i="61"/>
  <c r="W55" i="61"/>
  <c r="W7" i="61"/>
  <c r="U146" i="61"/>
  <c r="U144" i="61" s="1"/>
  <c r="U34" i="61"/>
  <c r="Q7" i="61"/>
  <c r="P7" i="61"/>
  <c r="AK55" i="61"/>
  <c r="AK47" i="61"/>
  <c r="M146" i="61"/>
  <c r="M144" i="61" s="1"/>
  <c r="M81" i="61"/>
  <c r="K55" i="61"/>
  <c r="K34" i="61"/>
  <c r="I146" i="61"/>
  <c r="I144" i="61" s="1"/>
  <c r="I81" i="61"/>
  <c r="AI47" i="61"/>
  <c r="AI7" i="61"/>
  <c r="AG55" i="61"/>
  <c r="AG34" i="61"/>
  <c r="AF81" i="61"/>
  <c r="AE47" i="61"/>
  <c r="AD81" i="61"/>
  <c r="AC55" i="61"/>
  <c r="AC34" i="61"/>
  <c r="AB7" i="61"/>
  <c r="Z7" i="61"/>
  <c r="W146" i="61"/>
  <c r="W144" i="61" s="1"/>
  <c r="W34" i="61"/>
  <c r="U7" i="61"/>
  <c r="T55" i="61"/>
  <c r="T34" i="61"/>
  <c r="S146" i="61"/>
  <c r="S144" i="61" s="1"/>
  <c r="R146" i="61"/>
  <c r="R144" i="61" s="1"/>
  <c r="R55" i="61"/>
  <c r="R34" i="61"/>
  <c r="Q146" i="61"/>
  <c r="Q144" i="61" s="1"/>
  <c r="Q34" i="61"/>
  <c r="P146" i="61"/>
  <c r="P144" i="61" s="1"/>
  <c r="O146" i="61"/>
  <c r="O144" i="61" s="1"/>
  <c r="O55" i="61"/>
  <c r="O34" i="61"/>
  <c r="N55" i="61"/>
  <c r="N34" i="61"/>
  <c r="N47" i="61"/>
  <c r="Y4" i="17"/>
  <c r="K4" i="17"/>
  <c r="I15" i="22" s="1"/>
  <c r="AA4" i="17"/>
  <c r="S4" i="17"/>
  <c r="V4" i="17"/>
  <c r="AF4" i="17"/>
  <c r="AD4" i="17"/>
  <c r="AB4" i="17"/>
  <c r="Z4" i="17"/>
  <c r="T4" i="17"/>
  <c r="R4" i="17"/>
  <c r="O4" i="17"/>
  <c r="Q4" i="17"/>
  <c r="AI4" i="17"/>
  <c r="AI98" i="52"/>
  <c r="AE14" i="22" s="1"/>
  <c r="Z40" i="52"/>
  <c r="V11" i="22" s="1"/>
  <c r="W65" i="52"/>
  <c r="V6" i="52"/>
  <c r="R10" i="22" s="1"/>
  <c r="P72" i="52"/>
  <c r="AK81" i="52"/>
  <c r="AG13" i="22" s="1"/>
  <c r="AH65" i="52"/>
  <c r="AH40" i="52"/>
  <c r="AD11" i="22" s="1"/>
  <c r="AF65" i="52"/>
  <c r="AB65" i="52"/>
  <c r="Z81" i="52"/>
  <c r="V13" i="22" s="1"/>
  <c r="Z6" i="52"/>
  <c r="V10" i="22" s="1"/>
  <c r="V72" i="52"/>
  <c r="U6" i="52"/>
  <c r="Q10" i="22" s="1"/>
  <c r="R72" i="52"/>
  <c r="R65" i="52"/>
  <c r="N65" i="52"/>
  <c r="N6" i="52"/>
  <c r="J10" i="22" s="1"/>
  <c r="L65" i="52"/>
  <c r="I81" i="52"/>
  <c r="E13" i="22" s="1"/>
  <c r="X98" i="52"/>
  <c r="T14" i="22" s="1"/>
  <c r="X6" i="52"/>
  <c r="T10" i="22" s="1"/>
  <c r="AI6" i="52"/>
  <c r="AE10" i="22" s="1"/>
  <c r="AG98" i="52"/>
  <c r="AC14" i="22" s="1"/>
  <c r="AD81" i="52"/>
  <c r="Z13" i="22" s="1"/>
  <c r="AD72" i="52"/>
  <c r="AC98" i="52"/>
  <c r="Y14" i="22" s="1"/>
  <c r="AB6" i="52"/>
  <c r="X10" i="22" s="1"/>
  <c r="Y40" i="52"/>
  <c r="U11" i="22" s="1"/>
  <c r="Y65" i="52"/>
  <c r="W72" i="52"/>
  <c r="V65" i="52"/>
  <c r="U72" i="52"/>
  <c r="T40" i="52"/>
  <c r="P11" i="22" s="1"/>
  <c r="S6" i="52"/>
  <c r="O10" i="22" s="1"/>
  <c r="R6" i="52"/>
  <c r="N10" i="22" s="1"/>
  <c r="Q65" i="52"/>
  <c r="P81" i="52"/>
  <c r="L13" i="22" s="1"/>
  <c r="O6" i="52"/>
  <c r="K10" i="22" s="1"/>
  <c r="K65" i="52"/>
  <c r="L63" i="52"/>
  <c r="H12" i="22" s="1"/>
  <c r="AJ65" i="52"/>
  <c r="AI72" i="52"/>
  <c r="AH72" i="52"/>
  <c r="AH6" i="52"/>
  <c r="AD10" i="22" s="1"/>
  <c r="AG65" i="52"/>
  <c r="AG63" i="52" s="1"/>
  <c r="AC12" i="22" s="1"/>
  <c r="AG6" i="52"/>
  <c r="AC10" i="22" s="1"/>
  <c r="AD65" i="52"/>
  <c r="AD40" i="52"/>
  <c r="Z11" i="22" s="1"/>
  <c r="AD6" i="52"/>
  <c r="Z10" i="22" s="1"/>
  <c r="AC6" i="52"/>
  <c r="Y10" i="22" s="1"/>
  <c r="AB40" i="52"/>
  <c r="X11" i="22" s="1"/>
  <c r="AA65" i="52"/>
  <c r="AA40" i="52"/>
  <c r="W11" i="22" s="1"/>
  <c r="Z72" i="52"/>
  <c r="Z65" i="52"/>
  <c r="Y98" i="52"/>
  <c r="U14" i="22" s="1"/>
  <c r="Y72" i="52"/>
  <c r="W98" i="52"/>
  <c r="S14" i="22" s="1"/>
  <c r="W40" i="52"/>
  <c r="S11" i="22" s="1"/>
  <c r="W6" i="52"/>
  <c r="S10" i="22" s="1"/>
  <c r="V81" i="52"/>
  <c r="R13" i="22" s="1"/>
  <c r="V40" i="52"/>
  <c r="R11" i="22" s="1"/>
  <c r="U98" i="52"/>
  <c r="Q14" i="22" s="1"/>
  <c r="U65" i="52"/>
  <c r="U40" i="52"/>
  <c r="Q11" i="22" s="1"/>
  <c r="T72" i="52"/>
  <c r="T65" i="52"/>
  <c r="S72" i="52"/>
  <c r="R40" i="52"/>
  <c r="N11" i="22" s="1"/>
  <c r="Q98" i="52"/>
  <c r="M14" i="22" s="1"/>
  <c r="Q40" i="52"/>
  <c r="M11" i="22" s="1"/>
  <c r="P6" i="52"/>
  <c r="L10" i="22" s="1"/>
  <c r="O98" i="52"/>
  <c r="K14" i="22" s="1"/>
  <c r="O65" i="52"/>
  <c r="O40" i="52"/>
  <c r="K11" i="22" s="1"/>
  <c r="N81" i="52"/>
  <c r="J13" i="22" s="1"/>
  <c r="N40" i="52"/>
  <c r="J11" i="22" s="1"/>
  <c r="M65" i="52"/>
  <c r="J65" i="52"/>
  <c r="I65" i="52"/>
  <c r="I40" i="52"/>
  <c r="E11" i="22" s="1"/>
  <c r="AK72" i="52"/>
  <c r="AK65" i="52"/>
  <c r="AK6" i="52"/>
  <c r="AG10" i="22" s="1"/>
  <c r="Y6" i="52"/>
  <c r="U10" i="22" s="1"/>
  <c r="P65" i="52"/>
  <c r="T6" i="52"/>
  <c r="P10" i="22" s="1"/>
  <c r="P40" i="52"/>
  <c r="L11" i="22" s="1"/>
  <c r="H32" i="22"/>
  <c r="M181" i="57"/>
  <c r="H30" i="22" s="1"/>
  <c r="J90" i="52"/>
  <c r="J81" i="52" s="1"/>
  <c r="F13" i="22" s="1"/>
  <c r="AH98" i="52"/>
  <c r="AD14" i="22" s="1"/>
  <c r="AF98" i="52"/>
  <c r="AB14" i="22" s="1"/>
  <c r="AA81" i="52"/>
  <c r="W13" i="22" s="1"/>
  <c r="X4" i="17"/>
  <c r="K225" i="57"/>
  <c r="K181" i="57" s="1"/>
  <c r="F30" i="22" s="1"/>
  <c r="AJ4" i="17"/>
  <c r="AK209" i="57"/>
  <c r="AK207" i="57" s="1"/>
  <c r="AK218" i="57"/>
  <c r="AK216" i="57" s="1"/>
  <c r="AG146" i="61"/>
  <c r="AG144" i="61" s="1"/>
  <c r="U63" i="52"/>
  <c r="Q12" i="22" s="1"/>
  <c r="M6" i="52"/>
  <c r="I10" i="22" s="1"/>
  <c r="L6" i="52"/>
  <c r="H10" i="22" s="1"/>
  <c r="I6" i="52"/>
  <c r="E10" i="22" s="1"/>
  <c r="X40" i="52"/>
  <c r="T11" i="22" s="1"/>
  <c r="AJ72" i="52"/>
  <c r="AH81" i="52"/>
  <c r="AD13" i="22" s="1"/>
  <c r="AG40" i="52"/>
  <c r="AC11" i="22" s="1"/>
  <c r="AF72" i="52"/>
  <c r="AE98" i="52"/>
  <c r="AA14" i="22" s="1"/>
  <c r="AE6" i="52"/>
  <c r="AA10" i="22" s="1"/>
  <c r="M63" i="52"/>
  <c r="I12" i="22" s="1"/>
  <c r="K98" i="52"/>
  <c r="G14" i="22" s="1"/>
  <c r="K72" i="52"/>
  <c r="J72" i="52"/>
  <c r="J63" i="52" s="1"/>
  <c r="I72" i="52"/>
  <c r="I63" i="52" s="1"/>
  <c r="K90" i="52"/>
  <c r="K81" i="52" s="1"/>
  <c r="G13" i="22" s="1"/>
  <c r="K6" i="52"/>
  <c r="G10" i="22" s="1"/>
  <c r="J6" i="52"/>
  <c r="F10" i="22" s="1"/>
  <c r="M90" i="52"/>
  <c r="M81" i="52" s="1"/>
  <c r="I13" i="22" s="1"/>
  <c r="L90" i="52"/>
  <c r="L81" i="52" s="1"/>
  <c r="H13" i="22" s="1"/>
  <c r="AA6" i="52"/>
  <c r="W10" i="22" s="1"/>
  <c r="F32" i="22"/>
  <c r="L225" i="57"/>
  <c r="L181" i="57" s="1"/>
  <c r="G30" i="22" s="1"/>
  <c r="J225" i="57"/>
  <c r="J181" i="57" s="1"/>
  <c r="E30" i="22" s="1"/>
  <c r="K5" i="57"/>
  <c r="N225" i="57"/>
  <c r="M5" i="57"/>
  <c r="L5" i="57"/>
  <c r="J5" i="57"/>
  <c r="M47" i="61"/>
  <c r="L55" i="61"/>
  <c r="L34" i="61"/>
  <c r="K146" i="61"/>
  <c r="K144" i="61" s="1"/>
  <c r="K47" i="61"/>
  <c r="K7" i="61"/>
  <c r="J55" i="61"/>
  <c r="J34" i="61"/>
  <c r="I47" i="61"/>
  <c r="X146" i="61"/>
  <c r="X144" i="61" s="1"/>
  <c r="X81" i="61"/>
  <c r="AJ55" i="61"/>
  <c r="AJ47" i="61"/>
  <c r="AJ34" i="61"/>
  <c r="AI81" i="61"/>
  <c r="AH55" i="61"/>
  <c r="AH81" i="61"/>
  <c r="AH47" i="61"/>
  <c r="AH34" i="61"/>
  <c r="AG81" i="61"/>
  <c r="AG7" i="61"/>
  <c r="AF55" i="61"/>
  <c r="AF47" i="61"/>
  <c r="AF34" i="61"/>
  <c r="AF7" i="61"/>
  <c r="AE7" i="61"/>
  <c r="AD55" i="61"/>
  <c r="AD47" i="61"/>
  <c r="AD34" i="61"/>
  <c r="AC81" i="61"/>
  <c r="AB55" i="61"/>
  <c r="AB81" i="61"/>
  <c r="AB47" i="61"/>
  <c r="AB34" i="61"/>
  <c r="Z55" i="61"/>
  <c r="Z47" i="61"/>
  <c r="Z34" i="61"/>
  <c r="Y47" i="61"/>
  <c r="Y7" i="61"/>
  <c r="V146" i="61"/>
  <c r="V144" i="61" s="1"/>
  <c r="V55" i="61"/>
  <c r="V34" i="61"/>
  <c r="V7" i="61"/>
  <c r="U55" i="61"/>
  <c r="L47" i="61"/>
  <c r="L81" i="61"/>
  <c r="J146" i="61"/>
  <c r="J144" i="61" s="1"/>
  <c r="X55" i="61"/>
  <c r="J3" i="54"/>
  <c r="H7" i="22" s="1"/>
  <c r="H5" i="22" s="1"/>
  <c r="K3" i="54"/>
  <c r="I7" i="22" s="1"/>
  <c r="I5" i="22" s="1"/>
  <c r="X3" i="54"/>
  <c r="V7" i="22" s="1"/>
  <c r="U3" i="54"/>
  <c r="S7" i="22" s="1"/>
  <c r="S3" i="54"/>
  <c r="Q7" i="22" s="1"/>
  <c r="Q3" i="54"/>
  <c r="O7" i="22" s="1"/>
  <c r="AE3" i="54"/>
  <c r="AC7" i="22" s="1"/>
  <c r="AA3" i="54"/>
  <c r="Y7" i="22" s="1"/>
  <c r="O3" i="54"/>
  <c r="M7" i="22" s="1"/>
  <c r="M3" i="54"/>
  <c r="K7" i="22" s="1"/>
  <c r="AI3" i="54"/>
  <c r="AG7" i="22" s="1"/>
  <c r="I3" i="54"/>
  <c r="G7" i="22" s="1"/>
  <c r="G5" i="22" s="1"/>
  <c r="V3" i="54"/>
  <c r="T7" i="22" s="1"/>
  <c r="T3" i="54"/>
  <c r="R7" i="22" s="1"/>
  <c r="R3" i="54"/>
  <c r="P7" i="22" s="1"/>
  <c r="H3" i="54"/>
  <c r="F7" i="22" s="1"/>
  <c r="F5" i="22" s="1"/>
  <c r="G3" i="54"/>
  <c r="E7" i="22" s="1"/>
  <c r="E5" i="22" s="1"/>
  <c r="AH3" i="54"/>
  <c r="AF7" i="22" s="1"/>
  <c r="AG3" i="54"/>
  <c r="AE7" i="22" s="1"/>
  <c r="AF3" i="54"/>
  <c r="AD7" i="22" s="1"/>
  <c r="AD3" i="54"/>
  <c r="AB7" i="22" s="1"/>
  <c r="AC3" i="54"/>
  <c r="AA7" i="22" s="1"/>
  <c r="AB3" i="54"/>
  <c r="Z7" i="22" s="1"/>
  <c r="Z3" i="54"/>
  <c r="X7" i="22" s="1"/>
  <c r="Y3" i="54"/>
  <c r="W7" i="22" s="1"/>
  <c r="W3" i="54"/>
  <c r="U7" i="22" s="1"/>
  <c r="P3" i="54"/>
  <c r="N7" i="22" s="1"/>
  <c r="N3" i="54"/>
  <c r="L7" i="22" s="1"/>
  <c r="L3" i="54"/>
  <c r="J7" i="22" s="1"/>
  <c r="AC4" i="17"/>
  <c r="M4" i="17"/>
  <c r="L4" i="17"/>
  <c r="J4" i="17"/>
  <c r="H15" i="22" s="1"/>
  <c r="G4" i="17"/>
  <c r="E15" i="22" s="1"/>
  <c r="AG4" i="17"/>
  <c r="AE4" i="17"/>
  <c r="P4" i="17"/>
  <c r="N4" i="17"/>
  <c r="H4" i="17"/>
  <c r="F15" i="22" s="1"/>
  <c r="W4" i="17"/>
  <c r="Q6" i="52"/>
  <c r="M10" i="22" s="1"/>
  <c r="R81" i="52"/>
  <c r="N13" i="22" s="1"/>
  <c r="J40" i="52"/>
  <c r="F11" i="22" s="1"/>
  <c r="AC65" i="52"/>
  <c r="AC40" i="52"/>
  <c r="Y11" i="22" s="1"/>
  <c r="AL81" i="52"/>
  <c r="AH13" i="22" s="1"/>
  <c r="M34" i="61"/>
  <c r="I55" i="61"/>
  <c r="I7" i="61"/>
  <c r="M55" i="61"/>
  <c r="M7" i="61"/>
  <c r="K81" i="61"/>
  <c r="J81" i="61"/>
  <c r="J7" i="61"/>
  <c r="I34" i="61"/>
  <c r="M4" i="60"/>
  <c r="H33" i="22" s="1"/>
  <c r="L4" i="60"/>
  <c r="G33" i="22" s="1"/>
  <c r="K4" i="60"/>
  <c r="F33" i="22" s="1"/>
  <c r="V4" i="60"/>
  <c r="T4" i="60"/>
  <c r="R4" i="60"/>
  <c r="P4" i="60"/>
  <c r="J4" i="60"/>
  <c r="E33" i="22" s="1"/>
  <c r="AC81" i="52"/>
  <c r="Y13" i="22" s="1"/>
  <c r="AJ3" i="54"/>
  <c r="AH7" i="22" s="1"/>
  <c r="AH5" i="22" s="1"/>
  <c r="V47" i="61"/>
  <c r="V81" i="61"/>
  <c r="T81" i="61"/>
  <c r="T146" i="61"/>
  <c r="T144" i="61" s="1"/>
  <c r="T7" i="61"/>
  <c r="AA47" i="61"/>
  <c r="AA34" i="61"/>
  <c r="AA7" i="61"/>
  <c r="S55" i="61"/>
  <c r="S47" i="61"/>
  <c r="AC72" i="52"/>
  <c r="AJ40" i="52"/>
  <c r="AF11" i="22" s="1"/>
  <c r="AF40" i="52"/>
  <c r="AB11" i="22" s="1"/>
  <c r="AF6" i="52"/>
  <c r="S65" i="52"/>
  <c r="AL4" i="60"/>
  <c r="AL5" i="57"/>
  <c r="AK4" i="60"/>
  <c r="AJ98" i="52"/>
  <c r="AF14" i="22" s="1"/>
  <c r="AI146" i="61"/>
  <c r="AI144" i="61" s="1"/>
  <c r="AJ4" i="60"/>
  <c r="AJ5" i="57"/>
  <c r="AE21" i="22" s="1"/>
  <c r="AI4" i="60"/>
  <c r="AI5" i="57"/>
  <c r="AH4" i="60"/>
  <c r="AH5" i="57"/>
  <c r="AC21" i="22" s="1"/>
  <c r="O209" i="57"/>
  <c r="O207" i="57" s="1"/>
  <c r="AG4" i="60"/>
  <c r="AG5" i="57"/>
  <c r="AB21" i="22" s="1"/>
  <c r="AL209" i="57"/>
  <c r="AL207" i="57" s="1"/>
  <c r="AE146" i="61"/>
  <c r="AE144" i="61" s="1"/>
  <c r="AF4" i="60"/>
  <c r="AF5" i="57"/>
  <c r="AA21" i="22" s="1"/>
  <c r="AE4" i="60"/>
  <c r="AE5" i="57"/>
  <c r="Z21" i="22" s="1"/>
  <c r="AD209" i="57"/>
  <c r="AD207" i="57" s="1"/>
  <c r="AD4" i="60"/>
  <c r="AD5" i="57"/>
  <c r="Y21" i="22" s="1"/>
  <c r="AB146" i="61"/>
  <c r="AB144" i="61" s="1"/>
  <c r="AC4" i="60"/>
  <c r="AC5" i="57"/>
  <c r="X21" i="22" s="1"/>
  <c r="AB81" i="52"/>
  <c r="X13" i="22" s="1"/>
  <c r="AB98" i="52"/>
  <c r="X14" i="22" s="1"/>
  <c r="AB4" i="60"/>
  <c r="AB5" i="57"/>
  <c r="W21" i="22" s="1"/>
  <c r="AA98" i="52"/>
  <c r="W14" i="22" s="1"/>
  <c r="AA5" i="57"/>
  <c r="V21" i="22" s="1"/>
  <c r="Z4" i="60"/>
  <c r="U21" i="22"/>
  <c r="X72" i="52"/>
  <c r="X65" i="52"/>
  <c r="X4" i="60"/>
  <c r="X5" i="57"/>
  <c r="S21" i="22" s="1"/>
  <c r="W5" i="57"/>
  <c r="T47" i="61"/>
  <c r="P21" i="22"/>
  <c r="T98" i="52"/>
  <c r="P14" i="22" s="1"/>
  <c r="S4" i="60"/>
  <c r="Y209" i="57"/>
  <c r="Y207" i="57" s="1"/>
  <c r="W209" i="57"/>
  <c r="W207" i="57" s="1"/>
  <c r="U209" i="57"/>
  <c r="U207" i="57" s="1"/>
  <c r="S209" i="57"/>
  <c r="S207" i="57" s="1"/>
  <c r="Q209" i="57"/>
  <c r="Q207" i="57" s="1"/>
  <c r="K21" i="22"/>
  <c r="X34" i="61"/>
  <c r="AJ146" i="61"/>
  <c r="AJ144" i="61" s="1"/>
  <c r="AF146" i="61"/>
  <c r="AF144" i="61" s="1"/>
  <c r="AD7" i="61"/>
  <c r="AC146" i="61"/>
  <c r="AC144" i="61" s="1"/>
  <c r="AA81" i="61"/>
  <c r="Z146" i="61"/>
  <c r="Z144" i="61" s="1"/>
  <c r="Y81" i="61"/>
  <c r="W81" i="61"/>
  <c r="U81" i="61"/>
  <c r="S81" i="61"/>
  <c r="R81" i="61"/>
  <c r="P81" i="61"/>
  <c r="N146" i="61"/>
  <c r="N144" i="61" s="1"/>
  <c r="N7" i="61"/>
  <c r="AK34" i="61"/>
  <c r="AK7" i="61"/>
  <c r="AL55" i="61"/>
  <c r="AL47" i="61"/>
  <c r="X7" i="61"/>
  <c r="AH146" i="61"/>
  <c r="AH144" i="61" s="1"/>
  <c r="AD146" i="61"/>
  <c r="AD144" i="61" s="1"/>
  <c r="AA146" i="61"/>
  <c r="AA144" i="61" s="1"/>
  <c r="Z81" i="61"/>
  <c r="Y146" i="61"/>
  <c r="Y144" i="61" s="1"/>
  <c r="W47" i="61"/>
  <c r="U47" i="61"/>
  <c r="R47" i="61"/>
  <c r="P47" i="61"/>
  <c r="N81" i="61"/>
  <c r="AK146" i="61"/>
  <c r="AK144" i="61" s="1"/>
  <c r="AK81" i="61"/>
  <c r="AL146" i="61"/>
  <c r="AL144" i="61" s="1"/>
  <c r="AL81" i="61"/>
  <c r="AL34" i="61"/>
  <c r="AL7" i="61"/>
  <c r="AL218" i="57"/>
  <c r="AL216" i="57" s="1"/>
  <c r="AB209" i="57"/>
  <c r="AB207" i="57" s="1"/>
  <c r="Z209" i="57"/>
  <c r="Z207" i="57" s="1"/>
  <c r="V209" i="57"/>
  <c r="V207" i="57" s="1"/>
  <c r="T209" i="57"/>
  <c r="T207" i="57" s="1"/>
  <c r="R209" i="57"/>
  <c r="R207" i="57" s="1"/>
  <c r="X209" i="57"/>
  <c r="X207" i="57" s="1"/>
  <c r="P209" i="57"/>
  <c r="P207" i="57" s="1"/>
  <c r="AD218" i="57"/>
  <c r="AD216" i="57" s="1"/>
  <c r="AI209" i="57"/>
  <c r="AI207" i="57" s="1"/>
  <c r="AE209" i="57"/>
  <c r="AE207" i="57" s="1"/>
  <c r="AA209" i="57"/>
  <c r="AA207" i="57" s="1"/>
  <c r="AM209" i="57"/>
  <c r="AM207" i="57" s="1"/>
  <c r="AG209" i="57"/>
  <c r="AG207" i="57" s="1"/>
  <c r="AC209" i="57"/>
  <c r="AC207" i="57" s="1"/>
  <c r="AM218" i="57"/>
  <c r="AM216" i="57" s="1"/>
  <c r="N72" i="52"/>
  <c r="AJ81" i="52"/>
  <c r="AF13" i="22" s="1"/>
  <c r="AI65" i="52"/>
  <c r="AI63" i="52" s="1"/>
  <c r="AE12" i="22" s="1"/>
  <c r="AG81" i="52"/>
  <c r="AC13" i="22" s="1"/>
  <c r="AE72" i="52"/>
  <c r="AE40" i="52"/>
  <c r="S40" i="52"/>
  <c r="AL98" i="52"/>
  <c r="AH14" i="22" s="1"/>
  <c r="AL65" i="52"/>
  <c r="AL40" i="52"/>
  <c r="AH11" i="22" s="1"/>
  <c r="AL6" i="52"/>
  <c r="AH10" i="22" s="1"/>
  <c r="AJ6" i="52"/>
  <c r="AF10" i="22" s="1"/>
  <c r="AI40" i="52"/>
  <c r="AE65" i="52"/>
  <c r="AA72" i="52"/>
  <c r="AA63" i="52" s="1"/>
  <c r="T81" i="52"/>
  <c r="AL72" i="52"/>
  <c r="AI218" i="57"/>
  <c r="AI216" i="57" s="1"/>
  <c r="AH218" i="57"/>
  <c r="AH216" i="57" s="1"/>
  <c r="AE218" i="57"/>
  <c r="AE216" i="57" s="1"/>
  <c r="AC218" i="57"/>
  <c r="AC216" i="57" s="1"/>
  <c r="Z218" i="57"/>
  <c r="Z216" i="57" s="1"/>
  <c r="Y218" i="57"/>
  <c r="Y216" i="57" s="1"/>
  <c r="V218" i="57"/>
  <c r="V216" i="57" s="1"/>
  <c r="U218" i="57"/>
  <c r="U216" i="57" s="1"/>
  <c r="R218" i="57"/>
  <c r="R216" i="57" s="1"/>
  <c r="Q218" i="57"/>
  <c r="Q216" i="57" s="1"/>
  <c r="N216" i="57"/>
  <c r="N214" i="57" s="1"/>
  <c r="N206" i="57" s="1"/>
  <c r="J216" i="57"/>
  <c r="J214" i="57" s="1"/>
  <c r="J206" i="57" s="1"/>
  <c r="AF209" i="57"/>
  <c r="AF207" i="57" s="1"/>
  <c r="AJ209" i="57"/>
  <c r="AJ207" i="57" s="1"/>
  <c r="AJ218" i="57"/>
  <c r="AJ216" i="57" s="1"/>
  <c r="AG218" i="57"/>
  <c r="AG216" i="57" s="1"/>
  <c r="AF218" i="57"/>
  <c r="AF216" i="57" s="1"/>
  <c r="AB218" i="57"/>
  <c r="AB216" i="57" s="1"/>
  <c r="AA218" i="57"/>
  <c r="AA216" i="57" s="1"/>
  <c r="X218" i="57"/>
  <c r="X216" i="57" s="1"/>
  <c r="W218" i="57"/>
  <c r="W216" i="57" s="1"/>
  <c r="T218" i="57"/>
  <c r="T216" i="57" s="1"/>
  <c r="S218" i="57"/>
  <c r="S216" i="57" s="1"/>
  <c r="P218" i="57"/>
  <c r="P216" i="57" s="1"/>
  <c r="O218" i="57"/>
  <c r="O216" i="57" s="1"/>
  <c r="M216" i="57"/>
  <c r="M214" i="57" s="1"/>
  <c r="M206" i="57" s="1"/>
  <c r="L216" i="57"/>
  <c r="L214" i="57" s="1"/>
  <c r="L206" i="57" s="1"/>
  <c r="K216" i="57"/>
  <c r="K214" i="57" s="1"/>
  <c r="K206" i="57" s="1"/>
  <c r="AH209" i="57"/>
  <c r="AH207" i="57" s="1"/>
  <c r="AK5" i="57"/>
  <c r="Z5" i="22" l="1"/>
  <c r="E32" i="22"/>
  <c r="AF15" i="22"/>
  <c r="AD5" i="22"/>
  <c r="N15" i="22"/>
  <c r="K15" i="22"/>
  <c r="X15" i="22"/>
  <c r="Y15" i="22"/>
  <c r="AC15" i="22"/>
  <c r="AA15" i="22"/>
  <c r="AH15" i="22"/>
  <c r="AG15" i="22"/>
  <c r="Z15" i="22"/>
  <c r="AE15" i="22"/>
  <c r="O15" i="22"/>
  <c r="AB15" i="22"/>
  <c r="W15" i="22"/>
  <c r="U15" i="22"/>
  <c r="M15" i="22"/>
  <c r="AD15" i="22"/>
  <c r="S15" i="22"/>
  <c r="V15" i="22"/>
  <c r="P15" i="22"/>
  <c r="T15" i="22"/>
  <c r="L15" i="22"/>
  <c r="J15" i="22"/>
  <c r="R15" i="22"/>
  <c r="Q15" i="22"/>
  <c r="G32" i="22"/>
  <c r="K3" i="57"/>
  <c r="Y225" i="57"/>
  <c r="Y181" i="57" s="1"/>
  <c r="AD63" i="52"/>
  <c r="Z12" i="22" s="1"/>
  <c r="AJ63" i="52"/>
  <c r="Y63" i="52"/>
  <c r="U12" i="22" s="1"/>
  <c r="AB63" i="52"/>
  <c r="X12" i="22" s="1"/>
  <c r="K5" i="61"/>
  <c r="K3" i="61" s="1"/>
  <c r="G18" i="22" s="1"/>
  <c r="G17" i="22" s="1"/>
  <c r="AE5" i="61"/>
  <c r="AE3" i="61" s="1"/>
  <c r="X225" i="57"/>
  <c r="X181" i="57" s="1"/>
  <c r="AA225" i="57"/>
  <c r="AA181" i="57" s="1"/>
  <c r="AJ225" i="57"/>
  <c r="AJ181" i="57" s="1"/>
  <c r="O225" i="57"/>
  <c r="O181" i="57" s="1"/>
  <c r="J30" i="22" s="1"/>
  <c r="S225" i="57"/>
  <c r="S181" i="57" s="1"/>
  <c r="AE225" i="57"/>
  <c r="AE181" i="57" s="1"/>
  <c r="AD225" i="57"/>
  <c r="AD181" i="57" s="1"/>
  <c r="U225" i="57"/>
  <c r="U181" i="57" s="1"/>
  <c r="O63" i="52"/>
  <c r="K12" i="22" s="1"/>
  <c r="AF5" i="61"/>
  <c r="AF3" i="61" s="1"/>
  <c r="O5" i="61"/>
  <c r="O3" i="61" s="1"/>
  <c r="Q5" i="61"/>
  <c r="Q3" i="61" s="1"/>
  <c r="P5" i="22"/>
  <c r="F21" i="22"/>
  <c r="F20" i="22" s="1"/>
  <c r="F41" i="22" s="1"/>
  <c r="V63" i="52"/>
  <c r="R12" i="22" s="1"/>
  <c r="AH63" i="52"/>
  <c r="AD12" i="22" s="1"/>
  <c r="T5" i="61"/>
  <c r="T3" i="61" s="1"/>
  <c r="P18" i="22" s="1"/>
  <c r="U5" i="61"/>
  <c r="U3" i="61" s="1"/>
  <c r="J5" i="61"/>
  <c r="J3" i="61" s="1"/>
  <c r="F18" i="22" s="1"/>
  <c r="F17" i="22" s="1"/>
  <c r="T225" i="57"/>
  <c r="T181" i="57" s="1"/>
  <c r="AC225" i="57"/>
  <c r="AC181" i="57" s="1"/>
  <c r="AG225" i="57"/>
  <c r="AG181" i="57" s="1"/>
  <c r="AB225" i="57"/>
  <c r="AB181" i="57" s="1"/>
  <c r="AH225" i="57"/>
  <c r="AH181" i="57" s="1"/>
  <c r="AF225" i="57"/>
  <c r="AF181" i="57" s="1"/>
  <c r="AI225" i="57"/>
  <c r="AI181" i="57" s="1"/>
  <c r="AD30" i="22" s="1"/>
  <c r="AL225" i="57"/>
  <c r="AL181" i="57" s="1"/>
  <c r="AL3" i="57" s="1"/>
  <c r="S5" i="61"/>
  <c r="S3" i="61" s="1"/>
  <c r="AI5" i="61"/>
  <c r="AI3" i="61" s="1"/>
  <c r="AH5" i="61"/>
  <c r="AH3" i="61" s="1"/>
  <c r="W225" i="57"/>
  <c r="AM225" i="57"/>
  <c r="V225" i="57"/>
  <c r="V181" i="57" s="1"/>
  <c r="P225" i="57"/>
  <c r="P181" i="57" s="1"/>
  <c r="Q225" i="57"/>
  <c r="Q181" i="57" s="1"/>
  <c r="Z225" i="57"/>
  <c r="R225" i="57"/>
  <c r="R63" i="52"/>
  <c r="R4" i="52" s="1"/>
  <c r="N9" i="22" s="1"/>
  <c r="N8" i="22" s="1"/>
  <c r="J33" i="22"/>
  <c r="U33" i="22"/>
  <c r="X33" i="22"/>
  <c r="Z33" i="22"/>
  <c r="AC33" i="22"/>
  <c r="AF33" i="22"/>
  <c r="M33" i="22"/>
  <c r="Q33" i="22"/>
  <c r="N33" i="22"/>
  <c r="S33" i="22"/>
  <c r="W33" i="22"/>
  <c r="Y33" i="22"/>
  <c r="AA33" i="22"/>
  <c r="AB33" i="22"/>
  <c r="AD33" i="22"/>
  <c r="AE33" i="22"/>
  <c r="AG33" i="22"/>
  <c r="K33" i="22"/>
  <c r="O33" i="22"/>
  <c r="N63" i="52"/>
  <c r="J12" i="22" s="1"/>
  <c r="AF63" i="52"/>
  <c r="AB12" i="22" s="1"/>
  <c r="P63" i="52"/>
  <c r="L12" i="22" s="1"/>
  <c r="T63" i="52"/>
  <c r="P12" i="22" s="1"/>
  <c r="Q63" i="52"/>
  <c r="M12" i="22" s="1"/>
  <c r="W63" i="52"/>
  <c r="W4" i="52" s="1"/>
  <c r="S9" i="22" s="1"/>
  <c r="AG5" i="61"/>
  <c r="AG3" i="61" s="1"/>
  <c r="R214" i="57"/>
  <c r="Z214" i="57"/>
  <c r="AI214" i="57"/>
  <c r="P214" i="57"/>
  <c r="T214" i="57"/>
  <c r="X214" i="57"/>
  <c r="AB214" i="57"/>
  <c r="AG214" i="57"/>
  <c r="AD214" i="57"/>
  <c r="AL214" i="57"/>
  <c r="V214" i="57"/>
  <c r="AE214" i="57"/>
  <c r="O214" i="57"/>
  <c r="S214" i="57"/>
  <c r="W214" i="57"/>
  <c r="AA214" i="57"/>
  <c r="AF214" i="57"/>
  <c r="AJ214" i="57"/>
  <c r="Q214" i="57"/>
  <c r="U214" i="57"/>
  <c r="Y214" i="57"/>
  <c r="AC214" i="57"/>
  <c r="AH214" i="57"/>
  <c r="AM214" i="57"/>
  <c r="AK214" i="57"/>
  <c r="AJ5" i="61"/>
  <c r="AJ3" i="61" s="1"/>
  <c r="AB5" i="61"/>
  <c r="AB3" i="61" s="1"/>
  <c r="AC5" i="61"/>
  <c r="AC3" i="61" s="1"/>
  <c r="AL5" i="61"/>
  <c r="AL3" i="61" s="1"/>
  <c r="W5" i="61"/>
  <c r="W3" i="61" s="1"/>
  <c r="Z5" i="61"/>
  <c r="Z3" i="61" s="1"/>
  <c r="X5" i="61"/>
  <c r="X3" i="61" s="1"/>
  <c r="Y5" i="61"/>
  <c r="Y3" i="61" s="1"/>
  <c r="AA5" i="61"/>
  <c r="AA3" i="61" s="1"/>
  <c r="AD5" i="61"/>
  <c r="AD3" i="61" s="1"/>
  <c r="V5" i="22"/>
  <c r="X5" i="22"/>
  <c r="AA5" i="22"/>
  <c r="AL63" i="52"/>
  <c r="AL4" i="52" s="1"/>
  <c r="AH9" i="22" s="1"/>
  <c r="AH8" i="22" s="1"/>
  <c r="N12" i="22"/>
  <c r="S63" i="52"/>
  <c r="O12" i="22" s="1"/>
  <c r="AC63" i="52"/>
  <c r="Y12" i="22" s="1"/>
  <c r="U4" i="52"/>
  <c r="Q9" i="22" s="1"/>
  <c r="Q8" i="22" s="1"/>
  <c r="K63" i="52"/>
  <c r="K4" i="52" s="1"/>
  <c r="G9" i="22" s="1"/>
  <c r="G8" i="22" s="1"/>
  <c r="G4" i="22" s="1"/>
  <c r="G40" i="22" s="1"/>
  <c r="P4" i="52"/>
  <c r="L9" i="22" s="1"/>
  <c r="Y4" i="52"/>
  <c r="U9" i="22" s="1"/>
  <c r="AG4" i="52"/>
  <c r="AC9" i="22" s="1"/>
  <c r="AB4" i="52"/>
  <c r="X9" i="22" s="1"/>
  <c r="L4" i="52"/>
  <c r="H9" i="22" s="1"/>
  <c r="H8" i="22" s="1"/>
  <c r="M4" i="52"/>
  <c r="I9" i="22" s="1"/>
  <c r="I8" i="22" s="1"/>
  <c r="X63" i="52"/>
  <c r="X4" i="52" s="1"/>
  <c r="T9" i="22" s="1"/>
  <c r="AK63" i="52"/>
  <c r="Z63" i="52"/>
  <c r="AB10" i="22"/>
  <c r="M5" i="22"/>
  <c r="AJ4" i="52"/>
  <c r="AF9" i="22" s="1"/>
  <c r="AF8" i="22" s="1"/>
  <c r="AF12" i="22"/>
  <c r="I4" i="52"/>
  <c r="E9" i="22" s="1"/>
  <c r="E8" i="22" s="1"/>
  <c r="E12" i="22"/>
  <c r="J4" i="52"/>
  <c r="F9" i="22" s="1"/>
  <c r="F8" i="22" s="1"/>
  <c r="F4" i="22" s="1"/>
  <c r="F12" i="22"/>
  <c r="E21" i="22"/>
  <c r="E20" i="22" s="1"/>
  <c r="J3" i="57"/>
  <c r="H21" i="22"/>
  <c r="H20" i="22" s="1"/>
  <c r="H41" i="22" s="1"/>
  <c r="M3" i="57"/>
  <c r="G21" i="22"/>
  <c r="G20" i="22" s="1"/>
  <c r="L3" i="57"/>
  <c r="I32" i="22"/>
  <c r="N181" i="57"/>
  <c r="I5" i="61"/>
  <c r="I3" i="61" s="1"/>
  <c r="E18" i="22" s="1"/>
  <c r="E17" i="22" s="1"/>
  <c r="L5" i="61"/>
  <c r="L3" i="61" s="1"/>
  <c r="H18" i="22" s="1"/>
  <c r="H17" i="22" s="1"/>
  <c r="O5" i="22"/>
  <c r="S5" i="22"/>
  <c r="Q5" i="22"/>
  <c r="K5" i="22"/>
  <c r="Y5" i="22"/>
  <c r="AG5" i="22"/>
  <c r="AC5" i="22"/>
  <c r="L5" i="22"/>
  <c r="U5" i="22"/>
  <c r="AF5" i="22"/>
  <c r="R5" i="22"/>
  <c r="J5" i="22"/>
  <c r="N5" i="22"/>
  <c r="W5" i="22"/>
  <c r="AB5" i="22"/>
  <c r="AE5" i="22"/>
  <c r="T5" i="22"/>
  <c r="V5" i="61"/>
  <c r="V3" i="61" s="1"/>
  <c r="M5" i="61"/>
  <c r="M3" i="61" s="1"/>
  <c r="I18" i="22" s="1"/>
  <c r="I17" i="22" s="1"/>
  <c r="AG21" i="22"/>
  <c r="AD21" i="22"/>
  <c r="AE63" i="52"/>
  <c r="AA12" i="22" s="1"/>
  <c r="R21" i="22"/>
  <c r="R5" i="61"/>
  <c r="R3" i="61" s="1"/>
  <c r="N32" i="22"/>
  <c r="P5" i="61"/>
  <c r="P3" i="61" s="1"/>
  <c r="AK5" i="61"/>
  <c r="AK3" i="61" s="1"/>
  <c r="N5" i="61"/>
  <c r="N3" i="61" s="1"/>
  <c r="W12" i="22"/>
  <c r="AA4" i="52"/>
  <c r="W9" i="22" s="1"/>
  <c r="W8" i="22" s="1"/>
  <c r="P13" i="22"/>
  <c r="AA11" i="22"/>
  <c r="AE11" i="22"/>
  <c r="AI4" i="52"/>
  <c r="AE9" i="22" s="1"/>
  <c r="AE8" i="22" s="1"/>
  <c r="O11" i="22"/>
  <c r="T32" i="22"/>
  <c r="AF32" i="22"/>
  <c r="AF30" i="22"/>
  <c r="AF21" i="22"/>
  <c r="AC8" i="22" l="1"/>
  <c r="S8" i="22"/>
  <c r="U8" i="22"/>
  <c r="Q18" i="22"/>
  <c r="Q17" i="22" s="1"/>
  <c r="T8" i="22"/>
  <c r="L8" i="22"/>
  <c r="X8" i="22"/>
  <c r="AH12" i="22"/>
  <c r="AD4" i="52"/>
  <c r="Z9" i="22" s="1"/>
  <c r="Z8" i="22" s="1"/>
  <c r="T12" i="22"/>
  <c r="O4" i="52"/>
  <c r="K9" i="22" s="1"/>
  <c r="K8" i="22" s="1"/>
  <c r="S32" i="22"/>
  <c r="AE32" i="22"/>
  <c r="P32" i="22"/>
  <c r="V32" i="22"/>
  <c r="AD32" i="22"/>
  <c r="J20" i="22"/>
  <c r="J41" i="22" s="1"/>
  <c r="Q4" i="52"/>
  <c r="M9" i="22" s="1"/>
  <c r="M8" i="22" s="1"/>
  <c r="O3" i="57"/>
  <c r="AL206" i="57"/>
  <c r="AG30" i="22"/>
  <c r="AG20" i="22" s="1"/>
  <c r="AG41" i="22" s="1"/>
  <c r="AH4" i="52"/>
  <c r="AD9" i="22" s="1"/>
  <c r="AD8" i="22" s="1"/>
  <c r="Q4" i="22"/>
  <c r="Q40" i="22" s="1"/>
  <c r="K18" i="22"/>
  <c r="M18" i="22"/>
  <c r="M17" i="22" s="1"/>
  <c r="AB18" i="22"/>
  <c r="AB17" i="22" s="1"/>
  <c r="AC4" i="52"/>
  <c r="Y9" i="22" s="1"/>
  <c r="Y8" i="22" s="1"/>
  <c r="T4" i="52"/>
  <c r="P9" i="22" s="1"/>
  <c r="P8" i="22" s="1"/>
  <c r="O18" i="22"/>
  <c r="O17" i="22" s="1"/>
  <c r="Z32" i="22"/>
  <c r="T206" i="57"/>
  <c r="V206" i="57"/>
  <c r="J32" i="22"/>
  <c r="Y32" i="22"/>
  <c r="AB32" i="22"/>
  <c r="AC32" i="22"/>
  <c r="O32" i="22"/>
  <c r="AI3" i="57"/>
  <c r="L32" i="22"/>
  <c r="N4" i="52"/>
  <c r="J9" i="22" s="1"/>
  <c r="J8" i="22" s="1"/>
  <c r="V4" i="52"/>
  <c r="R9" i="22" s="1"/>
  <c r="R8" i="22" s="1"/>
  <c r="P17" i="22"/>
  <c r="AF4" i="52"/>
  <c r="AB9" i="22" s="1"/>
  <c r="AB8" i="22" s="1"/>
  <c r="S12" i="22"/>
  <c r="AA32" i="22"/>
  <c r="W32" i="22"/>
  <c r="X32" i="22"/>
  <c r="Q32" i="22"/>
  <c r="AG32" i="22"/>
  <c r="AD18" i="22"/>
  <c r="AH206" i="57"/>
  <c r="AB206" i="57"/>
  <c r="AA206" i="57"/>
  <c r="Z181" i="57"/>
  <c r="U32" i="22"/>
  <c r="AM181" i="57"/>
  <c r="AH32" i="22"/>
  <c r="W181" i="57"/>
  <c r="R32" i="22"/>
  <c r="AJ206" i="57"/>
  <c r="K32" i="22"/>
  <c r="AK206" i="57"/>
  <c r="AD206" i="57"/>
  <c r="AI206" i="57"/>
  <c r="S206" i="57"/>
  <c r="R181" i="57"/>
  <c r="M32" i="22"/>
  <c r="AF206" i="57"/>
  <c r="AM206" i="57"/>
  <c r="AG206" i="57"/>
  <c r="P206" i="57"/>
  <c r="R206" i="57"/>
  <c r="W206" i="57"/>
  <c r="O206" i="57"/>
  <c r="J18" i="22"/>
  <c r="L18" i="22"/>
  <c r="N18" i="22"/>
  <c r="N17" i="22" s="1"/>
  <c r="N4" i="22" s="1"/>
  <c r="N40" i="22" s="1"/>
  <c r="W18" i="22"/>
  <c r="R18" i="22"/>
  <c r="Z18" i="22"/>
  <c r="Z17" i="22" s="1"/>
  <c r="Z4" i="22" s="1"/>
  <c r="Z40" i="22" s="1"/>
  <c r="U18" i="22"/>
  <c r="U17" i="22" s="1"/>
  <c r="U4" i="22" s="1"/>
  <c r="V18" i="22"/>
  <c r="V17" i="22" s="1"/>
  <c r="AH18" i="22"/>
  <c r="X18" i="22"/>
  <c r="AA18" i="22"/>
  <c r="AG18" i="22"/>
  <c r="AG17" i="22" s="1"/>
  <c r="AE18" i="22"/>
  <c r="T18" i="22"/>
  <c r="T17" i="22" s="1"/>
  <c r="T4" i="22" s="1"/>
  <c r="T40" i="22" s="1"/>
  <c r="S18" i="22"/>
  <c r="S17" i="22" s="1"/>
  <c r="S4" i="22" s="1"/>
  <c r="S40" i="22" s="1"/>
  <c r="Y18" i="22"/>
  <c r="Y17" i="22" s="1"/>
  <c r="AF18" i="22"/>
  <c r="AC18" i="22"/>
  <c r="AC206" i="57"/>
  <c r="Y206" i="57"/>
  <c r="U206" i="57"/>
  <c r="Q206" i="57"/>
  <c r="AE206" i="57"/>
  <c r="X206" i="57"/>
  <c r="Z206" i="57"/>
  <c r="AE4" i="52"/>
  <c r="AA9" i="22" s="1"/>
  <c r="AA8" i="22" s="1"/>
  <c r="G12" i="22"/>
  <c r="E4" i="22"/>
  <c r="E40" i="22" s="1"/>
  <c r="S4" i="52"/>
  <c r="O9" i="22" s="1"/>
  <c r="O8" i="22" s="1"/>
  <c r="I4" i="22"/>
  <c r="I40" i="22" s="1"/>
  <c r="F40" i="22"/>
  <c r="F37" i="22"/>
  <c r="F39" i="22" s="1"/>
  <c r="AG12" i="22"/>
  <c r="AK4" i="52"/>
  <c r="AG9" i="22" s="1"/>
  <c r="AG8" i="22" s="1"/>
  <c r="V12" i="22"/>
  <c r="Z4" i="52"/>
  <c r="V9" i="22" s="1"/>
  <c r="V8" i="22" s="1"/>
  <c r="H4" i="22"/>
  <c r="H40" i="22" s="1"/>
  <c r="G41" i="22"/>
  <c r="G37" i="22"/>
  <c r="G39" i="22" s="1"/>
  <c r="E41" i="22"/>
  <c r="N3" i="57"/>
  <c r="I30" i="22"/>
  <c r="I20" i="22" s="1"/>
  <c r="I41" i="22" s="1"/>
  <c r="AK3" i="57"/>
  <c r="AD20" i="22"/>
  <c r="P30" i="22"/>
  <c r="P20" i="22" s="1"/>
  <c r="P41" i="22" s="1"/>
  <c r="U3" i="57"/>
  <c r="S3" i="57"/>
  <c r="N30" i="22"/>
  <c r="N20" i="22" s="1"/>
  <c r="N41" i="22" s="1"/>
  <c r="L30" i="22"/>
  <c r="L20" i="22" s="1"/>
  <c r="L41" i="22" s="1"/>
  <c r="Q3" i="57"/>
  <c r="K30" i="22"/>
  <c r="K20" i="22" s="1"/>
  <c r="P3" i="57"/>
  <c r="V30" i="22"/>
  <c r="V20" i="22" s="1"/>
  <c r="AA3" i="57"/>
  <c r="AE30" i="22"/>
  <c r="AE20" i="22" s="1"/>
  <c r="AJ3" i="57"/>
  <c r="AF3" i="57"/>
  <c r="AA30" i="22"/>
  <c r="AA20" i="22" s="1"/>
  <c r="AB3" i="57"/>
  <c r="W30" i="22"/>
  <c r="W20" i="22" s="1"/>
  <c r="AB30" i="22"/>
  <c r="AB20" i="22" s="1"/>
  <c r="AG3" i="57"/>
  <c r="X30" i="22"/>
  <c r="X20" i="22" s="1"/>
  <c r="X41" i="22" s="1"/>
  <c r="AC3" i="57"/>
  <c r="AF20" i="22"/>
  <c r="AF41" i="22" s="1"/>
  <c r="AH3" i="57"/>
  <c r="AC30" i="22"/>
  <c r="AC20" i="22" s="1"/>
  <c r="AC41" i="22" s="1"/>
  <c r="Z30" i="22"/>
  <c r="Z20" i="22" s="1"/>
  <c r="AE3" i="57"/>
  <c r="X3" i="57"/>
  <c r="S30" i="22"/>
  <c r="S20" i="22" s="1"/>
  <c r="AD3" i="57"/>
  <c r="Y30" i="22"/>
  <c r="Y20" i="22" s="1"/>
  <c r="Q30" i="22"/>
  <c r="Q20" i="22" s="1"/>
  <c r="V3" i="57"/>
  <c r="T30" i="22"/>
  <c r="T20" i="22" s="1"/>
  <c r="Y3" i="57"/>
  <c r="O30" i="22"/>
  <c r="O20" i="22" s="1"/>
  <c r="T3" i="57"/>
  <c r="M4" i="22" l="1"/>
  <c r="M40" i="22" s="1"/>
  <c r="K17" i="22"/>
  <c r="K4" i="22" s="1"/>
  <c r="K40" i="22" s="1"/>
  <c r="Y4" i="22"/>
  <c r="Y40" i="22" s="1"/>
  <c r="E37" i="22"/>
  <c r="E39" i="22" s="1"/>
  <c r="P4" i="22"/>
  <c r="P40" i="22" s="1"/>
  <c r="AB4" i="22"/>
  <c r="AB40" i="22" s="1"/>
  <c r="J17" i="22"/>
  <c r="J4" i="22" s="1"/>
  <c r="J40" i="22" s="1"/>
  <c r="R17" i="22"/>
  <c r="R4" i="22" s="1"/>
  <c r="R40" i="22" s="1"/>
  <c r="AF17" i="22"/>
  <c r="AF4" i="22" s="1"/>
  <c r="AF40" i="22" s="1"/>
  <c r="AE17" i="22"/>
  <c r="AE4" i="22" s="1"/>
  <c r="AE40" i="22" s="1"/>
  <c r="AD17" i="22"/>
  <c r="AD4" i="22" s="1"/>
  <c r="AD40" i="22" s="1"/>
  <c r="L17" i="22"/>
  <c r="L4" i="22" s="1"/>
  <c r="L40" i="22" s="1"/>
  <c r="W17" i="22"/>
  <c r="W4" i="22" s="1"/>
  <c r="W40" i="22" s="1"/>
  <c r="M30" i="22"/>
  <c r="M20" i="22" s="1"/>
  <c r="R3" i="57"/>
  <c r="R30" i="22"/>
  <c r="R20" i="22" s="1"/>
  <c r="R41" i="22" s="1"/>
  <c r="W3" i="57"/>
  <c r="AH30" i="22"/>
  <c r="AH20" i="22" s="1"/>
  <c r="AH41" i="22" s="1"/>
  <c r="AM3" i="57"/>
  <c r="U30" i="22"/>
  <c r="U20" i="22" s="1"/>
  <c r="U41" i="22" s="1"/>
  <c r="Z3" i="57"/>
  <c r="AC17" i="22"/>
  <c r="AC4" i="22" s="1"/>
  <c r="AC40" i="22" s="1"/>
  <c r="AA17" i="22"/>
  <c r="AA4" i="22" s="1"/>
  <c r="AA40" i="22" s="1"/>
  <c r="X17" i="22"/>
  <c r="X4" i="22" s="1"/>
  <c r="X40" i="22" s="1"/>
  <c r="AH17" i="22"/>
  <c r="AH4" i="22" s="1"/>
  <c r="AH40" i="22" s="1"/>
  <c r="O4" i="22"/>
  <c r="O40" i="22" s="1"/>
  <c r="AG4" i="22"/>
  <c r="AG37" i="22" s="1"/>
  <c r="U40" i="22"/>
  <c r="V4" i="22"/>
  <c r="V40" i="22" s="1"/>
  <c r="H37" i="22"/>
  <c r="H39" i="22" s="1"/>
  <c r="I37" i="22"/>
  <c r="I39" i="22" s="1"/>
  <c r="AD41" i="22"/>
  <c r="N37" i="22"/>
  <c r="K41" i="22"/>
  <c r="K37" i="22"/>
  <c r="O41" i="22"/>
  <c r="T41" i="22"/>
  <c r="T37" i="22"/>
  <c r="Q41" i="22"/>
  <c r="Q37" i="22"/>
  <c r="Y41" i="22"/>
  <c r="Y37" i="22"/>
  <c r="S41" i="22"/>
  <c r="S37" i="22"/>
  <c r="W41" i="22"/>
  <c r="AA41" i="22"/>
  <c r="Z41" i="22"/>
  <c r="Z37" i="22"/>
  <c r="AB41" i="22"/>
  <c r="AE41" i="22"/>
  <c r="V41" i="22"/>
  <c r="P37" i="22" l="1"/>
  <c r="AB37" i="22"/>
  <c r="AB39" i="22" s="1"/>
  <c r="R37" i="22"/>
  <c r="AF37" i="22"/>
  <c r="L37" i="22"/>
  <c r="AD37" i="22"/>
  <c r="J37" i="22"/>
  <c r="J39" i="22" s="1"/>
  <c r="AE37" i="22"/>
  <c r="AG40" i="22"/>
  <c r="X37" i="22"/>
  <c r="X39" i="22" s="1"/>
  <c r="AA37" i="22"/>
  <c r="W37" i="22"/>
  <c r="W39" i="22" s="1"/>
  <c r="M41" i="22"/>
  <c r="M37" i="22"/>
  <c r="AH37" i="22"/>
  <c r="AH39" i="22" s="1"/>
  <c r="U37" i="22"/>
  <c r="AC37" i="22"/>
  <c r="O37" i="22"/>
  <c r="O39" i="22" s="1"/>
  <c r="V37" i="22"/>
  <c r="V39" i="22" s="1"/>
  <c r="N39" i="22"/>
  <c r="K39" i="22"/>
  <c r="AG39" i="22"/>
  <c r="Z39" i="22"/>
  <c r="S39" i="22"/>
  <c r="Y39" i="22"/>
  <c r="Q39" i="22"/>
  <c r="T39" i="22"/>
  <c r="P39" i="22" l="1"/>
  <c r="R39" i="22"/>
  <c r="AF39" i="22"/>
  <c r="L39" i="22"/>
  <c r="AD39" i="22"/>
  <c r="AE39" i="22"/>
  <c r="AA39" i="22"/>
  <c r="U39" i="22"/>
  <c r="M39" i="22"/>
  <c r="AC39" i="22"/>
</calcChain>
</file>

<file path=xl/sharedStrings.xml><?xml version="1.0" encoding="utf-8"?>
<sst xmlns="http://schemas.openxmlformats.org/spreadsheetml/2006/main" count="5225" uniqueCount="1058">
  <si>
    <t>Notes</t>
  </si>
  <si>
    <t>Description</t>
  </si>
  <si>
    <t>Source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</si>
  <si>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</si>
  <si>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</si>
  <si>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</si>
  <si>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</si>
  <si>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</si>
  <si>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</si>
  <si>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</si>
  <si>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</si>
  <si>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</si>
  <si>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</si>
  <si>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</si>
  <si>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</si>
  <si>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Total Inorganic Fertilisers</t>
  </si>
  <si>
    <t>Sewage Sludge</t>
  </si>
  <si>
    <t>Urban Compost</t>
  </si>
  <si>
    <t>Industrial Waste Products</t>
  </si>
  <si>
    <t>Other Products</t>
  </si>
  <si>
    <t>Calves for Slaughter</t>
  </si>
  <si>
    <t xml:space="preserve">Other Calves </t>
  </si>
  <si>
    <t>Bovine &gt; 2 years</t>
  </si>
  <si>
    <t>Heifers</t>
  </si>
  <si>
    <t>Heifers for Slaughter</t>
  </si>
  <si>
    <t>Boars</t>
  </si>
  <si>
    <t xml:space="preserve">Sows </t>
  </si>
  <si>
    <t>Total Sheep and Goats</t>
  </si>
  <si>
    <t>Sheep and Lambs</t>
  </si>
  <si>
    <t>Sheep</t>
  </si>
  <si>
    <t xml:space="preserve">Lambs </t>
  </si>
  <si>
    <t>Goats</t>
  </si>
  <si>
    <t>Total Poultry</t>
  </si>
  <si>
    <t>Broilers</t>
  </si>
  <si>
    <t>Layers</t>
  </si>
  <si>
    <t xml:space="preserve">Other Chickens </t>
  </si>
  <si>
    <t>Other Poultry</t>
  </si>
  <si>
    <t>Ducks</t>
  </si>
  <si>
    <t>Turkeys</t>
  </si>
  <si>
    <t>Total Other Livestock</t>
  </si>
  <si>
    <t xml:space="preserve">Horses </t>
  </si>
  <si>
    <t>Donkeys</t>
  </si>
  <si>
    <t>Other Livestock</t>
  </si>
  <si>
    <t xml:space="preserve">Total  Manure Withdrawals </t>
  </si>
  <si>
    <t>Processed as industrial waste</t>
  </si>
  <si>
    <t>Exported Organic Fertilisers</t>
  </si>
  <si>
    <t>Other Withdrawals</t>
  </si>
  <si>
    <t>Imported Organic Fertilisers</t>
  </si>
  <si>
    <t xml:space="preserve">Total Harvested Crops </t>
  </si>
  <si>
    <t>Wheat</t>
  </si>
  <si>
    <t>Durum Wheat</t>
  </si>
  <si>
    <t>Rice</t>
  </si>
  <si>
    <t>Barley</t>
  </si>
  <si>
    <t>Oats</t>
  </si>
  <si>
    <t>Rye</t>
  </si>
  <si>
    <t>Sorghum</t>
  </si>
  <si>
    <t>Triticale</t>
  </si>
  <si>
    <t>Rapeseed</t>
  </si>
  <si>
    <t>Potatoes</t>
  </si>
  <si>
    <t>Total Fruit</t>
  </si>
  <si>
    <t>Citrus Fruit</t>
  </si>
  <si>
    <t>Other Fruit</t>
  </si>
  <si>
    <t>Total Vegetables</t>
  </si>
  <si>
    <t>Sugar Beet</t>
  </si>
  <si>
    <t>Other Fibre Crops</t>
  </si>
  <si>
    <t>Other Industrial Crops</t>
  </si>
  <si>
    <t>Tobacco</t>
  </si>
  <si>
    <t>Chicorey</t>
  </si>
  <si>
    <t>Total Other Harvested Crops</t>
  </si>
  <si>
    <t>Fodder Beets</t>
  </si>
  <si>
    <t>Other Fodder Roots</t>
  </si>
  <si>
    <t>C2221</t>
  </si>
  <si>
    <t>Pulses</t>
  </si>
  <si>
    <t>1997</t>
  </si>
  <si>
    <t>Non-agricultural use</t>
  </si>
  <si>
    <t>NITROGEN   INPUTS</t>
  </si>
  <si>
    <t>Fertilisers</t>
  </si>
  <si>
    <t>Nitrogenous Inorganic Fertilisers</t>
  </si>
  <si>
    <t>Withdrawals</t>
  </si>
  <si>
    <t>Manure Imports</t>
  </si>
  <si>
    <t>NITROGEN OUTPUTS</t>
  </si>
  <si>
    <t>Total Harvested Crops</t>
  </si>
  <si>
    <t>Cereals</t>
  </si>
  <si>
    <t xml:space="preserve">Total Organic Fertilisers (excluding livestock manure) </t>
  </si>
  <si>
    <t>Chickens</t>
  </si>
  <si>
    <t>Other Poultry Types</t>
  </si>
  <si>
    <t>Foal &lt; 1 year</t>
  </si>
  <si>
    <t>Young horses 1-3 years</t>
  </si>
  <si>
    <t>Horses &gt; 3 years</t>
  </si>
  <si>
    <t>Bovine Animals 1-2 years</t>
  </si>
  <si>
    <t>Winter rape</t>
  </si>
  <si>
    <t>1000 Tonnes</t>
  </si>
  <si>
    <t>C1133</t>
  </si>
  <si>
    <t>C1134</t>
  </si>
  <si>
    <t>Male Cattle 1-2 years</t>
  </si>
  <si>
    <t>Male Cattle &gt; 2 years</t>
  </si>
  <si>
    <t xml:space="preserve">    Male calves</t>
  </si>
  <si>
    <t xml:space="preserve">    Female calves</t>
  </si>
  <si>
    <t>Bovine Animals &lt; 1 year</t>
  </si>
  <si>
    <t>Winter Wheat</t>
  </si>
  <si>
    <t>1998</t>
  </si>
  <si>
    <t>1999</t>
  </si>
  <si>
    <t>2000</t>
  </si>
  <si>
    <t>2001</t>
  </si>
  <si>
    <t>2002</t>
  </si>
  <si>
    <t>Gross Input of Manure</t>
  </si>
  <si>
    <t>Total Livestock Numbers</t>
  </si>
  <si>
    <t>Pigs &lt; 20 kg live weight</t>
  </si>
  <si>
    <t xml:space="preserve">Pigs 20 - 50 kg live weight </t>
  </si>
  <si>
    <t>Fattening Pigs &gt; 50 kg live weight</t>
  </si>
  <si>
    <t>Breeding Pigs &gt; 50 kg live weight</t>
  </si>
  <si>
    <t>2003</t>
  </si>
  <si>
    <t>2004</t>
  </si>
  <si>
    <t>EU Code</t>
  </si>
  <si>
    <t>PC0000</t>
  </si>
  <si>
    <t>Total of cattle population</t>
  </si>
  <si>
    <t>PC1000</t>
  </si>
  <si>
    <t>PC1100</t>
  </si>
  <si>
    <t>PC1200</t>
  </si>
  <si>
    <t>PC1210</t>
  </si>
  <si>
    <t>PC1220</t>
  </si>
  <si>
    <t>PC2000</t>
  </si>
  <si>
    <t>PC2100</t>
  </si>
  <si>
    <t>PC2200</t>
  </si>
  <si>
    <t>PC2210</t>
  </si>
  <si>
    <t>PC2220</t>
  </si>
  <si>
    <t>PC3000</t>
  </si>
  <si>
    <t>PC3100</t>
  </si>
  <si>
    <t>PC3200</t>
  </si>
  <si>
    <t>PC3210</t>
  </si>
  <si>
    <t>PC3211</t>
  </si>
  <si>
    <t>PC3212</t>
  </si>
  <si>
    <t>PC3220</t>
  </si>
  <si>
    <t>Cows</t>
  </si>
  <si>
    <t>PC3221</t>
  </si>
  <si>
    <t>PC3222</t>
  </si>
  <si>
    <t>PC4000</t>
  </si>
  <si>
    <t>Buffaloes</t>
  </si>
  <si>
    <t>PC4100</t>
  </si>
  <si>
    <t>Female breeding buffaloes</t>
  </si>
  <si>
    <t>PC4200</t>
  </si>
  <si>
    <t>Other buffaloes</t>
  </si>
  <si>
    <t xml:space="preserve">Female Cattle 1-2 years (heifers) </t>
  </si>
  <si>
    <t xml:space="preserve">    Other heifers</t>
  </si>
  <si>
    <t xml:space="preserve">   of which for slaughter</t>
  </si>
  <si>
    <t xml:space="preserve">   Other</t>
  </si>
  <si>
    <t>Female Cattle &gt; 2 years</t>
  </si>
  <si>
    <t>PP0000</t>
  </si>
  <si>
    <t>Total of the pig population</t>
  </si>
  <si>
    <t>PP1000</t>
  </si>
  <si>
    <t>PP2000</t>
  </si>
  <si>
    <t>PP3000</t>
  </si>
  <si>
    <t>PP3100</t>
  </si>
  <si>
    <t>Fattening pigs between 50 and &lt; 80 kg</t>
  </si>
  <si>
    <t>PP3200</t>
  </si>
  <si>
    <t>Fattening pigs between 80 and &lt; 110 kg</t>
  </si>
  <si>
    <t>PP3300</t>
  </si>
  <si>
    <t>Fattening pigs of at least 110 kg</t>
  </si>
  <si>
    <t>PP4000</t>
  </si>
  <si>
    <t>PP4100</t>
  </si>
  <si>
    <t>PP4200</t>
  </si>
  <si>
    <t>PP4210</t>
  </si>
  <si>
    <t>Covered sows</t>
  </si>
  <si>
    <t>PP4211</t>
  </si>
  <si>
    <t>PP4220</t>
  </si>
  <si>
    <t>Sows not covered - total</t>
  </si>
  <si>
    <t>PP4221</t>
  </si>
  <si>
    <t>PS0000</t>
  </si>
  <si>
    <t>PS1000</t>
  </si>
  <si>
    <t>Ewes and ewe-lambs put to the ram</t>
  </si>
  <si>
    <t>PS1100</t>
  </si>
  <si>
    <t>PS1200</t>
  </si>
  <si>
    <t>PS2000</t>
  </si>
  <si>
    <t>Other sheep</t>
  </si>
  <si>
    <t>PG0000</t>
  </si>
  <si>
    <t>PG1000</t>
  </si>
  <si>
    <t>Goats which have already kidded and goats mated</t>
  </si>
  <si>
    <t>PG1100</t>
  </si>
  <si>
    <t>Goats which have already kidded</t>
  </si>
  <si>
    <t>PG1200</t>
  </si>
  <si>
    <t>Goats mated for the first time</t>
  </si>
  <si>
    <t>PG2000</t>
  </si>
  <si>
    <t>Other goats</t>
  </si>
  <si>
    <t>Geese</t>
  </si>
  <si>
    <t>Ostriches</t>
  </si>
  <si>
    <t xml:space="preserve">Other FSS poultry </t>
  </si>
  <si>
    <t>Rabbits</t>
  </si>
  <si>
    <t>Equidae</t>
  </si>
  <si>
    <t>EU code</t>
  </si>
  <si>
    <t>EU  code</t>
  </si>
  <si>
    <t>Eurostat code</t>
  </si>
  <si>
    <t>C1040</t>
  </si>
  <si>
    <t>Common Wheat and spelt</t>
  </si>
  <si>
    <t>C1100</t>
  </si>
  <si>
    <t>C1120</t>
  </si>
  <si>
    <t>C1123</t>
  </si>
  <si>
    <t>C1130</t>
  </si>
  <si>
    <t>C1250</t>
  </si>
  <si>
    <t>C1160</t>
  </si>
  <si>
    <t>C1200</t>
  </si>
  <si>
    <t>C1170</t>
  </si>
  <si>
    <t>C1150</t>
  </si>
  <si>
    <t>C1211</t>
  </si>
  <si>
    <t>C1185</t>
  </si>
  <si>
    <t>C1212</t>
  </si>
  <si>
    <t>C1155</t>
  </si>
  <si>
    <t>Winter durum wheat</t>
  </si>
  <si>
    <t>Spring durum wheat</t>
  </si>
  <si>
    <t>C1213</t>
  </si>
  <si>
    <t>Winter triticale</t>
  </si>
  <si>
    <t>C1180</t>
  </si>
  <si>
    <t>C1163</t>
  </si>
  <si>
    <t>C1164</t>
  </si>
  <si>
    <t>Winter barley</t>
  </si>
  <si>
    <t>Spring barley</t>
  </si>
  <si>
    <t>C1151</t>
  </si>
  <si>
    <t>C1152</t>
  </si>
  <si>
    <t>Winter rye</t>
  </si>
  <si>
    <t>Spring rye</t>
  </si>
  <si>
    <t>Total Cereals incl rice</t>
  </si>
  <si>
    <t>C1410</t>
  </si>
  <si>
    <t>C1470</t>
  </si>
  <si>
    <t>C1450</t>
  </si>
  <si>
    <t>C1420</t>
  </si>
  <si>
    <t>C1430</t>
  </si>
  <si>
    <t>C1431</t>
  </si>
  <si>
    <t>C1432</t>
  </si>
  <si>
    <t>Spring rape</t>
  </si>
  <si>
    <t>Turnip rape</t>
  </si>
  <si>
    <t>C1440</t>
  </si>
  <si>
    <t>C1460</t>
  </si>
  <si>
    <t>C1480</t>
  </si>
  <si>
    <t>C1490</t>
  </si>
  <si>
    <t>C1300</t>
  </si>
  <si>
    <t>Peas</t>
  </si>
  <si>
    <t>C1310</t>
  </si>
  <si>
    <t>C1320</t>
  </si>
  <si>
    <t>Field peas</t>
  </si>
  <si>
    <t>C1330</t>
  </si>
  <si>
    <t>C1331</t>
  </si>
  <si>
    <t>Kidney beans</t>
  </si>
  <si>
    <t>C1340</t>
  </si>
  <si>
    <t>Other dried pulses</t>
  </si>
  <si>
    <t>C1341</t>
  </si>
  <si>
    <t>Lentils</t>
  </si>
  <si>
    <t>Vetches</t>
  </si>
  <si>
    <t>Lupins</t>
  </si>
  <si>
    <t>Other dried pulses (lathyrus, etc...)</t>
  </si>
  <si>
    <t>C1342</t>
  </si>
  <si>
    <t>C1343</t>
  </si>
  <si>
    <t>C1349</t>
  </si>
  <si>
    <t>C1370</t>
  </si>
  <si>
    <t>C1390</t>
  </si>
  <si>
    <t>Fibre Flax (Straw)</t>
  </si>
  <si>
    <t>Hemp (Straw)</t>
  </si>
  <si>
    <t>C1500</t>
  </si>
  <si>
    <t>C1520</t>
  </si>
  <si>
    <t>C1530</t>
  </si>
  <si>
    <t>C1540</t>
  </si>
  <si>
    <t>C1510</t>
  </si>
  <si>
    <t>C1570</t>
  </si>
  <si>
    <t>C1550</t>
  </si>
  <si>
    <t>C1571</t>
  </si>
  <si>
    <t>C1560</t>
  </si>
  <si>
    <t>C1580</t>
  </si>
  <si>
    <t>Aromatic plants, medicinal and culinary plants</t>
  </si>
  <si>
    <t>C2600</t>
  </si>
  <si>
    <t>C2610</t>
  </si>
  <si>
    <t>C2611</t>
  </si>
  <si>
    <t>Cereals harvested green</t>
  </si>
  <si>
    <t>C2625</t>
  </si>
  <si>
    <t>C2672</t>
  </si>
  <si>
    <t>C2671</t>
  </si>
  <si>
    <t>Annual plants harvested green</t>
  </si>
  <si>
    <t>green maize</t>
  </si>
  <si>
    <t>C0002</t>
  </si>
  <si>
    <t>C1219</t>
  </si>
  <si>
    <t>Buckwheat, millet, canary seed (other cereals)</t>
  </si>
  <si>
    <t>C1350</t>
  </si>
  <si>
    <t>C1362</t>
  </si>
  <si>
    <t>Early potatoes</t>
  </si>
  <si>
    <t>C1363</t>
  </si>
  <si>
    <t>Other Potatoes</t>
  </si>
  <si>
    <t>C1360</t>
  </si>
  <si>
    <t>C1381</t>
  </si>
  <si>
    <t>C1400</t>
  </si>
  <si>
    <t>Industrial crops, total</t>
  </si>
  <si>
    <t>Sunflower seed</t>
  </si>
  <si>
    <t>Linseed (Oil flax)</t>
  </si>
  <si>
    <t>C1600</t>
  </si>
  <si>
    <t>C2009</t>
  </si>
  <si>
    <t>C2040</t>
  </si>
  <si>
    <t>Fruit trees total</t>
  </si>
  <si>
    <t>C2090</t>
  </si>
  <si>
    <t>Apples</t>
  </si>
  <si>
    <t>C2095</t>
  </si>
  <si>
    <t>Pears</t>
  </si>
  <si>
    <t>C2170</t>
  </si>
  <si>
    <t>Stone fruit</t>
  </si>
  <si>
    <t>C2180</t>
  </si>
  <si>
    <t>Peaches</t>
  </si>
  <si>
    <t>C2190</t>
  </si>
  <si>
    <t>Apricots</t>
  </si>
  <si>
    <t>C2200</t>
  </si>
  <si>
    <t>Cherries</t>
  </si>
  <si>
    <t>C2210</t>
  </si>
  <si>
    <t>Plums</t>
  </si>
  <si>
    <t>Nectarines</t>
  </si>
  <si>
    <t>C2230</t>
  </si>
  <si>
    <t>C2250</t>
  </si>
  <si>
    <t>C2260</t>
  </si>
  <si>
    <t>Strawberries</t>
  </si>
  <si>
    <t>C2270</t>
  </si>
  <si>
    <t>Soft fruit</t>
  </si>
  <si>
    <t>C2300</t>
  </si>
  <si>
    <t>C2410</t>
  </si>
  <si>
    <t>Vineyards</t>
  </si>
  <si>
    <t>C2450</t>
  </si>
  <si>
    <t>Olive trees</t>
  </si>
  <si>
    <t>C1610</t>
  </si>
  <si>
    <t>C1660</t>
  </si>
  <si>
    <t>Leafy or stalked vegetables</t>
  </si>
  <si>
    <t>C1740</t>
  </si>
  <si>
    <t>Vegetables cultivated for fruit</t>
  </si>
  <si>
    <t>C1750</t>
  </si>
  <si>
    <t>Tomatoes</t>
  </si>
  <si>
    <t>C1761</t>
  </si>
  <si>
    <t>Cucumbers</t>
  </si>
  <si>
    <t>C1771</t>
  </si>
  <si>
    <t>Melons</t>
  </si>
  <si>
    <t>C1777</t>
  </si>
  <si>
    <t>Watermelons</t>
  </si>
  <si>
    <t>C1800</t>
  </si>
  <si>
    <t>C1830</t>
  </si>
  <si>
    <t>Carrots</t>
  </si>
  <si>
    <t>C1885</t>
  </si>
  <si>
    <t>C1890</t>
  </si>
  <si>
    <t>C1901</t>
  </si>
  <si>
    <t>Total Ornamental Crops (Nurseries)</t>
  </si>
  <si>
    <t xml:space="preserve">Fodder  - Total </t>
  </si>
  <si>
    <t>Plants harvested green/Fodder from arable land</t>
  </si>
  <si>
    <t>C2626</t>
  </si>
  <si>
    <t>C2612</t>
  </si>
  <si>
    <t>Other annual green fodder</t>
  </si>
  <si>
    <t>Leguminous plants (Multi-annual fodder/Perennial green fodder)</t>
  </si>
  <si>
    <t>C2670</t>
  </si>
  <si>
    <t>Clover and mixtures</t>
  </si>
  <si>
    <t>Lucerne</t>
  </si>
  <si>
    <t>C2673</t>
  </si>
  <si>
    <t>Other legumes (sainfoin, sweet clover)</t>
  </si>
  <si>
    <t>C2680</t>
  </si>
  <si>
    <t>C2681</t>
  </si>
  <si>
    <t>C2682</t>
  </si>
  <si>
    <t>C2710</t>
  </si>
  <si>
    <t>C2720</t>
  </si>
  <si>
    <t>C2721</t>
  </si>
  <si>
    <t>C2722</t>
  </si>
  <si>
    <t>Spring wheat</t>
  </si>
  <si>
    <t>C1140</t>
  </si>
  <si>
    <t>Rye and maslin</t>
  </si>
  <si>
    <t>Maslin</t>
  </si>
  <si>
    <t>Oats and mixed grain other than maslin</t>
  </si>
  <si>
    <t>Grain maize and corn cob mix</t>
  </si>
  <si>
    <t>Dried Pulses</t>
  </si>
  <si>
    <t>C1311</t>
  </si>
  <si>
    <t>Peas other than field peas (including chick peas)</t>
  </si>
  <si>
    <t>Root Crops</t>
  </si>
  <si>
    <t>C1382</t>
  </si>
  <si>
    <t>Fodder kale</t>
  </si>
  <si>
    <t>C1383</t>
  </si>
  <si>
    <t>C1384</t>
  </si>
  <si>
    <t>C1385</t>
  </si>
  <si>
    <t>C1386</t>
  </si>
  <si>
    <t>Swedes</t>
  </si>
  <si>
    <t>Carrots for stockfeeding</t>
  </si>
  <si>
    <t>Turnips for stockfeeding</t>
  </si>
  <si>
    <t>Other Root Crops ( (topinambour, sweet potatoes, fodder parsnips, yams, cassava, etc...)</t>
  </si>
  <si>
    <t>Oilseeds</t>
  </si>
  <si>
    <t>Soya bean</t>
  </si>
  <si>
    <t>Cotton seed</t>
  </si>
  <si>
    <t>Textile Crops</t>
  </si>
  <si>
    <t>Rape and turnip rape</t>
  </si>
  <si>
    <t>Cotton fibre (deseeded)</t>
  </si>
  <si>
    <t>Hops</t>
  </si>
  <si>
    <t>C1572</t>
  </si>
  <si>
    <t>Chicorey for inulin</t>
  </si>
  <si>
    <t>C1582</t>
  </si>
  <si>
    <t>Caraway</t>
  </si>
  <si>
    <t>All brassicas</t>
  </si>
  <si>
    <t>Root, tuber and vegetables</t>
  </si>
  <si>
    <t>Other Oil seeds (poppy, mustard, sunflower, cotton, earth almond, sesame, groundnut, etc...)</t>
  </si>
  <si>
    <t>L0005</t>
  </si>
  <si>
    <t>Root crops</t>
  </si>
  <si>
    <t>Total fruits</t>
  </si>
  <si>
    <t>Total vegetables</t>
  </si>
  <si>
    <t>Total Fodder</t>
  </si>
  <si>
    <t>1 000 Tonnes applied</t>
  </si>
  <si>
    <t>Pigs &lt; 50 kg</t>
  </si>
  <si>
    <t>2005</t>
  </si>
  <si>
    <t>2006</t>
  </si>
  <si>
    <t>2007</t>
  </si>
  <si>
    <t>2008</t>
  </si>
  <si>
    <t>2009</t>
  </si>
  <si>
    <t>C21_OECD</t>
  </si>
  <si>
    <t>C1050</t>
  </si>
  <si>
    <t>Total Cereals (excl rice)</t>
  </si>
  <si>
    <t xml:space="preserve">   Mixed grain other than maslin</t>
  </si>
  <si>
    <t xml:space="preserve">C1335 </t>
  </si>
  <si>
    <t>Broad  beans - Total</t>
  </si>
  <si>
    <t>Beans, broad, fields beans</t>
  </si>
  <si>
    <t>C1589</t>
  </si>
  <si>
    <t>Other industrial crops n.i.e.</t>
  </si>
  <si>
    <t>C2229</t>
  </si>
  <si>
    <t>Other stone fruit n.e.i.</t>
  </si>
  <si>
    <t>C218_OECD</t>
  </si>
  <si>
    <t>C219_OECD</t>
  </si>
  <si>
    <t>C2221_OECD</t>
  </si>
  <si>
    <t>C2222_OECD</t>
  </si>
  <si>
    <t>C2680C</t>
  </si>
  <si>
    <t>C2681C</t>
  </si>
  <si>
    <t>C2682C</t>
  </si>
  <si>
    <t>C0002C</t>
  </si>
  <si>
    <t>C2710C</t>
  </si>
  <si>
    <t>C2720C</t>
  </si>
  <si>
    <t>C2721C</t>
  </si>
  <si>
    <t>C2722C</t>
  </si>
  <si>
    <t>Total Crop Residues ( removed from the field)</t>
  </si>
  <si>
    <t>C23 _OECD</t>
  </si>
  <si>
    <t>Total temporary and permanent pasture consumption</t>
  </si>
  <si>
    <t>F1_OECD</t>
  </si>
  <si>
    <t>F11_OECD</t>
  </si>
  <si>
    <t>F111_OECD</t>
  </si>
  <si>
    <t>F12_OECD</t>
  </si>
  <si>
    <t>F121_OECD</t>
  </si>
  <si>
    <t>F122_OECD</t>
  </si>
  <si>
    <t>F123_OECD</t>
  </si>
  <si>
    <t>F129_OECD</t>
  </si>
  <si>
    <t>A1_OECD</t>
  </si>
  <si>
    <t xml:space="preserve">    Dairy Cows</t>
  </si>
  <si>
    <t xml:space="preserve">    Other Cows</t>
  </si>
  <si>
    <t>A121_OECD</t>
  </si>
  <si>
    <t xml:space="preserve">    Of which: sows covered for the first time</t>
  </si>
  <si>
    <t xml:space="preserve">    Of which: gilts not yet covered</t>
  </si>
  <si>
    <t>A13_OECD</t>
  </si>
  <si>
    <t>A131_OECD</t>
  </si>
  <si>
    <t xml:space="preserve">   Milk ewes and milk ewe-lambs put to the ram</t>
  </si>
  <si>
    <t xml:space="preserve">   Other ewes and ewe-lambs put to the ram</t>
  </si>
  <si>
    <t>A1312_OECD</t>
  </si>
  <si>
    <t>A14_OECD</t>
  </si>
  <si>
    <t>A141_OECD</t>
  </si>
  <si>
    <t>A1419_OECD</t>
  </si>
  <si>
    <t xml:space="preserve">A191_OECD </t>
  </si>
  <si>
    <t xml:space="preserve">A1911_OECD </t>
  </si>
  <si>
    <t xml:space="preserve">A1912_OECD </t>
  </si>
  <si>
    <t xml:space="preserve">A1913_OECD </t>
  </si>
  <si>
    <t xml:space="preserve">A192_OECD </t>
  </si>
  <si>
    <t xml:space="preserve">A199_OECD </t>
  </si>
  <si>
    <t>M21_OECD</t>
  </si>
  <si>
    <t>M212_OECD</t>
  </si>
  <si>
    <t>M213_OECD</t>
  </si>
  <si>
    <t>M214_OECD</t>
  </si>
  <si>
    <t>M219_OECD</t>
  </si>
  <si>
    <t>M23_OECD</t>
  </si>
  <si>
    <t>NUTR_IN</t>
  </si>
  <si>
    <t>M1_OECD</t>
  </si>
  <si>
    <t>A19_OECD</t>
  </si>
  <si>
    <t>NUTR_OUT</t>
  </si>
  <si>
    <t>C23_OECD</t>
  </si>
  <si>
    <t>Crop residues removed from the field</t>
  </si>
  <si>
    <t>B0_OECD</t>
  </si>
  <si>
    <t>Table 1 MINERAL FERTILISER CONSUMPTION</t>
  </si>
  <si>
    <t>A1992_OECD</t>
  </si>
  <si>
    <t>Mules</t>
  </si>
  <si>
    <t>A1995_OECD</t>
  </si>
  <si>
    <t>Fox</t>
  </si>
  <si>
    <t>A1996_OECD</t>
  </si>
  <si>
    <t>Mink</t>
  </si>
  <si>
    <t>A1999_OECD</t>
  </si>
  <si>
    <t>Other</t>
  </si>
  <si>
    <t>A111911_OECD</t>
  </si>
  <si>
    <t xml:space="preserve">Male Cattle for milk &lt;1 year </t>
  </si>
  <si>
    <t xml:space="preserve">Male Cattle for meat &lt;1 year </t>
  </si>
  <si>
    <t>A111912_OECD</t>
  </si>
  <si>
    <t>A112211_OECD</t>
  </si>
  <si>
    <t>Bulls</t>
  </si>
  <si>
    <t>A112212_OECD</t>
  </si>
  <si>
    <t xml:space="preserve">Male Cattle for meat &gt;2 year </t>
  </si>
  <si>
    <t xml:space="preserve">Female Cattle for milk &lt;1 year </t>
  </si>
  <si>
    <t xml:space="preserve">Female Cattle for meat &lt;1 year </t>
  </si>
  <si>
    <t>A111921_OECD</t>
  </si>
  <si>
    <t>A111922_OECD</t>
  </si>
  <si>
    <t>A112221_OECD</t>
  </si>
  <si>
    <t xml:space="preserve">        of which breeding heifers</t>
  </si>
  <si>
    <t>A112222_OECD</t>
  </si>
  <si>
    <t xml:space="preserve">        other</t>
  </si>
  <si>
    <t>A12121_OECD</t>
  </si>
  <si>
    <t xml:space="preserve">Breeding pigs 20 - 50 kg live weight </t>
  </si>
  <si>
    <t>A12122_OECD</t>
  </si>
  <si>
    <t xml:space="preserve">Fattening pigs 20 - 50 kg live weight </t>
  </si>
  <si>
    <t>A12311_OECD</t>
  </si>
  <si>
    <t>A12312_OECD</t>
  </si>
  <si>
    <t>Boars ready to breed</t>
  </si>
  <si>
    <t>Boars not yet ready to breed</t>
  </si>
  <si>
    <t>A129_OECD</t>
  </si>
  <si>
    <t>Other pigs</t>
  </si>
  <si>
    <t>FSS_J14</t>
  </si>
  <si>
    <t>FSS_J15</t>
  </si>
  <si>
    <t>A14121_OECD</t>
  </si>
  <si>
    <t>Laying hens under 18 weeks</t>
  </si>
  <si>
    <t>A14122_OECD</t>
  </si>
  <si>
    <t>Laying hens over18 weeks</t>
  </si>
  <si>
    <t>A14191_OECD</t>
  </si>
  <si>
    <t>A14192_OECD</t>
  </si>
  <si>
    <t>Broilers under 18 weeks</t>
  </si>
  <si>
    <t>FSS_J16</t>
  </si>
  <si>
    <t>FSS_J16B</t>
  </si>
  <si>
    <t>FSS_J16A</t>
  </si>
  <si>
    <t>FSS_J16CD</t>
  </si>
  <si>
    <t>FSS_J16C</t>
  </si>
  <si>
    <t>FSS_J16DI</t>
  </si>
  <si>
    <t>FSS_J16DII</t>
  </si>
  <si>
    <t>FSS_J1</t>
  </si>
  <si>
    <t>FSS_J17</t>
  </si>
  <si>
    <t>A112111_OECD</t>
  </si>
  <si>
    <t>A112112_OECD</t>
  </si>
  <si>
    <t xml:space="preserve">Male Cattle for milk 1-2 year </t>
  </si>
  <si>
    <t xml:space="preserve">Male Cattle for meat 1-2 year </t>
  </si>
  <si>
    <t>Population Size 1 000s</t>
  </si>
  <si>
    <t xml:space="preserve">Table 3.1  LIVESTOCK MANURE : WITHDRAWALS AND IMPORTS </t>
  </si>
  <si>
    <t xml:space="preserve">Table 2.3  COEFFICIENTS TO CONVERT LIVESTOCK  MANURE : WITHDRAWLSAND IMPORTS INTO NUTRIENT QUANTITY AND COMPOSITION </t>
  </si>
  <si>
    <t>2010</t>
  </si>
  <si>
    <t>2011</t>
  </si>
  <si>
    <t>Table 4.1  FERTILISERS : ORGANIC (other than manure)</t>
  </si>
  <si>
    <t>Table 4.2  Coefficients to convert amounts of organic fertilisers into nutrient content</t>
  </si>
  <si>
    <t>Table 4.3  Nutrient amount of organic fertilisers aplied</t>
  </si>
  <si>
    <t xml:space="preserve">Table 5.1  HARVESTED CROPS AND FORAGE </t>
  </si>
  <si>
    <t>C1124</t>
  </si>
  <si>
    <t>C1620</t>
  </si>
  <si>
    <t>Cauliflower and broccoli</t>
  </si>
  <si>
    <t>C1631</t>
  </si>
  <si>
    <t>Brussels sprouts</t>
  </si>
  <si>
    <t>C1635</t>
  </si>
  <si>
    <t>Cabbage (white)</t>
  </si>
  <si>
    <t>C1655</t>
  </si>
  <si>
    <t>Other brassicas n.e.s</t>
  </si>
  <si>
    <t>C1670</t>
  </si>
  <si>
    <t>Celeriac and celery</t>
  </si>
  <si>
    <t>C1672</t>
  </si>
  <si>
    <t>Celery</t>
  </si>
  <si>
    <t>C1675</t>
  </si>
  <si>
    <t>Leeks</t>
  </si>
  <si>
    <t>C1680</t>
  </si>
  <si>
    <t>Lettuce</t>
  </si>
  <si>
    <t>C1685</t>
  </si>
  <si>
    <t>Endive</t>
  </si>
  <si>
    <t>C1690</t>
  </si>
  <si>
    <t>Spinach</t>
  </si>
  <si>
    <t>C1700</t>
  </si>
  <si>
    <t>Asparagus</t>
  </si>
  <si>
    <t>C1710</t>
  </si>
  <si>
    <t>Chicory</t>
  </si>
  <si>
    <t>C1720</t>
  </si>
  <si>
    <t>Globe artichokes</t>
  </si>
  <si>
    <t>C1725</t>
  </si>
  <si>
    <t>Other leafy or stalked vegetables n.e.s.</t>
  </si>
  <si>
    <t>C1766</t>
  </si>
  <si>
    <t>Gherkins</t>
  </si>
  <si>
    <t>C1780</t>
  </si>
  <si>
    <t>Egg plant, gourds, marrows, pumkins</t>
  </si>
  <si>
    <t>C1781</t>
  </si>
  <si>
    <t>Egg-plant</t>
  </si>
  <si>
    <t>C1785</t>
  </si>
  <si>
    <t>Gourds</t>
  </si>
  <si>
    <t>C1786</t>
  </si>
  <si>
    <t>Gourds and pumpkins</t>
  </si>
  <si>
    <t>C1787</t>
  </si>
  <si>
    <t>Marrows, courgettes</t>
  </si>
  <si>
    <t>C1790</t>
  </si>
  <si>
    <t>Red pepper, capsicum</t>
  </si>
  <si>
    <t>C1799</t>
  </si>
  <si>
    <t>Other vegetables cultivated for fruit n.e.s.</t>
  </si>
  <si>
    <t>C1810</t>
  </si>
  <si>
    <t>Kohl-Rabi</t>
  </si>
  <si>
    <t>C1820</t>
  </si>
  <si>
    <t>Turnips</t>
  </si>
  <si>
    <t>C1840</t>
  </si>
  <si>
    <t>Garlic</t>
  </si>
  <si>
    <t>C1851</t>
  </si>
  <si>
    <t>Onions</t>
  </si>
  <si>
    <t>C1855</t>
  </si>
  <si>
    <t>Shallots</t>
  </si>
  <si>
    <t>C1860</t>
  </si>
  <si>
    <t>Beetroot</t>
  </si>
  <si>
    <t>C1870</t>
  </si>
  <si>
    <t>Salsify and scorzonera</t>
  </si>
  <si>
    <t>C1872</t>
  </si>
  <si>
    <t>Celeriac</t>
  </si>
  <si>
    <t>C1877</t>
  </si>
  <si>
    <t>Radishes</t>
  </si>
  <si>
    <t>C1884</t>
  </si>
  <si>
    <t>Other root and tuber vegetables n.e.s</t>
  </si>
  <si>
    <t>C1905</t>
  </si>
  <si>
    <t>Other pulses n.e.s</t>
  </si>
  <si>
    <t>C1910</t>
  </si>
  <si>
    <t>Cultivated mushrooms</t>
  </si>
  <si>
    <t>C1920</t>
  </si>
  <si>
    <t>Fresh vegetables n.e.s.</t>
  </si>
  <si>
    <t>Table 5.2  HARVESTED CROPS AND FORAGE: Coefficients</t>
  </si>
  <si>
    <t>Table 5.3  HARVESTED CROPS AND FORAGE: Nutrient amount</t>
  </si>
  <si>
    <t>C24_OECD</t>
  </si>
  <si>
    <t>Total Crop residues burned on the field</t>
  </si>
  <si>
    <t>Table 6.3  Crop residues removed and burned: nutrient amount</t>
  </si>
  <si>
    <t>B0_OECD_X</t>
  </si>
  <si>
    <t>GROSS Surplus ( Inputs minus Outputs)</t>
  </si>
  <si>
    <t xml:space="preserve"> Gross surplus per hectare UAA</t>
  </si>
  <si>
    <t>UAA</t>
  </si>
  <si>
    <t>NUTR_IN_X</t>
  </si>
  <si>
    <t>NUTR_OUT_X</t>
  </si>
  <si>
    <t>Nutrient inputs per ha UAA</t>
  </si>
  <si>
    <t>Nutrient outputs per ha UAA</t>
  </si>
  <si>
    <t xml:space="preserve">Mineral Fertilisers </t>
  </si>
  <si>
    <t>Notes:</t>
  </si>
  <si>
    <t xml:space="preserve">Excretion </t>
  </si>
  <si>
    <t>1</t>
  </si>
  <si>
    <t>2</t>
  </si>
  <si>
    <t>3</t>
  </si>
  <si>
    <t>Manure withdrawals and imports</t>
  </si>
  <si>
    <t>4</t>
  </si>
  <si>
    <t>5</t>
  </si>
  <si>
    <t>Crops and forage removal</t>
  </si>
  <si>
    <t>Other organic fertilisers</t>
  </si>
  <si>
    <t>6</t>
  </si>
  <si>
    <t>Crop residues removed and burned</t>
  </si>
  <si>
    <t>Other notes</t>
  </si>
  <si>
    <t>Datasource:</t>
  </si>
  <si>
    <t>Short description of data collection:</t>
  </si>
  <si>
    <t xml:space="preserve">Datasource: </t>
  </si>
  <si>
    <t>YES/NO</t>
  </si>
  <si>
    <t xml:space="preserve">Data covers exclusively mineral fertiliser consumption by agriculture?  </t>
  </si>
  <si>
    <t>Are there significant manure exports or import?</t>
  </si>
  <si>
    <t>Phosphorous Fertilisers</t>
  </si>
  <si>
    <t>Tonnes of Phosphorus</t>
  </si>
  <si>
    <t xml:space="preserve">Table 2.1  LIVESTOCK NUMBERS </t>
  </si>
  <si>
    <t>Kg P per head per year</t>
  </si>
  <si>
    <t xml:space="preserve">Table 2.2  Coefficients </t>
  </si>
  <si>
    <t>Table 2.3  Excretion</t>
  </si>
  <si>
    <t>Table 3.3  Phosphorus CONTENT OF LIVESTOCK MANURE : WITHDRAWALS, CHANGES IN STOCKS AND IMPORTS</t>
  </si>
  <si>
    <t xml:space="preserve">      Kilograms P / Tonne</t>
  </si>
  <si>
    <t>kg P per Tonne</t>
  </si>
  <si>
    <t>Table 10 Phosphorus BUDGET</t>
  </si>
  <si>
    <t>PP4212</t>
  </si>
  <si>
    <t xml:space="preserve">    Of which: sows covered not first time</t>
  </si>
  <si>
    <t>PP4222</t>
  </si>
  <si>
    <t xml:space="preserve">    Sows breastfeeding or resting</t>
  </si>
  <si>
    <t>PS2001</t>
  </si>
  <si>
    <t>Ram - Male sheep</t>
  </si>
  <si>
    <t>PG2001</t>
  </si>
  <si>
    <t>Goats &lt; 3 months</t>
  </si>
  <si>
    <t>PG2002</t>
  </si>
  <si>
    <t>Goats not covered</t>
  </si>
  <si>
    <t>PG2003</t>
  </si>
  <si>
    <t>Male goat</t>
  </si>
  <si>
    <t>Broilers over18 weeks</t>
  </si>
  <si>
    <t>C2_OECD</t>
  </si>
  <si>
    <t>Total Harvested Crops and forage</t>
  </si>
  <si>
    <t>Total Cereales incluyendo Arroz</t>
  </si>
  <si>
    <t>Total Cereales (excluyendo Arroz)</t>
  </si>
  <si>
    <t>Trigo</t>
  </si>
  <si>
    <t>Trigo blando y Escanda</t>
  </si>
  <si>
    <t>Trigo de Invierno</t>
  </si>
  <si>
    <t>Trigo de Primavera</t>
  </si>
  <si>
    <t>Trigo Duro</t>
  </si>
  <si>
    <t>Trigo Duro de Invierno</t>
  </si>
  <si>
    <t>Trigo Duro de Primavera</t>
  </si>
  <si>
    <t>Centeno y Morcajo</t>
  </si>
  <si>
    <t>Centeno</t>
  </si>
  <si>
    <t>Centeno de Invierno</t>
  </si>
  <si>
    <t>Centeno de Primavera</t>
  </si>
  <si>
    <t>Tranquillón</t>
  </si>
  <si>
    <t>Cebada</t>
  </si>
  <si>
    <t>Cebada de Invierno</t>
  </si>
  <si>
    <t>Cebada de Primavera</t>
  </si>
  <si>
    <t>Avena y otras mezclas</t>
  </si>
  <si>
    <t xml:space="preserve">   Otras mezclas</t>
  </si>
  <si>
    <t>Maíz grano y mezclas</t>
  </si>
  <si>
    <t>Sorgo</t>
  </si>
  <si>
    <t>Triticale de Invierno</t>
  </si>
  <si>
    <t>Alforfón, mijo, alpiste (otros cereales)</t>
  </si>
  <si>
    <t>Arroz</t>
  </si>
  <si>
    <t>Leguminosas grano</t>
  </si>
  <si>
    <t>??????</t>
  </si>
  <si>
    <t>Guisantes (Pisum sativum)</t>
  </si>
  <si>
    <t>Garbanzo (Cicer arietium)</t>
  </si>
  <si>
    <t>Judías secas (Phaesolus vulgaris)</t>
  </si>
  <si>
    <t>Habas secas (Vicia faba)</t>
  </si>
  <si>
    <t>Letenjas (Lens culinaris)</t>
  </si>
  <si>
    <t>Veza grano (Vicia sativa)</t>
  </si>
  <si>
    <t>Altramuz (Lupinus albus)</t>
  </si>
  <si>
    <t>Otras leguminosas (almortas, etc)</t>
  </si>
  <si>
    <t>C1344</t>
  </si>
  <si>
    <t xml:space="preserve">Vicia ervilia </t>
  </si>
  <si>
    <t>Yeros</t>
  </si>
  <si>
    <t>Cultivos de raíz</t>
  </si>
  <si>
    <t>Patata</t>
  </si>
  <si>
    <t xml:space="preserve">   Patata temprana y extra-temprana</t>
  </si>
  <si>
    <t xml:space="preserve">   Otras patatas</t>
  </si>
  <si>
    <t>C1364</t>
  </si>
  <si>
    <t>Other tubers</t>
  </si>
  <si>
    <t>Otros tubérculos</t>
  </si>
  <si>
    <t>Remolacha azucarera</t>
  </si>
  <si>
    <t>Otros c. de raíz (batata, etc ..)</t>
  </si>
  <si>
    <t>Cultivos Industriales</t>
  </si>
  <si>
    <t>Oleaginosos</t>
  </si>
  <si>
    <t xml:space="preserve">   Colza y Nabo</t>
  </si>
  <si>
    <t xml:space="preserve">   Colza</t>
  </si>
  <si>
    <t xml:space="preserve">   Colza de invierno</t>
  </si>
  <si>
    <t xml:space="preserve">   Colza de primavera</t>
  </si>
  <si>
    <t xml:space="preserve">   Nabo</t>
  </si>
  <si>
    <t xml:space="preserve">   Girasol</t>
  </si>
  <si>
    <t xml:space="preserve">   Lino oleaginoso (semillas)</t>
  </si>
  <si>
    <t xml:space="preserve">   Soja</t>
  </si>
  <si>
    <t xml:space="preserve">   Otras semillas oleaginosas (adormidera, mostaza, girasol, algodón, almendra de tierra, sésamo, cacahuete, etc ..)
</t>
  </si>
  <si>
    <t xml:space="preserve">   Algodón (semilla)</t>
  </si>
  <si>
    <t>Textiles</t>
  </si>
  <si>
    <t xml:space="preserve">   Lino textil (paja)</t>
  </si>
  <si>
    <t xml:space="preserve">   Cáñamo (paja)</t>
  </si>
  <si>
    <t xml:space="preserve">   Algodón (fibra)</t>
  </si>
  <si>
    <t xml:space="preserve">   Otros cultivos de fibra</t>
  </si>
  <si>
    <t>Tabaco</t>
  </si>
  <si>
    <t>Lúpulo</t>
  </si>
  <si>
    <t>Otros cultivos industriales</t>
  </si>
  <si>
    <t xml:space="preserve">   Achicoria</t>
  </si>
  <si>
    <t xml:space="preserve">   Achicocria para inulina</t>
  </si>
  <si>
    <t xml:space="preserve">   Plantas aromáticas, medicinales y especias</t>
  </si>
  <si>
    <t xml:space="preserve">   Alcaravea</t>
  </si>
  <si>
    <t xml:space="preserve">   Otros</t>
  </si>
  <si>
    <t>C1573</t>
  </si>
  <si>
    <t>Sugar cane</t>
  </si>
  <si>
    <t>Caña de azúcar</t>
  </si>
  <si>
    <t>Hortalizas</t>
  </si>
  <si>
    <t>Crucíferas</t>
  </si>
  <si>
    <t xml:space="preserve">   Coliflor y Brócoli</t>
  </si>
  <si>
    <t>C1621</t>
  </si>
  <si>
    <t>Cabbage</t>
  </si>
  <si>
    <t>Col total</t>
  </si>
  <si>
    <t xml:space="preserve">   Coles de Bruselas</t>
  </si>
  <si>
    <t xml:space="preserve">   Col (blanca)</t>
  </si>
  <si>
    <t>C1622</t>
  </si>
  <si>
    <t>Green cabbage</t>
  </si>
  <si>
    <t>Berza</t>
  </si>
  <si>
    <t xml:space="preserve">   Otras crufíferas</t>
  </si>
  <si>
    <t>Hortalizas de hoja o tallo</t>
  </si>
  <si>
    <t xml:space="preserve">   Apio-nabo y apio</t>
  </si>
  <si>
    <t xml:space="preserve">   Apio</t>
  </si>
  <si>
    <t xml:space="preserve">   Puerros</t>
  </si>
  <si>
    <t xml:space="preserve">   Lechuga</t>
  </si>
  <si>
    <t xml:space="preserve">   Endivia</t>
  </si>
  <si>
    <t>C1686</t>
  </si>
  <si>
    <t>Escarole</t>
  </si>
  <si>
    <t xml:space="preserve">   Escarola</t>
  </si>
  <si>
    <t>C1687</t>
  </si>
  <si>
    <t>Swiss chard</t>
  </si>
  <si>
    <t xml:space="preserve">   Acelga</t>
  </si>
  <si>
    <t>C1688</t>
  </si>
  <si>
    <t xml:space="preserve">Artichoke thistle </t>
  </si>
  <si>
    <t xml:space="preserve">   Cardo</t>
  </si>
  <si>
    <t xml:space="preserve">   Espinacas</t>
  </si>
  <si>
    <t xml:space="preserve">   Espárragos</t>
  </si>
  <si>
    <t>C1711</t>
  </si>
  <si>
    <t>Borrage</t>
  </si>
  <si>
    <t>Borraja</t>
  </si>
  <si>
    <t>C1712</t>
  </si>
  <si>
    <t>Turnip greens</t>
  </si>
  <si>
    <t>Grelo</t>
  </si>
  <si>
    <t xml:space="preserve">   Alcachofas</t>
  </si>
  <si>
    <t xml:space="preserve">   Otras hortalizas de hoja o tallo</t>
  </si>
  <si>
    <t>Hortalizas de fruto</t>
  </si>
  <si>
    <t xml:space="preserve">   Tomates</t>
  </si>
  <si>
    <t xml:space="preserve">   Pepino</t>
  </si>
  <si>
    <t xml:space="preserve">   Pepinillos</t>
  </si>
  <si>
    <t xml:space="preserve">   Melón</t>
  </si>
  <si>
    <t xml:space="preserve">   Sandía</t>
  </si>
  <si>
    <t xml:space="preserve">   Fresas</t>
  </si>
  <si>
    <t xml:space="preserve">   Berenjenas, jicaro, calabacines, calabazas</t>
  </si>
  <si>
    <t xml:space="preserve">      Berenjenas</t>
  </si>
  <si>
    <t xml:space="preserve">     Calabaza</t>
  </si>
  <si>
    <t xml:space="preserve">      Calabaza</t>
  </si>
  <si>
    <t xml:space="preserve">      Calabacines</t>
  </si>
  <si>
    <t xml:space="preserve">      Pimiento y guindilla</t>
  </si>
  <si>
    <t xml:space="preserve">   Otras hortalizas de fruto</t>
  </si>
  <si>
    <t>Hortalizas de raiz y bulbos</t>
  </si>
  <si>
    <t xml:space="preserve">   Colinabo o nabo sueco</t>
  </si>
  <si>
    <t xml:space="preserve">   Zanahorias</t>
  </si>
  <si>
    <t xml:space="preserve">   Ajo</t>
  </si>
  <si>
    <t xml:space="preserve">   Cebollas</t>
  </si>
  <si>
    <t>C1852</t>
  </si>
  <si>
    <t>Spring onion</t>
  </si>
  <si>
    <t xml:space="preserve">   Cebolletas</t>
  </si>
  <si>
    <t xml:space="preserve">   Chalotas</t>
  </si>
  <si>
    <t xml:space="preserve">   Remolacha de mesa</t>
  </si>
  <si>
    <t xml:space="preserve">   Salsifíes y escorzonera</t>
  </si>
  <si>
    <t xml:space="preserve">   Apio-nabo</t>
  </si>
  <si>
    <t xml:space="preserve">   Rábanos</t>
  </si>
  <si>
    <t xml:space="preserve">   Otras hortalizas de raíz y bulbos</t>
  </si>
  <si>
    <t>Leguminosas verdes</t>
  </si>
  <si>
    <t>Green peas</t>
  </si>
  <si>
    <t xml:space="preserve">   Guisantes</t>
  </si>
  <si>
    <t>Green Beans, runner and French</t>
  </si>
  <si>
    <t xml:space="preserve">   Judías verdes. </t>
  </si>
  <si>
    <t>C1902</t>
  </si>
  <si>
    <t>Snap Beans</t>
  </si>
  <si>
    <t xml:space="preserve">   Habas verdes</t>
  </si>
  <si>
    <t xml:space="preserve">   Otras hortalizas leguminosas</t>
  </si>
  <si>
    <t>Champiñones</t>
  </si>
  <si>
    <t>Otras hortalizas</t>
  </si>
  <si>
    <t>Total Fruta (Cultivos leñosos)</t>
  </si>
  <si>
    <t>Frutales</t>
  </si>
  <si>
    <t xml:space="preserve">   Manzano</t>
  </si>
  <si>
    <t xml:space="preserve">   Peral</t>
  </si>
  <si>
    <t>C2096</t>
  </si>
  <si>
    <t>Quince</t>
  </si>
  <si>
    <t xml:space="preserve">   Membrillero</t>
  </si>
  <si>
    <t>C2097</t>
  </si>
  <si>
    <t>Loquat</t>
  </si>
  <si>
    <t xml:space="preserve">   Níspero</t>
  </si>
  <si>
    <t xml:space="preserve">   Frutas de hueso</t>
  </si>
  <si>
    <t xml:space="preserve">      Melocotones</t>
  </si>
  <si>
    <t xml:space="preserve">      Albaricoques</t>
  </si>
  <si>
    <t xml:space="preserve">      Cerezas</t>
  </si>
  <si>
    <t xml:space="preserve">      Ciruelas</t>
  </si>
  <si>
    <t xml:space="preserve">      Nectarinas o pavías</t>
  </si>
  <si>
    <t xml:space="preserve">      Otras de hueso</t>
  </si>
  <si>
    <t>C2222</t>
  </si>
  <si>
    <t>Figs</t>
  </si>
  <si>
    <t xml:space="preserve">   Higuera</t>
  </si>
  <si>
    <t>C2223</t>
  </si>
  <si>
    <t>Cherimoya</t>
  </si>
  <si>
    <t xml:space="preserve">   Chirimoyo</t>
  </si>
  <si>
    <t>C2224</t>
  </si>
  <si>
    <t>Avocado</t>
  </si>
  <si>
    <t xml:space="preserve">   Aguacate</t>
  </si>
  <si>
    <t>C2225</t>
  </si>
  <si>
    <t>Banana</t>
  </si>
  <si>
    <t xml:space="preserve">   Platanera</t>
  </si>
  <si>
    <t>C2227</t>
  </si>
  <si>
    <t>Almond</t>
  </si>
  <si>
    <t xml:space="preserve">   Almendro</t>
  </si>
  <si>
    <t>C2228</t>
  </si>
  <si>
    <t>Hazelnut</t>
  </si>
  <si>
    <t xml:space="preserve">   Avellano</t>
  </si>
  <si>
    <t>Walnut</t>
  </si>
  <si>
    <t xml:space="preserve">   Nueces</t>
  </si>
  <si>
    <t>C2231</t>
  </si>
  <si>
    <t>Pistachio</t>
  </si>
  <si>
    <t xml:space="preserve">   Pistacho</t>
  </si>
  <si>
    <t>C2232</t>
  </si>
  <si>
    <t>Chestnut</t>
  </si>
  <si>
    <t xml:space="preserve">   Castaño</t>
  </si>
  <si>
    <t xml:space="preserve">   Otros frutales</t>
  </si>
  <si>
    <t>Frutas de baya</t>
  </si>
  <si>
    <t>Cítricos</t>
  </si>
  <si>
    <t>C2301</t>
  </si>
  <si>
    <t>Orange</t>
  </si>
  <si>
    <t xml:space="preserve">   Naranjo</t>
  </si>
  <si>
    <t>C2302</t>
  </si>
  <si>
    <t>Mandarin</t>
  </si>
  <si>
    <t xml:space="preserve">   Mandarino</t>
  </si>
  <si>
    <t>C2303</t>
  </si>
  <si>
    <t>Lemon</t>
  </si>
  <si>
    <t xml:space="preserve">   Limonero</t>
  </si>
  <si>
    <t>C2304</t>
  </si>
  <si>
    <t>Other cirus</t>
  </si>
  <si>
    <t xml:space="preserve">   Pomelo y otros</t>
  </si>
  <si>
    <t>Viñedo</t>
  </si>
  <si>
    <t>C2411</t>
  </si>
  <si>
    <t>Table grapes</t>
  </si>
  <si>
    <t xml:space="preserve">   Uva de mesa</t>
  </si>
  <si>
    <t>C2412</t>
  </si>
  <si>
    <t>Grapes for wine</t>
  </si>
  <si>
    <t xml:space="preserve">   Uva para vino</t>
  </si>
  <si>
    <t>C2413</t>
  </si>
  <si>
    <t>Grapes for drying</t>
  </si>
  <si>
    <t xml:space="preserve">   Uva para pasas</t>
  </si>
  <si>
    <t>Olivo</t>
  </si>
  <si>
    <t>C2451</t>
  </si>
  <si>
    <t>Table olive</t>
  </si>
  <si>
    <t xml:space="preserve">   Olivar aderezo (mesa)</t>
  </si>
  <si>
    <t>C2452</t>
  </si>
  <si>
    <t>Olive for oil</t>
  </si>
  <si>
    <t xml:space="preserve">   Olivar almazara (aceite)</t>
  </si>
  <si>
    <t>C2453</t>
  </si>
  <si>
    <t>Other trees</t>
  </si>
  <si>
    <t>Otros Leñosos</t>
  </si>
  <si>
    <t>Plantas cosechadas en verde</t>
  </si>
  <si>
    <t>Plantas anuales cosechadas en verde</t>
  </si>
  <si>
    <t xml:space="preserve">   Cereales para forraje</t>
  </si>
  <si>
    <t xml:space="preserve">   Maíz forrajero</t>
  </si>
  <si>
    <t>C2627</t>
  </si>
  <si>
    <t>fodder sorghum</t>
  </si>
  <si>
    <t xml:space="preserve">   Sorgo Forrajero</t>
  </si>
  <si>
    <t xml:space="preserve">   Otras gramíneas forrajeras</t>
  </si>
  <si>
    <t>Leguminosas forrajeras (multianuales; perennes)</t>
  </si>
  <si>
    <t xml:space="preserve">   Trébol y mezclas</t>
  </si>
  <si>
    <t xml:space="preserve">   Alfalfa</t>
  </si>
  <si>
    <t>C2674</t>
  </si>
  <si>
    <t>Sainfoin</t>
  </si>
  <si>
    <t xml:space="preserve">   Esparceta</t>
  </si>
  <si>
    <t>C2675</t>
  </si>
  <si>
    <t>Sulla</t>
  </si>
  <si>
    <t xml:space="preserve">   Zulla</t>
  </si>
  <si>
    <t>C2676</t>
  </si>
  <si>
    <t>Common Vetche</t>
  </si>
  <si>
    <t xml:space="preserve">   Veza Forrajera</t>
  </si>
  <si>
    <t xml:space="preserve">   Otras Leguminosas forrajeras (trébol dulce, …)</t>
  </si>
  <si>
    <t>Remolacha forrajera</t>
  </si>
  <si>
    <t>Otros cultivos de raíz</t>
  </si>
  <si>
    <t>Nabo sueco</t>
  </si>
  <si>
    <t>Zanahoria forrajera</t>
  </si>
  <si>
    <t>Nabo forrajero</t>
  </si>
  <si>
    <t>Col forrajera</t>
  </si>
  <si>
    <t>C1387</t>
  </si>
  <si>
    <t xml:space="preserve">   Calabaza forrajera</t>
  </si>
  <si>
    <t>C1388</t>
  </si>
  <si>
    <t>Mixed plant meadows</t>
  </si>
  <si>
    <t xml:space="preserve">   Praderas polifitas</t>
  </si>
  <si>
    <t>C1389</t>
  </si>
  <si>
    <t>Other Fodder</t>
  </si>
  <si>
    <t>Otras forrajeras</t>
  </si>
  <si>
    <t xml:space="preserve">Total gross production of temporary and permanent pasture </t>
  </si>
  <si>
    <t>Temporary grasses and grazing: gross production</t>
  </si>
  <si>
    <t>Pastos temporales segados y pastados</t>
  </si>
  <si>
    <t>Temporary grasses: gross production</t>
  </si>
  <si>
    <t>Segados: Producción bruta</t>
  </si>
  <si>
    <t>Temporary grazings: gross production</t>
  </si>
  <si>
    <t>Pastados: Producción bruta</t>
  </si>
  <si>
    <t>C26821</t>
  </si>
  <si>
    <t>Arable stubbles</t>
  </si>
  <si>
    <t>Rastrojeras</t>
  </si>
  <si>
    <t>C26822</t>
  </si>
  <si>
    <t>Grazing Fodder crops</t>
  </si>
  <si>
    <t>Cultivos forrajeros pastados</t>
  </si>
  <si>
    <t>C26823</t>
  </si>
  <si>
    <t>Uncultivated land grazed</t>
  </si>
  <si>
    <t>Eriales a pastos</t>
  </si>
  <si>
    <t>C26824</t>
  </si>
  <si>
    <t>Arable Fallows</t>
  </si>
  <si>
    <t>Barbechos</t>
  </si>
  <si>
    <t>Total of permanent grassland (pastures and meadows): gross production</t>
  </si>
  <si>
    <t>Permanent meadows/grasses: gross production</t>
  </si>
  <si>
    <t>Prados Naturales de Siega</t>
  </si>
  <si>
    <t>Permanent pasture/grazings: gross production</t>
  </si>
  <si>
    <t>Grassland: gross production</t>
  </si>
  <si>
    <t>Prados Naturales</t>
  </si>
  <si>
    <t>Common pasture, heathland. rough grazings: gross production</t>
  </si>
  <si>
    <t>C27221</t>
  </si>
  <si>
    <t xml:space="preserve">   Mountain pastures</t>
  </si>
  <si>
    <t>Pastizales de Alta Montaña</t>
  </si>
  <si>
    <t>C27222</t>
  </si>
  <si>
    <t xml:space="preserve">   Dryland grasslands (with ot without trees)</t>
  </si>
  <si>
    <t>Pastizales Con/Sin Arbolado</t>
  </si>
  <si>
    <t>C27223</t>
  </si>
  <si>
    <t xml:space="preserve">   Dryland grasslands with shrubs (with ot without trees)</t>
  </si>
  <si>
    <t>Pastizal-Matorral Con/Sin Arbolado</t>
  </si>
  <si>
    <t>C27224</t>
  </si>
  <si>
    <t xml:space="preserve">   Shrubs (with ot without trees)</t>
  </si>
  <si>
    <t>Matorral Con/Sin Arbolado</t>
  </si>
  <si>
    <t>C27225</t>
  </si>
  <si>
    <t xml:space="preserve">   "Quercus" with pasture</t>
  </si>
  <si>
    <t>Frondosas de crecimiento lento con cubierta arbórea (C.A.) &gt; 20%</t>
  </si>
  <si>
    <t xml:space="preserve">Total nett production of temporary and permanent pasture </t>
  </si>
  <si>
    <t>CONSUMO</t>
  </si>
  <si>
    <t>Temporary grasses and grazing: nett production</t>
  </si>
  <si>
    <t>Temporary grasses: nett production</t>
  </si>
  <si>
    <t>Temporary grazings: nett production</t>
  </si>
  <si>
    <t>C26821C</t>
  </si>
  <si>
    <t>C26822C</t>
  </si>
  <si>
    <t>C26823C</t>
  </si>
  <si>
    <t>C26824C</t>
  </si>
  <si>
    <t>Total of permanent grassland (pastures and meadows): nett production</t>
  </si>
  <si>
    <t>Permanent meadows/grasses: nett production</t>
  </si>
  <si>
    <t>Permanent pasture/grazings: nett production</t>
  </si>
  <si>
    <t>Grassland: nett production</t>
  </si>
  <si>
    <t>Common pasture, heathland. rough grazings: nett production</t>
  </si>
  <si>
    <t>C27221C</t>
  </si>
  <si>
    <t>C27222C</t>
  </si>
  <si>
    <t>C27223C</t>
  </si>
  <si>
    <t>C27224C</t>
  </si>
  <si>
    <t>C27225C</t>
  </si>
  <si>
    <t>YEROS</t>
  </si>
  <si>
    <t>Otros tubérculos (batata, etc ..)</t>
  </si>
  <si>
    <t>Otros tubérculos (topinambour, batata, chirivía forrajera, ñame, yuca, etc ..)</t>
  </si>
  <si>
    <t>Mountain pastures</t>
  </si>
  <si>
    <t>Dryland grasslands (with ot without trees)</t>
  </si>
  <si>
    <t>Dryland grasslands with shrubs (with ot without trees)</t>
  </si>
  <si>
    <t>Shrubs (with ot without trees)</t>
  </si>
  <si>
    <t>"Quercus" with pasture</t>
  </si>
  <si>
    <t>Straw, Head Leaves and Stems</t>
  </si>
  <si>
    <t>C25_OECD</t>
  </si>
  <si>
    <t>Wood growth</t>
  </si>
  <si>
    <t>Crecimiento del árbol</t>
  </si>
  <si>
    <t>C1_OECD</t>
  </si>
  <si>
    <t>Total Seeds</t>
  </si>
  <si>
    <t>Table 7.1  Seeds</t>
  </si>
  <si>
    <t>Table 7.2  Seeds Coefficients</t>
  </si>
  <si>
    <t>Table 7.3  SEEDS: Nutrient amount</t>
  </si>
  <si>
    <t>O1_OECD</t>
  </si>
  <si>
    <t>Other Nitrogen Inputs</t>
  </si>
  <si>
    <t>Sheet 1</t>
  </si>
  <si>
    <t>Mineral Fertiliser Consumption</t>
  </si>
  <si>
    <t>ANFFE</t>
  </si>
  <si>
    <t>Sheet 2.1</t>
  </si>
  <si>
    <t>Livestock: Numbers</t>
  </si>
  <si>
    <t>AEA de la Subdirección General de Estadística del MAGRAMA</t>
  </si>
  <si>
    <t>Sheet 2.2</t>
  </si>
  <si>
    <t>Livestock: Excretion Coefficients</t>
  </si>
  <si>
    <t>Dirección General de Producciones y Mercados Agrarios del MAGRAMA</t>
  </si>
  <si>
    <t>Sheet 3.1-3.3</t>
  </si>
  <si>
    <t>Livestock Manure: Withdrawals and Imports</t>
  </si>
  <si>
    <t>Sheet 4.1-4.3</t>
  </si>
  <si>
    <t>Other Organic Fertilisers</t>
  </si>
  <si>
    <t>Sewage Sludge:</t>
  </si>
  <si>
    <t>Registro Nacional de Lodos del MAGRAMA</t>
  </si>
  <si>
    <t>Urban Compost:</t>
  </si>
  <si>
    <t>Dirección General de Calidad y Evaluación Ambiental y Medio Natural del MAGRAMA</t>
  </si>
  <si>
    <t>Sheet 5.1</t>
  </si>
  <si>
    <t>Harvested Crops and Forage</t>
  </si>
  <si>
    <t>Harvested Crops:</t>
  </si>
  <si>
    <t>Plants harvested green/Fodder from arable land:</t>
  </si>
  <si>
    <t xml:space="preserve">Temporary pasture </t>
  </si>
  <si>
    <t xml:space="preserve">          Arable stubbles</t>
  </si>
  <si>
    <t>AEA de la Subdirección General de Estadística del MAGRAMA; Criteria Working Group</t>
  </si>
  <si>
    <t xml:space="preserve">          Grazing Fodder crops</t>
  </si>
  <si>
    <t xml:space="preserve">          Uncultivated land grazed</t>
  </si>
  <si>
    <t>ESYRCE</t>
  </si>
  <si>
    <t xml:space="preserve">          Arable Fallows</t>
  </si>
  <si>
    <t xml:space="preserve">Permanent pasture </t>
  </si>
  <si>
    <t>Sheet 5.2</t>
  </si>
  <si>
    <t>Criteria Working Group. See methodology document</t>
  </si>
  <si>
    <t xml:space="preserve">Temporary and permanent pasture </t>
  </si>
  <si>
    <t>Seeds</t>
  </si>
  <si>
    <t>Crop residues removed and burned, and wood growth</t>
  </si>
  <si>
    <t>MAGRAMA:</t>
  </si>
  <si>
    <t>Ministerio de Agricultura, Alimentación y Medio Ambiente</t>
  </si>
  <si>
    <t>ANFFE:</t>
  </si>
  <si>
    <t>Asociación Nacional de Fabricantes de Fertilizantes Española</t>
  </si>
  <si>
    <t>AEA:</t>
  </si>
  <si>
    <t xml:space="preserve">Anuarios de Estadística Agroalimentaria </t>
  </si>
  <si>
    <t>ESYRCE:</t>
  </si>
  <si>
    <t xml:space="preserve">Encuesta sobre Superficies y Rendimientos de Cultivos </t>
  </si>
  <si>
    <t>IPCC:</t>
  </si>
  <si>
    <t>Intergovernmental Panel on Climate Change</t>
  </si>
  <si>
    <t>7</t>
  </si>
  <si>
    <t>Sheet 6.3</t>
  </si>
  <si>
    <t>Sheet 7.1-7.3</t>
  </si>
  <si>
    <t>No data for 2013-2017. Data for 2012 is used in this case</t>
  </si>
  <si>
    <t>No data for 2016-2017. Data for 2015 is used in this case</t>
  </si>
  <si>
    <t>1000 t dry matter</t>
  </si>
  <si>
    <t>Eurostat
codes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</si>
</sst>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0.0"/>
    <numFmt numFmtId="165" formatCode="#,##0.0"/>
    <numFmt numFmtId="166" formatCode="#,##0.000"/>
    <numFmt numFmtId="167" formatCode="#,##0.0000"/>
  </numFmts>
  <fonts count="51" x14ac:knownFonts="1">
    <font>
      <sz val="10"/>
      <name val="Arial"/>
    </font>
    <font>
      <sz val="10"/>
      <name val="Arial"/>
      <family val="2"/>
    </font>
    <font>
      <sz val="11"/>
      <name val="Times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1"/>
      <name val="Times"/>
      <family val="1"/>
    </font>
    <font>
      <sz val="11"/>
      <name val="Times"/>
      <family val="1"/>
    </font>
    <font>
      <sz val="10"/>
      <name val="Times"/>
      <family val="1"/>
    </font>
    <font>
      <sz val="11"/>
      <color indexed="12"/>
      <name val="Times"/>
      <family val="1"/>
    </font>
    <font>
      <sz val="11"/>
      <color indexed="10"/>
      <name val="Times"/>
      <family val="1"/>
    </font>
    <font>
      <sz val="10"/>
      <color indexed="10"/>
      <name val="Times"/>
      <family val="1"/>
    </font>
    <font>
      <i/>
      <sz val="11"/>
      <name val="Times"/>
      <family val="1"/>
    </font>
    <font>
      <b/>
      <u/>
      <sz val="11"/>
      <name val="Times"/>
      <family val="1"/>
    </font>
    <font>
      <sz val="11"/>
      <color indexed="8"/>
      <name val="Times"/>
      <family val="1"/>
    </font>
    <font>
      <u/>
      <sz val="11"/>
      <name val="Times"/>
      <family val="1"/>
    </font>
    <font>
      <sz val="11"/>
      <color indexed="17"/>
      <name val="Times"/>
      <family val="1"/>
    </font>
    <font>
      <sz val="8"/>
      <name val="Arial"/>
      <family val="2"/>
    </font>
    <font>
      <b/>
      <sz val="11"/>
      <name val="Times"/>
      <family val="1"/>
    </font>
    <font>
      <sz val="10"/>
      <name val="Arial"/>
      <family val="2"/>
    </font>
    <font>
      <sz val="11"/>
      <color indexed="9"/>
      <name val="Calibri"/>
      <family val="2"/>
    </font>
    <font>
      <b/>
      <sz val="10"/>
      <name val="Times"/>
      <family val="1"/>
    </font>
    <font>
      <b/>
      <sz val="11"/>
      <color indexed="9"/>
      <name val="Times"/>
      <family val="1"/>
    </font>
    <font>
      <u/>
      <sz val="11"/>
      <name val="Times New Roman"/>
      <family val="1"/>
    </font>
    <font>
      <sz val="11"/>
      <color indexed="12"/>
      <name val="Times New Roman"/>
      <family val="1"/>
    </font>
    <font>
      <strike/>
      <sz val="11"/>
      <name val="Times New Roman"/>
      <family val="1"/>
    </font>
    <font>
      <strike/>
      <sz val="11"/>
      <color indexed="12"/>
      <name val="Times New Roman"/>
      <family val="1"/>
    </font>
    <font>
      <i/>
      <sz val="11"/>
      <name val="Times New Roman"/>
      <family val="1"/>
    </font>
    <font>
      <strike/>
      <sz val="10"/>
      <name val="Times New Roman"/>
      <family val="1"/>
    </font>
    <font>
      <sz val="10"/>
      <color indexed="12"/>
      <name val="Times New Roman"/>
      <family val="1"/>
    </font>
    <font>
      <strike/>
      <sz val="10"/>
      <color indexed="12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i/>
      <sz val="11"/>
      <name val="Calibri"/>
      <family val="2"/>
    </font>
    <font>
      <b/>
      <sz val="11"/>
      <color indexed="53"/>
      <name val="Times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name val="Arial"/>
      <family val="2"/>
    </font>
    <font>
      <b/>
      <sz val="11"/>
      <color indexed="53"/>
      <name val="Times"/>
      <family val="1"/>
    </font>
    <font>
      <sz val="11"/>
      <color indexed="53"/>
      <name val="Times"/>
      <family val="1"/>
    </font>
    <font>
      <b/>
      <sz val="11"/>
      <color indexed="10"/>
      <name val="Times"/>
      <family val="1"/>
    </font>
    <font>
      <sz val="11"/>
      <color indexed="9"/>
      <name val="Times"/>
      <family val="1"/>
    </font>
    <font>
      <sz val="11"/>
      <color theme="9" tint="-0.249977111117893"/>
      <name val="Times New Roman"/>
      <family val="1"/>
    </font>
    <font>
      <sz val="11"/>
      <color indexed="8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0"/>
      <name val="Times New Roman"/>
      <family val="1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7"/>
        <bgColor indexed="9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 diagonalUp="1">
      <left/>
      <right/>
      <top/>
      <bottom/>
      <diagonal style="thin">
        <color indexed="64"/>
      </diagonal>
    </border>
  </borders>
  <cellStyleXfs count="10">
    <xf numFmtId="0" fontId="0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1">
    <xf numFmtId="0" fontId="0" fillId="0" borderId="0" xfId="0"/>
    <xf numFmtId="0" fontId="4" fillId="0" borderId="0" xfId="0" applyFont="1"/>
    <xf numFmtId="3" fontId="5" fillId="0" borderId="0" xfId="0" applyNumberFormat="1" applyFont="1" applyFill="1" applyBorder="1"/>
    <xf numFmtId="3" fontId="8" fillId="0" borderId="0" xfId="0" applyNumberFormat="1" applyFont="1" applyFill="1"/>
    <xf numFmtId="3" fontId="7" fillId="0" borderId="0" xfId="0" applyNumberFormat="1" applyFont="1" applyFill="1"/>
    <xf numFmtId="3" fontId="6" fillId="2" borderId="0" xfId="2" applyNumberFormat="1" applyFont="1" applyFill="1" applyAlignment="1">
      <alignment horizontal="right" vertical="center"/>
    </xf>
    <xf numFmtId="3" fontId="6" fillId="0" borderId="1" xfId="2" applyNumberFormat="1" applyFont="1" applyBorder="1" applyAlignment="1">
      <alignment horizontal="left" vertical="center" wrapText="1"/>
    </xf>
    <xf numFmtId="3" fontId="6" fillId="0" borderId="1" xfId="2" applyNumberFormat="1" applyFont="1" applyBorder="1" applyAlignment="1">
      <alignment horizontal="left" vertical="center"/>
    </xf>
    <xf numFmtId="3" fontId="6" fillId="0" borderId="0" xfId="4" applyNumberFormat="1" applyFont="1" applyFill="1" applyBorder="1" applyAlignment="1">
      <alignment horizontal="right" vertical="center"/>
    </xf>
    <xf numFmtId="3" fontId="6" fillId="0" borderId="0" xfId="2" applyNumberFormat="1" applyFont="1" applyBorder="1" applyAlignment="1">
      <alignment horizontal="left" vertical="center" wrapText="1"/>
    </xf>
    <xf numFmtId="3" fontId="6" fillId="0" borderId="0" xfId="2" applyNumberFormat="1" applyFont="1" applyBorder="1" applyAlignment="1">
      <alignment horizontal="left" vertical="center"/>
    </xf>
    <xf numFmtId="3" fontId="6" fillId="0" borderId="0" xfId="2" quotePrefix="1" applyNumberFormat="1" applyFont="1" applyBorder="1" applyAlignment="1">
      <alignment horizontal="right" vertical="center"/>
    </xf>
    <xf numFmtId="3" fontId="9" fillId="0" borderId="0" xfId="0" applyNumberFormat="1" applyFont="1"/>
    <xf numFmtId="3" fontId="7" fillId="3" borderId="0" xfId="0" applyNumberFormat="1" applyFont="1" applyFill="1"/>
    <xf numFmtId="0" fontId="8" fillId="3" borderId="0" xfId="0" applyFont="1" applyFill="1"/>
    <xf numFmtId="3" fontId="7" fillId="3" borderId="0" xfId="0" applyNumberFormat="1" applyFont="1" applyFill="1" applyAlignment="1">
      <alignment horizontal="right"/>
    </xf>
    <xf numFmtId="3" fontId="7" fillId="0" borderId="0" xfId="0" applyNumberFormat="1" applyFont="1" applyFill="1" applyBorder="1"/>
    <xf numFmtId="3" fontId="7" fillId="0" borderId="0" xfId="0" applyNumberFormat="1" applyFont="1"/>
    <xf numFmtId="3" fontId="7" fillId="0" borderId="0" xfId="2" applyNumberFormat="1" applyFont="1" applyBorder="1"/>
    <xf numFmtId="3" fontId="7" fillId="0" borderId="0" xfId="0" applyNumberFormat="1" applyFont="1" applyAlignment="1">
      <alignment horizontal="right"/>
    </xf>
    <xf numFmtId="3" fontId="7" fillId="0" borderId="0" xfId="2" applyNumberFormat="1" applyFont="1"/>
    <xf numFmtId="3" fontId="7" fillId="3" borderId="0" xfId="2" applyNumberFormat="1" applyFont="1" applyFill="1"/>
    <xf numFmtId="3" fontId="7" fillId="0" borderId="0" xfId="4" applyNumberFormat="1" applyFont="1" applyFill="1"/>
    <xf numFmtId="3" fontId="8" fillId="0" borderId="0" xfId="0" applyNumberFormat="1" applyFont="1" applyFill="1" applyBorder="1"/>
    <xf numFmtId="3" fontId="8" fillId="0" borderId="0" xfId="0" applyNumberFormat="1" applyFont="1"/>
    <xf numFmtId="3" fontId="10" fillId="0" borderId="0" xfId="0" applyNumberFormat="1" applyFont="1"/>
    <xf numFmtId="3" fontId="11" fillId="0" borderId="0" xfId="0" applyNumberFormat="1" applyFont="1"/>
    <xf numFmtId="3" fontId="8" fillId="0" borderId="0" xfId="0" applyNumberFormat="1" applyFont="1" applyAlignment="1">
      <alignment horizontal="right"/>
    </xf>
    <xf numFmtId="1" fontId="7" fillId="0" borderId="0" xfId="0" applyNumberFormat="1" applyFont="1" applyAlignment="1">
      <alignment horizontal="right"/>
    </xf>
    <xf numFmtId="1" fontId="7" fillId="0" borderId="0" xfId="2" applyNumberFormat="1" applyFont="1" applyBorder="1" applyAlignment="1">
      <alignment horizontal="right"/>
    </xf>
    <xf numFmtId="3" fontId="7" fillId="0" borderId="0" xfId="2" applyNumberFormat="1" applyFont="1" applyBorder="1" applyAlignment="1">
      <alignment horizontal="right"/>
    </xf>
    <xf numFmtId="2" fontId="7" fillId="0" borderId="0" xfId="0" applyNumberFormat="1" applyFont="1" applyAlignment="1">
      <alignment horizontal="center"/>
    </xf>
    <xf numFmtId="3" fontId="6" fillId="0" borderId="0" xfId="2" applyNumberFormat="1" applyFont="1" applyFill="1" applyBorder="1"/>
    <xf numFmtId="0" fontId="7" fillId="0" borderId="0" xfId="0" applyFont="1" applyAlignment="1">
      <alignment horizontal="center"/>
    </xf>
    <xf numFmtId="0" fontId="7" fillId="0" borderId="0" xfId="0" applyFont="1" applyFill="1" applyBorder="1"/>
    <xf numFmtId="0" fontId="7" fillId="0" borderId="0" xfId="0" applyFont="1" applyAlignment="1">
      <alignment horizontal="right"/>
    </xf>
    <xf numFmtId="3" fontId="6" fillId="0" borderId="0" xfId="2" applyNumberFormat="1" applyFont="1" applyFill="1" applyBorder="1" applyAlignment="1">
      <alignment horizontal="right" vertical="center"/>
    </xf>
    <xf numFmtId="2" fontId="7" fillId="0" borderId="0" xfId="0" applyNumberFormat="1" applyFont="1" applyAlignment="1">
      <alignment horizontal="right"/>
    </xf>
    <xf numFmtId="49" fontId="7" fillId="3" borderId="0" xfId="0" applyNumberFormat="1" applyFont="1" applyFill="1" applyAlignment="1">
      <alignment horizontal="left"/>
    </xf>
    <xf numFmtId="49" fontId="7" fillId="0" borderId="0" xfId="0" applyNumberFormat="1" applyFont="1"/>
    <xf numFmtId="0" fontId="7" fillId="0" borderId="0" xfId="0" applyFont="1" applyFill="1" applyBorder="1" applyAlignment="1">
      <alignment horizontal="center"/>
    </xf>
    <xf numFmtId="1" fontId="7" fillId="0" borderId="0" xfId="0" applyNumberFormat="1" applyFont="1"/>
    <xf numFmtId="3" fontId="7" fillId="0" borderId="0" xfId="2" applyNumberFormat="1" applyFont="1" applyFill="1" applyBorder="1"/>
    <xf numFmtId="3" fontId="7" fillId="0" borderId="0" xfId="7" applyNumberFormat="1" applyFont="1"/>
    <xf numFmtId="3" fontId="7" fillId="0" borderId="0" xfId="7" applyNumberFormat="1" applyFont="1" applyAlignment="1">
      <alignment horizontal="right"/>
    </xf>
    <xf numFmtId="3" fontId="7" fillId="0" borderId="0" xfId="7" applyNumberFormat="1" applyFont="1" applyFill="1"/>
    <xf numFmtId="3" fontId="7" fillId="0" borderId="0" xfId="7" applyNumberFormat="1" applyFont="1" applyFill="1" applyAlignment="1">
      <alignment horizontal="right"/>
    </xf>
    <xf numFmtId="1" fontId="7" fillId="0" borderId="0" xfId="7" applyNumberFormat="1" applyFont="1" applyAlignment="1">
      <alignment horizontal="right"/>
    </xf>
    <xf numFmtId="3" fontId="7" fillId="0" borderId="0" xfId="5" applyNumberFormat="1" applyFont="1"/>
    <xf numFmtId="3" fontId="7" fillId="0" borderId="0" xfId="5" applyNumberFormat="1" applyFont="1" applyAlignment="1">
      <alignment horizontal="right"/>
    </xf>
    <xf numFmtId="3" fontId="7" fillId="0" borderId="0" xfId="5" applyNumberFormat="1" applyFont="1" applyFill="1" applyBorder="1"/>
    <xf numFmtId="3" fontId="7" fillId="0" borderId="0" xfId="5" applyNumberFormat="1" applyFont="1" applyFill="1" applyBorder="1" applyAlignment="1">
      <alignment horizontal="right"/>
    </xf>
    <xf numFmtId="3" fontId="6" fillId="4" borderId="0" xfId="2" applyNumberFormat="1" applyFont="1" applyFill="1"/>
    <xf numFmtId="3" fontId="3" fillId="4" borderId="0" xfId="2" applyNumberFormat="1" applyFont="1" applyFill="1" applyAlignment="1">
      <alignment vertical="center"/>
    </xf>
    <xf numFmtId="3" fontId="6" fillId="4" borderId="0" xfId="2" applyNumberFormat="1" applyFont="1" applyFill="1" applyAlignment="1">
      <alignment horizontal="right"/>
    </xf>
    <xf numFmtId="0" fontId="0" fillId="4" borderId="0" xfId="0" applyFill="1" applyBorder="1"/>
    <xf numFmtId="3" fontId="6" fillId="4" borderId="0" xfId="2" applyNumberFormat="1" applyFont="1" applyFill="1" applyBorder="1"/>
    <xf numFmtId="0" fontId="6" fillId="4" borderId="0" xfId="0" applyFont="1" applyFill="1" applyBorder="1"/>
    <xf numFmtId="166" fontId="7" fillId="0" borderId="0" xfId="5" applyNumberFormat="1" applyFont="1" applyAlignment="1">
      <alignment horizontal="right"/>
    </xf>
    <xf numFmtId="2" fontId="7" fillId="0" borderId="0" xfId="0" applyNumberFormat="1" applyFont="1" applyFill="1" applyBorder="1" applyAlignment="1">
      <alignment horizontal="center"/>
    </xf>
    <xf numFmtId="164" fontId="7" fillId="0" borderId="0" xfId="7" applyNumberFormat="1" applyFont="1" applyAlignment="1">
      <alignment horizontal="right"/>
    </xf>
    <xf numFmtId="1" fontId="6" fillId="0" borderId="1" xfId="2" applyNumberFormat="1" applyFont="1" applyBorder="1" applyAlignment="1">
      <alignment horizontal="right" vertical="center"/>
    </xf>
    <xf numFmtId="3" fontId="6" fillId="4" borderId="2" xfId="2" applyNumberFormat="1" applyFont="1" applyFill="1" applyBorder="1" applyAlignment="1">
      <alignment horizontal="center" vertical="center"/>
    </xf>
    <xf numFmtId="49" fontId="7" fillId="0" borderId="0" xfId="0" applyNumberFormat="1" applyFont="1" applyFill="1"/>
    <xf numFmtId="49" fontId="3" fillId="4" borderId="0" xfId="2" applyNumberFormat="1" applyFont="1" applyFill="1" applyAlignment="1">
      <alignment vertical="center"/>
    </xf>
    <xf numFmtId="49" fontId="6" fillId="4" borderId="0" xfId="2" applyNumberFormat="1" applyFont="1" applyFill="1"/>
    <xf numFmtId="49" fontId="7" fillId="0" borderId="0" xfId="2" applyNumberFormat="1" applyFont="1" applyFill="1"/>
    <xf numFmtId="49" fontId="8" fillId="0" borderId="0" xfId="0" applyNumberFormat="1" applyFont="1"/>
    <xf numFmtId="49" fontId="6" fillId="0" borderId="1" xfId="2" applyNumberFormat="1" applyFont="1" applyBorder="1" applyAlignment="1">
      <alignment horizontal="left" vertical="center" wrapText="1"/>
    </xf>
    <xf numFmtId="49" fontId="6" fillId="0" borderId="1" xfId="2" applyNumberFormat="1" applyFont="1" applyBorder="1" applyAlignment="1">
      <alignment horizontal="right" vertical="center"/>
    </xf>
    <xf numFmtId="49" fontId="6" fillId="0" borderId="1" xfId="2" applyNumberFormat="1" applyFont="1" applyBorder="1" applyAlignment="1">
      <alignment horizontal="left" vertical="center"/>
    </xf>
    <xf numFmtId="49" fontId="7" fillId="0" borderId="0" xfId="7" applyNumberFormat="1" applyFont="1"/>
    <xf numFmtId="49" fontId="6" fillId="0" borderId="0" xfId="2" applyNumberFormat="1" applyFont="1" applyBorder="1" applyAlignment="1">
      <alignment horizontal="left" vertical="center" wrapText="1"/>
    </xf>
    <xf numFmtId="49" fontId="7" fillId="3" borderId="0" xfId="2" applyNumberFormat="1" applyFont="1" applyFill="1"/>
    <xf numFmtId="49" fontId="7" fillId="0" borderId="0" xfId="2" applyNumberFormat="1" applyFont="1" applyBorder="1"/>
    <xf numFmtId="49" fontId="7" fillId="0" borderId="0" xfId="5" applyNumberFormat="1" applyFont="1"/>
    <xf numFmtId="49" fontId="7" fillId="3" borderId="0" xfId="0" applyNumberFormat="1" applyFont="1" applyFill="1"/>
    <xf numFmtId="49" fontId="7" fillId="0" borderId="0" xfId="0" applyNumberFormat="1" applyFont="1" applyAlignment="1"/>
    <xf numFmtId="49" fontId="7" fillId="3" borderId="0" xfId="2" applyNumberFormat="1" applyFont="1" applyFill="1" applyBorder="1"/>
    <xf numFmtId="49" fontId="7" fillId="0" borderId="0" xfId="9" applyNumberFormat="1" applyFont="1"/>
    <xf numFmtId="49" fontId="6" fillId="4" borderId="2" xfId="2" applyNumberFormat="1" applyFont="1" applyFill="1" applyBorder="1" applyAlignment="1">
      <alignment horizontal="left" vertical="center"/>
    </xf>
    <xf numFmtId="49" fontId="6" fillId="4" borderId="2" xfId="2" applyNumberFormat="1" applyFont="1" applyFill="1" applyBorder="1" applyAlignment="1">
      <alignment horizontal="center" vertical="center"/>
    </xf>
    <xf numFmtId="49" fontId="7" fillId="0" borderId="0" xfId="7" applyNumberFormat="1" applyFont="1" applyFill="1"/>
    <xf numFmtId="49" fontId="7" fillId="0" borderId="0" xfId="5" quotePrefix="1" applyNumberFormat="1" applyFont="1"/>
    <xf numFmtId="1" fontId="6" fillId="0" borderId="0" xfId="2" applyNumberFormat="1" applyFont="1" applyFill="1" applyBorder="1" applyAlignment="1">
      <alignment horizontal="right" vertical="center"/>
    </xf>
    <xf numFmtId="3" fontId="7" fillId="0" borderId="0" xfId="7" applyNumberFormat="1" applyFont="1" applyFill="1" applyBorder="1"/>
    <xf numFmtId="3" fontId="7" fillId="0" borderId="0" xfId="7" applyNumberFormat="1" applyFont="1" applyFill="1" applyBorder="1" applyAlignment="1">
      <alignment horizontal="right"/>
    </xf>
    <xf numFmtId="3" fontId="7" fillId="3" borderId="0" xfId="2" applyNumberFormat="1" applyFont="1" applyFill="1" applyAlignment="1">
      <alignment horizontal="right"/>
    </xf>
    <xf numFmtId="49" fontId="16" fillId="0" borderId="0" xfId="0" applyNumberFormat="1" applyFont="1"/>
    <xf numFmtId="1" fontId="7" fillId="3" borderId="0" xfId="7" applyNumberFormat="1" applyFont="1" applyFill="1" applyAlignment="1">
      <alignment horizontal="right"/>
    </xf>
    <xf numFmtId="3" fontId="7" fillId="3" borderId="0" xfId="7" applyNumberFormat="1" applyFont="1" applyFill="1"/>
    <xf numFmtId="3" fontId="14" fillId="0" borderId="0" xfId="7" applyNumberFormat="1" applyFont="1" applyFill="1" applyBorder="1"/>
    <xf numFmtId="3" fontId="7" fillId="0" borderId="0" xfId="0" applyNumberFormat="1" applyFont="1" applyFill="1" applyBorder="1" applyAlignment="1"/>
    <xf numFmtId="1" fontId="6" fillId="0" borderId="1" xfId="4" applyNumberFormat="1" applyFont="1" applyFill="1" applyBorder="1" applyAlignment="1">
      <alignment horizontal="center" vertical="center"/>
    </xf>
    <xf numFmtId="3" fontId="2" fillId="0" borderId="0" xfId="0" applyNumberFormat="1" applyFont="1" applyBorder="1"/>
    <xf numFmtId="2" fontId="7" fillId="0" borderId="0" xfId="0" applyNumberFormat="1" applyFont="1" applyFill="1" applyBorder="1" applyAlignment="1">
      <alignment horizontal="right"/>
    </xf>
    <xf numFmtId="2" fontId="7" fillId="0" borderId="0" xfId="0" applyNumberFormat="1" applyFont="1" applyFill="1" applyBorder="1"/>
    <xf numFmtId="1" fontId="3" fillId="4" borderId="2" xfId="2" applyNumberFormat="1" applyFont="1" applyFill="1" applyBorder="1" applyAlignment="1">
      <alignment horizontal="left" vertical="center"/>
    </xf>
    <xf numFmtId="1" fontId="6" fillId="4" borderId="0" xfId="2" applyNumberFormat="1" applyFont="1" applyFill="1" applyBorder="1" applyAlignment="1"/>
    <xf numFmtId="1" fontId="6" fillId="0" borderId="0" xfId="2" applyNumberFormat="1" applyFont="1" applyFill="1" applyBorder="1" applyAlignment="1"/>
    <xf numFmtId="1" fontId="6" fillId="4" borderId="0" xfId="2" applyNumberFormat="1" applyFont="1" applyFill="1" applyAlignment="1">
      <alignment horizontal="right"/>
    </xf>
    <xf numFmtId="1" fontId="6" fillId="0" borderId="1" xfId="2" applyNumberFormat="1" applyFont="1" applyBorder="1" applyAlignment="1">
      <alignment horizontal="left" vertical="center" wrapText="1"/>
    </xf>
    <xf numFmtId="1" fontId="6" fillId="0" borderId="1" xfId="2" applyNumberFormat="1" applyFont="1" applyBorder="1" applyAlignment="1">
      <alignment horizontal="left" vertical="center"/>
    </xf>
    <xf numFmtId="1" fontId="13" fillId="0" borderId="0" xfId="4" applyNumberFormat="1" applyFont="1"/>
    <xf numFmtId="1" fontId="6" fillId="0" borderId="0" xfId="4" applyNumberFormat="1" applyFont="1"/>
    <xf numFmtId="1" fontId="7" fillId="0" borderId="0" xfId="4" applyNumberFormat="1" applyFont="1" applyAlignment="1">
      <alignment horizontal="right"/>
    </xf>
    <xf numFmtId="1" fontId="8" fillId="0" borderId="0" xfId="0" applyNumberFormat="1" applyFont="1"/>
    <xf numFmtId="1" fontId="7" fillId="0" borderId="0" xfId="4" applyNumberFormat="1" applyFont="1"/>
    <xf numFmtId="1" fontId="7" fillId="0" borderId="0" xfId="4" applyNumberFormat="1" applyFont="1" applyFill="1" applyBorder="1"/>
    <xf numFmtId="1" fontId="15" fillId="0" borderId="0" xfId="4" applyNumberFormat="1" applyFont="1"/>
    <xf numFmtId="1" fontId="7" fillId="3" borderId="0" xfId="4" applyNumberFormat="1" applyFont="1" applyFill="1"/>
    <xf numFmtId="1" fontId="7" fillId="3" borderId="0" xfId="6" applyNumberFormat="1" applyFont="1" applyFill="1"/>
    <xf numFmtId="1" fontId="7" fillId="3" borderId="0" xfId="4" applyNumberFormat="1" applyFont="1" applyFill="1" applyAlignment="1">
      <alignment horizontal="right"/>
    </xf>
    <xf numFmtId="1" fontId="7" fillId="0" borderId="0" xfId="6" applyNumberFormat="1" applyFont="1"/>
    <xf numFmtId="1" fontId="4" fillId="0" borderId="0" xfId="4" applyNumberFormat="1" applyFont="1" applyAlignment="1">
      <alignment horizontal="right"/>
    </xf>
    <xf numFmtId="1" fontId="7" fillId="0" borderId="0" xfId="6" applyNumberFormat="1" applyFont="1" applyAlignment="1">
      <alignment horizontal="left"/>
    </xf>
    <xf numFmtId="1" fontId="7" fillId="0" borderId="0" xfId="4" applyNumberFormat="1" applyFont="1" applyAlignment="1">
      <alignment wrapText="1"/>
    </xf>
    <xf numFmtId="1" fontId="7" fillId="0" borderId="0" xfId="4" applyNumberFormat="1" applyFont="1" applyFill="1" applyBorder="1" applyAlignment="1">
      <alignment horizontal="right"/>
    </xf>
    <xf numFmtId="1" fontId="7" fillId="0" borderId="0" xfId="2" applyNumberFormat="1" applyFont="1" applyAlignment="1">
      <alignment horizontal="left"/>
    </xf>
    <xf numFmtId="1" fontId="4" fillId="0" borderId="0" xfId="0" applyNumberFormat="1" applyFont="1"/>
    <xf numFmtId="1" fontId="7" fillId="0" borderId="0" xfId="4" applyNumberFormat="1" applyFont="1" applyFill="1"/>
    <xf numFmtId="1" fontId="7" fillId="0" borderId="0" xfId="2" applyNumberFormat="1" applyFont="1" applyFill="1"/>
    <xf numFmtId="1" fontId="7" fillId="0" borderId="0" xfId="4" applyNumberFormat="1" applyFont="1" applyFill="1" applyAlignment="1">
      <alignment horizontal="right"/>
    </xf>
    <xf numFmtId="1" fontId="7" fillId="0" borderId="0" xfId="6" applyNumberFormat="1" applyFont="1" applyAlignment="1">
      <alignment horizontal="right"/>
    </xf>
    <xf numFmtId="1" fontId="4" fillId="0" borderId="0" xfId="6" applyNumberFormat="1" applyFont="1" applyAlignment="1">
      <alignment horizontal="right"/>
    </xf>
    <xf numFmtId="1" fontId="7" fillId="0" borderId="0" xfId="6" applyNumberFormat="1" applyFont="1" applyFill="1" applyBorder="1" applyAlignment="1">
      <alignment horizontal="right"/>
    </xf>
    <xf numFmtId="1" fontId="7" fillId="3" borderId="0" xfId="6" applyNumberFormat="1" applyFont="1" applyFill="1" applyAlignment="1">
      <alignment horizontal="right"/>
    </xf>
    <xf numFmtId="1" fontId="7" fillId="0" borderId="0" xfId="6" applyNumberFormat="1" applyFont="1" applyFill="1" applyBorder="1"/>
    <xf numFmtId="3" fontId="7" fillId="3" borderId="0" xfId="7" applyNumberFormat="1" applyFont="1" applyFill="1" applyBorder="1"/>
    <xf numFmtId="1" fontId="3" fillId="4" borderId="0" xfId="2" applyNumberFormat="1" applyFont="1" applyFill="1" applyAlignment="1">
      <alignment vertical="center"/>
    </xf>
    <xf numFmtId="1" fontId="6" fillId="4" borderId="0" xfId="2" applyNumberFormat="1" applyFont="1" applyFill="1"/>
    <xf numFmtId="1" fontId="6" fillId="4" borderId="0" xfId="2" applyNumberFormat="1" applyFont="1" applyFill="1" applyBorder="1"/>
    <xf numFmtId="1" fontId="6" fillId="0" borderId="0" xfId="2" applyNumberFormat="1" applyFont="1" applyFill="1" applyBorder="1"/>
    <xf numFmtId="1" fontId="6" fillId="4" borderId="0" xfId="0" applyNumberFormat="1" applyFont="1" applyFill="1" applyBorder="1" applyAlignment="1">
      <alignment horizontal="right"/>
    </xf>
    <xf numFmtId="1" fontId="6" fillId="0" borderId="0" xfId="4" applyNumberFormat="1" applyFont="1" applyFill="1" applyBorder="1" applyAlignment="1">
      <alignment horizontal="right" vertical="center"/>
    </xf>
    <xf numFmtId="1" fontId="6" fillId="0" borderId="0" xfId="2" applyNumberFormat="1" applyFont="1" applyBorder="1" applyAlignment="1">
      <alignment horizontal="left"/>
    </xf>
    <xf numFmtId="1" fontId="6" fillId="0" borderId="0" xfId="4" applyNumberFormat="1" applyFont="1" applyFill="1" applyBorder="1" applyAlignment="1">
      <alignment horizontal="right"/>
    </xf>
    <xf numFmtId="1" fontId="7" fillId="0" borderId="0" xfId="8" applyNumberFormat="1" applyFont="1"/>
    <xf numFmtId="1" fontId="7" fillId="5" borderId="0" xfId="8" applyNumberFormat="1" applyFont="1" applyFill="1" applyBorder="1" applyAlignment="1">
      <alignment horizontal="left"/>
    </xf>
    <xf numFmtId="1" fontId="7" fillId="5" borderId="0" xfId="8" applyNumberFormat="1" applyFont="1" applyFill="1" applyBorder="1"/>
    <xf numFmtId="1" fontId="7" fillId="0" borderId="0" xfId="8" applyNumberFormat="1" applyFont="1" applyFill="1" applyBorder="1"/>
    <xf numFmtId="1" fontId="7" fillId="0" borderId="0" xfId="8" applyNumberFormat="1" applyFont="1" applyAlignment="1">
      <alignment horizontal="right"/>
    </xf>
    <xf numFmtId="1" fontId="7" fillId="0" borderId="0" xfId="8" applyNumberFormat="1" applyFont="1" applyFill="1" applyAlignment="1">
      <alignment horizontal="left"/>
    </xf>
    <xf numFmtId="1" fontId="4" fillId="0" borderId="0" xfId="8" applyNumberFormat="1" applyFont="1" applyFill="1" applyBorder="1"/>
    <xf numFmtId="1" fontId="7" fillId="0" borderId="0" xfId="8" applyNumberFormat="1" applyFont="1" applyFill="1" applyAlignment="1">
      <alignment horizontal="right"/>
    </xf>
    <xf numFmtId="1" fontId="7" fillId="5" borderId="0" xfId="8" applyNumberFormat="1" applyFont="1" applyFill="1"/>
    <xf numFmtId="1" fontId="7" fillId="5" borderId="0" xfId="8" applyNumberFormat="1" applyFont="1" applyFill="1" applyAlignment="1">
      <alignment horizontal="left"/>
    </xf>
    <xf numFmtId="1" fontId="7" fillId="0" borderId="0" xfId="0" applyNumberFormat="1" applyFont="1" applyFill="1" applyBorder="1"/>
    <xf numFmtId="1" fontId="7" fillId="0" borderId="0" xfId="8" applyNumberFormat="1" applyFont="1" applyFill="1"/>
    <xf numFmtId="1" fontId="7" fillId="0" borderId="0" xfId="0" applyNumberFormat="1" applyFont="1" applyFill="1" applyBorder="1" applyAlignment="1">
      <alignment horizontal="right"/>
    </xf>
    <xf numFmtId="1" fontId="7" fillId="0" borderId="0" xfId="0" applyNumberFormat="1" applyFont="1" applyAlignment="1">
      <alignment horizontal="center"/>
    </xf>
    <xf numFmtId="1" fontId="7" fillId="0" borderId="0" xfId="6" applyNumberFormat="1" applyFont="1" applyAlignment="1">
      <alignment horizontal="left" indent="1"/>
    </xf>
    <xf numFmtId="164" fontId="7" fillId="3" borderId="0" xfId="7" applyNumberFormat="1" applyFont="1" applyFill="1" applyAlignment="1">
      <alignment horizontal="right"/>
    </xf>
    <xf numFmtId="1" fontId="7" fillId="3" borderId="0" xfId="2" applyNumberFormat="1" applyFont="1" applyFill="1" applyAlignment="1">
      <alignment horizontal="right"/>
    </xf>
    <xf numFmtId="1" fontId="7" fillId="0" borderId="0" xfId="0" applyNumberFormat="1" applyFont="1" applyFill="1" applyBorder="1" applyAlignment="1">
      <alignment horizontal="center"/>
    </xf>
    <xf numFmtId="1" fontId="7" fillId="0" borderId="0" xfId="0" applyNumberFormat="1" applyFont="1" applyFill="1" applyAlignment="1">
      <alignment horizontal="right"/>
    </xf>
    <xf numFmtId="1" fontId="3" fillId="4" borderId="2" xfId="2" applyNumberFormat="1" applyFont="1" applyFill="1" applyBorder="1" applyAlignment="1" applyProtection="1">
      <alignment vertical="top"/>
      <protection locked="0"/>
    </xf>
    <xf numFmtId="1" fontId="6" fillId="0" borderId="1" xfId="2" applyNumberFormat="1" applyFont="1" applyBorder="1" applyAlignment="1" applyProtection="1">
      <alignment vertical="top"/>
      <protection locked="0"/>
    </xf>
    <xf numFmtId="1" fontId="6" fillId="0" borderId="0" xfId="2" applyNumberFormat="1" applyFont="1" applyAlignment="1" applyProtection="1">
      <alignment vertical="top"/>
      <protection locked="0"/>
    </xf>
    <xf numFmtId="1" fontId="7" fillId="0" borderId="0" xfId="2" applyNumberFormat="1" applyFont="1" applyAlignment="1" applyProtection="1">
      <alignment vertical="top"/>
      <protection locked="0"/>
    </xf>
    <xf numFmtId="1" fontId="7" fillId="3" borderId="0" xfId="2" applyNumberFormat="1" applyFont="1" applyFill="1" applyAlignment="1" applyProtection="1">
      <alignment vertical="top"/>
      <protection locked="0"/>
    </xf>
    <xf numFmtId="1" fontId="7" fillId="0" borderId="0" xfId="6" applyNumberFormat="1" applyFont="1" applyAlignment="1" applyProtection="1">
      <alignment vertical="top"/>
      <protection locked="0"/>
    </xf>
    <xf numFmtId="1" fontId="7" fillId="3" borderId="0" xfId="6" applyNumberFormat="1" applyFont="1" applyFill="1" applyAlignment="1" applyProtection="1">
      <alignment vertical="top"/>
      <protection locked="0"/>
    </xf>
    <xf numFmtId="1" fontId="7" fillId="0" borderId="0" xfId="4" applyNumberFormat="1" applyFont="1" applyAlignment="1" applyProtection="1">
      <alignment vertical="top"/>
      <protection locked="0"/>
    </xf>
    <xf numFmtId="1" fontId="7" fillId="0" borderId="0" xfId="4" applyNumberFormat="1" applyFont="1" applyFill="1" applyAlignment="1" applyProtection="1">
      <alignment vertical="top"/>
      <protection locked="0"/>
    </xf>
    <xf numFmtId="49" fontId="7" fillId="0" borderId="0" xfId="6" applyNumberFormat="1" applyFont="1" applyAlignment="1" applyProtection="1">
      <alignment vertical="top"/>
      <protection locked="0"/>
    </xf>
    <xf numFmtId="1" fontId="7" fillId="0" borderId="0" xfId="2" applyNumberFormat="1" applyFont="1" applyAlignment="1" applyProtection="1">
      <alignment horizontal="left" vertical="top"/>
      <protection locked="0"/>
    </xf>
    <xf numFmtId="1" fontId="7" fillId="0" borderId="0" xfId="6" applyNumberFormat="1" applyFont="1" applyFill="1" applyAlignment="1" applyProtection="1">
      <alignment vertical="top"/>
      <protection locked="0"/>
    </xf>
    <xf numFmtId="1" fontId="7" fillId="0" borderId="0" xfId="6" applyNumberFormat="1" applyFont="1" applyFill="1" applyAlignment="1">
      <alignment horizontal="right"/>
    </xf>
    <xf numFmtId="0" fontId="0" fillId="0" borderId="2" xfId="0" applyBorder="1" applyAlignment="1">
      <alignment wrapText="1"/>
    </xf>
    <xf numFmtId="1" fontId="6" fillId="4" borderId="0" xfId="2" applyNumberFormat="1" applyFont="1" applyFill="1" applyAlignment="1">
      <alignment horizontal="left" vertical="center"/>
    </xf>
    <xf numFmtId="49" fontId="6" fillId="0" borderId="3" xfId="2" applyNumberFormat="1" applyFont="1" applyBorder="1" applyAlignment="1">
      <alignment horizontal="right"/>
    </xf>
    <xf numFmtId="1" fontId="7" fillId="3" borderId="0" xfId="8" applyNumberFormat="1" applyFont="1" applyFill="1" applyBorder="1"/>
    <xf numFmtId="1" fontId="7" fillId="6" borderId="0" xfId="8" applyNumberFormat="1" applyFont="1" applyFill="1"/>
    <xf numFmtId="1" fontId="7" fillId="6" borderId="0" xfId="8" applyNumberFormat="1" applyFont="1" applyFill="1" applyBorder="1" applyAlignment="1">
      <alignment horizontal="left"/>
    </xf>
    <xf numFmtId="0" fontId="0" fillId="5" borderId="0" xfId="0" applyFill="1"/>
    <xf numFmtId="0" fontId="0" fillId="6" borderId="0" xfId="0" applyFill="1"/>
    <xf numFmtId="49" fontId="7" fillId="6" borderId="0" xfId="2" applyNumberFormat="1" applyFont="1" applyFill="1" applyBorder="1"/>
    <xf numFmtId="1" fontId="7" fillId="6" borderId="0" xfId="2" applyNumberFormat="1" applyFont="1" applyFill="1" applyBorder="1" applyAlignment="1">
      <alignment horizontal="left" vertical="center"/>
    </xf>
    <xf numFmtId="1" fontId="7" fillId="6" borderId="0" xfId="4" applyNumberFormat="1" applyFont="1" applyFill="1" applyBorder="1"/>
    <xf numFmtId="1" fontId="7" fillId="6" borderId="0" xfId="4" applyNumberFormat="1" applyFont="1" applyFill="1"/>
    <xf numFmtId="49" fontId="7" fillId="6" borderId="0" xfId="7" applyNumberFormat="1" applyFont="1" applyFill="1"/>
    <xf numFmtId="3" fontId="9" fillId="6" borderId="0" xfId="0" applyNumberFormat="1" applyFont="1" applyFill="1"/>
    <xf numFmtId="3" fontId="7" fillId="6" borderId="0" xfId="0" applyNumberFormat="1" applyFont="1" applyFill="1"/>
    <xf numFmtId="3" fontId="9" fillId="6" borderId="0" xfId="0" applyNumberFormat="1" applyFont="1" applyFill="1" applyAlignment="1">
      <alignment horizontal="left"/>
    </xf>
    <xf numFmtId="3" fontId="10" fillId="6" borderId="0" xfId="0" applyNumberFormat="1" applyFont="1" applyFill="1"/>
    <xf numFmtId="49" fontId="3" fillId="4" borderId="0" xfId="3" applyNumberFormat="1" applyFont="1" applyFill="1" applyAlignment="1">
      <alignment vertical="center"/>
    </xf>
    <xf numFmtId="49" fontId="6" fillId="4" borderId="0" xfId="3" applyNumberFormat="1" applyFont="1" applyFill="1"/>
    <xf numFmtId="3" fontId="6" fillId="4" borderId="0" xfId="3" applyNumberFormat="1" applyFont="1" applyFill="1" applyAlignment="1">
      <alignment horizontal="right"/>
    </xf>
    <xf numFmtId="3" fontId="6" fillId="0" borderId="0" xfId="3" applyNumberFormat="1" applyFont="1" applyFill="1" applyBorder="1"/>
    <xf numFmtId="0" fontId="19" fillId="4" borderId="0" xfId="1" applyFill="1" applyBorder="1"/>
    <xf numFmtId="3" fontId="6" fillId="4" borderId="0" xfId="3" applyNumberFormat="1" applyFont="1" applyFill="1" applyBorder="1"/>
    <xf numFmtId="49" fontId="6" fillId="0" borderId="1" xfId="3" applyNumberFormat="1" applyFont="1" applyBorder="1" applyAlignment="1">
      <alignment horizontal="left" vertical="center" wrapText="1"/>
    </xf>
    <xf numFmtId="49" fontId="6" fillId="0" borderId="1" xfId="3" applyNumberFormat="1" applyFont="1" applyBorder="1" applyAlignment="1">
      <alignment horizontal="right" vertical="center"/>
    </xf>
    <xf numFmtId="49" fontId="6" fillId="0" borderId="1" xfId="3" applyNumberFormat="1" applyFont="1" applyBorder="1" applyAlignment="1">
      <alignment horizontal="left" vertical="center"/>
    </xf>
    <xf numFmtId="3" fontId="6" fillId="0" borderId="1" xfId="3" quotePrefix="1" applyNumberFormat="1" applyFont="1" applyBorder="1" applyAlignment="1">
      <alignment horizontal="right" vertical="center"/>
    </xf>
    <xf numFmtId="3" fontId="6" fillId="0" borderId="0" xfId="3" applyNumberFormat="1" applyFont="1" applyFill="1" applyBorder="1" applyAlignment="1">
      <alignment horizontal="right" vertical="center"/>
    </xf>
    <xf numFmtId="3" fontId="7" fillId="0" borderId="0" xfId="3" applyNumberFormat="1" applyFont="1" applyFill="1" applyBorder="1"/>
    <xf numFmtId="49" fontId="7" fillId="6" borderId="0" xfId="3" applyNumberFormat="1" applyFont="1" applyFill="1"/>
    <xf numFmtId="49" fontId="7" fillId="3" borderId="0" xfId="3" quotePrefix="1" applyNumberFormat="1" applyFont="1" applyFill="1" applyAlignment="1">
      <alignment horizontal="left"/>
    </xf>
    <xf numFmtId="49" fontId="7" fillId="3" borderId="0" xfId="3" applyNumberFormat="1" applyFont="1" applyFill="1"/>
    <xf numFmtId="3" fontId="7" fillId="3" borderId="0" xfId="3" applyNumberFormat="1" applyFont="1" applyFill="1" applyAlignment="1">
      <alignment horizontal="right"/>
    </xf>
    <xf numFmtId="49" fontId="7" fillId="0" borderId="0" xfId="3" applyNumberFormat="1" applyFont="1"/>
    <xf numFmtId="3" fontId="7" fillId="0" borderId="0" xfId="3" applyNumberFormat="1" applyFont="1" applyAlignment="1">
      <alignment horizontal="right"/>
    </xf>
    <xf numFmtId="49" fontId="16" fillId="0" borderId="0" xfId="1" applyNumberFormat="1" applyFont="1"/>
    <xf numFmtId="1" fontId="7" fillId="0" borderId="0" xfId="2" applyNumberFormat="1" applyFont="1" applyFill="1" applyBorder="1" applyAlignment="1">
      <alignment horizontal="left" vertical="center"/>
    </xf>
    <xf numFmtId="1" fontId="7" fillId="8" borderId="0" xfId="8" applyNumberFormat="1" applyFont="1" applyFill="1"/>
    <xf numFmtId="1" fontId="8" fillId="8" borderId="0" xfId="0" applyNumberFormat="1" applyFont="1" applyFill="1"/>
    <xf numFmtId="1" fontId="6" fillId="0" borderId="0" xfId="2" applyNumberFormat="1" applyFont="1" applyFill="1" applyBorder="1" applyAlignment="1">
      <alignment horizontal="center" vertical="center" wrapText="1"/>
    </xf>
    <xf numFmtId="1" fontId="7" fillId="0" borderId="0" xfId="6" applyNumberFormat="1" applyFont="1" applyFill="1"/>
    <xf numFmtId="3" fontId="7" fillId="9" borderId="0" xfId="0" applyNumberFormat="1" applyFont="1" applyFill="1"/>
    <xf numFmtId="49" fontId="6" fillId="7" borderId="1" xfId="2" applyNumberFormat="1" applyFont="1" applyFill="1" applyBorder="1" applyAlignment="1">
      <alignment horizontal="center" vertical="center"/>
    </xf>
    <xf numFmtId="49" fontId="7" fillId="7" borderId="0" xfId="2" applyNumberFormat="1" applyFont="1" applyFill="1" applyBorder="1" applyAlignment="1">
      <alignment horizontal="center"/>
    </xf>
    <xf numFmtId="49" fontId="8" fillId="7" borderId="0" xfId="0" applyNumberFormat="1" applyFont="1" applyFill="1" applyAlignment="1">
      <alignment horizontal="center"/>
    </xf>
    <xf numFmtId="49" fontId="7" fillId="7" borderId="0" xfId="0" applyNumberFormat="1" applyFont="1" applyFill="1" applyAlignment="1">
      <alignment horizontal="center"/>
    </xf>
    <xf numFmtId="49" fontId="6" fillId="7" borderId="1" xfId="2" applyNumberFormat="1" applyFont="1" applyFill="1" applyBorder="1" applyAlignment="1">
      <alignment horizontal="center" vertical="center" wrapText="1"/>
    </xf>
    <xf numFmtId="49" fontId="6" fillId="7" borderId="0" xfId="2" applyNumberFormat="1" applyFont="1" applyFill="1" applyBorder="1" applyAlignment="1">
      <alignment horizontal="center" vertical="center" wrapText="1"/>
    </xf>
    <xf numFmtId="1" fontId="6" fillId="7" borderId="1" xfId="2" applyNumberFormat="1" applyFont="1" applyFill="1" applyBorder="1" applyAlignment="1">
      <alignment horizontal="center" vertical="center"/>
    </xf>
    <xf numFmtId="1" fontId="7" fillId="7" borderId="0" xfId="4" applyNumberFormat="1" applyFont="1" applyFill="1" applyAlignment="1">
      <alignment horizontal="left"/>
    </xf>
    <xf numFmtId="1" fontId="7" fillId="7" borderId="0" xfId="0" applyNumberFormat="1" applyFont="1" applyFill="1" applyAlignment="1">
      <alignment horizontal="left"/>
    </xf>
    <xf numFmtId="1" fontId="7" fillId="7" borderId="0" xfId="6" applyNumberFormat="1" applyFont="1" applyFill="1" applyAlignment="1">
      <alignment horizontal="left"/>
    </xf>
    <xf numFmtId="1" fontId="7" fillId="7" borderId="0" xfId="0" applyNumberFormat="1" applyFont="1" applyFill="1" applyAlignment="1">
      <alignment vertical="center"/>
    </xf>
    <xf numFmtId="49" fontId="7" fillId="7" borderId="0" xfId="7" applyNumberFormat="1" applyFont="1" applyFill="1" applyAlignment="1">
      <alignment horizontal="left"/>
    </xf>
    <xf numFmtId="49" fontId="7" fillId="7" borderId="0" xfId="7" applyNumberFormat="1" applyFont="1" applyFill="1" applyAlignment="1">
      <alignment horizontal="center"/>
    </xf>
    <xf numFmtId="49" fontId="7" fillId="7" borderId="0" xfId="0" applyNumberFormat="1" applyFont="1" applyFill="1" applyAlignment="1">
      <alignment horizontal="left"/>
    </xf>
    <xf numFmtId="49" fontId="7" fillId="7" borderId="0" xfId="0" applyNumberFormat="1" applyFont="1" applyFill="1" applyBorder="1" applyAlignment="1">
      <alignment horizontal="left"/>
    </xf>
    <xf numFmtId="0" fontId="7" fillId="7" borderId="0" xfId="0" applyNumberFormat="1" applyFont="1" applyFill="1" applyAlignment="1">
      <alignment vertical="center"/>
    </xf>
    <xf numFmtId="49" fontId="7" fillId="7" borderId="0" xfId="2" applyNumberFormat="1" applyFont="1" applyFill="1" applyAlignment="1">
      <alignment horizontal="left"/>
    </xf>
    <xf numFmtId="49" fontId="7" fillId="7" borderId="0" xfId="2" applyNumberFormat="1" applyFont="1" applyFill="1" applyAlignment="1">
      <alignment horizontal="center"/>
    </xf>
    <xf numFmtId="49" fontId="6" fillId="7" borderId="1" xfId="3" applyNumberFormat="1" applyFont="1" applyFill="1" applyBorder="1" applyAlignment="1">
      <alignment horizontal="center" vertical="center" wrapText="1"/>
    </xf>
    <xf numFmtId="49" fontId="7" fillId="7" borderId="0" xfId="3" applyNumberFormat="1" applyFont="1" applyFill="1" applyAlignment="1">
      <alignment horizontal="left"/>
    </xf>
    <xf numFmtId="49" fontId="18" fillId="0" borderId="0" xfId="0" applyNumberFormat="1" applyFont="1" applyFill="1"/>
    <xf numFmtId="49" fontId="21" fillId="0" borderId="0" xfId="0" applyNumberFormat="1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49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vertical="center"/>
    </xf>
    <xf numFmtId="0" fontId="7" fillId="0" borderId="0" xfId="0" applyFont="1" applyFill="1"/>
    <xf numFmtId="49" fontId="18" fillId="0" borderId="0" xfId="0" applyNumberFormat="1" applyFont="1" applyFill="1" applyAlignment="1">
      <alignment vertical="center"/>
    </xf>
    <xf numFmtId="49" fontId="12" fillId="0" borderId="0" xfId="0" applyNumberFormat="1" applyFont="1" applyFill="1" applyAlignment="1">
      <alignment horizontal="left" indent="1"/>
    </xf>
    <xf numFmtId="49" fontId="7" fillId="0" borderId="0" xfId="0" applyNumberFormat="1" applyFont="1" applyFill="1" applyAlignment="1">
      <alignment horizontal="left"/>
    </xf>
    <xf numFmtId="49" fontId="7" fillId="0" borderId="0" xfId="0" applyNumberFormat="1" applyFont="1" applyFill="1" applyAlignment="1">
      <alignment horizontal="left" vertical="center"/>
    </xf>
    <xf numFmtId="0" fontId="7" fillId="0" borderId="0" xfId="0" quotePrefix="1" applyFont="1" applyFill="1" applyAlignment="1">
      <alignment horizontal="left" vertical="center"/>
    </xf>
    <xf numFmtId="0" fontId="12" fillId="0" borderId="0" xfId="0" applyFont="1" applyFill="1" applyAlignment="1">
      <alignment horizontal="left" vertical="center" indent="1"/>
    </xf>
    <xf numFmtId="0" fontId="7" fillId="0" borderId="0" xfId="0" applyFont="1" applyFill="1" applyAlignment="1">
      <alignment horizontal="left" vertical="center"/>
    </xf>
    <xf numFmtId="0" fontId="15" fillId="0" borderId="0" xfId="0" applyFont="1" applyFill="1" applyAlignment="1">
      <alignment vertical="center"/>
    </xf>
    <xf numFmtId="0" fontId="7" fillId="0" borderId="0" xfId="0" quotePrefix="1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1" fontId="6" fillId="10" borderId="0" xfId="2" applyNumberFormat="1" applyFont="1" applyFill="1" applyAlignment="1">
      <alignment horizontal="center"/>
    </xf>
    <xf numFmtId="1" fontId="6" fillId="7" borderId="1" xfId="2" applyNumberFormat="1" applyFont="1" applyFill="1" applyBorder="1" applyAlignment="1">
      <alignment horizontal="center" vertical="center" wrapText="1"/>
    </xf>
    <xf numFmtId="1" fontId="6" fillId="7" borderId="0" xfId="2" applyNumberFormat="1" applyFont="1" applyFill="1" applyBorder="1" applyAlignment="1">
      <alignment horizontal="left"/>
    </xf>
    <xf numFmtId="1" fontId="7" fillId="7" borderId="0" xfId="8" applyNumberFormat="1" applyFont="1" applyFill="1" applyBorder="1" applyAlignment="1">
      <alignment horizontal="left"/>
    </xf>
    <xf numFmtId="1" fontId="7" fillId="7" borderId="0" xfId="8" quotePrefix="1" applyNumberFormat="1" applyFont="1" applyFill="1" applyAlignment="1">
      <alignment horizontal="left"/>
    </xf>
    <xf numFmtId="1" fontId="7" fillId="11" borderId="0" xfId="2" applyNumberFormat="1" applyFont="1" applyFill="1" applyBorder="1" applyAlignment="1">
      <alignment horizontal="left" vertical="center"/>
    </xf>
    <xf numFmtId="1" fontId="7" fillId="11" borderId="0" xfId="4" applyNumberFormat="1" applyFont="1" applyFill="1" applyBorder="1"/>
    <xf numFmtId="1" fontId="7" fillId="11" borderId="0" xfId="2" applyNumberFormat="1" applyFont="1" applyFill="1" applyBorder="1" applyAlignment="1" applyProtection="1">
      <alignment vertical="top"/>
      <protection locked="0"/>
    </xf>
    <xf numFmtId="1" fontId="7" fillId="11" borderId="0" xfId="2" applyNumberFormat="1" applyFont="1" applyFill="1" applyBorder="1" applyAlignment="1">
      <alignment horizontal="right" vertical="center"/>
    </xf>
    <xf numFmtId="1" fontId="7" fillId="12" borderId="0" xfId="4" applyNumberFormat="1" applyFont="1" applyFill="1"/>
    <xf numFmtId="1" fontId="7" fillId="12" borderId="0" xfId="6" applyNumberFormat="1" applyFont="1" applyFill="1"/>
    <xf numFmtId="1" fontId="7" fillId="12" borderId="0" xfId="4" applyNumberFormat="1" applyFont="1" applyFill="1" applyBorder="1"/>
    <xf numFmtId="1" fontId="7" fillId="11" borderId="0" xfId="0" applyNumberFormat="1" applyFont="1" applyFill="1"/>
    <xf numFmtId="3" fontId="22" fillId="11" borderId="0" xfId="0" applyNumberFormat="1" applyFont="1" applyFill="1"/>
    <xf numFmtId="3" fontId="18" fillId="3" borderId="0" xfId="4" applyNumberFormat="1" applyFont="1" applyFill="1" applyAlignment="1">
      <alignment horizontal="right"/>
    </xf>
    <xf numFmtId="3" fontId="7" fillId="0" borderId="0" xfId="4" applyNumberFormat="1" applyFont="1" applyFill="1" applyBorder="1"/>
    <xf numFmtId="3" fontId="7" fillId="0" borderId="0" xfId="4" applyNumberFormat="1" applyFont="1" applyAlignment="1">
      <alignment horizontal="right"/>
    </xf>
    <xf numFmtId="3" fontId="18" fillId="0" borderId="0" xfId="4" applyNumberFormat="1" applyFont="1" applyAlignment="1">
      <alignment horizontal="right"/>
    </xf>
    <xf numFmtId="3" fontId="7" fillId="0" borderId="0" xfId="4" applyNumberFormat="1" applyFont="1" applyFill="1" applyAlignment="1">
      <alignment horizontal="right"/>
    </xf>
    <xf numFmtId="3" fontId="18" fillId="3" borderId="0" xfId="6" applyNumberFormat="1" applyFont="1" applyFill="1" applyAlignment="1">
      <alignment horizontal="right"/>
    </xf>
    <xf numFmtId="3" fontId="7" fillId="0" borderId="0" xfId="6" applyNumberFormat="1" applyFont="1" applyFill="1" applyAlignment="1">
      <alignment horizontal="right"/>
    </xf>
    <xf numFmtId="3" fontId="7" fillId="0" borderId="0" xfId="6" applyNumberFormat="1" applyFont="1" applyAlignment="1">
      <alignment horizontal="right"/>
    </xf>
    <xf numFmtId="1" fontId="7" fillId="13" borderId="0" xfId="4" applyNumberFormat="1" applyFont="1" applyFill="1" applyAlignment="1">
      <alignment horizontal="right"/>
    </xf>
    <xf numFmtId="1" fontId="7" fillId="13" borderId="0" xfId="6" applyNumberFormat="1" applyFont="1" applyFill="1" applyAlignment="1">
      <alignment horizontal="right"/>
    </xf>
    <xf numFmtId="1" fontId="4" fillId="6" borderId="0" xfId="8" applyNumberFormat="1" applyFont="1" applyFill="1" applyBorder="1" applyAlignment="1">
      <alignment horizontal="left"/>
    </xf>
    <xf numFmtId="1" fontId="4" fillId="5" borderId="0" xfId="8" applyNumberFormat="1" applyFont="1" applyFill="1" applyBorder="1" applyAlignment="1">
      <alignment horizontal="left"/>
    </xf>
    <xf numFmtId="1" fontId="4" fillId="5" borderId="0" xfId="8" applyNumberFormat="1" applyFont="1" applyFill="1" applyBorder="1"/>
    <xf numFmtId="1" fontId="4" fillId="5" borderId="0" xfId="8" applyNumberFormat="1" applyFont="1" applyFill="1"/>
    <xf numFmtId="1" fontId="4" fillId="14" borderId="0" xfId="8" applyNumberFormat="1" applyFont="1" applyFill="1" applyBorder="1" applyAlignment="1">
      <alignment horizontal="left"/>
    </xf>
    <xf numFmtId="165" fontId="4" fillId="5" borderId="0" xfId="0" applyNumberFormat="1" applyFont="1" applyFill="1" applyBorder="1" applyAlignment="1">
      <alignment horizontal="right"/>
    </xf>
    <xf numFmtId="1" fontId="3" fillId="0" borderId="0" xfId="2" applyNumberFormat="1" applyFont="1" applyBorder="1" applyAlignment="1">
      <alignment horizontal="left"/>
    </xf>
    <xf numFmtId="1" fontId="3" fillId="14" borderId="0" xfId="2" applyNumberFormat="1" applyFont="1" applyFill="1" applyBorder="1" applyAlignment="1">
      <alignment horizontal="left"/>
    </xf>
    <xf numFmtId="165" fontId="3" fillId="0" borderId="0" xfId="2" quotePrefix="1" applyNumberFormat="1" applyFont="1" applyBorder="1" applyAlignment="1">
      <alignment horizontal="right"/>
    </xf>
    <xf numFmtId="1" fontId="23" fillId="0" borderId="0" xfId="8" applyNumberFormat="1" applyFont="1" applyAlignment="1">
      <alignment horizontal="left"/>
    </xf>
    <xf numFmtId="1" fontId="4" fillId="0" borderId="0" xfId="8" applyNumberFormat="1" applyFont="1"/>
    <xf numFmtId="1" fontId="4" fillId="0" borderId="0" xfId="8" applyNumberFormat="1" applyFont="1" applyAlignment="1">
      <alignment horizontal="left"/>
    </xf>
    <xf numFmtId="1" fontId="4" fillId="14" borderId="0" xfId="8" applyNumberFormat="1" applyFont="1" applyFill="1" applyAlignment="1">
      <alignment horizontal="left"/>
    </xf>
    <xf numFmtId="165" fontId="4" fillId="0" borderId="0" xfId="8" applyNumberFormat="1" applyFont="1" applyAlignment="1">
      <alignment horizontal="right"/>
    </xf>
    <xf numFmtId="1" fontId="4" fillId="3" borderId="0" xfId="8" applyNumberFormat="1" applyFont="1" applyFill="1" applyAlignment="1">
      <alignment horizontal="left"/>
    </xf>
    <xf numFmtId="1" fontId="4" fillId="3" borderId="0" xfId="8" applyNumberFormat="1" applyFont="1" applyFill="1"/>
    <xf numFmtId="1" fontId="24" fillId="14" borderId="0" xfId="8" applyNumberFormat="1" applyFont="1" applyFill="1" applyAlignment="1">
      <alignment horizontal="left" wrapText="1"/>
    </xf>
    <xf numFmtId="165" fontId="4" fillId="3" borderId="0" xfId="8" applyNumberFormat="1" applyFont="1" applyFill="1" applyAlignment="1">
      <alignment horizontal="right"/>
    </xf>
    <xf numFmtId="1" fontId="25" fillId="0" borderId="0" xfId="8" applyNumberFormat="1" applyFont="1" applyFill="1" applyAlignment="1">
      <alignment horizontal="left"/>
    </xf>
    <xf numFmtId="1" fontId="4" fillId="0" borderId="0" xfId="8" applyNumberFormat="1" applyFont="1" applyFill="1" applyAlignment="1">
      <alignment horizontal="left"/>
    </xf>
    <xf numFmtId="1" fontId="4" fillId="0" borderId="0" xfId="8" applyNumberFormat="1" applyFont="1" applyFill="1"/>
    <xf numFmtId="1" fontId="26" fillId="14" borderId="0" xfId="8" applyNumberFormat="1" applyFont="1" applyFill="1" applyAlignment="1">
      <alignment horizontal="left" wrapText="1"/>
    </xf>
    <xf numFmtId="165" fontId="4" fillId="0" borderId="0" xfId="8" applyNumberFormat="1" applyFont="1" applyFill="1" applyAlignment="1">
      <alignment horizontal="right"/>
    </xf>
    <xf numFmtId="1" fontId="25" fillId="0" borderId="0" xfId="8" applyNumberFormat="1" applyFont="1" applyAlignment="1">
      <alignment horizontal="left"/>
    </xf>
    <xf numFmtId="1" fontId="24" fillId="14" borderId="0" xfId="8" applyNumberFormat="1" applyFont="1" applyFill="1" applyAlignment="1">
      <alignment wrapText="1"/>
    </xf>
    <xf numFmtId="1" fontId="25" fillId="0" borderId="0" xfId="8" applyNumberFormat="1" applyFont="1" applyFill="1" applyBorder="1"/>
    <xf numFmtId="1" fontId="26" fillId="14" borderId="0" xfId="8" applyNumberFormat="1" applyFont="1" applyFill="1" applyBorder="1" applyAlignment="1">
      <alignment wrapText="1"/>
    </xf>
    <xf numFmtId="1" fontId="25" fillId="0" borderId="0" xfId="8" applyNumberFormat="1" applyFont="1" applyAlignment="1">
      <alignment horizontal="left" indent="1"/>
    </xf>
    <xf numFmtId="1" fontId="25" fillId="0" borderId="0" xfId="8" applyNumberFormat="1" applyFont="1"/>
    <xf numFmtId="165" fontId="3" fillId="0" borderId="0" xfId="8" applyNumberFormat="1" applyFont="1" applyAlignment="1">
      <alignment horizontal="right"/>
    </xf>
    <xf numFmtId="165" fontId="27" fillId="13" borderId="0" xfId="8" applyNumberFormat="1" applyFont="1" applyFill="1" applyAlignment="1">
      <alignment horizontal="right"/>
    </xf>
    <xf numFmtId="165" fontId="4" fillId="13" borderId="0" xfId="8" applyNumberFormat="1" applyFont="1" applyFill="1" applyAlignment="1">
      <alignment horizontal="right"/>
    </xf>
    <xf numFmtId="1" fontId="24" fillId="14" borderId="0" xfId="8" applyNumberFormat="1" applyFont="1" applyFill="1" applyBorder="1" applyAlignment="1">
      <alignment wrapText="1"/>
    </xf>
    <xf numFmtId="165" fontId="3" fillId="0" borderId="0" xfId="8" applyNumberFormat="1" applyFont="1" applyFill="1" applyBorder="1"/>
    <xf numFmtId="1" fontId="4" fillId="0" borderId="0" xfId="8" applyNumberFormat="1" applyFont="1" applyAlignment="1">
      <alignment horizontal="left" indent="1"/>
    </xf>
    <xf numFmtId="1" fontId="26" fillId="14" borderId="0" xfId="8" applyNumberFormat="1" applyFont="1" applyFill="1" applyAlignment="1">
      <alignment wrapText="1"/>
    </xf>
    <xf numFmtId="0" fontId="4" fillId="0" borderId="0" xfId="0" applyNumberFormat="1" applyFont="1" applyAlignment="1"/>
    <xf numFmtId="165" fontId="4" fillId="13" borderId="0" xfId="8" applyNumberFormat="1" applyFont="1" applyFill="1" applyBorder="1"/>
    <xf numFmtId="165" fontId="3" fillId="3" borderId="0" xfId="8" applyNumberFormat="1" applyFont="1" applyFill="1" applyAlignment="1">
      <alignment horizontal="right"/>
    </xf>
    <xf numFmtId="1" fontId="25" fillId="0" borderId="0" xfId="8" applyNumberFormat="1" applyFont="1" applyFill="1"/>
    <xf numFmtId="165" fontId="4" fillId="0" borderId="0" xfId="0" applyNumberFormat="1" applyFont="1" applyFill="1"/>
    <xf numFmtId="165" fontId="4" fillId="13" borderId="0" xfId="0" applyNumberFormat="1" applyFont="1" applyFill="1"/>
    <xf numFmtId="0" fontId="28" fillId="0" borderId="0" xfId="0" applyFont="1"/>
    <xf numFmtId="0" fontId="5" fillId="0" borderId="0" xfId="0" applyFont="1"/>
    <xf numFmtId="0" fontId="29" fillId="14" borderId="0" xfId="0" applyFont="1" applyFill="1" applyAlignment="1">
      <alignment wrapText="1"/>
    </xf>
    <xf numFmtId="0" fontId="30" fillId="14" borderId="0" xfId="0" applyFont="1" applyFill="1" applyAlignment="1">
      <alignment wrapText="1"/>
    </xf>
    <xf numFmtId="1" fontId="3" fillId="12" borderId="0" xfId="8" applyNumberFormat="1" applyFont="1" applyFill="1"/>
    <xf numFmtId="165" fontId="4" fillId="15" borderId="0" xfId="8" applyNumberFormat="1" applyFont="1" applyFill="1" applyAlignment="1">
      <alignment horizontal="right"/>
    </xf>
    <xf numFmtId="165" fontId="27" fillId="0" borderId="0" xfId="8" applyNumberFormat="1" applyFont="1" applyAlignment="1">
      <alignment horizontal="right"/>
    </xf>
    <xf numFmtId="165" fontId="3" fillId="0" borderId="0" xfId="8" applyNumberFormat="1" applyFont="1" applyFill="1" applyAlignment="1">
      <alignment horizontal="right"/>
    </xf>
    <xf numFmtId="1" fontId="25" fillId="0" borderId="0" xfId="8" applyNumberFormat="1" applyFont="1" applyAlignment="1"/>
    <xf numFmtId="165" fontId="27" fillId="0" borderId="0" xfId="8" applyNumberFormat="1" applyFont="1" applyFill="1" applyAlignment="1">
      <alignment horizontal="right"/>
    </xf>
    <xf numFmtId="165" fontId="4" fillId="0" borderId="0" xfId="8" applyNumberFormat="1" applyFont="1" applyFill="1" applyBorder="1"/>
    <xf numFmtId="1" fontId="26" fillId="14" borderId="0" xfId="0" applyNumberFormat="1" applyFont="1" applyFill="1" applyAlignment="1">
      <alignment wrapText="1"/>
    </xf>
    <xf numFmtId="1" fontId="4" fillId="12" borderId="0" xfId="8" applyNumberFormat="1" applyFont="1" applyFill="1" applyAlignment="1">
      <alignment horizontal="left"/>
    </xf>
    <xf numFmtId="1" fontId="3" fillId="12" borderId="0" xfId="8" applyNumberFormat="1" applyFont="1" applyFill="1" applyAlignment="1">
      <alignment horizontal="left"/>
    </xf>
    <xf numFmtId="1" fontId="4" fillId="16" borderId="0" xfId="8" applyNumberFormat="1" applyFont="1" applyFill="1"/>
    <xf numFmtId="1" fontId="4" fillId="12" borderId="0" xfId="8" applyNumberFormat="1" applyFont="1" applyFill="1"/>
    <xf numFmtId="1" fontId="4" fillId="6" borderId="0" xfId="8" applyNumberFormat="1" applyFont="1" applyFill="1"/>
    <xf numFmtId="1" fontId="4" fillId="5" borderId="0" xfId="8" applyNumberFormat="1" applyFont="1" applyFill="1" applyAlignment="1">
      <alignment horizontal="left"/>
    </xf>
    <xf numFmtId="165" fontId="4" fillId="5" borderId="0" xfId="8" applyNumberFormat="1" applyFont="1" applyFill="1" applyAlignment="1">
      <alignment horizontal="right"/>
    </xf>
    <xf numFmtId="1" fontId="4" fillId="3" borderId="0" xfId="8" applyNumberFormat="1" applyFont="1" applyFill="1" applyBorder="1"/>
    <xf numFmtId="1" fontId="4" fillId="0" borderId="0" xfId="8" applyNumberFormat="1" applyFont="1" applyBorder="1"/>
    <xf numFmtId="1" fontId="25" fillId="16" borderId="0" xfId="8" applyNumberFormat="1" applyFont="1" applyFill="1"/>
    <xf numFmtId="1" fontId="31" fillId="14" borderId="0" xfId="8" applyNumberFormat="1" applyFont="1" applyFill="1" applyBorder="1" applyAlignment="1">
      <alignment wrapText="1"/>
    </xf>
    <xf numFmtId="0" fontId="5" fillId="3" borderId="0" xfId="0" applyFont="1" applyFill="1"/>
    <xf numFmtId="165" fontId="32" fillId="17" borderId="0" xfId="8" applyNumberFormat="1" applyFont="1" applyFill="1" applyAlignment="1">
      <alignment horizontal="right"/>
    </xf>
    <xf numFmtId="165" fontId="32" fillId="13" borderId="0" xfId="8" applyNumberFormat="1" applyFont="1" applyFill="1" applyAlignment="1">
      <alignment horizontal="right"/>
    </xf>
    <xf numFmtId="3" fontId="29" fillId="14" borderId="0" xfId="0" applyNumberFormat="1" applyFont="1" applyFill="1" applyBorder="1" applyAlignment="1">
      <alignment wrapText="1"/>
    </xf>
    <xf numFmtId="1" fontId="7" fillId="14" borderId="0" xfId="8" applyNumberFormat="1" applyFont="1" applyFill="1" applyBorder="1" applyAlignment="1">
      <alignment horizontal="left"/>
    </xf>
    <xf numFmtId="1" fontId="6" fillId="14" borderId="0" xfId="2" applyNumberFormat="1" applyFont="1" applyFill="1" applyBorder="1" applyAlignment="1">
      <alignment horizontal="left"/>
    </xf>
    <xf numFmtId="1" fontId="7" fillId="14" borderId="0" xfId="8" applyNumberFormat="1" applyFont="1" applyFill="1" applyAlignment="1">
      <alignment horizontal="left"/>
    </xf>
    <xf numFmtId="1" fontId="33" fillId="5" borderId="0" xfId="0" applyNumberFormat="1" applyFont="1" applyFill="1" applyBorder="1" applyAlignment="1">
      <alignment horizontal="right"/>
    </xf>
    <xf numFmtId="1" fontId="34" fillId="0" borderId="0" xfId="2" quotePrefix="1" applyNumberFormat="1" applyFont="1" applyBorder="1" applyAlignment="1">
      <alignment horizontal="right"/>
    </xf>
    <xf numFmtId="1" fontId="33" fillId="0" borderId="0" xfId="8" applyNumberFormat="1" applyFont="1" applyAlignment="1">
      <alignment horizontal="right"/>
    </xf>
    <xf numFmtId="1" fontId="33" fillId="3" borderId="0" xfId="8" applyNumberFormat="1" applyFont="1" applyFill="1" applyAlignment="1">
      <alignment horizontal="right"/>
    </xf>
    <xf numFmtId="1" fontId="33" fillId="0" borderId="0" xfId="8" applyNumberFormat="1" applyFont="1" applyFill="1" applyAlignment="1">
      <alignment horizontal="right"/>
    </xf>
    <xf numFmtId="164" fontId="4" fillId="0" borderId="0" xfId="8" applyNumberFormat="1" applyFont="1" applyFill="1" applyAlignment="1">
      <alignment horizontal="right"/>
    </xf>
    <xf numFmtId="164" fontId="33" fillId="0" borderId="0" xfId="8" applyNumberFormat="1" applyFont="1" applyAlignment="1">
      <alignment horizontal="right"/>
    </xf>
    <xf numFmtId="164" fontId="33" fillId="0" borderId="0" xfId="8" applyNumberFormat="1" applyFont="1" applyFill="1" applyAlignment="1">
      <alignment horizontal="right"/>
    </xf>
    <xf numFmtId="164" fontId="33" fillId="0" borderId="0" xfId="0" applyNumberFormat="1" applyFont="1" applyFill="1"/>
    <xf numFmtId="164" fontId="35" fillId="0" borderId="0" xfId="8" applyNumberFormat="1" applyFont="1" applyAlignment="1">
      <alignment horizontal="right"/>
    </xf>
    <xf numFmtId="164" fontId="33" fillId="0" borderId="0" xfId="8" applyNumberFormat="1" applyFont="1" applyFill="1" applyBorder="1"/>
    <xf numFmtId="164" fontId="33" fillId="3" borderId="0" xfId="8" applyNumberFormat="1" applyFont="1" applyFill="1" applyAlignment="1">
      <alignment horizontal="right"/>
    </xf>
    <xf numFmtId="164" fontId="33" fillId="5" borderId="0" xfId="8" applyNumberFormat="1" applyFont="1" applyFill="1" applyAlignment="1">
      <alignment horizontal="right"/>
    </xf>
    <xf numFmtId="164" fontId="20" fillId="0" borderId="0" xfId="8" applyNumberFormat="1" applyFont="1" applyFill="1" applyAlignment="1">
      <alignment horizontal="right"/>
    </xf>
    <xf numFmtId="3" fontId="7" fillId="3" borderId="0" xfId="0" applyNumberFormat="1" applyFont="1" applyFill="1" applyBorder="1" applyAlignment="1">
      <alignment horizontal="right"/>
    </xf>
    <xf numFmtId="3" fontId="36" fillId="0" borderId="0" xfId="3" applyNumberFormat="1" applyFont="1" applyFill="1" applyBorder="1"/>
    <xf numFmtId="3" fontId="7" fillId="13" borderId="0" xfId="3" applyNumberFormat="1" applyFont="1" applyFill="1" applyAlignment="1">
      <alignment horizontal="right"/>
    </xf>
    <xf numFmtId="165" fontId="7" fillId="13" borderId="0" xfId="3" applyNumberFormat="1" applyFont="1" applyFill="1" applyBorder="1"/>
    <xf numFmtId="165" fontId="7" fillId="3" borderId="0" xfId="3" applyNumberFormat="1" applyFont="1" applyFill="1" applyAlignment="1">
      <alignment horizontal="right"/>
    </xf>
    <xf numFmtId="1" fontId="3" fillId="0" borderId="0" xfId="8" applyNumberFormat="1" applyFont="1" applyFill="1"/>
    <xf numFmtId="1" fontId="4" fillId="0" borderId="0" xfId="8" applyNumberFormat="1" applyFont="1" applyAlignment="1"/>
    <xf numFmtId="1" fontId="24" fillId="14" borderId="0" xfId="0" applyNumberFormat="1" applyFont="1" applyFill="1" applyAlignment="1">
      <alignment wrapText="1"/>
    </xf>
    <xf numFmtId="1" fontId="18" fillId="8" borderId="0" xfId="8" applyNumberFormat="1" applyFont="1" applyFill="1"/>
    <xf numFmtId="3" fontId="18" fillId="6" borderId="0" xfId="0" applyNumberFormat="1" applyFont="1" applyFill="1"/>
    <xf numFmtId="0" fontId="37" fillId="5" borderId="0" xfId="0" applyFont="1" applyFill="1"/>
    <xf numFmtId="0" fontId="1" fillId="5" borderId="0" xfId="0" applyFont="1" applyFill="1"/>
    <xf numFmtId="165" fontId="4" fillId="8" borderId="4" xfId="8" applyNumberFormat="1" applyFont="1" applyFill="1" applyBorder="1" applyAlignment="1">
      <alignment horizontal="right"/>
    </xf>
    <xf numFmtId="165" fontId="7" fillId="5" borderId="0" xfId="0" applyNumberFormat="1" applyFont="1" applyFill="1" applyBorder="1" applyAlignment="1">
      <alignment horizontal="right"/>
    </xf>
    <xf numFmtId="165" fontId="6" fillId="0" borderId="0" xfId="2" quotePrefix="1" applyNumberFormat="1" applyFont="1" applyBorder="1" applyAlignment="1">
      <alignment horizontal="right"/>
    </xf>
    <xf numFmtId="4" fontId="4" fillId="0" borderId="0" xfId="8" applyNumberFormat="1" applyFont="1" applyAlignment="1">
      <alignment horizontal="right"/>
    </xf>
    <xf numFmtId="4" fontId="4" fillId="3" borderId="0" xfId="8" applyNumberFormat="1" applyFont="1" applyFill="1" applyAlignment="1">
      <alignment horizontal="right"/>
    </xf>
    <xf numFmtId="4" fontId="4" fillId="0" borderId="0" xfId="8" applyNumberFormat="1" applyFont="1" applyFill="1" applyAlignment="1">
      <alignment horizontal="right"/>
    </xf>
    <xf numFmtId="4" fontId="4" fillId="13" borderId="0" xfId="8" applyNumberFormat="1" applyFont="1" applyFill="1" applyAlignment="1">
      <alignment horizontal="right"/>
    </xf>
    <xf numFmtId="4" fontId="4" fillId="0" borderId="0" xfId="8" applyNumberFormat="1" applyFont="1" applyFill="1" applyBorder="1"/>
    <xf numFmtId="4" fontId="4" fillId="13" borderId="0" xfId="8" applyNumberFormat="1" applyFont="1" applyFill="1" applyBorder="1"/>
    <xf numFmtId="4" fontId="3" fillId="3" borderId="0" xfId="8" applyNumberFormat="1" applyFont="1" applyFill="1" applyAlignment="1">
      <alignment horizontal="right"/>
    </xf>
    <xf numFmtId="4" fontId="4" fillId="0" borderId="0" xfId="0" applyNumberFormat="1" applyFont="1" applyFill="1"/>
    <xf numFmtId="4" fontId="4" fillId="13" borderId="0" xfId="0" applyNumberFormat="1" applyFont="1" applyFill="1"/>
    <xf numFmtId="4" fontId="4" fillId="15" borderId="0" xfId="8" applyNumberFormat="1" applyFont="1" applyFill="1" applyAlignment="1">
      <alignment horizontal="right"/>
    </xf>
    <xf numFmtId="4" fontId="27" fillId="0" borderId="0" xfId="8" applyNumberFormat="1" applyFont="1" applyAlignment="1">
      <alignment horizontal="right"/>
    </xf>
    <xf numFmtId="4" fontId="3" fillId="0" borderId="0" xfId="8" applyNumberFormat="1" applyFont="1" applyFill="1" applyAlignment="1">
      <alignment horizontal="right"/>
    </xf>
    <xf numFmtId="4" fontId="27" fillId="0" borderId="0" xfId="8" applyNumberFormat="1" applyFont="1" applyFill="1" applyAlignment="1">
      <alignment horizontal="right"/>
    </xf>
    <xf numFmtId="4" fontId="27" fillId="13" borderId="0" xfId="8" applyNumberFormat="1" applyFont="1" applyFill="1" applyAlignment="1">
      <alignment horizontal="right"/>
    </xf>
    <xf numFmtId="4" fontId="4" fillId="5" borderId="0" xfId="8" applyNumberFormat="1" applyFont="1" applyFill="1" applyAlignment="1">
      <alignment horizontal="right"/>
    </xf>
    <xf numFmtId="1" fontId="7" fillId="0" borderId="0" xfId="8" applyNumberFormat="1" applyFont="1" applyFill="1" applyBorder="1" applyAlignment="1">
      <alignment horizontal="left"/>
    </xf>
    <xf numFmtId="3" fontId="9" fillId="0" borderId="0" xfId="0" applyNumberFormat="1" applyFont="1" applyAlignment="1">
      <alignment horizontal="right"/>
    </xf>
    <xf numFmtId="3" fontId="7" fillId="3" borderId="0" xfId="4" applyNumberFormat="1" applyFont="1" applyFill="1" applyAlignment="1">
      <alignment horizontal="right"/>
    </xf>
    <xf numFmtId="3" fontId="7" fillId="0" borderId="0" xfId="0" applyNumberFormat="1" applyFont="1" applyFill="1" applyAlignment="1">
      <alignment horizontal="right"/>
    </xf>
    <xf numFmtId="3" fontId="7" fillId="9" borderId="0" xfId="0" applyNumberFormat="1" applyFont="1" applyFill="1" applyAlignment="1">
      <alignment horizontal="right"/>
    </xf>
    <xf numFmtId="3" fontId="7" fillId="13" borderId="0" xfId="0" applyNumberFormat="1" applyFont="1" applyFill="1" applyAlignment="1">
      <alignment horizontal="right"/>
    </xf>
    <xf numFmtId="164" fontId="10" fillId="0" borderId="0" xfId="0" applyNumberFormat="1" applyFont="1" applyAlignment="1">
      <alignment horizontal="right"/>
    </xf>
    <xf numFmtId="164" fontId="8" fillId="0" borderId="0" xfId="0" applyNumberFormat="1" applyFont="1" applyAlignment="1">
      <alignment horizontal="right"/>
    </xf>
    <xf numFmtId="3" fontId="6" fillId="4" borderId="0" xfId="2" applyNumberFormat="1" applyFont="1" applyFill="1" applyAlignment="1">
      <alignment horizontal="right" vertical="center"/>
    </xf>
    <xf numFmtId="3" fontId="6" fillId="4" borderId="0" xfId="2" applyNumberFormat="1" applyFont="1" applyFill="1" applyBorder="1" applyAlignment="1">
      <alignment horizontal="right" vertical="center"/>
    </xf>
    <xf numFmtId="3" fontId="6" fillId="4" borderId="0" xfId="3" applyNumberFormat="1" applyFont="1" applyFill="1" applyAlignment="1">
      <alignment horizontal="right" vertical="center"/>
    </xf>
    <xf numFmtId="1" fontId="6" fillId="4" borderId="0" xfId="2" applyNumberFormat="1" applyFont="1" applyFill="1" applyAlignment="1">
      <alignment horizontal="right" vertical="center"/>
    </xf>
    <xf numFmtId="1" fontId="6" fillId="0" borderId="0" xfId="2" applyNumberFormat="1" applyFont="1" applyFill="1" applyBorder="1" applyAlignment="1">
      <alignment horizontal="right"/>
    </xf>
    <xf numFmtId="0" fontId="38" fillId="2" borderId="1" xfId="0" applyFont="1" applyFill="1" applyBorder="1" applyAlignment="1">
      <alignment horizontal="justify" vertical="center" wrapText="1"/>
    </xf>
    <xf numFmtId="0" fontId="38" fillId="0" borderId="1" xfId="0" applyFont="1" applyBorder="1" applyAlignment="1">
      <alignment vertical="center"/>
    </xf>
    <xf numFmtId="0" fontId="38" fillId="0" borderId="1" xfId="0" applyFont="1" applyBorder="1" applyAlignment="1">
      <alignment horizontal="left" vertical="center"/>
    </xf>
    <xf numFmtId="0" fontId="38" fillId="0" borderId="0" xfId="0" applyFont="1"/>
    <xf numFmtId="49" fontId="38" fillId="0" borderId="1" xfId="3" applyNumberFormat="1" applyFont="1" applyBorder="1" applyAlignment="1">
      <alignment horizontal="left" vertical="center"/>
    </xf>
    <xf numFmtId="0" fontId="38" fillId="2" borderId="3" xfId="0" applyFont="1" applyFill="1" applyBorder="1" applyAlignment="1">
      <alignment horizontal="justify" vertical="center" wrapText="1"/>
    </xf>
    <xf numFmtId="49" fontId="38" fillId="0" borderId="3" xfId="3" applyNumberFormat="1" applyFont="1" applyBorder="1" applyAlignment="1">
      <alignment horizontal="left" vertical="center"/>
    </xf>
    <xf numFmtId="0" fontId="38" fillId="0" borderId="3" xfId="0" applyFont="1" applyBorder="1" applyAlignment="1">
      <alignment vertical="center"/>
    </xf>
    <xf numFmtId="0" fontId="38" fillId="2" borderId="2" xfId="0" applyFont="1" applyFill="1" applyBorder="1" applyAlignment="1">
      <alignment horizontal="justify" vertical="center" wrapText="1"/>
    </xf>
    <xf numFmtId="49" fontId="38" fillId="0" borderId="2" xfId="3" applyNumberFormat="1" applyFont="1" applyBorder="1" applyAlignment="1">
      <alignment horizontal="left" vertical="center"/>
    </xf>
    <xf numFmtId="0" fontId="38" fillId="0" borderId="2" xfId="0" applyFont="1" applyBorder="1" applyAlignment="1">
      <alignment horizontal="left" vertical="center"/>
    </xf>
    <xf numFmtId="0" fontId="38" fillId="2" borderId="0" xfId="0" applyFont="1" applyFill="1" applyBorder="1" applyAlignment="1">
      <alignment horizontal="justify" vertical="center" wrapText="1"/>
    </xf>
    <xf numFmtId="49" fontId="38" fillId="0" borderId="0" xfId="3" applyNumberFormat="1" applyFont="1" applyBorder="1" applyAlignment="1">
      <alignment horizontal="left" vertical="center"/>
    </xf>
    <xf numFmtId="0" fontId="38" fillId="0" borderId="0" xfId="0" applyFont="1" applyBorder="1" applyAlignment="1">
      <alignment horizontal="left" vertical="center"/>
    </xf>
    <xf numFmtId="0" fontId="38" fillId="0" borderId="0" xfId="0" applyFont="1" applyBorder="1" applyAlignment="1">
      <alignment vertical="center"/>
    </xf>
    <xf numFmtId="0" fontId="38" fillId="0" borderId="2" xfId="0" applyFont="1" applyBorder="1" applyAlignment="1">
      <alignment vertical="center"/>
    </xf>
    <xf numFmtId="0" fontId="38" fillId="0" borderId="0" xfId="0" applyFont="1" applyAlignment="1">
      <alignment vertical="center"/>
    </xf>
    <xf numFmtId="0" fontId="39" fillId="0" borderId="0" xfId="0" applyFont="1"/>
    <xf numFmtId="1" fontId="41" fillId="0" borderId="0" xfId="4" applyNumberFormat="1" applyFont="1" applyFill="1" applyBorder="1"/>
    <xf numFmtId="3" fontId="40" fillId="11" borderId="0" xfId="0" applyNumberFormat="1" applyFont="1" applyFill="1"/>
    <xf numFmtId="3" fontId="41" fillId="0" borderId="0" xfId="4" applyNumberFormat="1" applyFont="1" applyFill="1" applyBorder="1"/>
    <xf numFmtId="3" fontId="40" fillId="3" borderId="0" xfId="4" applyNumberFormat="1" applyFont="1" applyFill="1" applyAlignment="1">
      <alignment horizontal="right"/>
    </xf>
    <xf numFmtId="3" fontId="41" fillId="0" borderId="0" xfId="4" applyNumberFormat="1" applyFont="1" applyAlignment="1">
      <alignment horizontal="right"/>
    </xf>
    <xf numFmtId="1" fontId="41" fillId="0" borderId="0" xfId="6" applyNumberFormat="1" applyFont="1" applyFill="1" applyBorder="1"/>
    <xf numFmtId="3" fontId="40" fillId="4" borderId="0" xfId="3" applyNumberFormat="1" applyFont="1" applyFill="1" applyAlignment="1">
      <alignment horizontal="right" vertical="center"/>
    </xf>
    <xf numFmtId="3" fontId="41" fillId="0" borderId="0" xfId="3" applyNumberFormat="1" applyFont="1" applyFill="1" applyBorder="1"/>
    <xf numFmtId="3" fontId="41" fillId="0" borderId="0" xfId="5" applyNumberFormat="1" applyFont="1" applyFill="1" applyBorder="1"/>
    <xf numFmtId="3" fontId="40" fillId="0" borderId="0" xfId="3" applyNumberFormat="1" applyFont="1" applyFill="1" applyBorder="1"/>
    <xf numFmtId="3" fontId="42" fillId="0" borderId="0" xfId="2" applyNumberFormat="1" applyFont="1" applyFill="1" applyBorder="1"/>
    <xf numFmtId="3" fontId="10" fillId="0" borderId="0" xfId="2" applyNumberFormat="1" applyFont="1" applyFill="1" applyBorder="1"/>
    <xf numFmtId="3" fontId="11" fillId="0" borderId="0" xfId="0" applyNumberFormat="1" applyFont="1" applyFill="1" applyBorder="1"/>
    <xf numFmtId="3" fontId="10" fillId="0" borderId="0" xfId="0" applyNumberFormat="1" applyFont="1" applyFill="1" applyBorder="1"/>
    <xf numFmtId="3" fontId="7" fillId="0" borderId="0" xfId="3" applyNumberFormat="1" applyFont="1" applyFill="1" applyBorder="1" applyAlignment="1">
      <alignment horizontal="left" indent="1"/>
    </xf>
    <xf numFmtId="165" fontId="7" fillId="13" borderId="0" xfId="0" applyNumberFormat="1" applyFont="1" applyFill="1" applyAlignment="1">
      <alignment horizontal="right"/>
    </xf>
    <xf numFmtId="3" fontId="6" fillId="0" borderId="1" xfId="2" quotePrefix="1" applyNumberFormat="1" applyFont="1" applyBorder="1" applyAlignment="1">
      <alignment horizontal="center" vertical="center"/>
    </xf>
    <xf numFmtId="1" fontId="6" fillId="0" borderId="1" xfId="2" quotePrefix="1" applyNumberFormat="1" applyFont="1" applyBorder="1" applyAlignment="1">
      <alignment horizontal="center" vertical="center"/>
    </xf>
    <xf numFmtId="1" fontId="6" fillId="0" borderId="1" xfId="2" applyNumberFormat="1" applyFont="1" applyBorder="1" applyAlignment="1">
      <alignment horizontal="center" vertical="center"/>
    </xf>
    <xf numFmtId="3" fontId="6" fillId="0" borderId="0" xfId="2" applyNumberFormat="1" applyFont="1" applyFill="1" applyBorder="1" applyAlignment="1">
      <alignment horizontal="right"/>
    </xf>
    <xf numFmtId="0" fontId="6" fillId="0" borderId="1" xfId="2" quotePrefix="1" applyNumberFormat="1" applyFont="1" applyBorder="1" applyAlignment="1">
      <alignment horizontal="center" vertical="center"/>
    </xf>
    <xf numFmtId="3" fontId="6" fillId="0" borderId="1" xfId="3" quotePrefix="1" applyNumberFormat="1" applyFont="1" applyBorder="1" applyAlignment="1">
      <alignment horizontal="center" vertical="center"/>
    </xf>
    <xf numFmtId="1" fontId="6" fillId="0" borderId="1" xfId="3" applyNumberFormat="1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165" fontId="7" fillId="0" borderId="0" xfId="2" quotePrefix="1" applyNumberFormat="1" applyFont="1" applyBorder="1" applyAlignment="1">
      <alignment horizontal="right"/>
    </xf>
    <xf numFmtId="3" fontId="43" fillId="11" borderId="0" xfId="0" applyNumberFormat="1" applyFont="1" applyFill="1"/>
    <xf numFmtId="3" fontId="7" fillId="3" borderId="0" xfId="6" applyNumberFormat="1" applyFont="1" applyFill="1" applyAlignment="1">
      <alignment horizontal="right"/>
    </xf>
    <xf numFmtId="164" fontId="4" fillId="13" borderId="0" xfId="8" applyNumberFormat="1" applyFont="1" applyFill="1" applyAlignment="1">
      <alignment horizontal="right"/>
    </xf>
    <xf numFmtId="3" fontId="7" fillId="13" borderId="0" xfId="3" applyNumberFormat="1" applyFont="1" applyFill="1" applyAlignment="1">
      <alignment horizontal="right" vertical="center"/>
    </xf>
    <xf numFmtId="165" fontId="44" fillId="0" borderId="0" xfId="8" applyNumberFormat="1" applyFont="1" applyFill="1" applyAlignment="1">
      <alignment horizontal="right"/>
    </xf>
    <xf numFmtId="3" fontId="2" fillId="0" borderId="0" xfId="2" applyNumberFormat="1" applyFont="1" applyBorder="1" applyAlignment="1">
      <alignment horizontal="right"/>
    </xf>
    <xf numFmtId="3" fontId="2" fillId="0" borderId="0" xfId="4" applyNumberFormat="1" applyFont="1" applyFill="1" applyBorder="1"/>
    <xf numFmtId="3" fontId="2" fillId="3" borderId="0" xfId="4" applyNumberFormat="1" applyFont="1" applyFill="1" applyAlignment="1">
      <alignment horizontal="right"/>
    </xf>
    <xf numFmtId="3" fontId="2" fillId="0" borderId="0" xfId="4" applyNumberFormat="1" applyFont="1" applyAlignment="1">
      <alignment horizontal="right"/>
    </xf>
    <xf numFmtId="3" fontId="2" fillId="13" borderId="0" xfId="4" applyNumberFormat="1" applyFont="1" applyFill="1" applyAlignment="1">
      <alignment horizontal="right"/>
    </xf>
    <xf numFmtId="3" fontId="2" fillId="0" borderId="0" xfId="0" applyNumberFormat="1" applyFont="1"/>
    <xf numFmtId="3" fontId="2" fillId="0" borderId="0" xfId="4" applyNumberFormat="1" applyFont="1" applyFill="1" applyAlignment="1">
      <alignment horizontal="right"/>
    </xf>
    <xf numFmtId="3" fontId="2" fillId="3" borderId="0" xfId="6" applyNumberFormat="1" applyFont="1" applyFill="1" applyAlignment="1">
      <alignment horizontal="right"/>
    </xf>
    <xf numFmtId="3" fontId="2" fillId="0" borderId="0" xfId="6" applyNumberFormat="1" applyFont="1" applyFill="1" applyAlignment="1">
      <alignment horizontal="right"/>
    </xf>
    <xf numFmtId="3" fontId="2" fillId="13" borderId="0" xfId="6" applyNumberFormat="1" applyFont="1" applyFill="1" applyAlignment="1">
      <alignment horizontal="right"/>
    </xf>
    <xf numFmtId="3" fontId="2" fillId="0" borderId="0" xfId="6" applyNumberFormat="1" applyFont="1" applyAlignment="1">
      <alignment horizontal="right"/>
    </xf>
    <xf numFmtId="4" fontId="2" fillId="13" borderId="0" xfId="4" applyNumberFormat="1" applyFont="1" applyFill="1" applyAlignment="1">
      <alignment horizontal="right"/>
    </xf>
    <xf numFmtId="4" fontId="2" fillId="0" borderId="0" xfId="4" applyNumberFormat="1" applyFont="1" applyAlignment="1">
      <alignment horizontal="right"/>
    </xf>
    <xf numFmtId="4" fontId="2" fillId="0" borderId="0" xfId="4" applyNumberFormat="1" applyFont="1" applyFill="1" applyBorder="1"/>
    <xf numFmtId="4" fontId="6" fillId="3" borderId="0" xfId="4" applyNumberFormat="1" applyFont="1" applyFill="1" applyAlignment="1">
      <alignment horizontal="right"/>
    </xf>
    <xf numFmtId="4" fontId="2" fillId="0" borderId="0" xfId="0" applyNumberFormat="1" applyFont="1"/>
    <xf numFmtId="4" fontId="6" fillId="0" borderId="0" xfId="4" applyNumberFormat="1" applyFont="1" applyAlignment="1">
      <alignment horizontal="right"/>
    </xf>
    <xf numFmtId="3" fontId="6" fillId="3" borderId="0" xfId="4" applyNumberFormat="1" applyFont="1" applyFill="1" applyAlignment="1">
      <alignment horizontal="right"/>
    </xf>
    <xf numFmtId="167" fontId="2" fillId="13" borderId="0" xfId="4" applyNumberFormat="1" applyFont="1" applyFill="1" applyAlignment="1">
      <alignment horizontal="right"/>
    </xf>
    <xf numFmtId="167" fontId="2" fillId="0" borderId="0" xfId="4" applyNumberFormat="1" applyFont="1" applyAlignment="1">
      <alignment horizontal="right"/>
    </xf>
    <xf numFmtId="3" fontId="6" fillId="3" borderId="0" xfId="6" applyNumberFormat="1" applyFont="1" applyFill="1" applyAlignment="1">
      <alignment horizontal="right"/>
    </xf>
    <xf numFmtId="4" fontId="2" fillId="13" borderId="0" xfId="6" applyNumberFormat="1" applyFont="1" applyFill="1" applyAlignment="1">
      <alignment horizontal="right"/>
    </xf>
    <xf numFmtId="4" fontId="2" fillId="0" borderId="0" xfId="6" applyNumberFormat="1" applyFont="1" applyAlignment="1">
      <alignment horizontal="right"/>
    </xf>
    <xf numFmtId="165" fontId="45" fillId="13" borderId="0" xfId="8" applyNumberFormat="1" applyFont="1" applyFill="1" applyAlignment="1">
      <alignment horizontal="right"/>
    </xf>
    <xf numFmtId="1" fontId="2" fillId="0" borderId="0" xfId="8" applyNumberFormat="1" applyFont="1" applyFill="1" applyBorder="1"/>
    <xf numFmtId="165" fontId="2" fillId="5" borderId="0" xfId="0" applyNumberFormat="1" applyFont="1" applyFill="1" applyBorder="1" applyAlignment="1">
      <alignment horizontal="right"/>
    </xf>
    <xf numFmtId="4" fontId="2" fillId="5" borderId="0" xfId="0" applyNumberFormat="1" applyFont="1" applyFill="1" applyBorder="1" applyAlignment="1">
      <alignment horizontal="right"/>
    </xf>
    <xf numFmtId="165" fontId="2" fillId="0" borderId="0" xfId="2" quotePrefix="1" applyNumberFormat="1" applyFont="1" applyBorder="1" applyAlignment="1">
      <alignment horizontal="right"/>
    </xf>
    <xf numFmtId="4" fontId="2" fillId="0" borderId="0" xfId="2" quotePrefix="1" applyNumberFormat="1" applyFont="1" applyBorder="1" applyAlignment="1">
      <alignment horizontal="right"/>
    </xf>
    <xf numFmtId="4" fontId="4" fillId="5" borderId="0" xfId="0" applyNumberFormat="1" applyFont="1" applyFill="1" applyBorder="1" applyAlignment="1">
      <alignment horizontal="right"/>
    </xf>
    <xf numFmtId="1" fontId="6" fillId="0" borderId="1" xfId="2" applyNumberFormat="1" applyFont="1" applyFill="1" applyBorder="1" applyAlignment="1">
      <alignment horizontal="center" vertical="center"/>
    </xf>
    <xf numFmtId="2" fontId="18" fillId="0" borderId="0" xfId="0" quotePrefix="1" applyNumberFormat="1" applyFont="1" applyAlignment="1">
      <alignment horizontal="center" vertical="center"/>
    </xf>
    <xf numFmtId="1" fontId="18" fillId="0" borderId="0" xfId="0" quotePrefix="1" applyNumberFormat="1" applyFont="1" applyAlignment="1">
      <alignment horizontal="center" vertical="center"/>
    </xf>
    <xf numFmtId="4" fontId="2" fillId="13" borderId="0" xfId="3" applyNumberFormat="1" applyFont="1" applyFill="1" applyBorder="1" applyAlignment="1">
      <alignment vertical="center"/>
    </xf>
    <xf numFmtId="1" fontId="2" fillId="0" borderId="0" xfId="4" applyNumberFormat="1" applyFont="1"/>
    <xf numFmtId="1" fontId="2" fillId="0" borderId="0" xfId="4" applyNumberFormat="1" applyFont="1" applyFill="1" applyBorder="1"/>
    <xf numFmtId="1" fontId="3" fillId="0" borderId="0" xfId="4" applyNumberFormat="1" applyFont="1" applyFill="1" applyBorder="1" applyAlignment="1">
      <alignment horizontal="right" vertical="center"/>
    </xf>
    <xf numFmtId="3" fontId="4" fillId="5" borderId="0" xfId="0" applyNumberFormat="1" applyFont="1" applyFill="1" applyBorder="1" applyAlignment="1">
      <alignment horizontal="right"/>
    </xf>
    <xf numFmtId="1" fontId="3" fillId="0" borderId="0" xfId="4" applyNumberFormat="1" applyFont="1" applyFill="1" applyBorder="1" applyAlignment="1">
      <alignment horizontal="right"/>
    </xf>
    <xf numFmtId="3" fontId="3" fillId="0" borderId="0" xfId="2" quotePrefix="1" applyNumberFormat="1" applyFont="1" applyBorder="1" applyAlignment="1">
      <alignment horizontal="right"/>
    </xf>
    <xf numFmtId="3" fontId="4" fillId="0" borderId="0" xfId="8" applyNumberFormat="1" applyFont="1" applyAlignment="1">
      <alignment horizontal="right"/>
    </xf>
    <xf numFmtId="3" fontId="4" fillId="3" borderId="0" xfId="8" applyNumberFormat="1" applyFont="1" applyFill="1" applyAlignment="1">
      <alignment horizontal="right"/>
    </xf>
    <xf numFmtId="3" fontId="4" fillId="0" borderId="0" xfId="8" applyNumberFormat="1" applyFont="1" applyFill="1" applyAlignment="1">
      <alignment horizontal="right"/>
    </xf>
    <xf numFmtId="3" fontId="4" fillId="13" borderId="0" xfId="8" applyNumberFormat="1" applyFont="1" applyFill="1" applyAlignment="1">
      <alignment horizontal="right"/>
    </xf>
    <xf numFmtId="3" fontId="3" fillId="0" borderId="0" xfId="8" applyNumberFormat="1" applyFont="1" applyAlignment="1">
      <alignment horizontal="right"/>
    </xf>
    <xf numFmtId="3" fontId="3" fillId="0" borderId="0" xfId="8" applyNumberFormat="1" applyFont="1" applyFill="1" applyBorder="1"/>
    <xf numFmtId="3" fontId="4" fillId="13" borderId="0" xfId="8" applyNumberFormat="1" applyFont="1" applyFill="1" applyBorder="1"/>
    <xf numFmtId="3" fontId="4" fillId="0" borderId="0" xfId="0" applyNumberFormat="1" applyFont="1" applyFill="1"/>
    <xf numFmtId="3" fontId="4" fillId="13" borderId="0" xfId="0" applyNumberFormat="1" applyFont="1" applyFill="1"/>
    <xf numFmtId="3" fontId="4" fillId="15" borderId="0" xfId="8" applyNumberFormat="1" applyFont="1" applyFill="1" applyAlignment="1">
      <alignment horizontal="right"/>
    </xf>
    <xf numFmtId="3" fontId="27" fillId="0" borderId="0" xfId="8" applyNumberFormat="1" applyFont="1" applyAlignment="1">
      <alignment horizontal="right"/>
    </xf>
    <xf numFmtId="3" fontId="3" fillId="0" borderId="0" xfId="8" applyNumberFormat="1" applyFont="1" applyFill="1" applyAlignment="1">
      <alignment horizontal="right"/>
    </xf>
    <xf numFmtId="3" fontId="27" fillId="0" borderId="0" xfId="8" applyNumberFormat="1" applyFont="1" applyFill="1" applyAlignment="1">
      <alignment horizontal="right"/>
    </xf>
    <xf numFmtId="3" fontId="46" fillId="0" borderId="0" xfId="8" applyNumberFormat="1" applyFont="1" applyAlignment="1">
      <alignment horizontal="right"/>
    </xf>
    <xf numFmtId="3" fontId="4" fillId="0" borderId="0" xfId="8" applyNumberFormat="1" applyFont="1" applyFill="1" applyBorder="1"/>
    <xf numFmtId="3" fontId="46" fillId="0" borderId="0" xfId="8" applyNumberFormat="1" applyFont="1" applyFill="1" applyAlignment="1">
      <alignment horizontal="right"/>
    </xf>
    <xf numFmtId="3" fontId="4" fillId="5" borderId="0" xfId="8" applyNumberFormat="1" applyFont="1" applyFill="1" applyAlignment="1">
      <alignment horizontal="right"/>
    </xf>
    <xf numFmtId="3" fontId="32" fillId="17" borderId="0" xfId="8" applyNumberFormat="1" applyFont="1" applyFill="1" applyAlignment="1">
      <alignment horizontal="right"/>
    </xf>
    <xf numFmtId="3" fontId="45" fillId="13" borderId="0" xfId="8" applyNumberFormat="1" applyFont="1" applyFill="1" applyAlignment="1">
      <alignment horizontal="right"/>
    </xf>
    <xf numFmtId="3" fontId="32" fillId="13" borderId="0" xfId="8" applyNumberFormat="1" applyFont="1" applyFill="1" applyAlignment="1">
      <alignment horizontal="right"/>
    </xf>
    <xf numFmtId="1" fontId="2" fillId="13" borderId="0" xfId="4" applyNumberFormat="1" applyFont="1" applyFill="1" applyAlignment="1">
      <alignment horizontal="right"/>
    </xf>
    <xf numFmtId="1" fontId="2" fillId="0" borderId="0" xfId="4" applyNumberFormat="1" applyFont="1" applyAlignment="1">
      <alignment horizontal="right"/>
    </xf>
    <xf numFmtId="1" fontId="2" fillId="0" borderId="0" xfId="4" applyNumberFormat="1" applyFont="1" applyFill="1" applyBorder="1" applyAlignment="1">
      <alignment horizontal="right"/>
    </xf>
    <xf numFmtId="3" fontId="6" fillId="0" borderId="0" xfId="4" applyNumberFormat="1" applyFont="1" applyAlignment="1">
      <alignment horizontal="right"/>
    </xf>
    <xf numFmtId="1" fontId="2" fillId="0" borderId="0" xfId="6" applyNumberFormat="1" applyFont="1" applyAlignment="1">
      <alignment horizontal="right"/>
    </xf>
    <xf numFmtId="1" fontId="2" fillId="0" borderId="0" xfId="6" applyNumberFormat="1" applyFont="1" applyFill="1" applyBorder="1" applyAlignment="1">
      <alignment horizontal="right"/>
    </xf>
    <xf numFmtId="1" fontId="2" fillId="13" borderId="0" xfId="6" applyNumberFormat="1" applyFont="1" applyFill="1" applyAlignment="1">
      <alignment horizontal="right"/>
    </xf>
    <xf numFmtId="165" fontId="47" fillId="3" borderId="0" xfId="8" applyNumberFormat="1" applyFont="1" applyFill="1" applyAlignment="1">
      <alignment horizontal="right"/>
    </xf>
    <xf numFmtId="165" fontId="47" fillId="5" borderId="0" xfId="8" applyNumberFormat="1" applyFont="1" applyFill="1" applyAlignment="1">
      <alignment horizontal="right"/>
    </xf>
    <xf numFmtId="165" fontId="47" fillId="0" borderId="0" xfId="8" applyNumberFormat="1" applyFont="1" applyFill="1" applyAlignment="1">
      <alignment horizontal="right"/>
    </xf>
    <xf numFmtId="1" fontId="6" fillId="0" borderId="0" xfId="2" applyNumberFormat="1" applyFont="1" applyFill="1" applyBorder="1" applyAlignment="1">
      <alignment horizontal="center"/>
    </xf>
    <xf numFmtId="49" fontId="7" fillId="0" borderId="0" xfId="5" applyNumberFormat="1" applyFont="1" applyFill="1"/>
    <xf numFmtId="49" fontId="7" fillId="0" borderId="0" xfId="5" applyNumberFormat="1" applyFont="1" applyFill="1" applyAlignment="1">
      <alignment horizontal="left"/>
    </xf>
    <xf numFmtId="3" fontId="7" fillId="0" borderId="0" xfId="5" applyNumberFormat="1" applyFont="1" applyFill="1" applyAlignment="1">
      <alignment horizontal="right"/>
    </xf>
    <xf numFmtId="49" fontId="7" fillId="0" borderId="0" xfId="1" applyNumberFormat="1" applyFont="1" applyFill="1"/>
    <xf numFmtId="49" fontId="7" fillId="0" borderId="0" xfId="3" applyNumberFormat="1" applyFont="1" applyFill="1" applyAlignment="1">
      <alignment horizontal="left"/>
    </xf>
    <xf numFmtId="49" fontId="7" fillId="0" borderId="0" xfId="5" applyNumberFormat="1" applyFont="1" applyFill="1" applyAlignment="1">
      <alignment horizontal="center"/>
    </xf>
    <xf numFmtId="49" fontId="7" fillId="0" borderId="0" xfId="2" applyNumberFormat="1" applyFont="1" applyFill="1" applyBorder="1"/>
    <xf numFmtId="49" fontId="7" fillId="0" borderId="0" xfId="2" applyNumberFormat="1" applyFont="1" applyFill="1" applyBorder="1" applyAlignment="1">
      <alignment horizontal="center"/>
    </xf>
    <xf numFmtId="1" fontId="7" fillId="0" borderId="0" xfId="2" applyNumberFormat="1" applyFont="1" applyFill="1" applyBorder="1" applyAlignment="1">
      <alignment horizontal="right"/>
    </xf>
    <xf numFmtId="49" fontId="7" fillId="0" borderId="0" xfId="9" applyNumberFormat="1" applyFont="1" applyFill="1"/>
    <xf numFmtId="49" fontId="8" fillId="0" borderId="0" xfId="0" applyNumberFormat="1" applyFont="1" applyFill="1" applyAlignment="1">
      <alignment horizontal="center"/>
    </xf>
    <xf numFmtId="1" fontId="8" fillId="0" borderId="0" xfId="0" applyNumberFormat="1" applyFont="1" applyFill="1" applyAlignment="1">
      <alignment horizontal="right"/>
    </xf>
    <xf numFmtId="49" fontId="7" fillId="0" borderId="0" xfId="0" applyNumberFormat="1" applyFont="1" applyFill="1" applyAlignment="1">
      <alignment horizontal="center"/>
    </xf>
    <xf numFmtId="3" fontId="8" fillId="0" borderId="0" xfId="0" applyNumberFormat="1" applyFont="1" applyFill="1" applyAlignment="1">
      <alignment horizontal="right"/>
    </xf>
    <xf numFmtId="1" fontId="3" fillId="0" borderId="2" xfId="2" applyNumberFormat="1" applyFont="1" applyFill="1" applyBorder="1" applyAlignment="1">
      <alignment horizontal="left" vertical="center"/>
    </xf>
    <xf numFmtId="1" fontId="6" fillId="0" borderId="0" xfId="2" applyNumberFormat="1" applyFont="1" applyFill="1" applyAlignment="1">
      <alignment horizontal="left" vertical="center"/>
    </xf>
    <xf numFmtId="1" fontId="7" fillId="0" borderId="0" xfId="6" applyNumberFormat="1" applyFont="1" applyFill="1" applyAlignment="1">
      <alignment horizontal="center"/>
    </xf>
    <xf numFmtId="1" fontId="7" fillId="0" borderId="0" xfId="6" applyNumberFormat="1" applyFont="1" applyFill="1" applyAlignment="1">
      <alignment horizontal="left"/>
    </xf>
    <xf numFmtId="49" fontId="6" fillId="0" borderId="0" xfId="2" applyNumberFormat="1" applyFont="1" applyFill="1" applyAlignment="1">
      <alignment horizontal="center"/>
    </xf>
    <xf numFmtId="49" fontId="6" fillId="0" borderId="2" xfId="2" applyNumberFormat="1" applyFont="1" applyFill="1" applyBorder="1" applyAlignment="1">
      <alignment horizontal="center" vertical="center"/>
    </xf>
    <xf numFmtId="49" fontId="7" fillId="0" borderId="0" xfId="7" applyNumberFormat="1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Alignment="1">
      <alignment horizontal="right"/>
    </xf>
    <xf numFmtId="1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center"/>
    </xf>
    <xf numFmtId="2" fontId="7" fillId="0" borderId="0" xfId="0" applyNumberFormat="1" applyFont="1" applyFill="1" applyAlignment="1">
      <alignment horizontal="right"/>
    </xf>
    <xf numFmtId="49" fontId="8" fillId="0" borderId="0" xfId="0" applyNumberFormat="1" applyFont="1" applyFill="1"/>
    <xf numFmtId="49" fontId="6" fillId="0" borderId="0" xfId="3" applyNumberFormat="1" applyFont="1" applyFill="1" applyAlignment="1">
      <alignment horizontal="center"/>
    </xf>
    <xf numFmtId="166" fontId="7" fillId="0" borderId="0" xfId="5" applyNumberFormat="1" applyFont="1" applyFill="1" applyAlignment="1">
      <alignment horizontal="right"/>
    </xf>
    <xf numFmtId="165" fontId="47" fillId="13" borderId="0" xfId="8" applyNumberFormat="1" applyFont="1" applyFill="1" applyAlignment="1">
      <alignment horizontal="right"/>
    </xf>
    <xf numFmtId="165" fontId="47" fillId="0" borderId="0" xfId="8" applyNumberFormat="1" applyFont="1" applyAlignment="1">
      <alignment horizontal="right"/>
    </xf>
    <xf numFmtId="165" fontId="48" fillId="0" borderId="0" xfId="8" applyNumberFormat="1" applyFont="1" applyAlignment="1">
      <alignment horizontal="right"/>
    </xf>
    <xf numFmtId="165" fontId="48" fillId="0" borderId="0" xfId="8" applyNumberFormat="1" applyFont="1" applyFill="1" applyBorder="1"/>
    <xf numFmtId="165" fontId="47" fillId="13" borderId="0" xfId="8" applyNumberFormat="1" applyFont="1" applyFill="1" applyBorder="1"/>
    <xf numFmtId="165" fontId="47" fillId="0" borderId="0" xfId="0" applyNumberFormat="1" applyFont="1" applyFill="1"/>
    <xf numFmtId="165" fontId="47" fillId="13" borderId="0" xfId="0" applyNumberFormat="1" applyFont="1" applyFill="1"/>
    <xf numFmtId="165" fontId="49" fillId="0" borderId="0" xfId="8" applyNumberFormat="1" applyFont="1" applyAlignment="1">
      <alignment horizontal="right"/>
    </xf>
    <xf numFmtId="165" fontId="48" fillId="0" borderId="0" xfId="8" applyNumberFormat="1" applyFont="1" applyFill="1" applyAlignment="1">
      <alignment horizontal="right"/>
    </xf>
    <xf numFmtId="165" fontId="49" fillId="0" borderId="0" xfId="8" applyNumberFormat="1" applyFont="1" applyFill="1" applyAlignment="1">
      <alignment horizontal="right"/>
    </xf>
    <xf numFmtId="165" fontId="47" fillId="0" borderId="0" xfId="8" applyNumberFormat="1" applyFont="1" applyFill="1" applyBorder="1"/>
    <xf numFmtId="165" fontId="47" fillId="15" borderId="0" xfId="8" applyNumberFormat="1" applyFont="1" applyFill="1" applyAlignment="1">
      <alignment horizontal="right"/>
    </xf>
    <xf numFmtId="1" fontId="6" fillId="0" borderId="0" xfId="2" applyNumberFormat="1" applyFont="1" applyFill="1" applyAlignment="1">
      <alignment horizontal="center"/>
    </xf>
    <xf numFmtId="1" fontId="7" fillId="0" borderId="0" xfId="8" applyNumberFormat="1" applyFont="1" applyFill="1" applyAlignment="1">
      <alignment horizontal="center"/>
    </xf>
    <xf numFmtId="1" fontId="4" fillId="0" borderId="0" xfId="8" applyNumberFormat="1" applyFont="1" applyFill="1" applyAlignment="1">
      <alignment horizontal="right"/>
    </xf>
    <xf numFmtId="4" fontId="47" fillId="13" borderId="0" xfId="8" applyNumberFormat="1" applyFont="1" applyFill="1" applyAlignment="1">
      <alignment horizontal="right"/>
    </xf>
    <xf numFmtId="4" fontId="47" fillId="0" borderId="0" xfId="8" applyNumberFormat="1" applyFont="1" applyFill="1" applyAlignment="1">
      <alignment horizontal="right"/>
    </xf>
    <xf numFmtId="4" fontId="47" fillId="0" borderId="0" xfId="8" applyNumberFormat="1" applyFont="1" applyAlignment="1">
      <alignment horizontal="right"/>
    </xf>
    <xf numFmtId="4" fontId="47" fillId="0" borderId="0" xfId="8" applyNumberFormat="1" applyFont="1" applyFill="1" applyBorder="1"/>
    <xf numFmtId="4" fontId="47" fillId="13" borderId="0" xfId="8" applyNumberFormat="1" applyFont="1" applyFill="1" applyBorder="1"/>
    <xf numFmtId="4" fontId="47" fillId="0" borderId="0" xfId="0" applyNumberFormat="1" applyFont="1" applyFill="1"/>
    <xf numFmtId="4" fontId="47" fillId="13" borderId="0" xfId="0" applyNumberFormat="1" applyFont="1" applyFill="1"/>
    <xf numFmtId="4" fontId="49" fillId="0" borderId="0" xfId="8" applyNumberFormat="1" applyFont="1" applyAlignment="1">
      <alignment horizontal="right"/>
    </xf>
    <xf numFmtId="4" fontId="49" fillId="0" borderId="0" xfId="8" applyNumberFormat="1" applyFont="1" applyFill="1" applyAlignment="1">
      <alignment horizontal="right"/>
    </xf>
    <xf numFmtId="4" fontId="47" fillId="3" borderId="0" xfId="8" applyNumberFormat="1" applyFont="1" applyFill="1" applyAlignment="1">
      <alignment horizontal="right"/>
    </xf>
    <xf numFmtId="1" fontId="7" fillId="0" borderId="0" xfId="4" applyNumberFormat="1" applyFont="1" applyFill="1" applyAlignment="1">
      <alignment horizontal="center"/>
    </xf>
    <xf numFmtId="1" fontId="7" fillId="0" borderId="0" xfId="4" applyNumberFormat="1" applyFont="1" applyFill="1" applyAlignment="1">
      <alignment horizontal="left"/>
    </xf>
    <xf numFmtId="49" fontId="6" fillId="0" borderId="1" xfId="2" applyNumberFormat="1" applyFont="1" applyFill="1" applyBorder="1" applyAlignment="1">
      <alignment horizontal="center" vertical="center"/>
    </xf>
    <xf numFmtId="49" fontId="6" fillId="0" borderId="0" xfId="2" applyNumberFormat="1" applyFont="1" applyFill="1" applyBorder="1" applyAlignment="1">
      <alignment horizontal="center" vertical="center"/>
    </xf>
    <xf numFmtId="49" fontId="6" fillId="0" borderId="1" xfId="3" applyNumberFormat="1" applyFont="1" applyFill="1" applyBorder="1" applyAlignment="1">
      <alignment horizontal="center" vertical="center"/>
    </xf>
    <xf numFmtId="49" fontId="7" fillId="0" borderId="0" xfId="5" applyNumberFormat="1" applyFont="1" applyFill="1" applyBorder="1" applyAlignment="1">
      <alignment horizontal="left"/>
    </xf>
    <xf numFmtId="49" fontId="7" fillId="0" borderId="0" xfId="3" applyNumberFormat="1" applyFont="1" applyFill="1" applyAlignment="1">
      <alignment horizontal="left" wrapText="1"/>
    </xf>
    <xf numFmtId="3" fontId="4" fillId="13" borderId="0" xfId="8" applyNumberFormat="1" applyFont="1" applyFill="1" applyBorder="1" applyProtection="1">
      <protection locked="0"/>
    </xf>
    <xf numFmtId="3" fontId="4" fillId="13" borderId="0" xfId="8" applyNumberFormat="1" applyFont="1" applyFill="1" applyAlignment="1" applyProtection="1">
      <alignment horizontal="right"/>
      <protection locked="0"/>
    </xf>
    <xf numFmtId="3" fontId="4" fillId="0" borderId="0" xfId="8" applyNumberFormat="1" applyFont="1" applyFill="1" applyAlignment="1" applyProtection="1">
      <alignment horizontal="right"/>
    </xf>
    <xf numFmtId="3" fontId="4" fillId="3" borderId="0" xfId="8" applyNumberFormat="1" applyFont="1" applyFill="1" applyAlignment="1" applyProtection="1">
      <alignment horizontal="right"/>
      <protection locked="0"/>
    </xf>
    <xf numFmtId="3" fontId="50" fillId="17" borderId="0" xfId="8" applyNumberFormat="1" applyFont="1" applyFill="1" applyAlignment="1" applyProtection="1">
      <alignment horizontal="right"/>
      <protection locked="0"/>
    </xf>
    <xf numFmtId="3" fontId="50" fillId="17" borderId="0" xfId="8" applyNumberFormat="1" applyFont="1" applyFill="1" applyAlignment="1">
      <alignment horizontal="right"/>
    </xf>
    <xf numFmtId="1" fontId="6" fillId="0" borderId="1" xfId="2" applyNumberFormat="1" applyFont="1" applyFill="1" applyBorder="1" applyAlignment="1">
      <alignment horizontal="center" vertical="center" wrapText="1"/>
    </xf>
    <xf numFmtId="49" fontId="2" fillId="14" borderId="0" xfId="3" applyNumberFormat="1" applyFont="1" applyFill="1" applyAlignment="1">
      <alignment horizontal="justify" vertical="center" wrapText="1"/>
    </xf>
    <xf numFmtId="1" fontId="6" fillId="4" borderId="0" xfId="2" applyNumberFormat="1" applyFont="1" applyFill="1" applyBorder="1" applyAlignment="1">
      <alignment horizontal="right" vertical="center"/>
    </xf>
    <xf numFmtId="3" fontId="6" fillId="4" borderId="0" xfId="3" applyNumberFormat="1" applyFont="1" applyFill="1" applyBorder="1" applyAlignment="1">
      <alignment horizontal="right" vertical="center"/>
    </xf>
    <xf numFmtId="3" fontId="2" fillId="13" borderId="0" xfId="3" applyNumberFormat="1" applyFont="1" applyFill="1" applyAlignment="1">
      <alignment horizontal="right" vertical="center"/>
    </xf>
    <xf numFmtId="2" fontId="2" fillId="13" borderId="0" xfId="3" applyNumberFormat="1" applyFont="1" applyFill="1" applyAlignment="1">
      <alignment horizontal="right" vertical="center"/>
    </xf>
    <xf numFmtId="2" fontId="2" fillId="13" borderId="0" xfId="3" applyNumberFormat="1" applyFont="1" applyFill="1" applyBorder="1" applyAlignment="1">
      <alignment vertical="center"/>
    </xf>
    <xf numFmtId="1" fontId="6" fillId="4" borderId="2" xfId="2" applyNumberFormat="1" applyFont="1" applyFill="1" applyBorder="1" applyAlignment="1">
      <alignment vertical="center"/>
    </xf>
    <xf numFmtId="3" fontId="47" fillId="13" borderId="0" xfId="8" applyNumberFormat="1" applyFont="1" applyFill="1" applyAlignment="1">
      <alignment horizontal="right"/>
    </xf>
    <xf numFmtId="3" fontId="6" fillId="2" borderId="0" xfId="2" applyNumberFormat="1" applyFont="1" applyFill="1" applyBorder="1" applyAlignment="1">
      <alignment horizontal="right" vertical="center"/>
    </xf>
    <xf numFmtId="3" fontId="2" fillId="3" borderId="0" xfId="3" applyNumberFormat="1" applyFont="1" applyFill="1" applyAlignment="1">
      <alignment horizontal="right"/>
    </xf>
    <xf numFmtId="1" fontId="2" fillId="0" borderId="0" xfId="6" applyNumberFormat="1" applyFont="1" applyFill="1" applyBorder="1"/>
    <xf numFmtId="166" fontId="7" fillId="0" borderId="0" xfId="3" applyNumberFormat="1" applyFont="1" applyFill="1" applyBorder="1"/>
    <xf numFmtId="1" fontId="3" fillId="4" borderId="0" xfId="2" applyNumberFormat="1" applyFont="1" applyFill="1" applyAlignment="1">
      <alignment horizontal="right"/>
    </xf>
    <xf numFmtId="1" fontId="3" fillId="0" borderId="0" xfId="2" applyNumberFormat="1" applyFont="1" applyFill="1" applyBorder="1"/>
    <xf numFmtId="1" fontId="5" fillId="0" borderId="0" xfId="0" applyNumberFormat="1" applyFont="1"/>
    <xf numFmtId="1" fontId="4" fillId="0" borderId="0" xfId="8" applyNumberFormat="1" applyFont="1" applyFill="1" applyAlignment="1">
      <alignment horizontal="center"/>
    </xf>
    <xf numFmtId="1" fontId="4" fillId="0" borderId="0" xfId="8" applyNumberFormat="1" applyFont="1" applyAlignment="1">
      <alignment horizontal="right"/>
    </xf>
    <xf numFmtId="1" fontId="6" fillId="0" borderId="3" xfId="2" applyNumberFormat="1" applyFont="1" applyBorder="1" applyAlignment="1">
      <alignment horizontal="center" vertical="center" wrapText="1"/>
    </xf>
    <xf numFmtId="1" fontId="3" fillId="0" borderId="1" xfId="2" applyNumberFormat="1" applyFont="1" applyBorder="1" applyAlignment="1">
      <alignment horizontal="center" vertical="center"/>
    </xf>
    <xf numFmtId="1" fontId="3" fillId="14" borderId="1" xfId="2" applyNumberFormat="1" applyFont="1" applyFill="1" applyBorder="1" applyAlignment="1">
      <alignment horizontal="center" vertical="center" wrapText="1"/>
    </xf>
    <xf numFmtId="1" fontId="3" fillId="0" borderId="1" xfId="2" quotePrefix="1" applyNumberFormat="1" applyFont="1" applyBorder="1" applyAlignment="1">
      <alignment horizontal="center" vertical="center"/>
    </xf>
    <xf numFmtId="3" fontId="7" fillId="13" borderId="0" xfId="4" applyNumberFormat="1" applyFont="1" applyFill="1" applyAlignment="1">
      <alignment horizontal="right"/>
    </xf>
    <xf numFmtId="3" fontId="6" fillId="2" borderId="2" xfId="2" applyNumberFormat="1" applyFont="1" applyFill="1" applyBorder="1" applyAlignment="1">
      <alignment horizontal="right" vertical="center"/>
    </xf>
    <xf numFmtId="1" fontId="6" fillId="4" borderId="2" xfId="2" applyNumberFormat="1" applyFont="1" applyFill="1" applyBorder="1" applyAlignment="1">
      <alignment horizontal="right" vertical="center"/>
    </xf>
    <xf numFmtId="3" fontId="6" fillId="4" borderId="2" xfId="2" applyNumberFormat="1" applyFont="1" applyFill="1" applyBorder="1" applyAlignment="1">
      <alignment horizontal="right" vertical="center"/>
    </xf>
    <xf numFmtId="49" fontId="3" fillId="4" borderId="2" xfId="2" applyNumberFormat="1" applyFont="1" applyFill="1" applyBorder="1" applyAlignment="1">
      <alignment vertical="center"/>
    </xf>
    <xf numFmtId="0" fontId="0" fillId="0" borderId="2" xfId="0" applyBorder="1" applyAlignment="1"/>
    <xf numFmtId="3" fontId="6" fillId="4" borderId="0" xfId="2" applyNumberFormat="1" applyFont="1" applyFill="1" applyAlignment="1">
      <alignment horizontal="right" vertical="center"/>
    </xf>
    <xf numFmtId="3" fontId="6" fillId="4" borderId="2" xfId="3" applyNumberFormat="1" applyFont="1" applyFill="1" applyBorder="1" applyAlignment="1">
      <alignment horizontal="right" vertical="center"/>
    </xf>
    <xf numFmtId="1" fontId="3" fillId="4" borderId="2" xfId="2" applyNumberFormat="1" applyFont="1" applyFill="1" applyBorder="1" applyAlignment="1">
      <alignment vertical="center"/>
    </xf>
    <xf numFmtId="1" fontId="3" fillId="0" borderId="1" xfId="2" applyNumberFormat="1" applyFont="1" applyBorder="1" applyAlignment="1">
      <alignment horizontal="center" vertical="center"/>
    </xf>
    <xf numFmtId="1" fontId="6" fillId="0" borderId="2" xfId="2" applyNumberFormat="1" applyFont="1" applyFill="1" applyBorder="1" applyAlignment="1">
      <alignment horizontal="right"/>
    </xf>
  </cellXfs>
  <cellStyles count="10">
    <cellStyle name="Normal" xfId="0" builtinId="0"/>
    <cellStyle name="Normal 2" xfId="1"/>
    <cellStyle name="Normal_Nutrient inputs; crops" xfId="2"/>
    <cellStyle name="Normal_Nutrient inputs; crops 2" xfId="3"/>
    <cellStyle name="Normal_Nutrient inputs; livestock" xfId="4"/>
    <cellStyle name="Standard_1.1Fertilisers" xfId="5"/>
    <cellStyle name="Standard_1.2 Livestock" xfId="6"/>
    <cellStyle name="Standard_1.3 Withdrawal" xfId="7"/>
    <cellStyle name="Standard_1.4 Crops and Forage" xfId="8"/>
    <cellStyle name="Standard_2.1Fertilizers" xfId="9"/>
  </cellStyles>
  <dxfs count="0"/>
  <tableStyles count="0" defaultTableStyle="TableStyleMedium2" defaultPivotStyle="PivotStyleLight16"/>
  <colors>
    <mruColors>
      <color rgb="FF0000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.I.G.A.2007/Nitr&#243;geno/05_Formato_OCDE_c&#225;lculo2023/Tragsatec/01_Model%20national%20level%20N%20(CPSA_AE_110N)_Spain_Junio2023_Tragsatec_v04_EUROSTA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AME Persistence"/>
      <sheetName val="Notes"/>
      <sheetName val="Sources"/>
      <sheetName val="Missing data and revisons"/>
      <sheetName val="1 Mineral Fertilisers "/>
      <sheetName val="2.1 Livestock"/>
      <sheetName val="2.2 Coefficients"/>
      <sheetName val="2.3 Excretion"/>
      <sheetName val="3.1 Withdrawal"/>
      <sheetName val="3.2 coefficients"/>
      <sheetName val="3.3 nutrient amount"/>
      <sheetName val="4.1 Other Organic Fertilisers"/>
      <sheetName val="4.2 coefficients"/>
      <sheetName val="4.3 nutrient amount"/>
      <sheetName val="Pegar 5.1"/>
      <sheetName val="5.1 Crops and Forage"/>
      <sheetName val="5.2 Coefficients"/>
      <sheetName val="Hoja3"/>
      <sheetName val="5.3 nutrient amount"/>
      <sheetName val="6.1 Seeds"/>
      <sheetName val="6.2 Coefficients"/>
      <sheetName val="6.3 nutrient amount"/>
      <sheetName val="7.3 nutrient amounts"/>
      <sheetName val="8.1 Biological Fixation"/>
      <sheetName val="8.2 Coefficients"/>
      <sheetName val="8.3 nutrient amount"/>
      <sheetName val="9.1 Atmospheric deposition"/>
      <sheetName val="9.2 Coefficients"/>
      <sheetName val="9.3 nutrient amount"/>
      <sheetName val="Carga emisiones"/>
      <sheetName val="10 Emissions"/>
      <sheetName val="11 Budget"/>
      <sheetName val="Gráficas"/>
      <sheetName val="Zonas Culti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8">
          <cell r="CJ8"/>
        </row>
        <row r="10">
          <cell r="CJ10"/>
        </row>
        <row r="11">
          <cell r="CJ11"/>
        </row>
        <row r="12">
          <cell r="CJ12"/>
        </row>
        <row r="15">
          <cell r="CJ15"/>
        </row>
        <row r="18">
          <cell r="CJ18"/>
        </row>
        <row r="19">
          <cell r="CJ19"/>
        </row>
        <row r="20">
          <cell r="CJ20"/>
        </row>
        <row r="21">
          <cell r="CJ21"/>
        </row>
        <row r="22">
          <cell r="CJ22"/>
        </row>
        <row r="24">
          <cell r="CJ24"/>
        </row>
        <row r="25">
          <cell r="CJ25"/>
        </row>
        <row r="26">
          <cell r="CJ26"/>
        </row>
        <row r="27">
          <cell r="CJ27"/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CI50"/>
  <sheetViews>
    <sheetView workbookViewId="0">
      <selection activeCell="DA43" sqref="DA43"/>
    </sheetView>
  </sheetViews>
  <sheetFormatPr baseColWidth="10" defaultColWidth="9.140625" defaultRowHeight="12.75" x14ac:dyDescent="0.2"/>
  <sheetData>
    <row r="1" spans="1:2" x14ac:dyDescent="0.2">
      <c r="A1">
        <v>0</v>
      </c>
      <c r="B1" t="s">
        <v>0</v>
      </c>
    </row>
    <row r="31" spans="87:87" x14ac:dyDescent="0.2">
      <c r="CI31" t="e">
        <f>CI8/'[1]7.3 nutrient amounts'!CJ8</f>
        <v>#DIV/0!</v>
      </c>
    </row>
    <row r="33" spans="87:87" x14ac:dyDescent="0.2">
      <c r="CI33" t="e">
        <f>CI10/'[1]7.3 nutrient amounts'!CJ10</f>
        <v>#DIV/0!</v>
      </c>
    </row>
    <row r="34" spans="87:87" x14ac:dyDescent="0.2">
      <c r="CI34" t="e">
        <f>CI11/'[1]7.3 nutrient amounts'!CJ11</f>
        <v>#DIV/0!</v>
      </c>
    </row>
    <row r="35" spans="87:87" x14ac:dyDescent="0.2">
      <c r="CI35" t="e">
        <f>CI12/'[1]7.3 nutrient amounts'!CJ12</f>
        <v>#DIV/0!</v>
      </c>
    </row>
    <row r="38" spans="87:87" x14ac:dyDescent="0.2">
      <c r="CI38" t="e">
        <f>CI15/'[1]7.3 nutrient amounts'!CJ15</f>
        <v>#DIV/0!</v>
      </c>
    </row>
    <row r="41" spans="87:87" x14ac:dyDescent="0.2">
      <c r="CI41" t="e">
        <f>CI18/'[1]7.3 nutrient amounts'!CJ18</f>
        <v>#DIV/0!</v>
      </c>
    </row>
    <row r="42" spans="87:87" x14ac:dyDescent="0.2">
      <c r="CI42" t="e">
        <f>CI19/'[1]7.3 nutrient amounts'!CJ19</f>
        <v>#DIV/0!</v>
      </c>
    </row>
    <row r="43" spans="87:87" x14ac:dyDescent="0.2">
      <c r="CI43" t="e">
        <f>CI20/'[1]7.3 nutrient amounts'!CJ20</f>
        <v>#DIV/0!</v>
      </c>
    </row>
    <row r="44" spans="87:87" x14ac:dyDescent="0.2">
      <c r="CI44" t="e">
        <f>CI21/'[1]7.3 nutrient amounts'!CJ21</f>
        <v>#DIV/0!</v>
      </c>
    </row>
    <row r="45" spans="87:87" x14ac:dyDescent="0.2">
      <c r="CI45" t="e">
        <f>CI22/'[1]7.3 nutrient amounts'!CJ22</f>
        <v>#DIV/0!</v>
      </c>
    </row>
    <row r="47" spans="87:87" x14ac:dyDescent="0.2">
      <c r="CI47" t="e">
        <f>CI24/'[1]7.3 nutrient amounts'!CJ24</f>
        <v>#DIV/0!</v>
      </c>
    </row>
    <row r="48" spans="87:87" x14ac:dyDescent="0.2">
      <c r="CI48" t="e">
        <f>CI25/'[1]7.3 nutrient amounts'!CJ25</f>
        <v>#DIV/0!</v>
      </c>
    </row>
    <row r="49" spans="87:87" x14ac:dyDescent="0.2">
      <c r="CI49" t="e">
        <f>CI26/'[1]7.3 nutrient amounts'!CJ26</f>
        <v>#DIV/0!</v>
      </c>
    </row>
    <row r="50" spans="87:87" x14ac:dyDescent="0.2">
      <c r="CI50" t="e">
        <f>CI27/'[1]7.3 nutrient amounts'!CJ27</f>
        <v>#DIV/0!</v>
      </c>
    </row>
  </sheetData>
  <phoneticPr fontId="17" type="noConversion"/>
  <pageMargins left="0.75" right="0.75" top="1" bottom="1" header="0.5" footer="0.5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AQ12"/>
  <sheetViews>
    <sheetView showZeros="0" zoomScale="85" zoomScaleNormal="85" workbookViewId="0">
      <pane xSplit="4" ySplit="2" topLeftCell="E3" activePane="bottomRight" state="frozen"/>
      <selection activeCell="CJ41" sqref="CJ41"/>
      <selection pane="topRight" activeCell="CJ41" sqref="CJ41"/>
      <selection pane="bottomLeft" activeCell="CJ41" sqref="CJ41"/>
      <selection pane="bottomRight" activeCell="E1" sqref="E1"/>
    </sheetView>
  </sheetViews>
  <sheetFormatPr baseColWidth="10" defaultColWidth="10.28515625" defaultRowHeight="15" outlineLevelCol="1" x14ac:dyDescent="0.25"/>
  <cols>
    <col min="1" max="1" width="9.28515625" style="71" customWidth="1"/>
    <col min="2" max="2" width="4.140625" style="67" customWidth="1"/>
    <col min="3" max="3" width="26" style="547" bestFit="1" customWidth="1"/>
    <col min="4" max="4" width="1.85546875" style="547" customWidth="1"/>
    <col min="5" max="5" width="7.42578125" style="531" bestFit="1" customWidth="1"/>
    <col min="6" max="6" width="6.5703125" style="531" bestFit="1" customWidth="1"/>
    <col min="7" max="8" width="6.28515625" style="534" hidden="1" customWidth="1" outlineLevel="1"/>
    <col min="9" max="11" width="6.28515625" style="27" hidden="1" customWidth="1" outlineLevel="1"/>
    <col min="12" max="12" width="6.7109375" style="27" bestFit="1" customWidth="1" collapsed="1"/>
    <col min="13" max="17" width="6.7109375" style="27" bestFit="1" customWidth="1"/>
    <col min="18" max="19" width="6.7109375" style="24" bestFit="1" customWidth="1"/>
    <col min="20" max="41" width="6.7109375" style="23" bestFit="1" customWidth="1"/>
    <col min="42" max="43" width="6.7109375" style="23" customWidth="1"/>
    <col min="44" max="16384" width="10.28515625" style="23"/>
  </cols>
  <sheetData>
    <row r="1" spans="1:43" s="32" customFormat="1" ht="30" customHeight="1" x14ac:dyDescent="0.2">
      <c r="A1" s="64" t="s">
        <v>646</v>
      </c>
      <c r="B1" s="65"/>
      <c r="C1" s="65"/>
      <c r="D1" s="65"/>
      <c r="E1" s="539"/>
      <c r="F1" s="539"/>
      <c r="G1" s="54"/>
      <c r="H1" s="54"/>
      <c r="I1" s="54"/>
      <c r="J1" s="54"/>
      <c r="K1" s="54"/>
      <c r="L1" s="54"/>
      <c r="M1" s="54"/>
      <c r="N1" s="54"/>
      <c r="O1" s="54"/>
      <c r="Q1" s="55"/>
      <c r="R1" s="56"/>
      <c r="AG1" s="398"/>
      <c r="AI1" s="613" t="s">
        <v>641</v>
      </c>
      <c r="AJ1" s="613"/>
      <c r="AK1" s="613"/>
      <c r="AL1" s="613"/>
      <c r="AM1" s="613"/>
    </row>
    <row r="2" spans="1:43" s="36" customFormat="1" ht="30" customHeight="1" x14ac:dyDescent="0.2">
      <c r="A2" s="68" t="s">
        <v>189</v>
      </c>
      <c r="B2" s="69"/>
      <c r="C2" s="70" t="s">
        <v>1</v>
      </c>
      <c r="D2" s="69"/>
      <c r="E2" s="211" t="s">
        <v>2</v>
      </c>
      <c r="F2" s="215" t="s">
        <v>0</v>
      </c>
      <c r="G2" s="436" t="s">
        <v>3</v>
      </c>
      <c r="H2" s="436" t="s">
        <v>4</v>
      </c>
      <c r="I2" s="436" t="s">
        <v>5</v>
      </c>
      <c r="J2" s="436" t="s">
        <v>6</v>
      </c>
      <c r="K2" s="436" t="s">
        <v>7</v>
      </c>
      <c r="L2" s="436" t="s">
        <v>8</v>
      </c>
      <c r="M2" s="436" t="s">
        <v>9</v>
      </c>
      <c r="N2" s="436" t="s">
        <v>10</v>
      </c>
      <c r="O2" s="436" t="s">
        <v>11</v>
      </c>
      <c r="P2" s="436" t="s">
        <v>12</v>
      </c>
      <c r="Q2" s="436" t="s">
        <v>13</v>
      </c>
      <c r="R2" s="436" t="s">
        <v>14</v>
      </c>
      <c r="S2" s="438">
        <v>1997</v>
      </c>
      <c r="T2" s="440">
        <v>1998</v>
      </c>
      <c r="U2" s="438">
        <v>1999</v>
      </c>
      <c r="V2" s="437">
        <v>2000</v>
      </c>
      <c r="W2" s="438">
        <v>2001</v>
      </c>
      <c r="X2" s="438">
        <v>2002</v>
      </c>
      <c r="Y2" s="438">
        <v>2003</v>
      </c>
      <c r="Z2" s="438">
        <v>2004</v>
      </c>
      <c r="AA2" s="438">
        <v>2005</v>
      </c>
      <c r="AB2" s="438">
        <v>2006</v>
      </c>
      <c r="AC2" s="438">
        <v>2007</v>
      </c>
      <c r="AD2" s="438">
        <v>2008</v>
      </c>
      <c r="AE2" s="438">
        <v>2009</v>
      </c>
      <c r="AF2" s="438">
        <v>2010</v>
      </c>
      <c r="AG2" s="438">
        <v>2011</v>
      </c>
      <c r="AH2" s="438">
        <v>2012</v>
      </c>
      <c r="AI2" s="438">
        <v>2013</v>
      </c>
      <c r="AJ2" s="438">
        <v>2014</v>
      </c>
      <c r="AK2" s="438">
        <v>2015</v>
      </c>
      <c r="AL2" s="438">
        <v>2016</v>
      </c>
      <c r="AM2" s="438">
        <v>2017</v>
      </c>
      <c r="AN2" s="438">
        <v>2018</v>
      </c>
      <c r="AO2" s="438">
        <v>2019</v>
      </c>
      <c r="AP2" s="438">
        <v>2020</v>
      </c>
      <c r="AQ2" s="438">
        <v>2021</v>
      </c>
    </row>
    <row r="3" spans="1:43" x14ac:dyDescent="0.25">
      <c r="C3" s="67"/>
      <c r="D3" s="67"/>
      <c r="E3" s="213"/>
      <c r="F3" s="213"/>
      <c r="G3" s="27"/>
      <c r="H3" s="27"/>
    </row>
    <row r="4" spans="1:43" s="16" customFormat="1" x14ac:dyDescent="0.25">
      <c r="A4" s="181" t="s">
        <v>457</v>
      </c>
      <c r="B4" s="76" t="s">
        <v>43</v>
      </c>
      <c r="C4" s="76"/>
      <c r="D4" s="76"/>
      <c r="E4" s="214"/>
      <c r="F4" s="214"/>
      <c r="G4" s="15">
        <f>G5+G6+G7+G8</f>
        <v>0</v>
      </c>
      <c r="H4" s="15">
        <f t="shared" ref="H4:Z4" si="0">H5+H6+H7+H8</f>
        <v>0</v>
      </c>
      <c r="I4" s="15">
        <f t="shared" si="0"/>
        <v>0</v>
      </c>
      <c r="J4" s="15">
        <f t="shared" si="0"/>
        <v>0</v>
      </c>
      <c r="K4" s="15">
        <f t="shared" si="0"/>
        <v>0</v>
      </c>
      <c r="L4" s="15">
        <f t="shared" si="0"/>
        <v>5600.8041819668961</v>
      </c>
      <c r="M4" s="15">
        <f t="shared" si="0"/>
        <v>6177.9804114427652</v>
      </c>
      <c r="N4" s="15">
        <f t="shared" si="0"/>
        <v>6393.2116015170195</v>
      </c>
      <c r="O4" s="15">
        <f t="shared" si="0"/>
        <v>6314.5134183132595</v>
      </c>
      <c r="P4" s="15">
        <f t="shared" si="0"/>
        <v>6606.0058829137706</v>
      </c>
      <c r="Q4" s="15">
        <f t="shared" si="0"/>
        <v>6054.4463849369067</v>
      </c>
      <c r="R4" s="15">
        <f t="shared" si="0"/>
        <v>6411.4039097056229</v>
      </c>
      <c r="S4" s="15">
        <f t="shared" si="0"/>
        <v>6299.8891155085257</v>
      </c>
      <c r="T4" s="15">
        <f t="shared" si="0"/>
        <v>6102.4640965614608</v>
      </c>
      <c r="U4" s="15">
        <f t="shared" si="0"/>
        <v>6669.8418536946638</v>
      </c>
      <c r="V4" s="15">
        <f t="shared" si="0"/>
        <v>7167.8686226265381</v>
      </c>
      <c r="W4" s="15">
        <f t="shared" si="0"/>
        <v>7085.1444200060978</v>
      </c>
      <c r="X4" s="15">
        <f t="shared" si="0"/>
        <v>7057.1133358618308</v>
      </c>
      <c r="Y4" s="15">
        <f t="shared" si="0"/>
        <v>7211.7220797005884</v>
      </c>
      <c r="Z4" s="15">
        <f t="shared" si="0"/>
        <v>7137.8788161791481</v>
      </c>
      <c r="AA4" s="15">
        <f t="shared" ref="AA4:AG4" si="1">AA5+AA6+AA7+AA8</f>
        <v>7445.781633417836</v>
      </c>
      <c r="AB4" s="15">
        <f t="shared" si="1"/>
        <v>7049.2820430515931</v>
      </c>
      <c r="AC4" s="15">
        <f t="shared" si="1"/>
        <v>7519.7011979133567</v>
      </c>
      <c r="AD4" s="15">
        <f t="shared" si="1"/>
        <v>6953.5727559150437</v>
      </c>
      <c r="AE4" s="15">
        <f t="shared" si="1"/>
        <v>6725.3082665090224</v>
      </c>
      <c r="AF4" s="15">
        <f t="shared" si="1"/>
        <v>6287.4407921681177</v>
      </c>
      <c r="AG4" s="15">
        <f t="shared" si="1"/>
        <v>5307.5680246706843</v>
      </c>
      <c r="AH4" s="15">
        <f t="shared" ref="AH4:AM4" si="2">AH5+AH6+AH7+AH8</f>
        <v>5042.8629894062506</v>
      </c>
      <c r="AI4" s="15">
        <f t="shared" si="2"/>
        <v>4948.1762847720938</v>
      </c>
      <c r="AJ4" s="15">
        <f t="shared" si="2"/>
        <v>5302.5518014490308</v>
      </c>
      <c r="AK4" s="15">
        <f t="shared" si="2"/>
        <v>5767.341152931438</v>
      </c>
      <c r="AL4" s="15">
        <f t="shared" si="2"/>
        <v>6078.8027724327758</v>
      </c>
      <c r="AM4" s="15">
        <f t="shared" si="2"/>
        <v>5964.5949469865373</v>
      </c>
      <c r="AN4" s="15">
        <f t="shared" ref="AN4:AO4" si="3">AN5+AN6+AN7+AN8</f>
        <v>6379.1641635376436</v>
      </c>
      <c r="AO4" s="15">
        <f t="shared" si="3"/>
        <v>6860.9722068998271</v>
      </c>
      <c r="AP4" s="15">
        <f t="shared" ref="AP4:AQ4" si="4">AP5+AP6+AP7+AP8</f>
        <v>6769.3304755144009</v>
      </c>
      <c r="AQ4" s="15">
        <f t="shared" si="4"/>
        <v>6613.3850885319425</v>
      </c>
    </row>
    <row r="5" spans="1:43" s="16" customFormat="1" x14ac:dyDescent="0.25">
      <c r="A5" s="181" t="s">
        <v>458</v>
      </c>
      <c r="B5" s="39"/>
      <c r="C5" s="39" t="s">
        <v>74</v>
      </c>
      <c r="D5" s="39"/>
      <c r="E5" s="214"/>
      <c r="F5" s="214"/>
      <c r="G5" s="19">
        <f>'3.1 Withdrawal'!G5*'3.2 coefficients'!G5</f>
        <v>0</v>
      </c>
      <c r="H5" s="19">
        <f>'3.1 Withdrawal'!H5*'3.2 coefficients'!H5</f>
        <v>0</v>
      </c>
      <c r="I5" s="19">
        <f>'3.1 Withdrawal'!I5*'3.2 coefficients'!I5</f>
        <v>0</v>
      </c>
      <c r="J5" s="19">
        <f>'3.1 Withdrawal'!J5*'3.2 coefficients'!J5</f>
        <v>0</v>
      </c>
      <c r="K5" s="19">
        <f>'3.1 Withdrawal'!K5*'3.2 coefficients'!K5</f>
        <v>0</v>
      </c>
      <c r="L5" s="19">
        <f>'3.1 Withdrawal'!L5*'3.2 coefficients'!L5</f>
        <v>0</v>
      </c>
      <c r="M5" s="19">
        <f>'3.1 Withdrawal'!M5*'3.2 coefficients'!M5</f>
        <v>0</v>
      </c>
      <c r="N5" s="19">
        <f>'3.1 Withdrawal'!N5*'3.2 coefficients'!N5</f>
        <v>0</v>
      </c>
      <c r="O5" s="19">
        <f>'3.1 Withdrawal'!O5*'3.2 coefficients'!O5</f>
        <v>0</v>
      </c>
      <c r="P5" s="19">
        <f>'3.1 Withdrawal'!P5*'3.2 coefficients'!P5</f>
        <v>0</v>
      </c>
      <c r="Q5" s="19">
        <f>'3.1 Withdrawal'!Q5*'3.2 coefficients'!Q5</f>
        <v>0</v>
      </c>
      <c r="R5" s="19">
        <f>'3.1 Withdrawal'!R5*'3.2 coefficients'!R5</f>
        <v>0</v>
      </c>
      <c r="S5" s="19">
        <f>'3.1 Withdrawal'!S5*'3.2 coefficients'!S5</f>
        <v>0</v>
      </c>
      <c r="T5" s="19">
        <f>'3.1 Withdrawal'!T5*'3.2 coefficients'!T5</f>
        <v>0</v>
      </c>
      <c r="U5" s="19">
        <f>'3.1 Withdrawal'!U5*'3.2 coefficients'!U5</f>
        <v>0</v>
      </c>
      <c r="V5" s="19">
        <f>'3.1 Withdrawal'!V5*'3.2 coefficients'!V5</f>
        <v>0</v>
      </c>
      <c r="W5" s="19">
        <f>'3.1 Withdrawal'!W5*'3.2 coefficients'!W5</f>
        <v>0</v>
      </c>
      <c r="X5" s="19">
        <f>'3.1 Withdrawal'!X5*'3.2 coefficients'!X5</f>
        <v>0</v>
      </c>
      <c r="Y5" s="19">
        <f>'3.1 Withdrawal'!Y5*'3.2 coefficients'!Y5</f>
        <v>0</v>
      </c>
      <c r="Z5" s="19">
        <f>'3.1 Withdrawal'!Z5*'3.2 coefficients'!Z5</f>
        <v>0</v>
      </c>
      <c r="AA5" s="19">
        <f>'3.1 Withdrawal'!AA5*'3.2 coefficients'!AA5</f>
        <v>0</v>
      </c>
      <c r="AB5" s="19">
        <f>'3.1 Withdrawal'!AB5*'3.2 coefficients'!AB5</f>
        <v>0</v>
      </c>
      <c r="AC5" s="19">
        <f>'3.1 Withdrawal'!AC5*'3.2 coefficients'!AC5</f>
        <v>0</v>
      </c>
      <c r="AD5" s="19">
        <f>'3.1 Withdrawal'!AD5*'3.2 coefficients'!AD5</f>
        <v>0</v>
      </c>
      <c r="AE5" s="19">
        <f>'3.1 Withdrawal'!AE5*'3.2 coefficients'!AE5</f>
        <v>0</v>
      </c>
      <c r="AF5" s="19">
        <f>'3.1 Withdrawal'!AF5*'3.2 coefficients'!AF5</f>
        <v>0</v>
      </c>
      <c r="AG5" s="19">
        <f>'3.1 Withdrawal'!AG5*'3.2 coefficients'!AG5</f>
        <v>0</v>
      </c>
      <c r="AH5" s="19">
        <f>'3.1 Withdrawal'!AH5*'3.2 coefficients'!AH5</f>
        <v>0</v>
      </c>
      <c r="AI5" s="19">
        <f>'3.1 Withdrawal'!AI5*'3.2 coefficients'!AI5</f>
        <v>0</v>
      </c>
      <c r="AJ5" s="19">
        <f>'3.1 Withdrawal'!AJ5*'3.2 coefficients'!AJ5</f>
        <v>0</v>
      </c>
      <c r="AK5" s="19">
        <f>'3.1 Withdrawal'!AK5*'3.2 coefficients'!AK5</f>
        <v>0</v>
      </c>
      <c r="AL5" s="19">
        <f>'3.1 Withdrawal'!AL5*'3.2 coefficients'!AL5</f>
        <v>0</v>
      </c>
      <c r="AM5" s="19">
        <f>'3.1 Withdrawal'!AM5*'3.2 coefficients'!AM5</f>
        <v>0</v>
      </c>
      <c r="AN5" s="19">
        <f>'3.1 Withdrawal'!AN5*'3.2 coefficients'!AN5</f>
        <v>0</v>
      </c>
      <c r="AO5" s="19">
        <f>'3.1 Withdrawal'!AO5*'3.2 coefficients'!AO5</f>
        <v>0</v>
      </c>
      <c r="AP5" s="19">
        <f>'3.1 Withdrawal'!AP5*'3.2 coefficients'!AP5</f>
        <v>0</v>
      </c>
      <c r="AQ5" s="19">
        <f>'3.1 Withdrawal'!AQ5*'3.2 coefficients'!AQ5</f>
        <v>0</v>
      </c>
    </row>
    <row r="6" spans="1:43" s="16" customFormat="1" x14ac:dyDescent="0.25">
      <c r="A6" s="181" t="s">
        <v>459</v>
      </c>
      <c r="B6" s="39"/>
      <c r="C6" s="39" t="s">
        <v>44</v>
      </c>
      <c r="D6" s="39"/>
      <c r="E6" s="214"/>
      <c r="F6" s="214"/>
      <c r="G6" s="19">
        <f>'3.1 Withdrawal'!G6*'3.2 coefficients'!G6</f>
        <v>0</v>
      </c>
      <c r="H6" s="19">
        <f>'3.1 Withdrawal'!H6*'3.2 coefficients'!H6</f>
        <v>0</v>
      </c>
      <c r="I6" s="19">
        <f>'3.1 Withdrawal'!I6*'3.2 coefficients'!I6</f>
        <v>0</v>
      </c>
      <c r="J6" s="19">
        <f>'3.1 Withdrawal'!J6*'3.2 coefficients'!J6</f>
        <v>0</v>
      </c>
      <c r="K6" s="19">
        <f>'3.1 Withdrawal'!K6*'3.2 coefficients'!K6</f>
        <v>0</v>
      </c>
      <c r="L6" s="19">
        <f>'3.1 Withdrawal'!L6*'3.2 coefficients'!L6</f>
        <v>0</v>
      </c>
      <c r="M6" s="19">
        <f>'3.1 Withdrawal'!M6*'3.2 coefficients'!M6</f>
        <v>0</v>
      </c>
      <c r="N6" s="19">
        <f>'3.1 Withdrawal'!N6*'3.2 coefficients'!N6</f>
        <v>0</v>
      </c>
      <c r="O6" s="19">
        <f>'3.1 Withdrawal'!O6*'3.2 coefficients'!O6</f>
        <v>0</v>
      </c>
      <c r="P6" s="19">
        <f>'3.1 Withdrawal'!P6*'3.2 coefficients'!P6</f>
        <v>0</v>
      </c>
      <c r="Q6" s="19">
        <f>'3.1 Withdrawal'!Q6*'3.2 coefficients'!Q6</f>
        <v>0</v>
      </c>
      <c r="R6" s="19">
        <f>'3.1 Withdrawal'!R6*'3.2 coefficients'!R6</f>
        <v>0</v>
      </c>
      <c r="S6" s="19">
        <f>'3.1 Withdrawal'!S6*'3.2 coefficients'!S6</f>
        <v>0</v>
      </c>
      <c r="T6" s="19">
        <f>'3.1 Withdrawal'!T6*'3.2 coefficients'!T6</f>
        <v>0</v>
      </c>
      <c r="U6" s="19">
        <f>'3.1 Withdrawal'!U6*'3.2 coefficients'!U6</f>
        <v>0</v>
      </c>
      <c r="V6" s="19">
        <f>'3.1 Withdrawal'!V6*'3.2 coefficients'!V6</f>
        <v>0</v>
      </c>
      <c r="W6" s="19">
        <f>'3.1 Withdrawal'!W6*'3.2 coefficients'!W6</f>
        <v>0</v>
      </c>
      <c r="X6" s="19">
        <f>'3.1 Withdrawal'!X6*'3.2 coefficients'!X6</f>
        <v>0</v>
      </c>
      <c r="Y6" s="19">
        <f>'3.1 Withdrawal'!Y6*'3.2 coefficients'!Y6</f>
        <v>0</v>
      </c>
      <c r="Z6" s="19">
        <f>'3.1 Withdrawal'!Z6*'3.2 coefficients'!Z6</f>
        <v>0</v>
      </c>
      <c r="AA6" s="19">
        <f>'3.1 Withdrawal'!AA6*'3.2 coefficients'!AA6</f>
        <v>0</v>
      </c>
      <c r="AB6" s="19">
        <f>'3.1 Withdrawal'!AB6*'3.2 coefficients'!AB6</f>
        <v>0</v>
      </c>
      <c r="AC6" s="19">
        <f>'3.1 Withdrawal'!AC6*'3.2 coefficients'!AC6</f>
        <v>0</v>
      </c>
      <c r="AD6" s="19">
        <f>'3.1 Withdrawal'!AD6*'3.2 coefficients'!AD6</f>
        <v>0</v>
      </c>
      <c r="AE6" s="19">
        <f>'3.1 Withdrawal'!AE6*'3.2 coefficients'!AE6</f>
        <v>0</v>
      </c>
      <c r="AF6" s="19">
        <f>'3.1 Withdrawal'!AF6*'3.2 coefficients'!AF6</f>
        <v>0</v>
      </c>
      <c r="AG6" s="19">
        <f>'3.1 Withdrawal'!AG6*'3.2 coefficients'!AG6</f>
        <v>0</v>
      </c>
      <c r="AH6" s="19">
        <f>'3.1 Withdrawal'!AH6*'3.2 coefficients'!AH6</f>
        <v>0</v>
      </c>
      <c r="AI6" s="19">
        <f>'3.1 Withdrawal'!AI6*'3.2 coefficients'!AI6</f>
        <v>0</v>
      </c>
      <c r="AJ6" s="19">
        <f>'3.1 Withdrawal'!AJ6*'3.2 coefficients'!AJ6</f>
        <v>0</v>
      </c>
      <c r="AK6" s="19">
        <f>'3.1 Withdrawal'!AK6*'3.2 coefficients'!AK6</f>
        <v>0</v>
      </c>
      <c r="AL6" s="19">
        <f>'3.1 Withdrawal'!AL6*'3.2 coefficients'!AL6</f>
        <v>0</v>
      </c>
      <c r="AM6" s="19">
        <f>'3.1 Withdrawal'!AM6*'3.2 coefficients'!AM6</f>
        <v>0</v>
      </c>
      <c r="AN6" s="19">
        <f>'3.1 Withdrawal'!AN6*'3.2 coefficients'!AN6</f>
        <v>0</v>
      </c>
      <c r="AO6" s="19">
        <f>'3.1 Withdrawal'!AO6*'3.2 coefficients'!AO6</f>
        <v>0</v>
      </c>
      <c r="AP6" s="19">
        <f>'3.1 Withdrawal'!AP6*'3.2 coefficients'!AP6</f>
        <v>0</v>
      </c>
      <c r="AQ6" s="19">
        <f>'3.1 Withdrawal'!AQ6*'3.2 coefficients'!AQ6</f>
        <v>0</v>
      </c>
    </row>
    <row r="7" spans="1:43" s="16" customFormat="1" x14ac:dyDescent="0.25">
      <c r="A7" s="181" t="s">
        <v>460</v>
      </c>
      <c r="B7" s="39"/>
      <c r="C7" s="39" t="s">
        <v>45</v>
      </c>
      <c r="D7" s="39"/>
      <c r="E7" s="214"/>
      <c r="F7" s="214"/>
      <c r="G7" s="19">
        <f>'3.1 Withdrawal'!G7*'3.2 coefficients'!G7</f>
        <v>0</v>
      </c>
      <c r="H7" s="19">
        <f>'3.1 Withdrawal'!H7*'3.2 coefficients'!H7</f>
        <v>0</v>
      </c>
      <c r="I7" s="19">
        <f>'3.1 Withdrawal'!I7*'3.2 coefficients'!I7</f>
        <v>0</v>
      </c>
      <c r="J7" s="19">
        <f>'3.1 Withdrawal'!J7*'3.2 coefficients'!J7</f>
        <v>0</v>
      </c>
      <c r="K7" s="19">
        <f>'3.1 Withdrawal'!K7*'3.2 coefficients'!K7</f>
        <v>0</v>
      </c>
      <c r="L7" s="19">
        <f>'3.1 Withdrawal'!L7*'3.2 coefficients'!L7</f>
        <v>0</v>
      </c>
      <c r="M7" s="19">
        <f>'3.1 Withdrawal'!M7*'3.2 coefficients'!M7</f>
        <v>0</v>
      </c>
      <c r="N7" s="19">
        <f>'3.1 Withdrawal'!N7*'3.2 coefficients'!N7</f>
        <v>0</v>
      </c>
      <c r="O7" s="19">
        <f>'3.1 Withdrawal'!O7*'3.2 coefficients'!O7</f>
        <v>0</v>
      </c>
      <c r="P7" s="19">
        <f>'3.1 Withdrawal'!P7*'3.2 coefficients'!P7</f>
        <v>0</v>
      </c>
      <c r="Q7" s="19">
        <f>'3.1 Withdrawal'!Q7*'3.2 coefficients'!Q7</f>
        <v>0</v>
      </c>
      <c r="R7" s="19">
        <f>'3.1 Withdrawal'!R7*'3.2 coefficients'!R7</f>
        <v>0</v>
      </c>
      <c r="S7" s="19">
        <f>'3.1 Withdrawal'!S7*'3.2 coefficients'!S7</f>
        <v>0</v>
      </c>
      <c r="T7" s="19">
        <f>'3.1 Withdrawal'!T7*'3.2 coefficients'!T7</f>
        <v>0</v>
      </c>
      <c r="U7" s="19">
        <f>'3.1 Withdrawal'!U7*'3.2 coefficients'!U7</f>
        <v>0</v>
      </c>
      <c r="V7" s="19">
        <f>'3.1 Withdrawal'!V7*'3.2 coefficients'!V7</f>
        <v>0</v>
      </c>
      <c r="W7" s="19">
        <f>'3.1 Withdrawal'!W7*'3.2 coefficients'!W7</f>
        <v>0</v>
      </c>
      <c r="X7" s="19">
        <f>'3.1 Withdrawal'!X7*'3.2 coefficients'!X7</f>
        <v>0</v>
      </c>
      <c r="Y7" s="19">
        <f>'3.1 Withdrawal'!Y7*'3.2 coefficients'!Y7</f>
        <v>0</v>
      </c>
      <c r="Z7" s="19">
        <f>'3.1 Withdrawal'!Z7*'3.2 coefficients'!Z7</f>
        <v>0</v>
      </c>
      <c r="AA7" s="19">
        <f>'3.1 Withdrawal'!AA7*'3.2 coefficients'!AA7</f>
        <v>0</v>
      </c>
      <c r="AB7" s="19">
        <f>'3.1 Withdrawal'!AB7*'3.2 coefficients'!AB7</f>
        <v>0</v>
      </c>
      <c r="AC7" s="19">
        <f>'3.1 Withdrawal'!AC7*'3.2 coefficients'!AC7</f>
        <v>0</v>
      </c>
      <c r="AD7" s="19">
        <f>'3.1 Withdrawal'!AD7*'3.2 coefficients'!AD7</f>
        <v>0</v>
      </c>
      <c r="AE7" s="19">
        <f>'3.1 Withdrawal'!AE7*'3.2 coefficients'!AE7</f>
        <v>0</v>
      </c>
      <c r="AF7" s="19">
        <f>'3.1 Withdrawal'!AF7*'3.2 coefficients'!AF7</f>
        <v>0</v>
      </c>
      <c r="AG7" s="19">
        <f>'3.1 Withdrawal'!AG7*'3.2 coefficients'!AG7</f>
        <v>0</v>
      </c>
      <c r="AH7" s="19">
        <f>'3.1 Withdrawal'!AH7*'3.2 coefficients'!AH7</f>
        <v>0</v>
      </c>
      <c r="AI7" s="19">
        <f>'3.1 Withdrawal'!AI7*'3.2 coefficients'!AI7</f>
        <v>0</v>
      </c>
      <c r="AJ7" s="19">
        <f>'3.1 Withdrawal'!AJ7*'3.2 coefficients'!AJ7</f>
        <v>0</v>
      </c>
      <c r="AK7" s="19">
        <f>'3.1 Withdrawal'!AK7*'3.2 coefficients'!AK7</f>
        <v>0</v>
      </c>
      <c r="AL7" s="19">
        <f>'3.1 Withdrawal'!AL7*'3.2 coefficients'!AL7</f>
        <v>0</v>
      </c>
      <c r="AM7" s="19">
        <f>'3.1 Withdrawal'!AM7*'3.2 coefficients'!AM7</f>
        <v>0</v>
      </c>
      <c r="AN7" s="19">
        <f>'3.1 Withdrawal'!AN7*'3.2 coefficients'!AN7</f>
        <v>0</v>
      </c>
      <c r="AO7" s="19">
        <f>'3.1 Withdrawal'!AO7*'3.2 coefficients'!AO7</f>
        <v>0</v>
      </c>
      <c r="AP7" s="19">
        <f>'3.1 Withdrawal'!AP7*'3.2 coefficients'!AP7</f>
        <v>0</v>
      </c>
      <c r="AQ7" s="19">
        <f>'3.1 Withdrawal'!AQ7*'3.2 coefficients'!AQ7</f>
        <v>0</v>
      </c>
    </row>
    <row r="8" spans="1:43" s="16" customFormat="1" x14ac:dyDescent="0.25">
      <c r="A8" s="181" t="s">
        <v>461</v>
      </c>
      <c r="B8" s="39"/>
      <c r="C8" s="39" t="s">
        <v>46</v>
      </c>
      <c r="D8" s="39"/>
      <c r="E8" s="214"/>
      <c r="F8" s="214"/>
      <c r="G8" s="19">
        <f>'3.1 Withdrawal'!G8*'3.2 coefficients'!G8</f>
        <v>0</v>
      </c>
      <c r="H8" s="19">
        <f>'3.1 Withdrawal'!H8*'3.2 coefficients'!H8</f>
        <v>0</v>
      </c>
      <c r="I8" s="19">
        <f>'3.1 Withdrawal'!I8*'3.2 coefficients'!I8</f>
        <v>0</v>
      </c>
      <c r="J8" s="19">
        <f>'3.1 Withdrawal'!J8*'3.2 coefficients'!J8</f>
        <v>0</v>
      </c>
      <c r="K8" s="19">
        <f>'3.1 Withdrawal'!K8*'3.2 coefficients'!K8</f>
        <v>0</v>
      </c>
      <c r="L8" s="19">
        <v>5600.8041819668961</v>
      </c>
      <c r="M8" s="19">
        <v>6177.9804114427652</v>
      </c>
      <c r="N8" s="19">
        <v>6393.2116015170195</v>
      </c>
      <c r="O8" s="19">
        <v>6314.5134183132595</v>
      </c>
      <c r="P8" s="19">
        <v>6606.0058829137706</v>
      </c>
      <c r="Q8" s="19">
        <v>6054.4463849369067</v>
      </c>
      <c r="R8" s="19">
        <v>6411.4039097056229</v>
      </c>
      <c r="S8" s="19">
        <v>6299.8891155085257</v>
      </c>
      <c r="T8" s="19">
        <v>6102.4640965614608</v>
      </c>
      <c r="U8" s="19">
        <v>6669.8418536946638</v>
      </c>
      <c r="V8" s="19">
        <v>7167.8686226265381</v>
      </c>
      <c r="W8" s="19">
        <v>7085.1444200060978</v>
      </c>
      <c r="X8" s="19">
        <v>7057.1133358618308</v>
      </c>
      <c r="Y8" s="19">
        <v>7211.7220797005884</v>
      </c>
      <c r="Z8" s="19">
        <v>7137.8788161791481</v>
      </c>
      <c r="AA8" s="19">
        <v>7445.781633417836</v>
      </c>
      <c r="AB8" s="19">
        <v>7049.2820430515931</v>
      </c>
      <c r="AC8" s="19">
        <v>7519.7011979133567</v>
      </c>
      <c r="AD8" s="19">
        <v>6953.5727559150437</v>
      </c>
      <c r="AE8" s="19">
        <v>6725.3082665090224</v>
      </c>
      <c r="AF8" s="19">
        <v>6287.4407921681177</v>
      </c>
      <c r="AG8" s="19">
        <v>5307.5680246706843</v>
      </c>
      <c r="AH8" s="19">
        <v>5042.8629894062506</v>
      </c>
      <c r="AI8" s="19">
        <v>4948.1762847720938</v>
      </c>
      <c r="AJ8" s="19">
        <v>5302.5518014490308</v>
      </c>
      <c r="AK8" s="19">
        <v>5767.341152931438</v>
      </c>
      <c r="AL8" s="19">
        <v>6078.8027724327758</v>
      </c>
      <c r="AM8" s="19">
        <v>5964.5949469865373</v>
      </c>
      <c r="AN8" s="19">
        <v>6379.1641635376436</v>
      </c>
      <c r="AO8" s="19">
        <v>6860.9722068998271</v>
      </c>
      <c r="AP8" s="19">
        <v>6769.3304755144009</v>
      </c>
      <c r="AQ8" s="19">
        <v>6613.3850885319425</v>
      </c>
    </row>
    <row r="9" spans="1:43" ht="17.25" customHeight="1" x14ac:dyDescent="0.25">
      <c r="B9" s="39"/>
      <c r="C9" s="39"/>
      <c r="D9" s="39"/>
      <c r="E9" s="213"/>
      <c r="F9" s="213"/>
      <c r="G9" s="19"/>
      <c r="H9" s="27"/>
    </row>
    <row r="10" spans="1:43" s="16" customFormat="1" x14ac:dyDescent="0.25">
      <c r="A10" s="181" t="s">
        <v>462</v>
      </c>
      <c r="B10" s="73" t="s">
        <v>47</v>
      </c>
      <c r="C10" s="76"/>
      <c r="D10" s="73"/>
      <c r="E10" s="228"/>
      <c r="F10" s="228"/>
      <c r="G10" s="15">
        <f>'3.1 Withdrawal'!G10*'3.2 coefficients'!G10</f>
        <v>0</v>
      </c>
      <c r="H10" s="15">
        <f>'3.1 Withdrawal'!H10*'3.2 coefficients'!H10</f>
        <v>0</v>
      </c>
      <c r="I10" s="15">
        <f>'3.1 Withdrawal'!I10*'3.2 coefficients'!I10</f>
        <v>0</v>
      </c>
      <c r="J10" s="15">
        <f>'3.1 Withdrawal'!J10*'3.2 coefficients'!J10</f>
        <v>0</v>
      </c>
      <c r="K10" s="15">
        <f>'3.1 Withdrawal'!K10*'3.2 coefficients'!K10</f>
        <v>0</v>
      </c>
      <c r="L10" s="15">
        <f>'3.1 Withdrawal'!L10*'3.2 coefficients'!L10</f>
        <v>0</v>
      </c>
      <c r="M10" s="15">
        <f>'3.1 Withdrawal'!M10*'3.2 coefficients'!M10</f>
        <v>0</v>
      </c>
      <c r="N10" s="15">
        <f>'3.1 Withdrawal'!N10*'3.2 coefficients'!N10</f>
        <v>0</v>
      </c>
      <c r="O10" s="15">
        <f>'3.1 Withdrawal'!O10*'3.2 coefficients'!O10</f>
        <v>0</v>
      </c>
      <c r="P10" s="15">
        <f>'3.1 Withdrawal'!P10*'3.2 coefficients'!P10</f>
        <v>0</v>
      </c>
      <c r="Q10" s="15">
        <f>'3.1 Withdrawal'!Q10*'3.2 coefficients'!Q10</f>
        <v>0</v>
      </c>
      <c r="R10" s="15">
        <f>'3.1 Withdrawal'!R10*'3.2 coefficients'!R10</f>
        <v>0</v>
      </c>
      <c r="S10" s="15">
        <f>'3.1 Withdrawal'!S10*'3.2 coefficients'!S10</f>
        <v>0</v>
      </c>
      <c r="T10" s="15">
        <f>'3.1 Withdrawal'!T10*'3.2 coefficients'!T10</f>
        <v>0</v>
      </c>
      <c r="U10" s="15">
        <f>'3.1 Withdrawal'!U10*'3.2 coefficients'!U10</f>
        <v>0</v>
      </c>
      <c r="V10" s="15">
        <f>'3.1 Withdrawal'!V10*'3.2 coefficients'!V10</f>
        <v>0</v>
      </c>
      <c r="W10" s="15">
        <f>'3.1 Withdrawal'!W10*'3.2 coefficients'!W10</f>
        <v>0</v>
      </c>
      <c r="X10" s="15">
        <f>'3.1 Withdrawal'!X10*'3.2 coefficients'!X10</f>
        <v>0</v>
      </c>
      <c r="Y10" s="15">
        <f>'3.1 Withdrawal'!Y10*'3.2 coefficients'!Y10</f>
        <v>0</v>
      </c>
      <c r="Z10" s="15">
        <f>'3.1 Withdrawal'!Z10*'3.2 coefficients'!Z10</f>
        <v>0</v>
      </c>
      <c r="AA10" s="15">
        <f>'3.1 Withdrawal'!AA10*'3.2 coefficients'!AA10</f>
        <v>0</v>
      </c>
      <c r="AB10" s="15">
        <f>'3.1 Withdrawal'!AB10*'3.2 coefficients'!AB10</f>
        <v>0</v>
      </c>
      <c r="AC10" s="15">
        <f>'3.1 Withdrawal'!AC10*'3.2 coefficients'!AC10</f>
        <v>0</v>
      </c>
      <c r="AD10" s="15">
        <f>'3.1 Withdrawal'!AD10*'3.2 coefficients'!AD10</f>
        <v>0</v>
      </c>
      <c r="AE10" s="15">
        <f>'3.1 Withdrawal'!AE10*'3.2 coefficients'!AE10</f>
        <v>0</v>
      </c>
      <c r="AF10" s="15">
        <f>'3.1 Withdrawal'!AF10*'3.2 coefficients'!AF10</f>
        <v>0</v>
      </c>
      <c r="AG10" s="15">
        <f>'3.1 Withdrawal'!AG10*'3.2 coefficients'!AG10</f>
        <v>0</v>
      </c>
      <c r="AH10" s="15">
        <f>'3.1 Withdrawal'!AH10*'3.2 coefficients'!AH10</f>
        <v>0</v>
      </c>
      <c r="AI10" s="15">
        <f>'3.1 Withdrawal'!AI10*'3.2 coefficients'!AI10</f>
        <v>0</v>
      </c>
      <c r="AJ10" s="15">
        <f>'3.1 Withdrawal'!AJ10*'3.2 coefficients'!AJ10</f>
        <v>0</v>
      </c>
      <c r="AK10" s="15">
        <f>'3.1 Withdrawal'!AK10*'3.2 coefficients'!AK10</f>
        <v>0</v>
      </c>
      <c r="AL10" s="15">
        <f>'3.1 Withdrawal'!AL10*'3.2 coefficients'!AL10</f>
        <v>0</v>
      </c>
      <c r="AM10" s="15">
        <f>'3.1 Withdrawal'!AM10*'3.2 coefficients'!AM10</f>
        <v>0</v>
      </c>
      <c r="AN10" s="15">
        <f>'3.1 Withdrawal'!AN10*'3.2 coefficients'!AN10</f>
        <v>0</v>
      </c>
      <c r="AO10" s="15">
        <f>'3.1 Withdrawal'!AO10*'3.2 coefficients'!AO10</f>
        <v>0</v>
      </c>
      <c r="AP10" s="15">
        <f>'3.1 Withdrawal'!AP10*'3.2 coefficients'!AP10</f>
        <v>0</v>
      </c>
      <c r="AQ10" s="15">
        <f>'3.1 Withdrawal'!AQ10*'3.2 coefficients'!AQ10</f>
        <v>0</v>
      </c>
    </row>
    <row r="12" spans="1:43" x14ac:dyDescent="0.25">
      <c r="A12" s="88"/>
    </row>
  </sheetData>
  <mergeCells count="1">
    <mergeCell ref="AI1:AM1"/>
  </mergeCells>
  <phoneticPr fontId="17" type="noConversion"/>
  <printOptions gridLines="1" gridLinesSet="0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  <ignoredErrors>
    <ignoredError sqref="G2:AF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tabColor rgb="FF92D050"/>
    <pageSetUpPr fitToPage="1"/>
  </sheetPr>
  <dimension ref="A1:AQ16"/>
  <sheetViews>
    <sheetView zoomScale="85" zoomScaleNormal="85" workbookViewId="0">
      <pane xSplit="3" ySplit="2" topLeftCell="L3" activePane="bottomRight" state="frozen"/>
      <selection activeCell="CJ41" sqref="CJ41"/>
      <selection pane="topRight" activeCell="CJ41" sqref="CJ41"/>
      <selection pane="bottomLeft" activeCell="CJ41" sqref="CJ41"/>
      <selection pane="bottomRight" activeCell="L2" sqref="L2"/>
    </sheetView>
  </sheetViews>
  <sheetFormatPr baseColWidth="10" defaultColWidth="9.140625" defaultRowHeight="15" outlineLevelCol="1" x14ac:dyDescent="0.25"/>
  <cols>
    <col min="1" max="1" width="6.42578125" style="75" customWidth="1"/>
    <col min="2" max="2" width="7" style="75" customWidth="1"/>
    <col min="3" max="3" width="23" style="75" bestFit="1" customWidth="1"/>
    <col min="4" max="4" width="13.85546875" style="521" customWidth="1"/>
    <col min="5" max="5" width="7.42578125" style="526" bestFit="1" customWidth="1"/>
    <col min="6" max="6" width="27.7109375" style="526" bestFit="1" customWidth="1"/>
    <col min="7" max="8" width="6.28515625" style="523" hidden="1" customWidth="1" outlineLevel="1"/>
    <col min="9" max="11" width="6.28515625" style="49" hidden="1" customWidth="1" outlineLevel="1"/>
    <col min="12" max="12" width="6.28515625" style="49" bestFit="1" customWidth="1" collapsed="1"/>
    <col min="13" max="13" width="5.85546875" style="49" bestFit="1" customWidth="1"/>
    <col min="14" max="15" width="6.28515625" style="49" bestFit="1" customWidth="1"/>
    <col min="16" max="16" width="6.85546875" style="49" bestFit="1" customWidth="1"/>
    <col min="17" max="17" width="6.7109375" style="49" bestFit="1" customWidth="1"/>
    <col min="18" max="18" width="6.85546875" style="48" bestFit="1" customWidth="1"/>
    <col min="19" max="21" width="6.85546875" style="50" bestFit="1" customWidth="1"/>
    <col min="22" max="22" width="6.7109375" style="50" bestFit="1" customWidth="1"/>
    <col min="23" max="23" width="6.85546875" style="50" bestFit="1" customWidth="1"/>
    <col min="24" max="30" width="6.7109375" style="50" bestFit="1" customWidth="1"/>
    <col min="31" max="32" width="6.85546875" style="428" bestFit="1" customWidth="1"/>
    <col min="33" max="33" width="6.85546875" style="50" bestFit="1" customWidth="1"/>
    <col min="34" max="34" width="6.85546875" style="428" bestFit="1" customWidth="1"/>
    <col min="35" max="35" width="6.85546875" style="50" bestFit="1" customWidth="1"/>
    <col min="36" max="38" width="6.7109375" style="50" bestFit="1" customWidth="1"/>
    <col min="39" max="39" width="6.7109375" style="50" customWidth="1"/>
    <col min="40" max="40" width="8.140625" style="50" bestFit="1" customWidth="1"/>
    <col min="41" max="43" width="8.140625" style="50" customWidth="1"/>
    <col min="44" max="16384" width="9.140625" style="50"/>
  </cols>
  <sheetData>
    <row r="1" spans="1:43" s="189" customFormat="1" ht="30" customHeight="1" x14ac:dyDescent="0.2">
      <c r="A1" s="186" t="s">
        <v>532</v>
      </c>
      <c r="B1" s="187"/>
      <c r="C1" s="187"/>
      <c r="D1" s="187"/>
      <c r="E1" s="548"/>
      <c r="F1" s="548"/>
      <c r="G1" s="188"/>
      <c r="I1" s="188"/>
      <c r="K1" s="188"/>
      <c r="L1" s="188"/>
      <c r="M1" s="188"/>
      <c r="N1" s="188"/>
      <c r="O1" s="188"/>
      <c r="P1" s="188"/>
      <c r="Q1" s="190"/>
      <c r="R1" s="191"/>
      <c r="Z1" s="188"/>
      <c r="AG1" s="399"/>
      <c r="AI1" s="617" t="s">
        <v>396</v>
      </c>
      <c r="AJ1" s="617"/>
      <c r="AK1" s="617"/>
      <c r="AL1" s="617"/>
      <c r="AM1" s="617"/>
      <c r="AN1" s="591"/>
      <c r="AO1" s="591"/>
      <c r="AP1" s="591"/>
      <c r="AQ1" s="591"/>
    </row>
    <row r="2" spans="1:43" s="196" customFormat="1" ht="30" customHeight="1" x14ac:dyDescent="0.2">
      <c r="A2" s="192" t="s">
        <v>188</v>
      </c>
      <c r="B2" s="193"/>
      <c r="C2" s="194" t="s">
        <v>1</v>
      </c>
      <c r="D2" s="193"/>
      <c r="E2" s="579" t="s">
        <v>2</v>
      </c>
      <c r="F2" s="229" t="s">
        <v>0</v>
      </c>
      <c r="G2" s="195" t="s">
        <v>3</v>
      </c>
      <c r="H2" s="441" t="s">
        <v>4</v>
      </c>
      <c r="I2" s="441" t="s">
        <v>5</v>
      </c>
      <c r="J2" s="441" t="s">
        <v>6</v>
      </c>
      <c r="K2" s="441" t="s">
        <v>7</v>
      </c>
      <c r="L2" s="441" t="s">
        <v>8</v>
      </c>
      <c r="M2" s="441" t="s">
        <v>9</v>
      </c>
      <c r="N2" s="441" t="s">
        <v>10</v>
      </c>
      <c r="O2" s="441" t="s">
        <v>11</v>
      </c>
      <c r="P2" s="441" t="s">
        <v>12</v>
      </c>
      <c r="Q2" s="441" t="s">
        <v>13</v>
      </c>
      <c r="R2" s="441" t="s">
        <v>14</v>
      </c>
      <c r="S2" s="442">
        <v>1997</v>
      </c>
      <c r="T2" s="442">
        <v>1998</v>
      </c>
      <c r="U2" s="442">
        <v>1999</v>
      </c>
      <c r="V2" s="442">
        <v>2000</v>
      </c>
      <c r="W2" s="442">
        <v>2001</v>
      </c>
      <c r="X2" s="442">
        <v>2002</v>
      </c>
      <c r="Y2" s="442">
        <v>2003</v>
      </c>
      <c r="Z2" s="442">
        <v>2004</v>
      </c>
      <c r="AA2" s="442">
        <v>2005</v>
      </c>
      <c r="AB2" s="442">
        <v>2006</v>
      </c>
      <c r="AC2" s="442">
        <v>2007</v>
      </c>
      <c r="AD2" s="442">
        <v>2008</v>
      </c>
      <c r="AE2" s="442">
        <v>2009</v>
      </c>
      <c r="AF2" s="442">
        <v>2010</v>
      </c>
      <c r="AG2" s="442">
        <v>2011</v>
      </c>
      <c r="AH2" s="442">
        <v>2012</v>
      </c>
      <c r="AI2" s="442">
        <v>2013</v>
      </c>
      <c r="AJ2" s="442">
        <v>2014</v>
      </c>
      <c r="AK2" s="442">
        <v>2015</v>
      </c>
      <c r="AL2" s="442">
        <v>2016</v>
      </c>
      <c r="AM2" s="442">
        <v>2017</v>
      </c>
      <c r="AN2" s="442">
        <v>2018</v>
      </c>
      <c r="AO2" s="442">
        <v>2019</v>
      </c>
      <c r="AP2" s="442">
        <v>2020</v>
      </c>
      <c r="AQ2" s="442">
        <v>2021</v>
      </c>
    </row>
    <row r="3" spans="1:43" s="197" customFormat="1" ht="13.9" customHeight="1" x14ac:dyDescent="0.25">
      <c r="A3" s="198" t="s">
        <v>432</v>
      </c>
      <c r="B3" s="199" t="s">
        <v>83</v>
      </c>
      <c r="C3" s="200"/>
      <c r="D3" s="200"/>
      <c r="E3" s="580"/>
      <c r="F3" s="230"/>
      <c r="G3" s="201">
        <f t="shared" ref="G3:K3" si="0">SUM(G4:G7)</f>
        <v>0</v>
      </c>
      <c r="H3" s="201">
        <f t="shared" si="0"/>
        <v>0</v>
      </c>
      <c r="I3" s="201">
        <f t="shared" si="0"/>
        <v>0</v>
      </c>
      <c r="J3" s="201">
        <f t="shared" si="0"/>
        <v>0</v>
      </c>
      <c r="K3" s="201">
        <f t="shared" si="0"/>
        <v>0</v>
      </c>
      <c r="L3" s="598">
        <f t="shared" ref="L3:AP3" si="1">SUM(L4:L7)</f>
        <v>0</v>
      </c>
      <c r="M3" s="598">
        <f t="shared" si="1"/>
        <v>0</v>
      </c>
      <c r="N3" s="598">
        <f t="shared" si="1"/>
        <v>0</v>
      </c>
      <c r="O3" s="598">
        <f t="shared" si="1"/>
        <v>0</v>
      </c>
      <c r="P3" s="598">
        <f t="shared" si="1"/>
        <v>204.19706208784231</v>
      </c>
      <c r="Q3" s="598">
        <f t="shared" si="1"/>
        <v>203.17366765023016</v>
      </c>
      <c r="R3" s="598">
        <f t="shared" si="1"/>
        <v>548.59838126523573</v>
      </c>
      <c r="S3" s="598">
        <f t="shared" si="1"/>
        <v>624.22909557441767</v>
      </c>
      <c r="T3" s="598">
        <f t="shared" si="1"/>
        <v>663.88610763246743</v>
      </c>
      <c r="U3" s="598">
        <f t="shared" si="1"/>
        <v>723.6383478884527</v>
      </c>
      <c r="V3" s="598">
        <f t="shared" si="1"/>
        <v>807.74529216926692</v>
      </c>
      <c r="W3" s="598">
        <f t="shared" si="1"/>
        <v>981.98499090000007</v>
      </c>
      <c r="X3" s="598">
        <f t="shared" si="1"/>
        <v>1101.4243831000001</v>
      </c>
      <c r="Y3" s="598">
        <f t="shared" si="1"/>
        <v>998.86528999999985</v>
      </c>
      <c r="Z3" s="598">
        <f t="shared" si="1"/>
        <v>1104.3553000000002</v>
      </c>
      <c r="AA3" s="598">
        <f t="shared" si="1"/>
        <v>1101.4822999999999</v>
      </c>
      <c r="AB3" s="598">
        <f t="shared" si="1"/>
        <v>1134.5158999999999</v>
      </c>
      <c r="AC3" s="598">
        <f t="shared" si="1"/>
        <v>1319.0169000000001</v>
      </c>
      <c r="AD3" s="598">
        <f t="shared" si="1"/>
        <v>1354.0146999999999</v>
      </c>
      <c r="AE3" s="598">
        <f t="shared" si="1"/>
        <v>1478.8203000000001</v>
      </c>
      <c r="AF3" s="598">
        <f t="shared" si="1"/>
        <v>1538.4565</v>
      </c>
      <c r="AG3" s="598">
        <f t="shared" si="1"/>
        <v>1492.6071999999999</v>
      </c>
      <c r="AH3" s="598">
        <f t="shared" si="1"/>
        <v>1490.79</v>
      </c>
      <c r="AI3" s="598">
        <f t="shared" si="1"/>
        <v>1004.7748207654865</v>
      </c>
      <c r="AJ3" s="598">
        <f t="shared" si="1"/>
        <v>972.23380743621237</v>
      </c>
      <c r="AK3" s="598">
        <f t="shared" si="1"/>
        <v>1071.7692634</v>
      </c>
      <c r="AL3" s="598">
        <f t="shared" si="1"/>
        <v>1137.9589646698337</v>
      </c>
      <c r="AM3" s="598">
        <f t="shared" si="1"/>
        <v>1575.2022168284793</v>
      </c>
      <c r="AN3" s="598">
        <f t="shared" si="1"/>
        <v>1599.2996426999998</v>
      </c>
      <c r="AO3" s="598">
        <f t="shared" si="1"/>
        <v>1661.5232908331343</v>
      </c>
      <c r="AP3" s="598">
        <f t="shared" si="1"/>
        <v>1645.5066533891772</v>
      </c>
      <c r="AQ3" s="598">
        <f t="shared" ref="AQ3" si="2">SUM(AQ4:AQ7)</f>
        <v>1706.8476333891772</v>
      </c>
    </row>
    <row r="4" spans="1:43" s="197" customFormat="1" ht="36" customHeight="1" x14ac:dyDescent="0.25">
      <c r="A4" s="198" t="s">
        <v>433</v>
      </c>
      <c r="B4" s="202"/>
      <c r="C4" s="202" t="s">
        <v>16</v>
      </c>
      <c r="D4" s="202"/>
      <c r="E4" s="581"/>
      <c r="F4" s="589" t="s">
        <v>1054</v>
      </c>
      <c r="G4" s="448"/>
      <c r="H4" s="448"/>
      <c r="I4" s="448"/>
      <c r="J4" s="448"/>
      <c r="K4" s="448"/>
      <c r="L4" s="592">
        <v>0</v>
      </c>
      <c r="M4" s="592">
        <v>0</v>
      </c>
      <c r="N4" s="592">
        <v>0</v>
      </c>
      <c r="O4" s="592">
        <v>0</v>
      </c>
      <c r="P4" s="593">
        <v>204.19706208784231</v>
      </c>
      <c r="Q4" s="593">
        <v>203.17366765023016</v>
      </c>
      <c r="R4" s="593">
        <v>238.69838126523572</v>
      </c>
      <c r="S4" s="594">
        <v>314.32909557441769</v>
      </c>
      <c r="T4" s="594">
        <v>353.98610763246739</v>
      </c>
      <c r="U4" s="593">
        <v>413.73834788845272</v>
      </c>
      <c r="V4" s="594">
        <v>456.13729216926697</v>
      </c>
      <c r="W4" s="594">
        <v>630.37699090000012</v>
      </c>
      <c r="X4" s="593">
        <v>672.6757831000001</v>
      </c>
      <c r="Y4" s="593">
        <v>665.47348999999986</v>
      </c>
      <c r="Z4" s="593">
        <v>662.24300000000005</v>
      </c>
      <c r="AA4" s="594">
        <v>628.55179999999996</v>
      </c>
      <c r="AB4" s="594">
        <v>687.03529999999989</v>
      </c>
      <c r="AC4" s="594">
        <v>864.15200000000004</v>
      </c>
      <c r="AD4" s="594">
        <v>926.90899999999999</v>
      </c>
      <c r="AE4" s="594">
        <v>995.05799999999999</v>
      </c>
      <c r="AF4" s="483">
        <v>895.78300000000002</v>
      </c>
      <c r="AG4" s="483">
        <v>863.75800000000004</v>
      </c>
      <c r="AH4" s="483">
        <v>870.05100000000004</v>
      </c>
      <c r="AI4" s="483">
        <v>308.84399999999999</v>
      </c>
      <c r="AJ4" s="483">
        <v>446.59899999999999</v>
      </c>
      <c r="AK4" s="483">
        <v>494.91699999999997</v>
      </c>
      <c r="AL4" s="483">
        <v>532.85205000000008</v>
      </c>
      <c r="AM4" s="483">
        <v>595.31569999999999</v>
      </c>
      <c r="AN4" s="483">
        <v>574.95334000000014</v>
      </c>
      <c r="AO4" s="483">
        <v>612.89712000000009</v>
      </c>
      <c r="AP4" s="483">
        <v>583.38061000000005</v>
      </c>
      <c r="AQ4" s="483">
        <v>644.72158999999999</v>
      </c>
    </row>
    <row r="5" spans="1:43" s="197" customFormat="1" ht="37.5" customHeight="1" x14ac:dyDescent="0.25">
      <c r="A5" s="198" t="s">
        <v>434</v>
      </c>
      <c r="B5" s="202"/>
      <c r="C5" s="202" t="s">
        <v>17</v>
      </c>
      <c r="D5" s="202"/>
      <c r="E5" s="525"/>
      <c r="F5" s="589" t="s">
        <v>1055</v>
      </c>
      <c r="G5" s="361"/>
      <c r="H5" s="361"/>
      <c r="I5" s="361"/>
      <c r="J5" s="361"/>
      <c r="K5" s="361"/>
      <c r="L5" s="592">
        <v>0</v>
      </c>
      <c r="M5" s="592">
        <v>0</v>
      </c>
      <c r="N5" s="592">
        <v>0</v>
      </c>
      <c r="O5" s="592">
        <v>0</v>
      </c>
      <c r="P5" s="593">
        <v>0</v>
      </c>
      <c r="Q5" s="593">
        <v>0</v>
      </c>
      <c r="R5" s="593">
        <v>309.89999999999998</v>
      </c>
      <c r="S5" s="594">
        <v>309.89999999999998</v>
      </c>
      <c r="T5" s="594">
        <v>309.89999999999998</v>
      </c>
      <c r="U5" s="594">
        <v>309.89999999999998</v>
      </c>
      <c r="V5" s="594">
        <v>351.60799999999995</v>
      </c>
      <c r="W5" s="594">
        <v>351.60799999999995</v>
      </c>
      <c r="X5" s="594">
        <v>428.74860000000001</v>
      </c>
      <c r="Y5" s="594">
        <v>333.39179999999999</v>
      </c>
      <c r="Z5" s="594">
        <v>442.1123</v>
      </c>
      <c r="AA5" s="594">
        <v>472.93049999999999</v>
      </c>
      <c r="AB5" s="594">
        <v>447.48059999999998</v>
      </c>
      <c r="AC5" s="594">
        <v>454.86489999999992</v>
      </c>
      <c r="AD5" s="594">
        <v>427.10569999999996</v>
      </c>
      <c r="AE5" s="594">
        <v>483.76230000000004</v>
      </c>
      <c r="AF5" s="483">
        <v>642.67349999999999</v>
      </c>
      <c r="AG5" s="483">
        <v>628.8492</v>
      </c>
      <c r="AH5" s="483">
        <v>620.73899999999992</v>
      </c>
      <c r="AI5" s="483">
        <v>695.93082076548649</v>
      </c>
      <c r="AJ5" s="483">
        <v>525.63480743621233</v>
      </c>
      <c r="AK5" s="483">
        <v>576.85226339999997</v>
      </c>
      <c r="AL5" s="483">
        <v>605.1069146698336</v>
      </c>
      <c r="AM5" s="483">
        <v>979.88651682847933</v>
      </c>
      <c r="AN5" s="483">
        <v>1024.3463026999998</v>
      </c>
      <c r="AO5" s="483">
        <v>1048.6261708331342</v>
      </c>
      <c r="AP5" s="483">
        <v>1062.1260433891773</v>
      </c>
      <c r="AQ5" s="483">
        <v>1062.1260433891773</v>
      </c>
    </row>
    <row r="6" spans="1:43" s="197" customFormat="1" ht="13.9" customHeight="1" x14ac:dyDescent="0.25">
      <c r="A6" s="198" t="s">
        <v>435</v>
      </c>
      <c r="B6" s="202"/>
      <c r="C6" s="202" t="s">
        <v>18</v>
      </c>
      <c r="D6" s="202"/>
      <c r="E6" s="525"/>
      <c r="F6" s="230"/>
      <c r="G6" s="203"/>
      <c r="H6" s="203"/>
      <c r="I6" s="203"/>
      <c r="J6" s="203"/>
      <c r="K6" s="203"/>
      <c r="L6" s="203"/>
      <c r="M6" s="203"/>
      <c r="N6" s="203"/>
      <c r="O6" s="203"/>
      <c r="P6" s="203"/>
      <c r="Q6" s="203"/>
      <c r="R6" s="203"/>
      <c r="AE6" s="427"/>
      <c r="AF6" s="427"/>
      <c r="AH6" s="427"/>
    </row>
    <row r="7" spans="1:43" s="197" customFormat="1" ht="13.9" customHeight="1" x14ac:dyDescent="0.25">
      <c r="A7" s="198" t="s">
        <v>436</v>
      </c>
      <c r="B7" s="202"/>
      <c r="C7" s="202" t="s">
        <v>19</v>
      </c>
      <c r="D7" s="202"/>
      <c r="E7" s="525"/>
      <c r="F7" s="230"/>
      <c r="G7" s="203"/>
      <c r="H7" s="203"/>
      <c r="I7" s="203"/>
      <c r="J7" s="203"/>
      <c r="K7" s="203"/>
      <c r="L7" s="203"/>
      <c r="M7" s="203"/>
      <c r="N7" s="203"/>
      <c r="O7" s="203"/>
      <c r="P7" s="203"/>
      <c r="Q7" s="203"/>
      <c r="R7" s="203"/>
      <c r="AE7" s="427"/>
      <c r="AF7" s="427"/>
      <c r="AH7" s="427"/>
    </row>
    <row r="8" spans="1:43" s="197" customFormat="1" ht="15" customHeight="1" x14ac:dyDescent="0.25">
      <c r="A8" s="75"/>
      <c r="B8" s="75"/>
      <c r="C8" s="75"/>
      <c r="D8" s="521"/>
      <c r="E8" s="522"/>
      <c r="F8" s="522"/>
      <c r="G8" s="523"/>
      <c r="H8" s="523"/>
      <c r="I8" s="49"/>
      <c r="J8" s="49"/>
      <c r="K8" s="49"/>
      <c r="L8" s="49"/>
      <c r="M8" s="49"/>
      <c r="N8" s="49"/>
      <c r="O8" s="49"/>
      <c r="P8" s="49"/>
      <c r="Q8" s="49"/>
      <c r="R8" s="203"/>
      <c r="X8" s="434"/>
      <c r="AE8" s="427"/>
      <c r="AF8" s="427"/>
      <c r="AH8" s="427"/>
    </row>
    <row r="9" spans="1:43" x14ac:dyDescent="0.25">
      <c r="A9" s="204"/>
      <c r="E9" s="522"/>
      <c r="F9" s="522"/>
    </row>
    <row r="10" spans="1:43" x14ac:dyDescent="0.25">
      <c r="A10" s="204"/>
      <c r="E10" s="522"/>
      <c r="F10" s="522"/>
    </row>
    <row r="11" spans="1:43" ht="16.5" customHeight="1" x14ac:dyDescent="0.25">
      <c r="C11" s="83"/>
      <c r="D11" s="524"/>
      <c r="E11" s="522"/>
      <c r="F11" s="522"/>
      <c r="R11" s="49"/>
      <c r="S11" s="51"/>
      <c r="T11" s="51"/>
      <c r="U11" s="51"/>
    </row>
    <row r="12" spans="1:43" x14ac:dyDescent="0.25">
      <c r="C12" s="83"/>
      <c r="D12" s="525"/>
      <c r="E12" s="522"/>
      <c r="F12" s="522"/>
      <c r="R12" s="49"/>
      <c r="S12" s="51"/>
      <c r="T12" s="51"/>
      <c r="U12" s="51"/>
    </row>
    <row r="13" spans="1:43" x14ac:dyDescent="0.25">
      <c r="R13" s="49"/>
      <c r="S13" s="51"/>
      <c r="T13" s="51"/>
      <c r="U13" s="51"/>
    </row>
    <row r="14" spans="1:43" x14ac:dyDescent="0.25">
      <c r="J14" s="58"/>
      <c r="R14" s="49"/>
      <c r="S14" s="51"/>
      <c r="T14" s="51"/>
      <c r="U14" s="51"/>
    </row>
    <row r="15" spans="1:43" x14ac:dyDescent="0.25">
      <c r="R15" s="49"/>
      <c r="S15" s="51"/>
      <c r="T15" s="51"/>
      <c r="U15" s="51"/>
    </row>
    <row r="16" spans="1:43" x14ac:dyDescent="0.25">
      <c r="R16" s="49"/>
      <c r="S16" s="51"/>
      <c r="T16" s="51"/>
      <c r="U16" s="51"/>
    </row>
  </sheetData>
  <mergeCells count="1">
    <mergeCell ref="AI1:AM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  <ignoredErrors>
    <ignoredError sqref="G2:R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tabColor theme="5" tint="0.59999389629810485"/>
    <pageSetUpPr fitToPage="1"/>
  </sheetPr>
  <dimension ref="A1:AS12"/>
  <sheetViews>
    <sheetView zoomScale="85" zoomScaleNormal="85" workbookViewId="0">
      <pane xSplit="3" ySplit="2" topLeftCell="D3" activePane="bottomRight" state="frozen"/>
      <selection activeCell="CJ41" sqref="CJ41"/>
      <selection pane="topRight" activeCell="CJ41" sqref="CJ41"/>
      <selection pane="bottomLeft" activeCell="CJ41" sqref="CJ41"/>
      <selection pane="bottomRight" activeCell="D1" sqref="D1"/>
    </sheetView>
  </sheetViews>
  <sheetFormatPr baseColWidth="10" defaultColWidth="9.140625" defaultRowHeight="15" outlineLevelCol="1" x14ac:dyDescent="0.25"/>
  <cols>
    <col min="1" max="1" width="6.42578125" style="75" customWidth="1"/>
    <col min="2" max="2" width="7" style="75" customWidth="1"/>
    <col min="3" max="3" width="11.7109375" style="75" bestFit="1" customWidth="1"/>
    <col min="4" max="4" width="30.7109375" style="521" customWidth="1"/>
    <col min="5" max="5" width="7.42578125" style="526" bestFit="1" customWidth="1"/>
    <col min="6" max="6" width="6.5703125" style="526" bestFit="1" customWidth="1"/>
    <col min="7" max="11" width="6.7109375" style="428" hidden="1" customWidth="1" outlineLevel="1"/>
    <col min="12" max="12" width="6.7109375" style="428" bestFit="1" customWidth="1" collapsed="1"/>
    <col min="13" max="31" width="6.7109375" style="428" bestFit="1" customWidth="1"/>
    <col min="32" max="32" width="6.28515625" style="428" bestFit="1" customWidth="1"/>
    <col min="33" max="33" width="5.85546875" style="50" bestFit="1" customWidth="1"/>
    <col min="34" max="34" width="6.28515625" style="428" bestFit="1" customWidth="1"/>
    <col min="35" max="35" width="6.28515625" style="50" bestFit="1" customWidth="1"/>
    <col min="36" max="38" width="5.5703125" style="50" bestFit="1" customWidth="1"/>
    <col min="39" max="39" width="5.5703125" style="50" customWidth="1"/>
    <col min="40" max="40" width="5.5703125" style="50" bestFit="1" customWidth="1"/>
    <col min="41" max="43" width="5.5703125" style="50" customWidth="1"/>
    <col min="44" max="16384" width="9.140625" style="50"/>
  </cols>
  <sheetData>
    <row r="1" spans="1:45" s="189" customFormat="1" ht="30" customHeight="1" x14ac:dyDescent="0.2">
      <c r="A1" s="186" t="s">
        <v>533</v>
      </c>
      <c r="B1" s="187"/>
      <c r="C1" s="187"/>
      <c r="D1" s="187"/>
      <c r="E1" s="548"/>
      <c r="F1" s="548"/>
      <c r="G1" s="429"/>
      <c r="H1" s="429"/>
      <c r="I1" s="429"/>
      <c r="J1" s="429"/>
      <c r="K1" s="429"/>
      <c r="L1" s="429"/>
      <c r="M1" s="429"/>
      <c r="N1" s="429"/>
      <c r="O1" s="429"/>
      <c r="P1" s="429"/>
      <c r="Q1" s="429"/>
      <c r="R1" s="429"/>
      <c r="S1" s="429"/>
      <c r="T1" s="429"/>
      <c r="U1" s="429"/>
      <c r="V1" s="429"/>
      <c r="W1" s="429"/>
      <c r="X1" s="429"/>
      <c r="Y1" s="429"/>
      <c r="Z1" s="429"/>
      <c r="AA1" s="429"/>
      <c r="AB1" s="429"/>
      <c r="AC1" s="429"/>
      <c r="AD1" s="429"/>
      <c r="AE1" s="429"/>
      <c r="AF1" s="429"/>
      <c r="AG1" s="399"/>
      <c r="AM1" s="426" t="s">
        <v>648</v>
      </c>
    </row>
    <row r="2" spans="1:45" s="196" customFormat="1" ht="30" customHeight="1" x14ac:dyDescent="0.2">
      <c r="A2" s="192" t="s">
        <v>188</v>
      </c>
      <c r="B2" s="193"/>
      <c r="C2" s="194" t="s">
        <v>1</v>
      </c>
      <c r="D2" s="193"/>
      <c r="E2" s="579" t="s">
        <v>2</v>
      </c>
      <c r="F2" s="229" t="s">
        <v>0</v>
      </c>
      <c r="G2" s="442" t="s">
        <v>3</v>
      </c>
      <c r="H2" s="442" t="s">
        <v>4</v>
      </c>
      <c r="I2" s="442" t="s">
        <v>5</v>
      </c>
      <c r="J2" s="442" t="s">
        <v>6</v>
      </c>
      <c r="K2" s="442" t="s">
        <v>7</v>
      </c>
      <c r="L2" s="442" t="s">
        <v>8</v>
      </c>
      <c r="M2" s="442" t="s">
        <v>9</v>
      </c>
      <c r="N2" s="442" t="s">
        <v>10</v>
      </c>
      <c r="O2" s="442" t="s">
        <v>11</v>
      </c>
      <c r="P2" s="442" t="s">
        <v>12</v>
      </c>
      <c r="Q2" s="442" t="s">
        <v>13</v>
      </c>
      <c r="R2" s="442" t="s">
        <v>14</v>
      </c>
      <c r="S2" s="442">
        <v>1997</v>
      </c>
      <c r="T2" s="442">
        <v>1998</v>
      </c>
      <c r="U2" s="442">
        <v>1999</v>
      </c>
      <c r="V2" s="442">
        <v>2000</v>
      </c>
      <c r="W2" s="442">
        <v>2001</v>
      </c>
      <c r="X2" s="442">
        <v>2002</v>
      </c>
      <c r="Y2" s="442">
        <v>2003</v>
      </c>
      <c r="Z2" s="442">
        <v>2004</v>
      </c>
      <c r="AA2" s="442">
        <v>2005</v>
      </c>
      <c r="AB2" s="442">
        <v>2006</v>
      </c>
      <c r="AC2" s="442">
        <v>2007</v>
      </c>
      <c r="AD2" s="442">
        <v>2008</v>
      </c>
      <c r="AE2" s="442">
        <v>2009</v>
      </c>
      <c r="AF2" s="442">
        <v>2010</v>
      </c>
      <c r="AG2" s="442">
        <v>2011</v>
      </c>
      <c r="AH2" s="442">
        <v>2012</v>
      </c>
      <c r="AI2" s="442">
        <v>2013</v>
      </c>
      <c r="AJ2" s="442">
        <v>2014</v>
      </c>
      <c r="AK2" s="442">
        <v>2015</v>
      </c>
      <c r="AL2" s="442">
        <v>2016</v>
      </c>
      <c r="AM2" s="442">
        <v>2017</v>
      </c>
      <c r="AN2" s="442">
        <v>2018</v>
      </c>
      <c r="AO2" s="442">
        <v>2019</v>
      </c>
      <c r="AP2" s="442">
        <v>2020</v>
      </c>
      <c r="AQ2" s="442">
        <v>2021</v>
      </c>
    </row>
    <row r="3" spans="1:45" s="197" customFormat="1" ht="13.9" customHeight="1" x14ac:dyDescent="0.25">
      <c r="A3" s="198" t="s">
        <v>432</v>
      </c>
      <c r="B3" s="199" t="s">
        <v>83</v>
      </c>
      <c r="C3" s="200"/>
      <c r="D3" s="200"/>
      <c r="E3" s="580"/>
      <c r="F3" s="230"/>
      <c r="G3" s="201"/>
      <c r="H3" s="201"/>
      <c r="I3" s="201"/>
      <c r="J3" s="201"/>
      <c r="K3" s="201"/>
      <c r="L3" s="201"/>
      <c r="M3" s="201"/>
      <c r="N3" s="201"/>
      <c r="O3" s="201"/>
      <c r="P3" s="201"/>
      <c r="Q3" s="201"/>
      <c r="R3" s="201"/>
      <c r="S3" s="201"/>
      <c r="T3" s="201"/>
      <c r="U3" s="201"/>
      <c r="V3" s="201"/>
      <c r="W3" s="201"/>
      <c r="X3" s="201"/>
      <c r="Y3" s="201"/>
      <c r="Z3" s="201"/>
      <c r="AA3" s="201"/>
      <c r="AB3" s="201"/>
      <c r="AC3" s="201"/>
      <c r="AD3" s="201"/>
      <c r="AE3" s="201"/>
      <c r="AF3" s="201"/>
      <c r="AG3" s="201"/>
      <c r="AH3" s="201"/>
      <c r="AI3" s="201"/>
      <c r="AJ3" s="201"/>
      <c r="AK3" s="201"/>
      <c r="AL3" s="201"/>
      <c r="AM3" s="201"/>
      <c r="AN3" s="201"/>
      <c r="AO3" s="201"/>
      <c r="AP3" s="201"/>
      <c r="AQ3" s="201"/>
    </row>
    <row r="4" spans="1:45" s="197" customFormat="1" ht="13.9" customHeight="1" x14ac:dyDescent="0.25">
      <c r="A4" s="198" t="s">
        <v>433</v>
      </c>
      <c r="B4" s="202"/>
      <c r="C4" s="202" t="s">
        <v>16</v>
      </c>
      <c r="D4" s="202"/>
      <c r="E4" s="581"/>
      <c r="F4" s="230"/>
      <c r="G4" s="362"/>
      <c r="H4" s="362"/>
      <c r="I4" s="362"/>
      <c r="J4" s="362"/>
      <c r="K4" s="362"/>
      <c r="L4" s="362">
        <v>0</v>
      </c>
      <c r="M4" s="362">
        <v>0</v>
      </c>
      <c r="N4" s="362">
        <v>0</v>
      </c>
      <c r="O4" s="362">
        <v>0</v>
      </c>
      <c r="P4" s="362">
        <v>17.8</v>
      </c>
      <c r="Q4" s="362">
        <v>36.723299999999995</v>
      </c>
      <c r="R4" s="362">
        <v>42.157899999999998</v>
      </c>
      <c r="S4" s="362">
        <v>39</v>
      </c>
      <c r="T4" s="362">
        <v>36.992999999999995</v>
      </c>
      <c r="U4" s="362">
        <v>39.921000000000006</v>
      </c>
      <c r="V4" s="362">
        <v>45.612000000000009</v>
      </c>
      <c r="W4" s="362">
        <v>42.989599999999996</v>
      </c>
      <c r="X4" s="362">
        <v>40.479599999999991</v>
      </c>
      <c r="Y4" s="362">
        <v>35.402700000000003</v>
      </c>
      <c r="Z4" s="362">
        <v>40.4985</v>
      </c>
      <c r="AA4" s="362">
        <v>41.748000000000005</v>
      </c>
      <c r="AB4" s="362">
        <v>32.637999999999998</v>
      </c>
      <c r="AC4" s="362">
        <v>28.052300000000006</v>
      </c>
      <c r="AD4" s="362">
        <v>23.5718</v>
      </c>
      <c r="AE4" s="362">
        <v>39.444099999999999</v>
      </c>
      <c r="AF4" s="362">
        <v>42.550499999999992</v>
      </c>
      <c r="AG4" s="362">
        <v>34.665800000000004</v>
      </c>
      <c r="AH4" s="362">
        <v>51.993099999999998</v>
      </c>
      <c r="AI4" s="362">
        <v>25.820999999999998</v>
      </c>
      <c r="AJ4" s="362">
        <v>42.622000000000007</v>
      </c>
      <c r="AK4" s="362">
        <v>38.165999999999997</v>
      </c>
      <c r="AL4" s="362">
        <v>44.305999999999997</v>
      </c>
      <c r="AM4" s="362">
        <v>37.86</v>
      </c>
      <c r="AN4" s="362">
        <v>39.845999999999989</v>
      </c>
      <c r="AO4" s="362">
        <v>43.925999999999988</v>
      </c>
      <c r="AP4" s="362">
        <v>44.336999999999989</v>
      </c>
      <c r="AQ4" s="362">
        <v>43.433</v>
      </c>
      <c r="AS4" s="360"/>
    </row>
    <row r="5" spans="1:45" s="197" customFormat="1" ht="13.9" customHeight="1" x14ac:dyDescent="0.25">
      <c r="A5" s="198" t="s">
        <v>434</v>
      </c>
      <c r="B5" s="202"/>
      <c r="C5" s="202" t="s">
        <v>17</v>
      </c>
      <c r="D5" s="202"/>
      <c r="E5" s="525"/>
      <c r="F5" s="230"/>
      <c r="G5" s="362"/>
      <c r="H5" s="362"/>
      <c r="I5" s="362"/>
      <c r="J5" s="362"/>
      <c r="K5" s="362"/>
      <c r="L5" s="362">
        <v>0</v>
      </c>
      <c r="M5" s="362">
        <v>0</v>
      </c>
      <c r="N5" s="362">
        <v>0</v>
      </c>
      <c r="O5" s="362">
        <v>0</v>
      </c>
      <c r="P5" s="362">
        <v>0</v>
      </c>
      <c r="Q5" s="362">
        <v>0</v>
      </c>
      <c r="R5" s="362">
        <v>3.5</v>
      </c>
      <c r="S5" s="362">
        <v>3.5</v>
      </c>
      <c r="T5" s="362">
        <v>3.5</v>
      </c>
      <c r="U5" s="362">
        <v>3.5</v>
      </c>
      <c r="V5" s="362">
        <v>3.5</v>
      </c>
      <c r="W5" s="362">
        <v>3.5</v>
      </c>
      <c r="X5" s="362">
        <v>3.5</v>
      </c>
      <c r="Y5" s="362">
        <v>3.5009668804091767</v>
      </c>
      <c r="Z5" s="362">
        <v>4.8486384341715896</v>
      </c>
      <c r="AA5" s="362">
        <v>4.8660176283830285</v>
      </c>
      <c r="AB5" s="362">
        <v>4.8185737214082582</v>
      </c>
      <c r="AC5" s="362">
        <v>4.9238276903757576</v>
      </c>
      <c r="AD5" s="362">
        <v>4.9879011916722247</v>
      </c>
      <c r="AE5" s="362">
        <v>5.0781857329519049</v>
      </c>
      <c r="AF5" s="362">
        <v>5.0719757544071751</v>
      </c>
      <c r="AG5" s="362">
        <v>5.1728263600000002</v>
      </c>
      <c r="AH5" s="362">
        <v>5.0927494164213947</v>
      </c>
      <c r="AI5" s="362">
        <v>4.9184860336959817</v>
      </c>
      <c r="AJ5" s="362">
        <v>5.0118024394270897</v>
      </c>
      <c r="AK5" s="362">
        <v>5.0668202044537569</v>
      </c>
      <c r="AL5" s="362">
        <v>5.0801896338360732</v>
      </c>
      <c r="AM5" s="362">
        <v>4.9916889977625658</v>
      </c>
      <c r="AN5" s="362">
        <v>4.9176967175770745</v>
      </c>
      <c r="AO5" s="362">
        <v>4.8431894751593934</v>
      </c>
      <c r="AP5" s="362">
        <v>4.9513718114291372</v>
      </c>
      <c r="AQ5" s="362">
        <v>4.9513718114291372</v>
      </c>
    </row>
    <row r="6" spans="1:45" s="197" customFormat="1" ht="13.9" customHeight="1" x14ac:dyDescent="0.25">
      <c r="A6" s="198" t="s">
        <v>435</v>
      </c>
      <c r="B6" s="202"/>
      <c r="C6" s="202" t="s">
        <v>18</v>
      </c>
      <c r="D6" s="202"/>
      <c r="E6" s="525"/>
      <c r="F6" s="230"/>
      <c r="G6" s="427"/>
      <c r="H6" s="427"/>
      <c r="I6" s="427"/>
      <c r="J6" s="427"/>
      <c r="K6" s="427"/>
      <c r="L6" s="427"/>
      <c r="M6" s="427"/>
      <c r="N6" s="427"/>
      <c r="O6" s="427"/>
      <c r="P6" s="427"/>
      <c r="Q6" s="427"/>
      <c r="R6" s="427"/>
      <c r="S6" s="427"/>
      <c r="T6" s="427"/>
      <c r="U6" s="427"/>
      <c r="V6" s="427"/>
      <c r="W6" s="427"/>
      <c r="X6" s="427"/>
      <c r="Y6" s="427"/>
      <c r="Z6" s="427"/>
      <c r="AA6" s="427"/>
      <c r="AB6" s="427"/>
      <c r="AC6" s="427"/>
      <c r="AD6" s="427"/>
      <c r="AE6" s="427"/>
      <c r="AF6" s="427"/>
      <c r="AH6" s="427"/>
    </row>
    <row r="7" spans="1:45" s="197" customFormat="1" ht="13.9" customHeight="1" x14ac:dyDescent="0.25">
      <c r="A7" s="198" t="s">
        <v>436</v>
      </c>
      <c r="B7" s="202"/>
      <c r="C7" s="202" t="s">
        <v>19</v>
      </c>
      <c r="D7" s="202"/>
      <c r="E7" s="525"/>
      <c r="F7" s="230"/>
      <c r="G7" s="427"/>
      <c r="H7" s="427"/>
      <c r="I7" s="427"/>
      <c r="J7" s="427"/>
      <c r="K7" s="427"/>
      <c r="L7" s="427"/>
      <c r="M7" s="427"/>
      <c r="N7" s="427"/>
      <c r="O7" s="427"/>
      <c r="P7" s="427"/>
      <c r="Q7" s="427"/>
      <c r="R7" s="427"/>
      <c r="S7" s="427"/>
      <c r="T7" s="427"/>
      <c r="U7" s="427"/>
      <c r="V7" s="427"/>
      <c r="W7" s="427"/>
      <c r="X7" s="427"/>
      <c r="Y7" s="427"/>
      <c r="Z7" s="427"/>
      <c r="AA7" s="427"/>
      <c r="AB7" s="427"/>
      <c r="AC7" s="427"/>
      <c r="AD7" s="427"/>
      <c r="AE7" s="427"/>
      <c r="AF7" s="427"/>
      <c r="AH7" s="427"/>
      <c r="AP7" s="600"/>
      <c r="AQ7" s="600"/>
    </row>
    <row r="8" spans="1:45" s="197" customFormat="1" ht="15" customHeight="1" x14ac:dyDescent="0.25">
      <c r="A8" s="75"/>
      <c r="B8" s="75"/>
      <c r="C8" s="75"/>
      <c r="D8" s="521"/>
      <c r="E8" s="522"/>
      <c r="F8" s="522"/>
      <c r="G8" s="427"/>
      <c r="H8" s="427"/>
      <c r="I8" s="427"/>
      <c r="J8" s="427"/>
      <c r="K8" s="427"/>
      <c r="L8" s="427"/>
      <c r="M8" s="427"/>
      <c r="N8" s="427"/>
      <c r="O8" s="427"/>
      <c r="P8" s="427"/>
      <c r="Q8" s="427"/>
      <c r="R8" s="427"/>
      <c r="S8" s="427"/>
      <c r="T8" s="427"/>
      <c r="U8" s="427"/>
      <c r="V8" s="427"/>
      <c r="W8" s="427"/>
      <c r="X8" s="427"/>
      <c r="Y8" s="427"/>
      <c r="Z8" s="427"/>
      <c r="AA8" s="427"/>
      <c r="AB8" s="427"/>
      <c r="AC8" s="427"/>
      <c r="AD8" s="427"/>
      <c r="AE8" s="427"/>
      <c r="AF8" s="427"/>
      <c r="AH8" s="427"/>
    </row>
    <row r="9" spans="1:45" x14ac:dyDescent="0.25">
      <c r="A9" s="204"/>
      <c r="E9" s="522"/>
      <c r="F9" s="522"/>
    </row>
    <row r="10" spans="1:45" x14ac:dyDescent="0.25">
      <c r="A10" s="204"/>
      <c r="E10" s="522"/>
      <c r="F10" s="522"/>
    </row>
    <row r="11" spans="1:45" ht="16.5" customHeight="1" x14ac:dyDescent="0.25">
      <c r="C11" s="83"/>
      <c r="D11" s="524"/>
      <c r="E11" s="522"/>
      <c r="F11" s="522"/>
    </row>
    <row r="12" spans="1:45" x14ac:dyDescent="0.25">
      <c r="C12" s="83"/>
      <c r="D12" s="525"/>
      <c r="E12" s="522"/>
      <c r="F12" s="522"/>
    </row>
  </sheetData>
  <phoneticPr fontId="17" type="noConversion"/>
  <printOptions gridLines="1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  <ignoredErrors>
    <ignoredError sqref="F2:R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AQ16"/>
  <sheetViews>
    <sheetView zoomScale="85" zoomScaleNormal="85" workbookViewId="0">
      <pane xSplit="3" ySplit="2" topLeftCell="W3" activePane="bottomRight" state="frozen"/>
      <selection activeCell="CJ41" sqref="CJ41"/>
      <selection pane="topRight" activeCell="CJ41" sqref="CJ41"/>
      <selection pane="bottomLeft" activeCell="CJ41" sqref="CJ41"/>
      <selection pane="bottomRight" activeCell="AW5" sqref="AW5"/>
    </sheetView>
  </sheetViews>
  <sheetFormatPr baseColWidth="10" defaultColWidth="9.140625" defaultRowHeight="15" outlineLevelCol="1" x14ac:dyDescent="0.25"/>
  <cols>
    <col min="1" max="1" width="17.42578125" style="75" customWidth="1"/>
    <col min="2" max="2" width="7" style="75" customWidth="1"/>
    <col min="3" max="3" width="11.7109375" style="75" bestFit="1" customWidth="1"/>
    <col min="4" max="4" width="25.5703125" style="521" customWidth="1"/>
    <col min="5" max="5" width="9.140625" style="526" bestFit="1" customWidth="1"/>
    <col min="6" max="6" width="8.140625" style="526" bestFit="1" customWidth="1"/>
    <col min="7" max="11" width="6.28515625" style="523" hidden="1" customWidth="1" outlineLevel="1"/>
    <col min="12" max="12" width="5.5703125" style="523" bestFit="1" customWidth="1" collapsed="1"/>
    <col min="13" max="15" width="5.5703125" style="49" bestFit="1" customWidth="1"/>
    <col min="16" max="17" width="7.140625" style="49" bestFit="1" customWidth="1"/>
    <col min="18" max="18" width="8.140625" style="48" bestFit="1" customWidth="1"/>
    <col min="19" max="39" width="8.140625" style="50" bestFit="1" customWidth="1"/>
    <col min="40" max="16384" width="9.140625" style="50"/>
  </cols>
  <sheetData>
    <row r="1" spans="1:43" s="189" customFormat="1" ht="30" customHeight="1" x14ac:dyDescent="0.2">
      <c r="A1" s="186" t="s">
        <v>534</v>
      </c>
      <c r="B1" s="187"/>
      <c r="C1" s="187"/>
      <c r="D1" s="187"/>
      <c r="E1" s="548"/>
      <c r="F1" s="548"/>
      <c r="G1" s="188"/>
      <c r="I1" s="188"/>
      <c r="K1" s="188"/>
      <c r="L1" s="188"/>
      <c r="M1" s="188"/>
      <c r="N1" s="188"/>
      <c r="O1" s="188"/>
      <c r="P1" s="188"/>
      <c r="Q1" s="190"/>
      <c r="R1" s="191"/>
      <c r="Z1" s="188"/>
      <c r="AJ1" s="617" t="s">
        <v>641</v>
      </c>
      <c r="AK1" s="617"/>
      <c r="AL1" s="617"/>
      <c r="AM1" s="617"/>
    </row>
    <row r="2" spans="1:43" s="196" customFormat="1" ht="30" customHeight="1" x14ac:dyDescent="0.2">
      <c r="A2" s="192" t="s">
        <v>188</v>
      </c>
      <c r="B2" s="193"/>
      <c r="C2" s="194" t="s">
        <v>1</v>
      </c>
      <c r="D2" s="193"/>
      <c r="E2" s="579" t="s">
        <v>2</v>
      </c>
      <c r="F2" s="229" t="s">
        <v>0</v>
      </c>
      <c r="G2" s="195" t="s">
        <v>3</v>
      </c>
      <c r="H2" s="195" t="s">
        <v>4</v>
      </c>
      <c r="I2" s="195" t="s">
        <v>5</v>
      </c>
      <c r="J2" s="195" t="s">
        <v>6</v>
      </c>
      <c r="K2" s="195" t="s">
        <v>7</v>
      </c>
      <c r="L2" s="441" t="s">
        <v>8</v>
      </c>
      <c r="M2" s="441" t="s">
        <v>9</v>
      </c>
      <c r="N2" s="441" t="s">
        <v>10</v>
      </c>
      <c r="O2" s="441" t="s">
        <v>11</v>
      </c>
      <c r="P2" s="441" t="s">
        <v>12</v>
      </c>
      <c r="Q2" s="441" t="s">
        <v>13</v>
      </c>
      <c r="R2" s="441" t="s">
        <v>14</v>
      </c>
      <c r="S2" s="442">
        <v>1997</v>
      </c>
      <c r="T2" s="442">
        <v>1998</v>
      </c>
      <c r="U2" s="442">
        <v>1999</v>
      </c>
      <c r="V2" s="442">
        <v>2000</v>
      </c>
      <c r="W2" s="442">
        <v>2001</v>
      </c>
      <c r="X2" s="442">
        <v>2002</v>
      </c>
      <c r="Y2" s="442">
        <v>2003</v>
      </c>
      <c r="Z2" s="442">
        <v>2004</v>
      </c>
      <c r="AA2" s="442">
        <v>2005</v>
      </c>
      <c r="AB2" s="442">
        <v>2006</v>
      </c>
      <c r="AC2" s="442">
        <v>2007</v>
      </c>
      <c r="AD2" s="442">
        <v>2008</v>
      </c>
      <c r="AE2" s="442">
        <v>2009</v>
      </c>
      <c r="AF2" s="442">
        <v>2010</v>
      </c>
      <c r="AG2" s="442">
        <v>2011</v>
      </c>
      <c r="AH2" s="442">
        <v>2012</v>
      </c>
      <c r="AI2" s="442">
        <v>2013</v>
      </c>
      <c r="AJ2" s="442">
        <v>2014</v>
      </c>
      <c r="AK2" s="442">
        <v>2015</v>
      </c>
      <c r="AL2" s="442">
        <v>2016</v>
      </c>
      <c r="AM2" s="442">
        <v>2017</v>
      </c>
      <c r="AN2" s="442">
        <v>2018</v>
      </c>
      <c r="AO2" s="442">
        <v>2019</v>
      </c>
      <c r="AP2" s="442">
        <v>2020</v>
      </c>
      <c r="AQ2" s="442">
        <v>2021</v>
      </c>
    </row>
    <row r="3" spans="1:43" s="197" customFormat="1" ht="13.9" customHeight="1" x14ac:dyDescent="0.25">
      <c r="A3" s="198" t="s">
        <v>432</v>
      </c>
      <c r="B3" s="199" t="s">
        <v>83</v>
      </c>
      <c r="C3" s="200"/>
      <c r="D3" s="200"/>
      <c r="E3" s="580"/>
      <c r="F3" s="230"/>
      <c r="G3" s="363">
        <f t="shared" ref="G3:AF3" si="0">SUM(G4:G7)</f>
        <v>0</v>
      </c>
      <c r="H3" s="363">
        <f t="shared" si="0"/>
        <v>0</v>
      </c>
      <c r="I3" s="363">
        <f t="shared" si="0"/>
        <v>0</v>
      </c>
      <c r="J3" s="363">
        <f t="shared" si="0"/>
        <v>0</v>
      </c>
      <c r="K3" s="363">
        <f t="shared" si="0"/>
        <v>0</v>
      </c>
      <c r="L3" s="363">
        <f t="shared" si="0"/>
        <v>0</v>
      </c>
      <c r="M3" s="363">
        <f t="shared" si="0"/>
        <v>0</v>
      </c>
      <c r="N3" s="363">
        <f t="shared" si="0"/>
        <v>0</v>
      </c>
      <c r="O3" s="363">
        <f t="shared" si="0"/>
        <v>0</v>
      </c>
      <c r="P3" s="363">
        <f t="shared" si="0"/>
        <v>3634.7077051635933</v>
      </c>
      <c r="Q3" s="363">
        <f t="shared" si="0"/>
        <v>7461.2075492196964</v>
      </c>
      <c r="R3" s="363">
        <f t="shared" si="0"/>
        <v>11147.67248754168</v>
      </c>
      <c r="S3" s="363">
        <f t="shared" si="0"/>
        <v>13343.48472740229</v>
      </c>
      <c r="T3" s="363">
        <f t="shared" si="0"/>
        <v>14179.658079647865</v>
      </c>
      <c r="U3" s="363">
        <f t="shared" si="0"/>
        <v>17601.498586054924</v>
      </c>
      <c r="V3" s="363">
        <f t="shared" si="0"/>
        <v>22035.962170424609</v>
      </c>
      <c r="W3" s="363">
        <f t="shared" si="0"/>
        <v>28330.282687994644</v>
      </c>
      <c r="X3" s="363">
        <f t="shared" si="0"/>
        <v>28730.26672957476</v>
      </c>
      <c r="Y3" s="363">
        <f t="shared" si="0"/>
        <v>24726.751974422998</v>
      </c>
      <c r="Z3" s="363">
        <f t="shared" si="0"/>
        <v>28963.490825500001</v>
      </c>
      <c r="AA3" s="363">
        <f t="shared" si="0"/>
        <v>28542.068696400001</v>
      </c>
      <c r="AB3" s="363">
        <f t="shared" si="0"/>
        <v>24579.676381399997</v>
      </c>
      <c r="AC3" s="363">
        <f t="shared" si="0"/>
        <v>26481.127539600006</v>
      </c>
      <c r="AD3" s="363">
        <f t="shared" si="0"/>
        <v>23979.274596200001</v>
      </c>
      <c r="AE3" s="363">
        <f t="shared" si="0"/>
        <v>41705.802067800003</v>
      </c>
      <c r="AF3" s="363">
        <f t="shared" si="0"/>
        <v>41375.63895149999</v>
      </c>
      <c r="AG3" s="363">
        <f t="shared" ref="AG3:AL3" si="1">SUM(AG4:AG7)</f>
        <v>33195.789794624914</v>
      </c>
      <c r="AH3" s="363">
        <f t="shared" si="1"/>
        <v>48397.916828100002</v>
      </c>
      <c r="AI3" s="363">
        <f t="shared" si="1"/>
        <v>11397.586946353626</v>
      </c>
      <c r="AJ3" s="363">
        <f t="shared" si="1"/>
        <v>21669.320388156601</v>
      </c>
      <c r="AK3" s="363">
        <f t="shared" si="1"/>
        <v>21811.808925179997</v>
      </c>
      <c r="AL3" s="363">
        <f t="shared" si="1"/>
        <v>26682.60080256822</v>
      </c>
      <c r="AM3" s="363">
        <f t="shared" ref="AM3:AN3" si="2">SUM(AM4:AM7)</f>
        <v>27429.941147108602</v>
      </c>
      <c r="AN3" s="363">
        <f t="shared" si="2"/>
        <v>27947.015236090003</v>
      </c>
      <c r="AO3" s="363">
        <f t="shared" ref="AO3:AP3" si="3">SUM(AO4:AO7)</f>
        <v>32000.81412707573</v>
      </c>
      <c r="AP3" s="363">
        <f t="shared" si="3"/>
        <v>31124.32705699193</v>
      </c>
      <c r="AQ3" s="363">
        <f t="shared" ref="AQ3" si="4">SUM(AQ4:AQ7)</f>
        <v>33261.173769891931</v>
      </c>
    </row>
    <row r="4" spans="1:43" s="197" customFormat="1" ht="13.9" customHeight="1" x14ac:dyDescent="0.25">
      <c r="A4" s="198" t="s">
        <v>433</v>
      </c>
      <c r="B4" s="202"/>
      <c r="C4" s="202" t="s">
        <v>16</v>
      </c>
      <c r="D4" s="202"/>
      <c r="E4" s="581"/>
      <c r="F4" s="230"/>
      <c r="G4" s="203">
        <f>'4.1 Other Organic Fertilisers'!G4*'4.2 coefficients'!G4</f>
        <v>0</v>
      </c>
      <c r="H4" s="203">
        <f>'4.1 Other Organic Fertilisers'!H4*'4.2 coefficients'!H4</f>
        <v>0</v>
      </c>
      <c r="I4" s="203">
        <f>'4.1 Other Organic Fertilisers'!I4*'4.2 coefficients'!I4</f>
        <v>0</v>
      </c>
      <c r="J4" s="203">
        <f>'4.1 Other Organic Fertilisers'!J4*'4.2 coefficients'!J4</f>
        <v>0</v>
      </c>
      <c r="K4" s="203">
        <f>'4.1 Other Organic Fertilisers'!K4*'4.2 coefficients'!K4</f>
        <v>0</v>
      </c>
      <c r="L4" s="203">
        <f>'4.1 Other Organic Fertilisers'!L4*'4.2 coefficients'!L4</f>
        <v>0</v>
      </c>
      <c r="M4" s="203">
        <f>'4.1 Other Organic Fertilisers'!M4*'4.2 coefficients'!M4</f>
        <v>0</v>
      </c>
      <c r="N4" s="203">
        <f>'4.1 Other Organic Fertilisers'!N4*'4.2 coefficients'!N4</f>
        <v>0</v>
      </c>
      <c r="O4" s="203">
        <f>'4.1 Other Organic Fertilisers'!O4*'4.2 coefficients'!O4</f>
        <v>0</v>
      </c>
      <c r="P4" s="203">
        <f>'4.1 Other Organic Fertilisers'!P4*'4.2 coefficients'!P4</f>
        <v>3634.7077051635933</v>
      </c>
      <c r="Q4" s="203">
        <f>'4.1 Other Organic Fertilisers'!Q4*'4.2 coefficients'!Q4</f>
        <v>7461.2075492196964</v>
      </c>
      <c r="R4" s="203">
        <f>'4.1 Other Organic Fertilisers'!R4*'4.2 coefficients'!R4</f>
        <v>10063.022487541681</v>
      </c>
      <c r="S4" s="203">
        <f>'4.1 Other Organic Fertilisers'!S4*'4.2 coefficients'!S4</f>
        <v>12258.834727402291</v>
      </c>
      <c r="T4" s="203">
        <f>'4.1 Other Organic Fertilisers'!T4*'4.2 coefficients'!T4</f>
        <v>13095.008079647865</v>
      </c>
      <c r="U4" s="203">
        <f>'4.1 Other Organic Fertilisers'!U4*'4.2 coefficients'!U4</f>
        <v>16516.848586054923</v>
      </c>
      <c r="V4" s="203">
        <f>'4.1 Other Organic Fertilisers'!V4*'4.2 coefficients'!V4</f>
        <v>20805.334170424609</v>
      </c>
      <c r="W4" s="203">
        <f>'4.1 Other Organic Fertilisers'!W4*'4.2 coefficients'!W4</f>
        <v>27099.654687994644</v>
      </c>
      <c r="X4" s="203">
        <f>'4.1 Other Organic Fertilisers'!X4*'4.2 coefficients'!X4</f>
        <v>27229.64662957476</v>
      </c>
      <c r="Y4" s="203">
        <f>'4.1 Other Organic Fertilisers'!Y4*'4.2 coefficients'!Y4</f>
        <v>23559.558324422997</v>
      </c>
      <c r="Z4" s="203">
        <f>'4.1 Other Organic Fertilisers'!Z4*'4.2 coefficients'!Z4</f>
        <v>26819.8481355</v>
      </c>
      <c r="AA4" s="203">
        <f>'4.1 Other Organic Fertilisers'!AA4*'4.2 coefficients'!AA4</f>
        <v>26240.780546400001</v>
      </c>
      <c r="AB4" s="203">
        <f>'4.1 Other Organic Fertilisers'!AB4*'4.2 coefficients'!AB4</f>
        <v>22423.458121399995</v>
      </c>
      <c r="AC4" s="203">
        <f>'4.1 Other Organic Fertilisers'!AC4*'4.2 coefficients'!AC4</f>
        <v>24241.451149600005</v>
      </c>
      <c r="AD4" s="203">
        <f>'4.1 Other Organic Fertilisers'!AD4*'4.2 coefficients'!AD4</f>
        <v>21848.913566200001</v>
      </c>
      <c r="AE4" s="203">
        <f>'4.1 Other Organic Fertilisers'!AE4*'4.2 coefficients'!AE4</f>
        <v>39249.1672578</v>
      </c>
      <c r="AF4" s="203">
        <f>'4.1 Other Organic Fertilisers'!AF4*'4.2 coefficients'!AF4</f>
        <v>38116.014541499993</v>
      </c>
      <c r="AG4" s="203">
        <f>'4.1 Other Organic Fertilisers'!AG4*'4.2 coefficients'!AG4</f>
        <v>29942.862076400004</v>
      </c>
      <c r="AH4" s="203">
        <f>'4.1 Other Organic Fertilisers'!AH4*'4.2 coefficients'!AH4</f>
        <v>45236.648648100003</v>
      </c>
      <c r="AI4" s="203">
        <f>'4.1 Other Organic Fertilisers'!AI4*'4.2 coefficients'!AI4</f>
        <v>7974.6609239999989</v>
      </c>
      <c r="AJ4" s="203">
        <f>'4.1 Other Organic Fertilisers'!AJ4*'4.2 coefficients'!AJ4</f>
        <v>19034.942578000002</v>
      </c>
      <c r="AK4" s="203">
        <f>'4.1 Other Organic Fertilisers'!AK4*'4.2 coefficients'!AK4</f>
        <v>18889.002221999999</v>
      </c>
      <c r="AL4" s="203">
        <f>'4.1 Other Organic Fertilisers'!AL4*'4.2 coefficients'!AL4</f>
        <v>23608.542927300001</v>
      </c>
      <c r="AM4" s="203">
        <f>'4.1 Other Organic Fertilisers'!AM4*'4.2 coefficients'!AM4</f>
        <v>22538.652402</v>
      </c>
      <c r="AN4" s="203">
        <f>'4.1 Other Organic Fertilisers'!AN4*'4.2 coefficients'!AN4</f>
        <v>22909.590785640001</v>
      </c>
      <c r="AO4" s="203">
        <f>'4.1 Other Organic Fertilisers'!AO4*'4.2 coefficients'!AO4</f>
        <v>26922.118893119998</v>
      </c>
      <c r="AP4" s="203">
        <f>'4.1 Other Organic Fertilisers'!AP4*'4.2 coefficients'!AP4</f>
        <v>25865.346105569995</v>
      </c>
      <c r="AQ4" s="203">
        <f>'4.1 Other Organic Fertilisers'!AQ4*'4.2 coefficients'!AQ4</f>
        <v>28002.192818470001</v>
      </c>
    </row>
    <row r="5" spans="1:43" s="197" customFormat="1" ht="13.9" customHeight="1" x14ac:dyDescent="0.25">
      <c r="A5" s="198" t="s">
        <v>434</v>
      </c>
      <c r="B5" s="202"/>
      <c r="C5" s="202" t="s">
        <v>17</v>
      </c>
      <c r="D5" s="202"/>
      <c r="E5" s="525"/>
      <c r="F5" s="230"/>
      <c r="G5" s="203">
        <f>'4.1 Other Organic Fertilisers'!G5*'4.2 coefficients'!G5</f>
        <v>0</v>
      </c>
      <c r="H5" s="203">
        <f>'4.1 Other Organic Fertilisers'!H5*'4.2 coefficients'!H5</f>
        <v>0</v>
      </c>
      <c r="I5" s="203">
        <f>'4.1 Other Organic Fertilisers'!I5*'4.2 coefficients'!I5</f>
        <v>0</v>
      </c>
      <c r="J5" s="203">
        <f>'4.1 Other Organic Fertilisers'!J5*'4.2 coefficients'!J5</f>
        <v>0</v>
      </c>
      <c r="K5" s="203">
        <f>'4.1 Other Organic Fertilisers'!K5*'4.2 coefficients'!K5</f>
        <v>0</v>
      </c>
      <c r="L5" s="203">
        <f>'4.1 Other Organic Fertilisers'!L5*'4.2 coefficients'!L5</f>
        <v>0</v>
      </c>
      <c r="M5" s="203">
        <f>'4.1 Other Organic Fertilisers'!M5*'4.2 coefficients'!M5</f>
        <v>0</v>
      </c>
      <c r="N5" s="203">
        <f>'4.1 Other Organic Fertilisers'!N5*'4.2 coefficients'!N5</f>
        <v>0</v>
      </c>
      <c r="O5" s="203">
        <f>'4.1 Other Organic Fertilisers'!O5*'4.2 coefficients'!O5</f>
        <v>0</v>
      </c>
      <c r="P5" s="203">
        <f>'4.1 Other Organic Fertilisers'!P5*'4.2 coefficients'!P5</f>
        <v>0</v>
      </c>
      <c r="Q5" s="203">
        <f>'4.1 Other Organic Fertilisers'!Q5*'4.2 coefficients'!Q5</f>
        <v>0</v>
      </c>
      <c r="R5" s="203">
        <f>'4.1 Other Organic Fertilisers'!R5*'4.2 coefficients'!R5</f>
        <v>1084.6499999999999</v>
      </c>
      <c r="S5" s="203">
        <f>'4.1 Other Organic Fertilisers'!S5*'4.2 coefficients'!S5</f>
        <v>1084.6499999999999</v>
      </c>
      <c r="T5" s="203">
        <f>'4.1 Other Organic Fertilisers'!T5*'4.2 coefficients'!T5</f>
        <v>1084.6499999999999</v>
      </c>
      <c r="U5" s="203">
        <f>'4.1 Other Organic Fertilisers'!U5*'4.2 coefficients'!U5</f>
        <v>1084.6499999999999</v>
      </c>
      <c r="V5" s="203">
        <f>'4.1 Other Organic Fertilisers'!V5*'4.2 coefficients'!V5</f>
        <v>1230.6279999999997</v>
      </c>
      <c r="W5" s="203">
        <f>'4.1 Other Organic Fertilisers'!W5*'4.2 coefficients'!W5</f>
        <v>1230.6279999999997</v>
      </c>
      <c r="X5" s="203">
        <f>'4.1 Other Organic Fertilisers'!X5*'4.2 coefficients'!X5</f>
        <v>1500.6201000000001</v>
      </c>
      <c r="Y5" s="203">
        <f>'4.1 Other Organic Fertilisers'!Y5*'4.2 coefficients'!Y5</f>
        <v>1167.1936500000002</v>
      </c>
      <c r="Z5" s="203">
        <f>'4.1 Other Organic Fertilisers'!Z5*'4.2 coefficients'!Z5</f>
        <v>2143.6426900000001</v>
      </c>
      <c r="AA5" s="203">
        <f>'4.1 Other Organic Fertilisers'!AA5*'4.2 coefficients'!AA5</f>
        <v>2301.2881499999999</v>
      </c>
      <c r="AB5" s="203">
        <f>'4.1 Other Organic Fertilisers'!AB5*'4.2 coefficients'!AB5</f>
        <v>2156.2182600000001</v>
      </c>
      <c r="AC5" s="203">
        <f>'4.1 Other Organic Fertilisers'!AC5*'4.2 coefficients'!AC5</f>
        <v>2239.6763899999996</v>
      </c>
      <c r="AD5" s="203">
        <f>'4.1 Other Organic Fertilisers'!AD5*'4.2 coefficients'!AD5</f>
        <v>2130.3610299999996</v>
      </c>
      <c r="AE5" s="203">
        <f>'4.1 Other Organic Fertilisers'!AE5*'4.2 coefficients'!AE5</f>
        <v>2456.6348099999996</v>
      </c>
      <c r="AF5" s="203">
        <f>'4.1 Other Organic Fertilisers'!AF5*'4.2 coefficients'!AF5</f>
        <v>3259.6244099999994</v>
      </c>
      <c r="AG5" s="203">
        <f>'4.1 Other Organic Fertilisers'!AG5*'4.2 coefficients'!AG5</f>
        <v>3252.927718224912</v>
      </c>
      <c r="AH5" s="203">
        <f>'4.1 Other Organic Fertilisers'!AH5*'4.2 coefficients'!AH5</f>
        <v>3161.2681799999996</v>
      </c>
      <c r="AI5" s="203">
        <f>'4.1 Other Organic Fertilisers'!AI5*'4.2 coefficients'!AI5</f>
        <v>3422.9260223536266</v>
      </c>
      <c r="AJ5" s="203">
        <f>'4.1 Other Organic Fertilisers'!AJ5*'4.2 coefficients'!AJ5</f>
        <v>2634.3778101565977</v>
      </c>
      <c r="AK5" s="203">
        <f>'4.1 Other Organic Fertilisers'!AK5*'4.2 coefficients'!AK5</f>
        <v>2922.8067031800001</v>
      </c>
      <c r="AL5" s="203">
        <f>'4.1 Other Organic Fertilisers'!AL5*'4.2 coefficients'!AL5</f>
        <v>3074.0578752682181</v>
      </c>
      <c r="AM5" s="203">
        <f>'4.1 Other Organic Fertilisers'!AM5*'4.2 coefficients'!AM5</f>
        <v>4891.2887451086035</v>
      </c>
      <c r="AN5" s="203">
        <f>'4.1 Other Organic Fertilisers'!AN5*'4.2 coefficients'!AN5</f>
        <v>5037.4244504500011</v>
      </c>
      <c r="AO5" s="203">
        <f>'4.1 Other Organic Fertilisers'!AO5*'4.2 coefficients'!AO5</f>
        <v>5078.695233955732</v>
      </c>
      <c r="AP5" s="203">
        <f>'4.1 Other Organic Fertilisers'!AP5*'4.2 coefficients'!AP5</f>
        <v>5258.9809514219332</v>
      </c>
      <c r="AQ5" s="203">
        <f>'4.1 Other Organic Fertilisers'!AQ5*'4.2 coefficients'!AQ5</f>
        <v>5258.9809514219332</v>
      </c>
    </row>
    <row r="6" spans="1:43" s="197" customFormat="1" ht="13.9" customHeight="1" x14ac:dyDescent="0.25">
      <c r="A6" s="198" t="s">
        <v>435</v>
      </c>
      <c r="B6" s="202"/>
      <c r="C6" s="202" t="s">
        <v>18</v>
      </c>
      <c r="D6" s="202"/>
      <c r="E6" s="525"/>
      <c r="F6" s="230"/>
      <c r="G6" s="203">
        <f>'4.1 Other Organic Fertilisers'!G6*'4.2 coefficients'!G6</f>
        <v>0</v>
      </c>
      <c r="H6" s="203">
        <f>'4.1 Other Organic Fertilisers'!H6*'4.2 coefficients'!H6</f>
        <v>0</v>
      </c>
      <c r="I6" s="203">
        <f>'4.1 Other Organic Fertilisers'!I6*'4.2 coefficients'!I6</f>
        <v>0</v>
      </c>
      <c r="J6" s="203">
        <f>'4.1 Other Organic Fertilisers'!J6*'4.2 coefficients'!J6</f>
        <v>0</v>
      </c>
      <c r="K6" s="203">
        <f>'4.1 Other Organic Fertilisers'!K6*'4.2 coefficients'!K6</f>
        <v>0</v>
      </c>
      <c r="L6" s="203">
        <f>'4.1 Other Organic Fertilisers'!L6*'4.2 coefficients'!L6</f>
        <v>0</v>
      </c>
      <c r="M6" s="203">
        <f>'4.1 Other Organic Fertilisers'!M6*'4.2 coefficients'!M6</f>
        <v>0</v>
      </c>
      <c r="N6" s="203">
        <f>'4.1 Other Organic Fertilisers'!N6*'4.2 coefficients'!N6</f>
        <v>0</v>
      </c>
      <c r="O6" s="203">
        <f>'4.1 Other Organic Fertilisers'!O6*'4.2 coefficients'!O6</f>
        <v>0</v>
      </c>
      <c r="P6" s="203">
        <f>'4.1 Other Organic Fertilisers'!P6*'4.2 coefficients'!P6</f>
        <v>0</v>
      </c>
      <c r="Q6" s="203">
        <f>'4.1 Other Organic Fertilisers'!Q6*'4.2 coefficients'!Q6</f>
        <v>0</v>
      </c>
      <c r="R6" s="203">
        <f>'4.1 Other Organic Fertilisers'!R6*'4.2 coefficients'!R6</f>
        <v>0</v>
      </c>
      <c r="S6" s="203">
        <f>'4.1 Other Organic Fertilisers'!S6*'4.2 coefficients'!S6</f>
        <v>0</v>
      </c>
      <c r="T6" s="203">
        <f>'4.1 Other Organic Fertilisers'!T6*'4.2 coefficients'!T6</f>
        <v>0</v>
      </c>
      <c r="U6" s="203">
        <f>'4.1 Other Organic Fertilisers'!U6*'4.2 coefficients'!U6</f>
        <v>0</v>
      </c>
      <c r="V6" s="203">
        <f>'4.1 Other Organic Fertilisers'!V6*'4.2 coefficients'!V6</f>
        <v>0</v>
      </c>
      <c r="W6" s="203">
        <f>'4.1 Other Organic Fertilisers'!W6*'4.2 coefficients'!W6</f>
        <v>0</v>
      </c>
      <c r="X6" s="203">
        <f>'4.1 Other Organic Fertilisers'!X6*'4.2 coefficients'!X6</f>
        <v>0</v>
      </c>
      <c r="Y6" s="203">
        <f>'4.1 Other Organic Fertilisers'!Y6*'4.2 coefficients'!Y6</f>
        <v>0</v>
      </c>
      <c r="Z6" s="203">
        <f>'4.1 Other Organic Fertilisers'!Z6*'4.2 coefficients'!Z6</f>
        <v>0</v>
      </c>
      <c r="AA6" s="203">
        <f>'4.1 Other Organic Fertilisers'!AA6*'4.2 coefficients'!AA6</f>
        <v>0</v>
      </c>
      <c r="AB6" s="203">
        <f>'4.1 Other Organic Fertilisers'!AB6*'4.2 coefficients'!AB6</f>
        <v>0</v>
      </c>
      <c r="AC6" s="203">
        <f>'4.1 Other Organic Fertilisers'!AC6*'4.2 coefficients'!AC6</f>
        <v>0</v>
      </c>
      <c r="AD6" s="203">
        <f>'4.1 Other Organic Fertilisers'!AD6*'4.2 coefficients'!AD6</f>
        <v>0</v>
      </c>
      <c r="AE6" s="203">
        <f>'4.1 Other Organic Fertilisers'!AE6*'4.2 coefficients'!AE6</f>
        <v>0</v>
      </c>
      <c r="AF6" s="203">
        <f>'4.1 Other Organic Fertilisers'!AF6*'4.2 coefficients'!AF6</f>
        <v>0</v>
      </c>
      <c r="AG6" s="203">
        <f>'4.1 Other Organic Fertilisers'!AG6*'4.2 coefficients'!AG6</f>
        <v>0</v>
      </c>
      <c r="AH6" s="203">
        <f>'4.1 Other Organic Fertilisers'!AH6*'4.2 coefficients'!AH6</f>
        <v>0</v>
      </c>
      <c r="AI6" s="203">
        <f>'4.1 Other Organic Fertilisers'!AI6*'4.2 coefficients'!AI6</f>
        <v>0</v>
      </c>
      <c r="AJ6" s="203">
        <f>'4.1 Other Organic Fertilisers'!AJ6*'4.2 coefficients'!AJ6</f>
        <v>0</v>
      </c>
      <c r="AK6" s="203">
        <f>'4.1 Other Organic Fertilisers'!AK6*'4.2 coefficients'!AK6</f>
        <v>0</v>
      </c>
      <c r="AL6" s="203">
        <f>'4.1 Other Organic Fertilisers'!AL6*'4.2 coefficients'!AL6</f>
        <v>0</v>
      </c>
      <c r="AM6" s="203">
        <f>'4.1 Other Organic Fertilisers'!AM6*'4.2 coefficients'!AM6</f>
        <v>0</v>
      </c>
      <c r="AN6" s="203">
        <f>'4.1 Other Organic Fertilisers'!AN6*'4.2 coefficients'!AN6</f>
        <v>0</v>
      </c>
      <c r="AO6" s="203">
        <f>'4.1 Other Organic Fertilisers'!AO6*'4.2 coefficients'!AO6</f>
        <v>0</v>
      </c>
      <c r="AP6" s="203">
        <f>'4.1 Other Organic Fertilisers'!AP6*'4.2 coefficients'!AP6</f>
        <v>0</v>
      </c>
      <c r="AQ6" s="203">
        <f>'4.1 Other Organic Fertilisers'!AQ6*'4.2 coefficients'!AQ6</f>
        <v>0</v>
      </c>
    </row>
    <row r="7" spans="1:43" s="197" customFormat="1" ht="13.9" customHeight="1" x14ac:dyDescent="0.25">
      <c r="A7" s="198" t="s">
        <v>436</v>
      </c>
      <c r="B7" s="202"/>
      <c r="C7" s="202" t="s">
        <v>19</v>
      </c>
      <c r="D7" s="202"/>
      <c r="E7" s="525"/>
      <c r="F7" s="230"/>
      <c r="G7" s="203">
        <f>'4.1 Other Organic Fertilisers'!G7*'4.2 coefficients'!G7</f>
        <v>0</v>
      </c>
      <c r="H7" s="203">
        <f>'4.1 Other Organic Fertilisers'!H7*'4.2 coefficients'!H7</f>
        <v>0</v>
      </c>
      <c r="I7" s="203">
        <f>'4.1 Other Organic Fertilisers'!I7*'4.2 coefficients'!I7</f>
        <v>0</v>
      </c>
      <c r="J7" s="203">
        <f>'4.1 Other Organic Fertilisers'!J7*'4.2 coefficients'!J7</f>
        <v>0</v>
      </c>
      <c r="K7" s="203">
        <f>'4.1 Other Organic Fertilisers'!K7*'4.2 coefficients'!K7</f>
        <v>0</v>
      </c>
      <c r="L7" s="203">
        <f>'4.1 Other Organic Fertilisers'!L7*'4.2 coefficients'!L7</f>
        <v>0</v>
      </c>
      <c r="M7" s="203">
        <f>'4.1 Other Organic Fertilisers'!M7*'4.2 coefficients'!M7</f>
        <v>0</v>
      </c>
      <c r="N7" s="203">
        <f>'4.1 Other Organic Fertilisers'!N7*'4.2 coefficients'!N7</f>
        <v>0</v>
      </c>
      <c r="O7" s="203">
        <f>'4.1 Other Organic Fertilisers'!O7*'4.2 coefficients'!O7</f>
        <v>0</v>
      </c>
      <c r="P7" s="203">
        <f>'4.1 Other Organic Fertilisers'!P7*'4.2 coefficients'!P7</f>
        <v>0</v>
      </c>
      <c r="Q7" s="203">
        <f>'4.1 Other Organic Fertilisers'!Q7*'4.2 coefficients'!Q7</f>
        <v>0</v>
      </c>
      <c r="R7" s="203">
        <f>'4.1 Other Organic Fertilisers'!R7*'4.2 coefficients'!R7</f>
        <v>0</v>
      </c>
      <c r="S7" s="203">
        <f>'4.1 Other Organic Fertilisers'!S7*'4.2 coefficients'!S7</f>
        <v>0</v>
      </c>
      <c r="T7" s="203">
        <f>'4.1 Other Organic Fertilisers'!T7*'4.2 coefficients'!T7</f>
        <v>0</v>
      </c>
      <c r="U7" s="203">
        <f>'4.1 Other Organic Fertilisers'!U7*'4.2 coefficients'!U7</f>
        <v>0</v>
      </c>
      <c r="V7" s="203">
        <f>'4.1 Other Organic Fertilisers'!V7*'4.2 coefficients'!V7</f>
        <v>0</v>
      </c>
      <c r="W7" s="203">
        <f>'4.1 Other Organic Fertilisers'!W7*'4.2 coefficients'!W7</f>
        <v>0</v>
      </c>
      <c r="X7" s="203">
        <f>'4.1 Other Organic Fertilisers'!X7*'4.2 coefficients'!X7</f>
        <v>0</v>
      </c>
      <c r="Y7" s="203">
        <f>'4.1 Other Organic Fertilisers'!Y7*'4.2 coefficients'!Y7</f>
        <v>0</v>
      </c>
      <c r="Z7" s="203">
        <f>'4.1 Other Organic Fertilisers'!Z7*'4.2 coefficients'!Z7</f>
        <v>0</v>
      </c>
      <c r="AA7" s="203">
        <f>'4.1 Other Organic Fertilisers'!AA7*'4.2 coefficients'!AA7</f>
        <v>0</v>
      </c>
      <c r="AB7" s="203">
        <f>'4.1 Other Organic Fertilisers'!AB7*'4.2 coefficients'!AB7</f>
        <v>0</v>
      </c>
      <c r="AC7" s="203">
        <f>'4.1 Other Organic Fertilisers'!AC7*'4.2 coefficients'!AC7</f>
        <v>0</v>
      </c>
      <c r="AD7" s="203">
        <f>'4.1 Other Organic Fertilisers'!AD7*'4.2 coefficients'!AD7</f>
        <v>0</v>
      </c>
      <c r="AE7" s="203">
        <f>'4.1 Other Organic Fertilisers'!AE7*'4.2 coefficients'!AE7</f>
        <v>0</v>
      </c>
      <c r="AF7" s="203">
        <f>'4.1 Other Organic Fertilisers'!AF7*'4.2 coefficients'!AF7</f>
        <v>0</v>
      </c>
      <c r="AG7" s="203">
        <f>'4.1 Other Organic Fertilisers'!AG7*'4.2 coefficients'!AG7</f>
        <v>0</v>
      </c>
      <c r="AH7" s="203">
        <f>'4.1 Other Organic Fertilisers'!AH7*'4.2 coefficients'!AH7</f>
        <v>0</v>
      </c>
      <c r="AI7" s="203">
        <f>'4.1 Other Organic Fertilisers'!AI7*'4.2 coefficients'!AI7</f>
        <v>0</v>
      </c>
      <c r="AJ7" s="203">
        <f>'4.1 Other Organic Fertilisers'!AJ7*'4.2 coefficients'!AJ7</f>
        <v>0</v>
      </c>
      <c r="AK7" s="203">
        <f>'4.1 Other Organic Fertilisers'!AK7*'4.2 coefficients'!AK7</f>
        <v>0</v>
      </c>
      <c r="AL7" s="203">
        <f>'4.1 Other Organic Fertilisers'!AL7*'4.2 coefficients'!AL7</f>
        <v>0</v>
      </c>
      <c r="AM7" s="203">
        <f>'4.1 Other Organic Fertilisers'!AM7*'4.2 coefficients'!AM7</f>
        <v>0</v>
      </c>
      <c r="AN7" s="203">
        <f>'4.1 Other Organic Fertilisers'!AN7*'4.2 coefficients'!AN7</f>
        <v>0</v>
      </c>
      <c r="AO7" s="203">
        <f>'4.1 Other Organic Fertilisers'!AO7*'4.2 coefficients'!AO7</f>
        <v>0</v>
      </c>
      <c r="AP7" s="203">
        <f>'4.1 Other Organic Fertilisers'!AP7*'4.2 coefficients'!AP7</f>
        <v>0</v>
      </c>
      <c r="AQ7" s="203">
        <f>'4.1 Other Organic Fertilisers'!AQ7*'4.2 coefficients'!AQ7</f>
        <v>0</v>
      </c>
    </row>
    <row r="8" spans="1:43" s="197" customFormat="1" ht="15" customHeight="1" x14ac:dyDescent="0.25">
      <c r="A8" s="75"/>
      <c r="B8" s="75"/>
      <c r="C8" s="75"/>
      <c r="D8" s="521"/>
      <c r="E8" s="522"/>
      <c r="F8" s="522"/>
      <c r="G8" s="523"/>
      <c r="H8" s="523"/>
      <c r="I8" s="523"/>
      <c r="J8" s="523"/>
      <c r="K8" s="523"/>
      <c r="L8" s="523"/>
      <c r="M8" s="49"/>
      <c r="N8" s="49"/>
      <c r="O8" s="49"/>
      <c r="P8" s="49"/>
      <c r="Q8" s="49"/>
      <c r="R8" s="203"/>
    </row>
    <row r="9" spans="1:43" x14ac:dyDescent="0.25">
      <c r="A9" s="204"/>
      <c r="E9" s="522"/>
      <c r="F9" s="522"/>
    </row>
    <row r="10" spans="1:43" x14ac:dyDescent="0.25">
      <c r="A10" s="204"/>
      <c r="E10" s="522"/>
      <c r="F10" s="522"/>
    </row>
    <row r="11" spans="1:43" ht="16.5" customHeight="1" x14ac:dyDescent="0.25">
      <c r="C11" s="83"/>
      <c r="D11" s="524"/>
      <c r="E11" s="522"/>
      <c r="F11" s="522"/>
      <c r="R11" s="49"/>
      <c r="S11" s="51"/>
      <c r="T11" s="51"/>
      <c r="U11" s="51"/>
    </row>
    <row r="12" spans="1:43" x14ac:dyDescent="0.25">
      <c r="C12" s="83"/>
      <c r="D12" s="525"/>
      <c r="E12" s="522"/>
      <c r="F12" s="522"/>
      <c r="R12" s="49"/>
      <c r="S12" s="51"/>
      <c r="T12" s="51"/>
      <c r="U12" s="51"/>
    </row>
    <row r="13" spans="1:43" x14ac:dyDescent="0.25">
      <c r="R13" s="49"/>
      <c r="S13" s="51"/>
      <c r="T13" s="51"/>
      <c r="U13" s="51"/>
    </row>
    <row r="14" spans="1:43" x14ac:dyDescent="0.25">
      <c r="J14" s="549"/>
      <c r="R14" s="49"/>
      <c r="S14" s="51"/>
      <c r="T14" s="51"/>
      <c r="U14" s="51"/>
    </row>
    <row r="15" spans="1:43" x14ac:dyDescent="0.25">
      <c r="R15" s="49"/>
      <c r="S15" s="51"/>
      <c r="T15" s="51"/>
      <c r="U15" s="51"/>
    </row>
    <row r="16" spans="1:43" x14ac:dyDescent="0.25">
      <c r="R16" s="49"/>
      <c r="S16" s="51"/>
      <c r="T16" s="51"/>
      <c r="U16" s="51"/>
    </row>
  </sheetData>
  <mergeCells count="1">
    <mergeCell ref="AJ1:AM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  <ignoredErrors>
    <ignoredError sqref="G2:R2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tabColor rgb="FF92D050"/>
    <pageSetUpPr fitToPage="1"/>
  </sheetPr>
  <dimension ref="A1:AT257"/>
  <sheetViews>
    <sheetView zoomScale="85" zoomScaleNormal="85" zoomScaleSheetLayoutView="70" workbookViewId="0">
      <pane xSplit="7" ySplit="2" topLeftCell="H3" activePane="bottomRight" state="frozen"/>
      <selection activeCell="CJ41" sqref="CJ41"/>
      <selection pane="topRight" activeCell="CJ41" sqref="CJ41"/>
      <selection pane="bottomLeft" activeCell="CJ41" sqref="CJ41"/>
      <selection pane="bottomRight" activeCell="H3" sqref="H3"/>
    </sheetView>
  </sheetViews>
  <sheetFormatPr baseColWidth="10" defaultColWidth="9.140625" defaultRowHeight="15" outlineLevelCol="1" x14ac:dyDescent="0.25"/>
  <cols>
    <col min="1" max="1" width="12" style="283" customWidth="1"/>
    <col min="2" max="3" width="3" style="283" customWidth="1"/>
    <col min="4" max="6" width="2.28515625" style="283" customWidth="1"/>
    <col min="7" max="7" width="57.42578125" style="283" customWidth="1"/>
    <col min="8" max="8" width="2.28515625" style="283" customWidth="1"/>
    <col min="9" max="9" width="32" style="604" customWidth="1"/>
    <col min="10" max="14" width="6.28515625" style="605" hidden="1" customWidth="1" outlineLevel="1"/>
    <col min="15" max="15" width="8.140625" style="143" customWidth="1" collapsed="1"/>
    <col min="16" max="16" width="8.140625" style="143" customWidth="1"/>
    <col min="17" max="28" width="8.28515625" style="143" customWidth="1" collapsed="1"/>
    <col min="29" max="29" width="9.28515625" style="143" customWidth="1" collapsed="1"/>
    <col min="30" max="33" width="8.28515625" style="143" customWidth="1" collapsed="1"/>
    <col min="34" max="34" width="8.28515625" style="143" customWidth="1"/>
    <col min="35" max="38" width="8.28515625" style="143" customWidth="1" collapsed="1"/>
    <col min="39" max="42" width="8" style="143" customWidth="1"/>
    <col min="43" max="43" width="9.28515625" style="143" bestFit="1" customWidth="1"/>
    <col min="44" max="46" width="8" style="143" customWidth="1"/>
    <col min="47" max="16384" width="9.140625" style="143"/>
  </cols>
  <sheetData>
    <row r="1" spans="1:46" s="602" customFormat="1" ht="14.25" x14ac:dyDescent="0.2">
      <c r="A1" s="618" t="s">
        <v>535</v>
      </c>
      <c r="B1" s="618"/>
      <c r="C1" s="618"/>
      <c r="D1" s="618"/>
      <c r="E1" s="618"/>
      <c r="F1" s="618"/>
      <c r="G1" s="618"/>
      <c r="H1" s="618"/>
      <c r="I1" s="618"/>
      <c r="J1" s="601"/>
      <c r="K1" s="601"/>
      <c r="L1" s="601"/>
      <c r="AM1" s="602" t="s">
        <v>1056</v>
      </c>
    </row>
    <row r="2" spans="1:46" s="486" customFormat="1" ht="28.5" x14ac:dyDescent="0.2">
      <c r="A2" s="606" t="s">
        <v>1057</v>
      </c>
      <c r="B2" s="619" t="s">
        <v>1</v>
      </c>
      <c r="C2" s="619"/>
      <c r="D2" s="619"/>
      <c r="E2" s="619"/>
      <c r="F2" s="619"/>
      <c r="G2" s="619"/>
      <c r="H2" s="607"/>
      <c r="I2" s="608" t="s">
        <v>0</v>
      </c>
      <c r="J2" s="609" t="s">
        <v>3</v>
      </c>
      <c r="K2" s="609" t="s">
        <v>4</v>
      </c>
      <c r="L2" s="609" t="s">
        <v>5</v>
      </c>
      <c r="M2" s="609" t="s">
        <v>6</v>
      </c>
      <c r="N2" s="609" t="s">
        <v>7</v>
      </c>
      <c r="O2" s="93" t="s">
        <v>8</v>
      </c>
      <c r="P2" s="93" t="s">
        <v>9</v>
      </c>
      <c r="Q2" s="93" t="s">
        <v>10</v>
      </c>
      <c r="R2" s="93" t="s">
        <v>11</v>
      </c>
      <c r="S2" s="93" t="s">
        <v>12</v>
      </c>
      <c r="T2" s="93" t="s">
        <v>13</v>
      </c>
      <c r="U2" s="93" t="s">
        <v>14</v>
      </c>
      <c r="V2" s="93">
        <v>1997</v>
      </c>
      <c r="W2" s="93">
        <v>1998</v>
      </c>
      <c r="X2" s="93">
        <v>1999</v>
      </c>
      <c r="Y2" s="93">
        <v>2000</v>
      </c>
      <c r="Z2" s="93">
        <v>2001</v>
      </c>
      <c r="AA2" s="93">
        <v>2002</v>
      </c>
      <c r="AB2" s="93">
        <v>2003</v>
      </c>
      <c r="AC2" s="93">
        <v>2004</v>
      </c>
      <c r="AD2" s="93">
        <v>2005</v>
      </c>
      <c r="AE2" s="93">
        <v>2006</v>
      </c>
      <c r="AF2" s="93">
        <v>2007</v>
      </c>
      <c r="AG2" s="93">
        <v>2008</v>
      </c>
      <c r="AH2" s="93">
        <v>2009</v>
      </c>
      <c r="AI2" s="93">
        <v>2010</v>
      </c>
      <c r="AJ2" s="93">
        <v>2011</v>
      </c>
      <c r="AK2" s="93">
        <v>2012</v>
      </c>
      <c r="AL2" s="93">
        <v>2013</v>
      </c>
      <c r="AM2" s="93">
        <v>2014</v>
      </c>
      <c r="AN2" s="93">
        <v>2015</v>
      </c>
      <c r="AO2" s="93">
        <v>2016</v>
      </c>
      <c r="AP2" s="93">
        <v>2017</v>
      </c>
      <c r="AQ2" s="93">
        <v>2018</v>
      </c>
      <c r="AR2" s="93">
        <v>2019</v>
      </c>
      <c r="AS2" s="93">
        <v>2020</v>
      </c>
      <c r="AT2" s="93">
        <v>2021</v>
      </c>
    </row>
    <row r="3" spans="1:46" s="486" customFormat="1" ht="14.1" customHeight="1" x14ac:dyDescent="0.25">
      <c r="A3" s="273" t="s">
        <v>663</v>
      </c>
      <c r="B3" s="274"/>
      <c r="C3" s="275" t="s">
        <v>664</v>
      </c>
      <c r="D3" s="276"/>
      <c r="E3" s="276"/>
      <c r="F3" s="275"/>
      <c r="G3" s="274"/>
      <c r="H3" s="274"/>
      <c r="I3" s="277"/>
      <c r="J3" s="278">
        <f t="shared" ref="J3:AT3" si="0">J5+J181</f>
        <v>0</v>
      </c>
      <c r="K3" s="278">
        <f t="shared" si="0"/>
        <v>0</v>
      </c>
      <c r="L3" s="278">
        <f t="shared" si="0"/>
        <v>0</v>
      </c>
      <c r="M3" s="278">
        <f t="shared" si="0"/>
        <v>0</v>
      </c>
      <c r="N3" s="278">
        <f t="shared" si="0"/>
        <v>0</v>
      </c>
      <c r="O3" s="278">
        <f t="shared" si="0"/>
        <v>87279.450243371975</v>
      </c>
      <c r="P3" s="278">
        <f t="shared" si="0"/>
        <v>83204.455763265272</v>
      </c>
      <c r="Q3" s="278">
        <f t="shared" si="0"/>
        <v>81287.868526423379</v>
      </c>
      <c r="R3" s="278">
        <f t="shared" si="0"/>
        <v>82552.497410784912</v>
      </c>
      <c r="S3" s="278">
        <f t="shared" si="0"/>
        <v>77924.228895983295</v>
      </c>
      <c r="T3" s="278">
        <f t="shared" si="0"/>
        <v>69720.596192503755</v>
      </c>
      <c r="U3" s="278">
        <f t="shared" si="0"/>
        <v>90481.224576178516</v>
      </c>
      <c r="V3" s="278">
        <f t="shared" si="0"/>
        <v>90668.186753026515</v>
      </c>
      <c r="W3" s="278">
        <f t="shared" si="0"/>
        <v>93834.75232434331</v>
      </c>
      <c r="X3" s="278">
        <f t="shared" si="0"/>
        <v>88451.790049542964</v>
      </c>
      <c r="Y3" s="278">
        <f t="shared" si="0"/>
        <v>96291.517982407182</v>
      </c>
      <c r="Z3" s="278">
        <f t="shared" si="0"/>
        <v>88649.503581262121</v>
      </c>
      <c r="AA3" s="278">
        <f t="shared" si="0"/>
        <v>94449.619716429661</v>
      </c>
      <c r="AB3" s="278">
        <f t="shared" si="0"/>
        <v>96553.64887641884</v>
      </c>
      <c r="AC3" s="278">
        <f t="shared" si="0"/>
        <v>99118.508402522391</v>
      </c>
      <c r="AD3" s="278">
        <f t="shared" si="0"/>
        <v>82744.18220630681</v>
      </c>
      <c r="AE3" s="278">
        <f t="shared" si="0"/>
        <v>89769.85856604483</v>
      </c>
      <c r="AF3" s="278">
        <f t="shared" si="0"/>
        <v>92516.805694145514</v>
      </c>
      <c r="AG3" s="278">
        <f t="shared" si="0"/>
        <v>90352.094640581257</v>
      </c>
      <c r="AH3" s="278">
        <f t="shared" si="0"/>
        <v>84187.529448730886</v>
      </c>
      <c r="AI3" s="278">
        <f t="shared" si="0"/>
        <v>83482.157284029265</v>
      </c>
      <c r="AJ3" s="278">
        <f t="shared" si="0"/>
        <v>89937.404867140664</v>
      </c>
      <c r="AK3" s="278">
        <f t="shared" si="0"/>
        <v>78241.212501781032</v>
      </c>
      <c r="AL3" s="278">
        <f t="shared" si="0"/>
        <v>95429.961445446854</v>
      </c>
      <c r="AM3" s="278">
        <f t="shared" si="0"/>
        <v>88698.071936699562</v>
      </c>
      <c r="AN3" s="278">
        <f t="shared" si="0"/>
        <v>87973.847227789083</v>
      </c>
      <c r="AO3" s="278">
        <f t="shared" si="0"/>
        <v>93881.941540530737</v>
      </c>
      <c r="AP3" s="278">
        <f t="shared" si="0"/>
        <v>83733.841296750688</v>
      </c>
      <c r="AQ3" s="278">
        <f t="shared" si="0"/>
        <v>97454.302968286182</v>
      </c>
      <c r="AR3" s="278">
        <f t="shared" si="0"/>
        <v>86991.994883563195</v>
      </c>
      <c r="AS3" s="278">
        <f t="shared" si="0"/>
        <v>96140.560911420805</v>
      </c>
      <c r="AT3" s="278">
        <f t="shared" si="0"/>
        <v>95631.264229445325</v>
      </c>
    </row>
    <row r="4" spans="1:46" s="488" customFormat="1" ht="14.1" customHeight="1" x14ac:dyDescent="0.2">
      <c r="A4" s="279"/>
      <c r="B4" s="279"/>
      <c r="C4" s="279"/>
      <c r="D4" s="279"/>
      <c r="E4" s="279"/>
      <c r="F4" s="279"/>
      <c r="G4" s="279"/>
      <c r="H4" s="279"/>
      <c r="I4" s="280"/>
      <c r="J4" s="281"/>
      <c r="K4" s="281"/>
      <c r="L4" s="281"/>
      <c r="M4" s="281"/>
      <c r="N4" s="281"/>
      <c r="O4" s="281"/>
      <c r="P4" s="281"/>
      <c r="Q4" s="281"/>
      <c r="R4" s="281"/>
      <c r="S4" s="281"/>
      <c r="T4" s="281"/>
      <c r="U4" s="281"/>
      <c r="V4" s="281"/>
      <c r="W4" s="281"/>
      <c r="X4" s="281"/>
      <c r="Y4" s="281"/>
      <c r="Z4" s="281"/>
      <c r="AA4" s="281"/>
      <c r="AB4" s="281"/>
      <c r="AC4" s="281"/>
      <c r="AD4" s="281"/>
      <c r="AE4" s="281"/>
      <c r="AF4" s="281"/>
      <c r="AG4" s="281"/>
      <c r="AH4" s="281"/>
      <c r="AI4" s="281"/>
      <c r="AJ4" s="281"/>
      <c r="AK4" s="281"/>
      <c r="AL4" s="281"/>
      <c r="AM4" s="281"/>
      <c r="AN4" s="281"/>
      <c r="AO4" s="281"/>
      <c r="AP4" s="281"/>
      <c r="AQ4" s="281"/>
      <c r="AR4" s="281"/>
      <c r="AS4" s="281"/>
      <c r="AT4" s="281"/>
    </row>
    <row r="5" spans="1:46" ht="14.1" customHeight="1" x14ac:dyDescent="0.25">
      <c r="A5" s="273" t="s">
        <v>403</v>
      </c>
      <c r="B5" s="274"/>
      <c r="C5" s="275" t="s">
        <v>48</v>
      </c>
      <c r="D5" s="276"/>
      <c r="E5" s="276"/>
      <c r="F5" s="275"/>
      <c r="G5" s="274"/>
      <c r="H5" s="274"/>
      <c r="I5" s="277"/>
      <c r="J5" s="278">
        <f t="shared" ref="J5:AT5" si="1">J7+J34+J47+J140+J81+J55+J177+J179</f>
        <v>0</v>
      </c>
      <c r="K5" s="278">
        <f t="shared" si="1"/>
        <v>0</v>
      </c>
      <c r="L5" s="278">
        <f t="shared" si="1"/>
        <v>0</v>
      </c>
      <c r="M5" s="278">
        <f t="shared" si="1"/>
        <v>0</v>
      </c>
      <c r="N5" s="278">
        <f t="shared" si="1"/>
        <v>0</v>
      </c>
      <c r="O5" s="278">
        <f t="shared" si="1"/>
        <v>63232.079335000002</v>
      </c>
      <c r="P5" s="278">
        <f>P7+P34+P47+P140+P81+P55+P177+P179</f>
        <v>59607.836118399995</v>
      </c>
      <c r="Q5" s="278">
        <f t="shared" si="1"/>
        <v>57820.009978999988</v>
      </c>
      <c r="R5" s="278">
        <f t="shared" si="1"/>
        <v>58986.590145013281</v>
      </c>
      <c r="S5" s="278">
        <f t="shared" si="1"/>
        <v>54566.36359999999</v>
      </c>
      <c r="T5" s="278">
        <f t="shared" si="1"/>
        <v>47656.513835800004</v>
      </c>
      <c r="U5" s="278">
        <f t="shared" si="1"/>
        <v>66580.520699062443</v>
      </c>
      <c r="V5" s="278">
        <f t="shared" si="1"/>
        <v>66692.188185999999</v>
      </c>
      <c r="W5" s="278">
        <f t="shared" si="1"/>
        <v>67731.84857300001</v>
      </c>
      <c r="X5" s="278">
        <f t="shared" si="1"/>
        <v>63489.73934800001</v>
      </c>
      <c r="Y5" s="278">
        <f t="shared" si="1"/>
        <v>71323.177028000006</v>
      </c>
      <c r="Z5" s="278">
        <f t="shared" si="1"/>
        <v>63995.037468999995</v>
      </c>
      <c r="AA5" s="278">
        <f t="shared" si="1"/>
        <v>68770.526858999991</v>
      </c>
      <c r="AB5" s="278">
        <f t="shared" si="1"/>
        <v>70953.363695000007</v>
      </c>
      <c r="AC5" s="278">
        <f t="shared" si="1"/>
        <v>72729.664277000003</v>
      </c>
      <c r="AD5" s="278">
        <f t="shared" si="1"/>
        <v>58840.576220691124</v>
      </c>
      <c r="AE5" s="278">
        <f t="shared" si="1"/>
        <v>65390.561820000003</v>
      </c>
      <c r="AF5" s="278">
        <f t="shared" si="1"/>
        <v>67941.232363000003</v>
      </c>
      <c r="AG5" s="278">
        <f t="shared" si="1"/>
        <v>66416.508298000001</v>
      </c>
      <c r="AH5" s="278">
        <f t="shared" si="1"/>
        <v>61787.338460999992</v>
      </c>
      <c r="AI5" s="278">
        <f t="shared" si="1"/>
        <v>63566.036835599989</v>
      </c>
      <c r="AJ5" s="278">
        <f t="shared" si="1"/>
        <v>67046.738104039992</v>
      </c>
      <c r="AK5" s="278">
        <f t="shared" si="1"/>
        <v>56015.202852999995</v>
      </c>
      <c r="AL5" s="278">
        <f t="shared" si="1"/>
        <v>72498.973407999991</v>
      </c>
      <c r="AM5" s="278">
        <f t="shared" si="1"/>
        <v>65640.012354640756</v>
      </c>
      <c r="AN5" s="278">
        <f t="shared" si="1"/>
        <v>65607.67068429543</v>
      </c>
      <c r="AO5" s="278">
        <f t="shared" si="1"/>
        <v>70811.39881763811</v>
      </c>
      <c r="AP5" s="278">
        <f t="shared" si="1"/>
        <v>61983.973011650902</v>
      </c>
      <c r="AQ5" s="278">
        <f t="shared" si="1"/>
        <v>74799.011195215644</v>
      </c>
      <c r="AR5" s="278">
        <f t="shared" si="1"/>
        <v>65392.038605446432</v>
      </c>
      <c r="AS5" s="278">
        <f t="shared" si="1"/>
        <v>73804.704081184173</v>
      </c>
      <c r="AT5" s="278">
        <f t="shared" si="1"/>
        <v>73373.522090639148</v>
      </c>
    </row>
    <row r="6" spans="1:46" ht="14.1" customHeight="1" x14ac:dyDescent="0.25">
      <c r="A6" s="282"/>
      <c r="B6" s="282"/>
      <c r="C6" s="282"/>
      <c r="G6" s="284"/>
      <c r="H6" s="284"/>
      <c r="I6" s="285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</row>
    <row r="7" spans="1:46" ht="14.1" customHeight="1" x14ac:dyDescent="0.25">
      <c r="A7" s="287" t="s">
        <v>191</v>
      </c>
      <c r="B7" s="287"/>
      <c r="C7" s="288"/>
      <c r="D7" s="288" t="s">
        <v>219</v>
      </c>
      <c r="E7" s="288"/>
      <c r="F7" s="288"/>
      <c r="G7" s="287"/>
      <c r="H7" s="287"/>
      <c r="I7" s="289" t="s">
        <v>665</v>
      </c>
      <c r="J7" s="290">
        <f>SUM(J9:J32)</f>
        <v>0</v>
      </c>
      <c r="K7" s="290">
        <f t="shared" ref="K7:AT7" si="2">SUM(K9:K32)</f>
        <v>0</v>
      </c>
      <c r="L7" s="290">
        <f t="shared" si="2"/>
        <v>0</v>
      </c>
      <c r="M7" s="290">
        <f t="shared" si="2"/>
        <v>0</v>
      </c>
      <c r="N7" s="290">
        <f t="shared" si="2"/>
        <v>0</v>
      </c>
      <c r="O7" s="290">
        <f t="shared" si="2"/>
        <v>18762.849922999994</v>
      </c>
      <c r="P7" s="290">
        <f t="shared" si="2"/>
        <v>19466.672329000001</v>
      </c>
      <c r="Q7" s="290">
        <f t="shared" si="2"/>
        <v>14497.984212000001</v>
      </c>
      <c r="R7" s="290">
        <f t="shared" si="2"/>
        <v>17477.859958567926</v>
      </c>
      <c r="S7" s="290">
        <f t="shared" si="2"/>
        <v>15240.354689999998</v>
      </c>
      <c r="T7" s="290">
        <f t="shared" si="2"/>
        <v>11572.062394</v>
      </c>
      <c r="U7" s="290">
        <f t="shared" si="2"/>
        <v>22378.208602000002</v>
      </c>
      <c r="V7" s="290">
        <f t="shared" si="2"/>
        <v>19338.090884000001</v>
      </c>
      <c r="W7" s="290">
        <f t="shared" si="2"/>
        <v>22563.526998999994</v>
      </c>
      <c r="X7" s="290">
        <f t="shared" si="2"/>
        <v>18142.509289000005</v>
      </c>
      <c r="Y7" s="290">
        <f t="shared" si="2"/>
        <v>24566.830102</v>
      </c>
      <c r="Z7" s="290">
        <f t="shared" si="2"/>
        <v>18115.577152000002</v>
      </c>
      <c r="AA7" s="290">
        <f t="shared" si="2"/>
        <v>21684.905931999998</v>
      </c>
      <c r="AB7" s="290">
        <f t="shared" si="2"/>
        <v>21169.411503999996</v>
      </c>
      <c r="AC7" s="290">
        <f t="shared" si="2"/>
        <v>24839.403286000001</v>
      </c>
      <c r="AD7" s="290">
        <f t="shared" si="2"/>
        <v>14241.619786000001</v>
      </c>
      <c r="AE7" s="290">
        <f t="shared" si="2"/>
        <v>19092.662240999995</v>
      </c>
      <c r="AF7" s="290">
        <f t="shared" si="2"/>
        <v>24543.688730000002</v>
      </c>
      <c r="AG7" s="290">
        <f t="shared" si="2"/>
        <v>24178.798119999999</v>
      </c>
      <c r="AH7" s="290">
        <f t="shared" si="2"/>
        <v>17886.100173999999</v>
      </c>
      <c r="AI7" s="290">
        <f t="shared" si="2"/>
        <v>19880.063946999995</v>
      </c>
      <c r="AJ7" s="290">
        <f t="shared" si="2"/>
        <v>22088.802451</v>
      </c>
      <c r="AK7" s="290">
        <f t="shared" si="2"/>
        <v>17541.819023999997</v>
      </c>
      <c r="AL7" s="290">
        <f t="shared" si="2"/>
        <v>25370.471141000002</v>
      </c>
      <c r="AM7" s="290">
        <f t="shared" si="2"/>
        <v>20583.750218750953</v>
      </c>
      <c r="AN7" s="290">
        <f t="shared" si="2"/>
        <v>20140.787474201341</v>
      </c>
      <c r="AO7" s="290">
        <f t="shared" si="2"/>
        <v>24114.536542248392</v>
      </c>
      <c r="AP7" s="290">
        <f t="shared" si="2"/>
        <v>16658.750647595309</v>
      </c>
      <c r="AQ7" s="290">
        <f t="shared" si="2"/>
        <v>24456.22409253853</v>
      </c>
      <c r="AR7" s="290">
        <f t="shared" si="2"/>
        <v>19941.538043757759</v>
      </c>
      <c r="AS7" s="290">
        <f t="shared" si="2"/>
        <v>26374.912114485229</v>
      </c>
      <c r="AT7" s="290">
        <f t="shared" si="2"/>
        <v>24648.070368999994</v>
      </c>
    </row>
    <row r="8" spans="1:46" ht="14.1" customHeight="1" x14ac:dyDescent="0.25">
      <c r="A8" s="292" t="s">
        <v>404</v>
      </c>
      <c r="B8" s="292"/>
      <c r="C8" s="293"/>
      <c r="D8" s="293"/>
      <c r="E8" s="293" t="s">
        <v>405</v>
      </c>
      <c r="F8" s="293"/>
      <c r="G8" s="292"/>
      <c r="H8" s="292"/>
      <c r="I8" s="289" t="s">
        <v>666</v>
      </c>
      <c r="J8" s="295"/>
      <c r="K8" s="295"/>
      <c r="L8" s="295"/>
      <c r="M8" s="295"/>
      <c r="N8" s="295"/>
      <c r="O8" s="295"/>
      <c r="P8" s="295"/>
      <c r="Q8" s="449"/>
      <c r="R8" s="449"/>
      <c r="S8" s="449"/>
      <c r="T8" s="449"/>
      <c r="U8" s="449"/>
      <c r="V8" s="449"/>
      <c r="W8" s="449"/>
      <c r="X8" s="449"/>
      <c r="Y8" s="449"/>
      <c r="Z8" s="449"/>
      <c r="AA8" s="449"/>
      <c r="AB8" s="449"/>
      <c r="AC8" s="449"/>
      <c r="AD8" s="449"/>
      <c r="AE8" s="449"/>
      <c r="AF8" s="449"/>
      <c r="AG8" s="449"/>
      <c r="AH8" s="449"/>
      <c r="AI8" s="449"/>
      <c r="AJ8" s="449"/>
      <c r="AK8" s="449"/>
      <c r="AL8" s="449"/>
      <c r="AM8" s="295"/>
      <c r="AN8" s="295"/>
      <c r="AO8" s="295"/>
      <c r="AP8" s="295"/>
      <c r="AQ8" s="295"/>
      <c r="AR8" s="295"/>
      <c r="AS8" s="295"/>
      <c r="AT8" s="295"/>
    </row>
    <row r="9" spans="1:46" ht="14.1" customHeight="1" x14ac:dyDescent="0.25">
      <c r="A9" s="284" t="s">
        <v>193</v>
      </c>
      <c r="B9" s="284"/>
      <c r="C9" s="284"/>
      <c r="F9" s="283" t="s">
        <v>49</v>
      </c>
      <c r="G9" s="284"/>
      <c r="H9" s="284"/>
      <c r="I9" s="297" t="s">
        <v>667</v>
      </c>
      <c r="J9" s="304"/>
      <c r="K9" s="304"/>
      <c r="L9" s="304"/>
      <c r="M9" s="304"/>
      <c r="N9" s="304"/>
      <c r="O9" s="550">
        <v>4773.5495150000006</v>
      </c>
      <c r="P9" s="550">
        <v>5467.7411180000008</v>
      </c>
      <c r="Q9" s="550">
        <v>4357.5047670000004</v>
      </c>
      <c r="R9" s="550">
        <v>4972.972162</v>
      </c>
      <c r="S9" s="550">
        <v>4302.3458109999992</v>
      </c>
      <c r="T9" s="550">
        <v>3138.7107540000006</v>
      </c>
      <c r="U9" s="550">
        <v>6040.4545850000004</v>
      </c>
      <c r="V9" s="550">
        <v>4676.2883030000003</v>
      </c>
      <c r="W9" s="550">
        <v>5436.3291990000016</v>
      </c>
      <c r="X9" s="550">
        <v>5281.2196379999996</v>
      </c>
      <c r="Y9" s="550">
        <v>7293.5516500000012</v>
      </c>
      <c r="Z9" s="550">
        <v>5007.6953580000009</v>
      </c>
      <c r="AA9" s="550">
        <v>6822.2236599999997</v>
      </c>
      <c r="AB9" s="550">
        <v>6018.9758699999984</v>
      </c>
      <c r="AC9" s="550">
        <v>7087.3664669999998</v>
      </c>
      <c r="AD9" s="550">
        <v>4026.6743259999998</v>
      </c>
      <c r="AE9" s="550">
        <v>5521.584965</v>
      </c>
      <c r="AF9" s="550">
        <v>6436.3687769999988</v>
      </c>
      <c r="AG9" s="550">
        <v>6831.4593829999985</v>
      </c>
      <c r="AH9" s="550">
        <v>4806.5922140000002</v>
      </c>
      <c r="AI9" s="550">
        <v>5941.1467359999997</v>
      </c>
      <c r="AJ9" s="550">
        <v>6876.6754610000007</v>
      </c>
      <c r="AK9" s="550">
        <v>5189.910996999999</v>
      </c>
      <c r="AL9" s="550">
        <v>7744.9191800000008</v>
      </c>
      <c r="AM9" s="550">
        <v>6472.6435519999995</v>
      </c>
      <c r="AN9" s="550">
        <v>6362.7578040000008</v>
      </c>
      <c r="AO9" s="304">
        <v>7873.0309559999996</v>
      </c>
      <c r="AP9" s="304">
        <v>4825.0724129999999</v>
      </c>
      <c r="AQ9" s="304">
        <v>7985.7448359999999</v>
      </c>
      <c r="AR9" s="304">
        <v>5798.7080050000013</v>
      </c>
      <c r="AS9" s="304">
        <v>7817.1674280000016</v>
      </c>
      <c r="AT9" s="304">
        <v>8220.2197979999983</v>
      </c>
    </row>
    <row r="10" spans="1:46" ht="14.1" customHeight="1" x14ac:dyDescent="0.25">
      <c r="A10" s="292" t="s">
        <v>194</v>
      </c>
      <c r="B10" s="284"/>
      <c r="C10" s="284"/>
      <c r="F10" s="284"/>
      <c r="G10" s="143" t="s">
        <v>192</v>
      </c>
      <c r="H10" s="143"/>
      <c r="I10" s="305" t="s">
        <v>668</v>
      </c>
      <c r="J10" s="295"/>
      <c r="K10" s="295"/>
      <c r="L10" s="295"/>
      <c r="M10" s="295"/>
      <c r="N10" s="295"/>
      <c r="O10" s="519"/>
      <c r="P10" s="519"/>
      <c r="Q10" s="519"/>
      <c r="R10" s="519"/>
      <c r="S10" s="519"/>
      <c r="T10" s="519"/>
      <c r="U10" s="519"/>
      <c r="V10" s="519"/>
      <c r="W10" s="519"/>
      <c r="X10" s="519"/>
      <c r="Y10" s="519"/>
      <c r="Z10" s="519"/>
      <c r="AA10" s="519"/>
      <c r="AB10" s="519"/>
      <c r="AC10" s="519"/>
      <c r="AD10" s="519"/>
      <c r="AE10" s="519"/>
      <c r="AF10" s="519"/>
      <c r="AG10" s="519"/>
      <c r="AH10" s="519"/>
      <c r="AI10" s="519"/>
      <c r="AJ10" s="519"/>
      <c r="AK10" s="519"/>
      <c r="AL10" s="519"/>
      <c r="AM10" s="519"/>
      <c r="AN10" s="519"/>
      <c r="AO10" s="295"/>
      <c r="AP10" s="295"/>
      <c r="AQ10" s="295"/>
      <c r="AR10" s="295"/>
      <c r="AS10" s="295"/>
      <c r="AT10" s="295"/>
    </row>
    <row r="11" spans="1:46" ht="14.1" customHeight="1" x14ac:dyDescent="0.25">
      <c r="A11" s="284" t="s">
        <v>195</v>
      </c>
      <c r="B11" s="284"/>
      <c r="C11" s="284"/>
      <c r="G11" s="307" t="s">
        <v>99</v>
      </c>
      <c r="H11" s="307"/>
      <c r="I11" s="289" t="s">
        <v>669</v>
      </c>
      <c r="J11" s="286"/>
      <c r="K11" s="286"/>
      <c r="L11" s="286"/>
      <c r="M11" s="286"/>
      <c r="N11" s="286"/>
      <c r="O11" s="551"/>
      <c r="P11" s="551"/>
      <c r="Q11" s="551"/>
      <c r="R11" s="551"/>
      <c r="S11" s="551"/>
      <c r="T11" s="551"/>
      <c r="U11" s="551"/>
      <c r="V11" s="551"/>
      <c r="W11" s="551"/>
      <c r="X11" s="551"/>
      <c r="Y11" s="551"/>
      <c r="Z11" s="551"/>
      <c r="AA11" s="551"/>
      <c r="AB11" s="551"/>
      <c r="AC11" s="551"/>
      <c r="AD11" s="551"/>
      <c r="AE11" s="551"/>
      <c r="AF11" s="551"/>
      <c r="AG11" s="551"/>
      <c r="AH11" s="551"/>
      <c r="AI11" s="551"/>
      <c r="AJ11" s="551"/>
      <c r="AK11" s="551"/>
      <c r="AL11" s="551"/>
      <c r="AM11" s="551"/>
      <c r="AN11" s="551"/>
      <c r="AO11" s="286"/>
      <c r="AP11" s="286"/>
      <c r="AQ11" s="286"/>
      <c r="AR11" s="286"/>
      <c r="AS11" s="286"/>
      <c r="AT11" s="286"/>
    </row>
    <row r="12" spans="1:46" ht="14.1" customHeight="1" x14ac:dyDescent="0.25">
      <c r="A12" s="283" t="s">
        <v>536</v>
      </c>
      <c r="G12" s="307" t="s">
        <v>357</v>
      </c>
      <c r="H12" s="307"/>
      <c r="I12" s="289" t="s">
        <v>670</v>
      </c>
      <c r="J12" s="295"/>
      <c r="K12" s="295"/>
      <c r="L12" s="295"/>
      <c r="M12" s="295"/>
      <c r="N12" s="295"/>
      <c r="O12" s="519"/>
      <c r="P12" s="519"/>
      <c r="Q12" s="519"/>
      <c r="R12" s="519"/>
      <c r="S12" s="519"/>
      <c r="T12" s="519"/>
      <c r="U12" s="519"/>
      <c r="V12" s="519"/>
      <c r="W12" s="519"/>
      <c r="X12" s="519"/>
      <c r="Y12" s="519"/>
      <c r="Z12" s="519"/>
      <c r="AA12" s="519"/>
      <c r="AB12" s="519"/>
      <c r="AC12" s="519"/>
      <c r="AD12" s="519"/>
      <c r="AE12" s="519"/>
      <c r="AF12" s="519"/>
      <c r="AG12" s="519"/>
      <c r="AH12" s="519"/>
      <c r="AI12" s="519"/>
      <c r="AJ12" s="519"/>
      <c r="AK12" s="519"/>
      <c r="AL12" s="519"/>
      <c r="AM12" s="519"/>
      <c r="AN12" s="519"/>
      <c r="AO12" s="295"/>
      <c r="AP12" s="295"/>
      <c r="AQ12" s="295"/>
      <c r="AR12" s="295"/>
      <c r="AS12" s="295"/>
      <c r="AT12" s="295"/>
    </row>
    <row r="13" spans="1:46" ht="14.1" customHeight="1" x14ac:dyDescent="0.25">
      <c r="A13" s="284" t="s">
        <v>196</v>
      </c>
      <c r="B13" s="284"/>
      <c r="C13" s="284"/>
      <c r="G13" s="143" t="s">
        <v>50</v>
      </c>
      <c r="H13" s="143"/>
      <c r="I13" s="289" t="s">
        <v>671</v>
      </c>
      <c r="J13" s="295"/>
      <c r="K13" s="295"/>
      <c r="L13" s="295"/>
      <c r="M13" s="295"/>
      <c r="N13" s="295"/>
      <c r="O13" s="519"/>
      <c r="P13" s="519"/>
      <c r="Q13" s="519"/>
      <c r="R13" s="519"/>
      <c r="S13" s="519"/>
      <c r="T13" s="519"/>
      <c r="U13" s="519"/>
      <c r="V13" s="519"/>
      <c r="W13" s="519"/>
      <c r="X13" s="519"/>
      <c r="Y13" s="519"/>
      <c r="Z13" s="519"/>
      <c r="AA13" s="519"/>
      <c r="AB13" s="519"/>
      <c r="AC13" s="519"/>
      <c r="AD13" s="519"/>
      <c r="AE13" s="519"/>
      <c r="AF13" s="519"/>
      <c r="AG13" s="519"/>
      <c r="AH13" s="519"/>
      <c r="AI13" s="519"/>
      <c r="AJ13" s="519"/>
      <c r="AK13" s="519"/>
      <c r="AL13" s="519"/>
      <c r="AM13" s="519"/>
      <c r="AN13" s="519"/>
      <c r="AO13" s="295"/>
      <c r="AP13" s="295"/>
      <c r="AQ13" s="295"/>
      <c r="AR13" s="295"/>
      <c r="AS13" s="295"/>
      <c r="AT13" s="295"/>
    </row>
    <row r="14" spans="1:46" ht="14.1" customHeight="1" x14ac:dyDescent="0.25">
      <c r="A14" s="284" t="s">
        <v>92</v>
      </c>
      <c r="B14" s="284"/>
      <c r="C14" s="284"/>
      <c r="G14" s="307" t="s">
        <v>206</v>
      </c>
      <c r="H14" s="307"/>
      <c r="I14" s="289" t="s">
        <v>672</v>
      </c>
      <c r="J14" s="286"/>
      <c r="K14" s="286"/>
      <c r="L14" s="286"/>
      <c r="M14" s="286"/>
      <c r="N14" s="286"/>
      <c r="O14" s="551"/>
      <c r="P14" s="551"/>
      <c r="Q14" s="551"/>
      <c r="R14" s="551"/>
      <c r="S14" s="551"/>
      <c r="T14" s="551"/>
      <c r="U14" s="551"/>
      <c r="V14" s="551"/>
      <c r="W14" s="551"/>
      <c r="X14" s="551"/>
      <c r="Y14" s="551"/>
      <c r="Z14" s="551"/>
      <c r="AA14" s="551"/>
      <c r="AB14" s="551"/>
      <c r="AC14" s="551"/>
      <c r="AD14" s="551"/>
      <c r="AE14" s="551"/>
      <c r="AF14" s="551"/>
      <c r="AG14" s="551"/>
      <c r="AH14" s="551"/>
      <c r="AI14" s="551"/>
      <c r="AJ14" s="551"/>
      <c r="AK14" s="551"/>
      <c r="AL14" s="551"/>
      <c r="AM14" s="551"/>
      <c r="AN14" s="551"/>
      <c r="AO14" s="286"/>
      <c r="AP14" s="286"/>
      <c r="AQ14" s="286"/>
      <c r="AR14" s="286"/>
      <c r="AS14" s="286"/>
      <c r="AT14" s="286"/>
    </row>
    <row r="15" spans="1:46" ht="14.1" customHeight="1" x14ac:dyDescent="0.25">
      <c r="A15" s="284" t="s">
        <v>93</v>
      </c>
      <c r="B15" s="284"/>
      <c r="C15" s="284"/>
      <c r="G15" s="307" t="s">
        <v>207</v>
      </c>
      <c r="H15" s="307"/>
      <c r="I15" s="289" t="s">
        <v>673</v>
      </c>
      <c r="J15" s="286"/>
      <c r="K15" s="286"/>
      <c r="L15" s="286"/>
      <c r="M15" s="286"/>
      <c r="N15" s="286"/>
      <c r="O15" s="551"/>
      <c r="P15" s="551"/>
      <c r="Q15" s="551"/>
      <c r="R15" s="551"/>
      <c r="S15" s="551"/>
      <c r="T15" s="551"/>
      <c r="U15" s="551"/>
      <c r="V15" s="551"/>
      <c r="W15" s="551"/>
      <c r="X15" s="551"/>
      <c r="Y15" s="551"/>
      <c r="Z15" s="551"/>
      <c r="AA15" s="551"/>
      <c r="AB15" s="551"/>
      <c r="AC15" s="551"/>
      <c r="AD15" s="551"/>
      <c r="AE15" s="551"/>
      <c r="AF15" s="551"/>
      <c r="AG15" s="551"/>
      <c r="AH15" s="551"/>
      <c r="AI15" s="551"/>
      <c r="AJ15" s="551"/>
      <c r="AK15" s="551"/>
      <c r="AL15" s="551"/>
      <c r="AM15" s="551"/>
      <c r="AN15" s="551"/>
      <c r="AO15" s="286"/>
      <c r="AP15" s="286"/>
      <c r="AQ15" s="286"/>
      <c r="AR15" s="286"/>
      <c r="AS15" s="286"/>
      <c r="AT15" s="286"/>
    </row>
    <row r="16" spans="1:46" ht="14.1" customHeight="1" x14ac:dyDescent="0.25">
      <c r="A16" s="284" t="s">
        <v>358</v>
      </c>
      <c r="B16" s="284"/>
      <c r="C16" s="284"/>
      <c r="F16" s="284" t="s">
        <v>359</v>
      </c>
      <c r="G16" s="143"/>
      <c r="H16" s="143"/>
      <c r="I16" s="305" t="s">
        <v>674</v>
      </c>
      <c r="J16" s="302"/>
      <c r="K16" s="302"/>
      <c r="L16" s="302"/>
      <c r="M16" s="302"/>
      <c r="N16" s="302"/>
      <c r="O16" s="552"/>
      <c r="P16" s="552"/>
      <c r="Q16" s="552"/>
      <c r="R16" s="552"/>
      <c r="S16" s="552"/>
      <c r="T16" s="552"/>
      <c r="U16" s="552"/>
      <c r="V16" s="552"/>
      <c r="W16" s="552"/>
      <c r="X16" s="552"/>
      <c r="Y16" s="552"/>
      <c r="Z16" s="552"/>
      <c r="AA16" s="552"/>
      <c r="AB16" s="552"/>
      <c r="AC16" s="552"/>
      <c r="AD16" s="552"/>
      <c r="AE16" s="552"/>
      <c r="AF16" s="552"/>
      <c r="AG16" s="552"/>
      <c r="AH16" s="552"/>
      <c r="AI16" s="552"/>
      <c r="AJ16" s="552"/>
      <c r="AK16" s="552"/>
      <c r="AL16" s="552"/>
      <c r="AM16" s="552"/>
      <c r="AN16" s="552"/>
      <c r="AO16" s="302"/>
      <c r="AP16" s="302"/>
      <c r="AQ16" s="302"/>
      <c r="AR16" s="302"/>
      <c r="AS16" s="302"/>
      <c r="AT16" s="302"/>
    </row>
    <row r="17" spans="1:46" ht="14.1" customHeight="1" x14ac:dyDescent="0.25">
      <c r="A17" s="284" t="s">
        <v>201</v>
      </c>
      <c r="B17" s="284"/>
      <c r="C17" s="284"/>
      <c r="F17" s="143"/>
      <c r="G17" s="283" t="s">
        <v>54</v>
      </c>
      <c r="I17" s="297" t="s">
        <v>675</v>
      </c>
      <c r="J17" s="304"/>
      <c r="K17" s="304"/>
      <c r="L17" s="304"/>
      <c r="M17" s="304"/>
      <c r="N17" s="304"/>
      <c r="O17" s="550">
        <v>267.31830600000001</v>
      </c>
      <c r="P17" s="550">
        <v>236.911539</v>
      </c>
      <c r="Q17" s="550">
        <v>222.24990300000005</v>
      </c>
      <c r="R17" s="550">
        <v>337.22331845986326</v>
      </c>
      <c r="S17" s="550">
        <v>206.70502699999992</v>
      </c>
      <c r="T17" s="550">
        <v>168.344829</v>
      </c>
      <c r="U17" s="550">
        <v>295.71900000000005</v>
      </c>
      <c r="V17" s="550">
        <v>211.75364500000001</v>
      </c>
      <c r="W17" s="550">
        <v>213.78171699999999</v>
      </c>
      <c r="X17" s="550">
        <v>217.82867100000007</v>
      </c>
      <c r="Y17" s="550">
        <v>220.04334</v>
      </c>
      <c r="Z17" s="550">
        <v>101.447059</v>
      </c>
      <c r="AA17" s="550">
        <v>176.55557400000001</v>
      </c>
      <c r="AB17" s="550">
        <v>176.96348600000005</v>
      </c>
      <c r="AC17" s="550">
        <v>162.71794300000005</v>
      </c>
      <c r="AD17" s="550">
        <v>129.09428</v>
      </c>
      <c r="AE17" s="550">
        <v>165.314123</v>
      </c>
      <c r="AF17" s="550">
        <v>261.57688199999996</v>
      </c>
      <c r="AG17" s="550">
        <v>283.21168599999993</v>
      </c>
      <c r="AH17" s="550">
        <v>180.66381799999999</v>
      </c>
      <c r="AI17" s="550">
        <v>258.37927400000001</v>
      </c>
      <c r="AJ17" s="550">
        <v>362.08219100000002</v>
      </c>
      <c r="AK17" s="550">
        <v>256.67418300000003</v>
      </c>
      <c r="AL17" s="550">
        <v>384.33958199999995</v>
      </c>
      <c r="AM17" s="550">
        <v>233.53993199999996</v>
      </c>
      <c r="AN17" s="550">
        <v>281.36583900000005</v>
      </c>
      <c r="AO17" s="304">
        <v>377.35566055555557</v>
      </c>
      <c r="AP17" s="304">
        <v>139.18690790491121</v>
      </c>
      <c r="AQ17" s="304">
        <v>388.4688220000001</v>
      </c>
      <c r="AR17" s="304">
        <v>251.32470300000003</v>
      </c>
      <c r="AS17" s="304">
        <v>391.68116799999996</v>
      </c>
      <c r="AT17" s="304">
        <v>303.40574000000009</v>
      </c>
    </row>
    <row r="18" spans="1:46" ht="14.1" customHeight="1" x14ac:dyDescent="0.25">
      <c r="A18" s="284" t="s">
        <v>215</v>
      </c>
      <c r="B18" s="284"/>
      <c r="C18" s="284"/>
      <c r="G18" s="307" t="s">
        <v>217</v>
      </c>
      <c r="H18" s="307"/>
      <c r="I18" s="289" t="s">
        <v>676</v>
      </c>
      <c r="J18" s="286"/>
      <c r="K18" s="286"/>
      <c r="L18" s="286"/>
      <c r="M18" s="286"/>
      <c r="N18" s="286"/>
      <c r="O18" s="551"/>
      <c r="P18" s="551"/>
      <c r="Q18" s="551"/>
      <c r="R18" s="551"/>
      <c r="S18" s="551"/>
      <c r="T18" s="551"/>
      <c r="U18" s="551"/>
      <c r="V18" s="551"/>
      <c r="W18" s="551"/>
      <c r="X18" s="551"/>
      <c r="Y18" s="551"/>
      <c r="Z18" s="551"/>
      <c r="AA18" s="551"/>
      <c r="AB18" s="551"/>
      <c r="AC18" s="551"/>
      <c r="AD18" s="551"/>
      <c r="AE18" s="551"/>
      <c r="AF18" s="551"/>
      <c r="AG18" s="551"/>
      <c r="AH18" s="551"/>
      <c r="AI18" s="551"/>
      <c r="AJ18" s="551"/>
      <c r="AK18" s="551"/>
      <c r="AL18" s="551"/>
      <c r="AM18" s="551"/>
      <c r="AN18" s="551"/>
      <c r="AO18" s="286"/>
      <c r="AP18" s="286"/>
      <c r="AQ18" s="286"/>
      <c r="AR18" s="286"/>
      <c r="AS18" s="286"/>
      <c r="AT18" s="286"/>
    </row>
    <row r="19" spans="1:46" ht="14.1" customHeight="1" x14ac:dyDescent="0.25">
      <c r="A19" s="284" t="s">
        <v>216</v>
      </c>
      <c r="B19" s="284"/>
      <c r="C19" s="284"/>
      <c r="G19" s="307" t="s">
        <v>218</v>
      </c>
      <c r="H19" s="307"/>
      <c r="I19" s="289" t="s">
        <v>677</v>
      </c>
      <c r="J19" s="286"/>
      <c r="K19" s="286"/>
      <c r="L19" s="286"/>
      <c r="M19" s="286"/>
      <c r="N19" s="286"/>
      <c r="O19" s="551"/>
      <c r="P19" s="551"/>
      <c r="Q19" s="551"/>
      <c r="R19" s="551"/>
      <c r="S19" s="551"/>
      <c r="T19" s="551"/>
      <c r="U19" s="551"/>
      <c r="V19" s="551"/>
      <c r="W19" s="551"/>
      <c r="X19" s="551"/>
      <c r="Y19" s="551"/>
      <c r="Z19" s="551"/>
      <c r="AA19" s="551"/>
      <c r="AB19" s="551"/>
      <c r="AC19" s="551"/>
      <c r="AD19" s="551"/>
      <c r="AE19" s="551"/>
      <c r="AF19" s="551"/>
      <c r="AG19" s="551"/>
      <c r="AH19" s="551"/>
      <c r="AI19" s="551"/>
      <c r="AJ19" s="551"/>
      <c r="AK19" s="551"/>
      <c r="AL19" s="551"/>
      <c r="AM19" s="551"/>
      <c r="AN19" s="551"/>
      <c r="AO19" s="286"/>
      <c r="AP19" s="286"/>
      <c r="AQ19" s="286"/>
      <c r="AR19" s="286"/>
      <c r="AS19" s="286"/>
      <c r="AT19" s="286"/>
    </row>
    <row r="20" spans="1:46" ht="14.1" customHeight="1" x14ac:dyDescent="0.25">
      <c r="A20" s="284" t="s">
        <v>205</v>
      </c>
      <c r="B20" s="284"/>
      <c r="C20" s="284"/>
      <c r="G20" s="283" t="s">
        <v>360</v>
      </c>
      <c r="I20" s="297" t="s">
        <v>678</v>
      </c>
      <c r="J20" s="304"/>
      <c r="K20" s="304"/>
      <c r="L20" s="304"/>
      <c r="M20" s="304"/>
      <c r="N20" s="304"/>
      <c r="O20" s="550">
        <v>12.138128999999999</v>
      </c>
      <c r="P20" s="550">
        <v>1.2742840000000002</v>
      </c>
      <c r="Q20" s="550">
        <v>8.6626280000000015</v>
      </c>
      <c r="R20" s="550">
        <v>1.3289840000000002</v>
      </c>
      <c r="S20" s="550">
        <v>9.0554040000000011</v>
      </c>
      <c r="T20" s="550">
        <v>5.1081419999999991</v>
      </c>
      <c r="U20" s="550">
        <v>17.432023999999998</v>
      </c>
      <c r="V20" s="550">
        <v>17.853943999999998</v>
      </c>
      <c r="W20" s="550">
        <v>27.764992999999997</v>
      </c>
      <c r="X20" s="550">
        <v>8.9970429999999997</v>
      </c>
      <c r="Y20" s="550">
        <v>39.871731000000004</v>
      </c>
      <c r="Z20" s="550">
        <v>12.345065000000002</v>
      </c>
      <c r="AA20" s="550">
        <v>32.073272000000003</v>
      </c>
      <c r="AB20" s="550">
        <v>26.054068000000001</v>
      </c>
      <c r="AC20" s="550">
        <v>26.077153999999997</v>
      </c>
      <c r="AD20" s="550">
        <v>12.090198000000001</v>
      </c>
      <c r="AE20" s="550">
        <v>45.981750000000005</v>
      </c>
      <c r="AF20" s="550">
        <v>44.294816000000004</v>
      </c>
      <c r="AG20" s="550">
        <v>47.346504999999993</v>
      </c>
      <c r="AH20" s="550">
        <v>40.316887999999999</v>
      </c>
      <c r="AI20" s="550">
        <v>39.434609999999992</v>
      </c>
      <c r="AJ20" s="550">
        <v>41.299540000000007</v>
      </c>
      <c r="AK20" s="550">
        <v>40.072816000000003</v>
      </c>
      <c r="AL20" s="550">
        <v>48.470047000000001</v>
      </c>
      <c r="AM20" s="550">
        <v>57.527285999999997</v>
      </c>
      <c r="AN20" s="550">
        <v>50.563185000000004</v>
      </c>
      <c r="AO20" s="304">
        <v>58.030337746459203</v>
      </c>
      <c r="AP20" s="304">
        <v>50.849454999999999</v>
      </c>
      <c r="AQ20" s="304">
        <v>128.52465632014295</v>
      </c>
      <c r="AR20" s="304">
        <v>72.116895</v>
      </c>
      <c r="AS20" s="304">
        <v>112.368244</v>
      </c>
      <c r="AT20" s="304">
        <v>103.30810299999999</v>
      </c>
    </row>
    <row r="21" spans="1:46" ht="14.1" customHeight="1" x14ac:dyDescent="0.25">
      <c r="A21" s="284" t="s">
        <v>198</v>
      </c>
      <c r="B21" s="284"/>
      <c r="C21" s="284"/>
      <c r="F21" s="283" t="s">
        <v>52</v>
      </c>
      <c r="G21" s="143"/>
      <c r="H21" s="143"/>
      <c r="I21" s="305" t="s">
        <v>679</v>
      </c>
      <c r="J21" s="304"/>
      <c r="K21" s="304"/>
      <c r="L21" s="304"/>
      <c r="M21" s="304"/>
      <c r="N21" s="304"/>
      <c r="O21" s="550">
        <v>9382.1141259999968</v>
      </c>
      <c r="P21" s="550">
        <v>9270.1210790000005</v>
      </c>
      <c r="Q21" s="550">
        <v>6105.0112099999988</v>
      </c>
      <c r="R21" s="550">
        <v>9700.7973699999966</v>
      </c>
      <c r="S21" s="550">
        <v>7415.4989809999997</v>
      </c>
      <c r="T21" s="550">
        <v>5046.6104130000003</v>
      </c>
      <c r="U21" s="550">
        <v>10696.997000000003</v>
      </c>
      <c r="V21" s="550">
        <v>8549.5365909999982</v>
      </c>
      <c r="W21" s="550">
        <v>10895.269951999997</v>
      </c>
      <c r="X21" s="550">
        <v>7459.4621510000025</v>
      </c>
      <c r="Y21" s="550">
        <v>11062.983212000003</v>
      </c>
      <c r="Z21" s="550">
        <v>6249.1293579999992</v>
      </c>
      <c r="AA21" s="550">
        <v>8362.2443610000009</v>
      </c>
      <c r="AB21" s="550">
        <v>8693.8045299999976</v>
      </c>
      <c r="AC21" s="550">
        <v>10639.809644000001</v>
      </c>
      <c r="AD21" s="550">
        <v>4626.0394170000018</v>
      </c>
      <c r="AE21" s="550">
        <v>8136.4685399999998</v>
      </c>
      <c r="AF21" s="550">
        <v>11945.334473000003</v>
      </c>
      <c r="AG21" s="550">
        <v>11269.784667000004</v>
      </c>
      <c r="AH21" s="550">
        <v>7293.916779000001</v>
      </c>
      <c r="AI21" s="550">
        <v>8154.3717969999998</v>
      </c>
      <c r="AJ21" s="550">
        <v>8287.0476899999994</v>
      </c>
      <c r="AK21" s="550">
        <v>5956.2351589999998</v>
      </c>
      <c r="AL21" s="550">
        <v>10005.014440999999</v>
      </c>
      <c r="AM21" s="550">
        <v>6983.2285309999997</v>
      </c>
      <c r="AN21" s="550">
        <v>6705.0169579999983</v>
      </c>
      <c r="AO21" s="304">
        <v>9176.142823000002</v>
      </c>
      <c r="AP21" s="304">
        <v>5785.9497189999993</v>
      </c>
      <c r="AQ21" s="304">
        <v>9129.3525360000003</v>
      </c>
      <c r="AR21" s="304">
        <v>7399.9334649999983</v>
      </c>
      <c r="AS21" s="304">
        <v>10956.340757</v>
      </c>
      <c r="AT21" s="304">
        <v>8863.5882119999987</v>
      </c>
    </row>
    <row r="22" spans="1:46" ht="14.1" customHeight="1" x14ac:dyDescent="0.25">
      <c r="A22" s="284" t="s">
        <v>211</v>
      </c>
      <c r="B22" s="284"/>
      <c r="C22" s="284"/>
      <c r="G22" s="307" t="s">
        <v>213</v>
      </c>
      <c r="H22" s="307"/>
      <c r="I22" s="289" t="s">
        <v>680</v>
      </c>
      <c r="J22" s="286"/>
      <c r="K22" s="286"/>
      <c r="L22" s="286"/>
      <c r="M22" s="286"/>
      <c r="N22" s="286"/>
      <c r="O22" s="551"/>
      <c r="P22" s="551"/>
      <c r="Q22" s="551"/>
      <c r="R22" s="551"/>
      <c r="S22" s="551"/>
      <c r="T22" s="551"/>
      <c r="U22" s="551"/>
      <c r="V22" s="551"/>
      <c r="W22" s="551"/>
      <c r="X22" s="551"/>
      <c r="Y22" s="551"/>
      <c r="Z22" s="551"/>
      <c r="AA22" s="551"/>
      <c r="AB22" s="551"/>
      <c r="AC22" s="551"/>
      <c r="AD22" s="551"/>
      <c r="AE22" s="551"/>
      <c r="AF22" s="551"/>
      <c r="AG22" s="551"/>
      <c r="AH22" s="551"/>
      <c r="AI22" s="551"/>
      <c r="AJ22" s="551"/>
      <c r="AK22" s="551"/>
      <c r="AL22" s="551"/>
      <c r="AM22" s="551"/>
      <c r="AN22" s="551"/>
      <c r="AO22" s="286"/>
      <c r="AP22" s="286"/>
      <c r="AQ22" s="286"/>
      <c r="AR22" s="286"/>
      <c r="AS22" s="286"/>
      <c r="AT22" s="286"/>
    </row>
    <row r="23" spans="1:46" ht="14.1" customHeight="1" x14ac:dyDescent="0.25">
      <c r="A23" s="284" t="s">
        <v>212</v>
      </c>
      <c r="B23" s="284"/>
      <c r="C23" s="284"/>
      <c r="G23" s="307" t="s">
        <v>214</v>
      </c>
      <c r="H23" s="307"/>
      <c r="I23" s="289" t="s">
        <v>681</v>
      </c>
      <c r="J23" s="286"/>
      <c r="K23" s="286"/>
      <c r="L23" s="286"/>
      <c r="M23" s="286"/>
      <c r="N23" s="286"/>
      <c r="O23" s="551"/>
      <c r="P23" s="551"/>
      <c r="Q23" s="551"/>
      <c r="R23" s="551"/>
      <c r="S23" s="551"/>
      <c r="T23" s="551"/>
      <c r="U23" s="551"/>
      <c r="V23" s="551"/>
      <c r="W23" s="551"/>
      <c r="X23" s="551"/>
      <c r="Y23" s="551"/>
      <c r="Z23" s="551"/>
      <c r="AA23" s="551"/>
      <c r="AB23" s="551"/>
      <c r="AC23" s="551"/>
      <c r="AD23" s="551"/>
      <c r="AE23" s="551"/>
      <c r="AF23" s="551"/>
      <c r="AG23" s="551"/>
      <c r="AH23" s="551"/>
      <c r="AI23" s="551"/>
      <c r="AJ23" s="551"/>
      <c r="AK23" s="551"/>
      <c r="AL23" s="551"/>
      <c r="AM23" s="551"/>
      <c r="AN23" s="551"/>
      <c r="AO23" s="286"/>
      <c r="AP23" s="286"/>
      <c r="AQ23" s="286"/>
      <c r="AR23" s="286"/>
      <c r="AS23" s="286"/>
      <c r="AT23" s="286"/>
    </row>
    <row r="24" spans="1:46" ht="14.1" customHeight="1" x14ac:dyDescent="0.25">
      <c r="A24" s="284" t="s">
        <v>200</v>
      </c>
      <c r="B24" s="284"/>
      <c r="C24" s="284"/>
      <c r="F24" s="283" t="s">
        <v>361</v>
      </c>
      <c r="G24" s="143"/>
      <c r="H24" s="143"/>
      <c r="I24" s="305" t="s">
        <v>682</v>
      </c>
      <c r="J24" s="306"/>
      <c r="K24" s="306"/>
      <c r="L24" s="306"/>
      <c r="M24" s="306"/>
      <c r="N24" s="306"/>
      <c r="O24" s="553"/>
      <c r="P24" s="553"/>
      <c r="Q24" s="553"/>
      <c r="R24" s="553"/>
      <c r="S24" s="553"/>
      <c r="T24" s="553"/>
      <c r="U24" s="553"/>
      <c r="V24" s="553"/>
      <c r="W24" s="553"/>
      <c r="X24" s="553"/>
      <c r="Y24" s="553"/>
      <c r="Z24" s="553"/>
      <c r="AA24" s="553"/>
      <c r="AB24" s="553"/>
      <c r="AC24" s="553"/>
      <c r="AD24" s="553"/>
      <c r="AE24" s="553"/>
      <c r="AF24" s="553"/>
      <c r="AG24" s="553"/>
      <c r="AH24" s="553"/>
      <c r="AI24" s="553"/>
      <c r="AJ24" s="553"/>
      <c r="AK24" s="553"/>
      <c r="AL24" s="553"/>
      <c r="AM24" s="553"/>
      <c r="AN24" s="553"/>
      <c r="AO24" s="306"/>
      <c r="AP24" s="306"/>
      <c r="AQ24" s="306"/>
      <c r="AR24" s="306"/>
      <c r="AS24" s="306"/>
      <c r="AT24" s="306"/>
    </row>
    <row r="25" spans="1:46" ht="14.1" customHeight="1" x14ac:dyDescent="0.25">
      <c r="A25" s="284" t="s">
        <v>210</v>
      </c>
      <c r="B25" s="284"/>
      <c r="C25" s="284"/>
      <c r="G25" s="307" t="s">
        <v>53</v>
      </c>
      <c r="H25" s="307"/>
      <c r="I25" s="289" t="s">
        <v>682</v>
      </c>
      <c r="J25" s="304"/>
      <c r="K25" s="304"/>
      <c r="L25" s="304"/>
      <c r="M25" s="304"/>
      <c r="N25" s="304"/>
      <c r="O25" s="550">
        <v>511.58798800000005</v>
      </c>
      <c r="P25" s="550">
        <v>403.55687399999988</v>
      </c>
      <c r="Q25" s="550">
        <v>313.06063700000004</v>
      </c>
      <c r="R25" s="550">
        <v>431.10235</v>
      </c>
      <c r="S25" s="550">
        <v>413.93620899999985</v>
      </c>
      <c r="T25" s="550">
        <v>231.40416399999998</v>
      </c>
      <c r="U25" s="550">
        <v>664.31299999999987</v>
      </c>
      <c r="V25" s="550">
        <v>520.64224300000012</v>
      </c>
      <c r="W25" s="550">
        <v>725.57438100000002</v>
      </c>
      <c r="X25" s="550">
        <v>538.19420700000012</v>
      </c>
      <c r="Y25" s="550">
        <v>953.69282399999997</v>
      </c>
      <c r="Z25" s="550">
        <v>665.19867299999999</v>
      </c>
      <c r="AA25" s="550">
        <v>880.70743399999992</v>
      </c>
      <c r="AB25" s="550">
        <v>880.45168899999999</v>
      </c>
      <c r="AC25" s="550">
        <v>1042.977126</v>
      </c>
      <c r="AD25" s="550">
        <v>542.16490199999998</v>
      </c>
      <c r="AE25" s="550">
        <v>948.11266400000011</v>
      </c>
      <c r="AF25" s="550">
        <v>1309.9424170000002</v>
      </c>
      <c r="AG25" s="550">
        <v>1188.329416</v>
      </c>
      <c r="AH25" s="550">
        <v>923.95540700000004</v>
      </c>
      <c r="AI25" s="550">
        <v>1024.6628560000001</v>
      </c>
      <c r="AJ25" s="550">
        <v>1119.223526</v>
      </c>
      <c r="AK25" s="550">
        <v>683.48511299999996</v>
      </c>
      <c r="AL25" s="550">
        <v>957.66286700000001</v>
      </c>
      <c r="AM25" s="550">
        <v>649.18724099999997</v>
      </c>
      <c r="AN25" s="550">
        <v>781.03867700000035</v>
      </c>
      <c r="AO25" s="304">
        <v>1110.125978</v>
      </c>
      <c r="AP25" s="304">
        <v>843.26385999999991</v>
      </c>
      <c r="AQ25" s="304">
        <v>1486.9454919999996</v>
      </c>
      <c r="AR25" s="304">
        <v>808.30968500000017</v>
      </c>
      <c r="AS25" s="304">
        <v>1323.8347410000001</v>
      </c>
      <c r="AT25" s="304">
        <v>1147.7722700000002</v>
      </c>
    </row>
    <row r="26" spans="1:46" ht="14.1" customHeight="1" x14ac:dyDescent="0.25">
      <c r="A26" s="284" t="s">
        <v>203</v>
      </c>
      <c r="B26" s="284"/>
      <c r="C26" s="284"/>
      <c r="G26" s="283" t="s">
        <v>406</v>
      </c>
      <c r="I26" s="297" t="s">
        <v>683</v>
      </c>
      <c r="J26" s="286"/>
      <c r="K26" s="286"/>
      <c r="L26" s="286"/>
      <c r="M26" s="286"/>
      <c r="N26" s="286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51"/>
      <c r="AG26" s="551"/>
      <c r="AH26" s="551"/>
      <c r="AI26" s="551"/>
      <c r="AJ26" s="551"/>
      <c r="AK26" s="551"/>
      <c r="AL26" s="551"/>
      <c r="AM26" s="551"/>
      <c r="AN26" s="551"/>
      <c r="AO26" s="286"/>
      <c r="AP26" s="286"/>
      <c r="AQ26" s="286"/>
      <c r="AR26" s="286"/>
      <c r="AS26" s="286"/>
      <c r="AT26" s="286"/>
    </row>
    <row r="27" spans="1:46" ht="14.1" customHeight="1" x14ac:dyDescent="0.25">
      <c r="A27" s="284" t="s">
        <v>199</v>
      </c>
      <c r="B27" s="284"/>
      <c r="C27" s="284"/>
      <c r="F27" s="283" t="s">
        <v>362</v>
      </c>
      <c r="G27" s="143"/>
      <c r="H27" s="143"/>
      <c r="I27" s="305" t="s">
        <v>684</v>
      </c>
      <c r="J27" s="304"/>
      <c r="K27" s="304"/>
      <c r="L27" s="304"/>
      <c r="M27" s="304"/>
      <c r="N27" s="304"/>
      <c r="O27" s="550">
        <v>3041.8951540000003</v>
      </c>
      <c r="P27" s="550">
        <v>3233.2544629999993</v>
      </c>
      <c r="Q27" s="550">
        <v>2757.4859999999999</v>
      </c>
      <c r="R27" s="550">
        <v>1632.9309600000001</v>
      </c>
      <c r="S27" s="550">
        <v>2343.5939400000002</v>
      </c>
      <c r="T27" s="550">
        <v>2590.4090109999997</v>
      </c>
      <c r="U27" s="550">
        <v>3751.0710000000008</v>
      </c>
      <c r="V27" s="550">
        <v>4451.5035650000009</v>
      </c>
      <c r="W27" s="550">
        <v>4349.0700020000004</v>
      </c>
      <c r="X27" s="550">
        <v>3731.0421859999992</v>
      </c>
      <c r="Y27" s="550">
        <v>3991.7511439999985</v>
      </c>
      <c r="Z27" s="550">
        <v>5028.7953309999994</v>
      </c>
      <c r="AA27" s="550">
        <v>4425.4825149999988</v>
      </c>
      <c r="AB27" s="550">
        <v>4354.9961139999996</v>
      </c>
      <c r="AC27" s="550">
        <v>4831.142213000001</v>
      </c>
      <c r="AD27" s="550">
        <v>3981.3721960000003</v>
      </c>
      <c r="AE27" s="550">
        <v>3355.9071359999994</v>
      </c>
      <c r="AF27" s="550">
        <v>3610.9311070000012</v>
      </c>
      <c r="AG27" s="550">
        <v>3717.6669489999995</v>
      </c>
      <c r="AH27" s="550">
        <v>3515.6193480000002</v>
      </c>
      <c r="AI27" s="550">
        <v>3324.8210609999996</v>
      </c>
      <c r="AJ27" s="550">
        <v>4199.9267200000004</v>
      </c>
      <c r="AK27" s="550">
        <v>4262.3033370000003</v>
      </c>
      <c r="AL27" s="550">
        <v>4888.462891000001</v>
      </c>
      <c r="AM27" s="550">
        <v>4810.664882</v>
      </c>
      <c r="AN27" s="550">
        <v>4564.4126605537203</v>
      </c>
      <c r="AO27" s="304">
        <v>4069.5027367255807</v>
      </c>
      <c r="AP27" s="304">
        <v>3775.6408119999996</v>
      </c>
      <c r="AQ27" s="304">
        <v>3842.7385495517242</v>
      </c>
      <c r="AR27" s="304">
        <v>4184.4638349999996</v>
      </c>
      <c r="AS27" s="304">
        <v>4214.1174390000006</v>
      </c>
      <c r="AT27" s="304">
        <v>4597.6548910000001</v>
      </c>
    </row>
    <row r="28" spans="1:46" ht="14.1" customHeight="1" x14ac:dyDescent="0.25">
      <c r="A28" s="284" t="s">
        <v>202</v>
      </c>
      <c r="B28" s="284"/>
      <c r="C28" s="284"/>
      <c r="F28" s="283" t="s">
        <v>55</v>
      </c>
      <c r="G28" s="143"/>
      <c r="H28" s="143"/>
      <c r="I28" s="305" t="s">
        <v>685</v>
      </c>
      <c r="J28" s="304"/>
      <c r="K28" s="304"/>
      <c r="L28" s="304"/>
      <c r="M28" s="304"/>
      <c r="N28" s="304"/>
      <c r="O28" s="550">
        <v>88.866216999999992</v>
      </c>
      <c r="P28" s="550">
        <v>103.98182700000001</v>
      </c>
      <c r="Q28" s="550">
        <v>48.868269999999988</v>
      </c>
      <c r="R28" s="550">
        <v>22.304383000000001</v>
      </c>
      <c r="S28" s="550">
        <v>77.827615999999992</v>
      </c>
      <c r="T28" s="550">
        <v>27.505755999999998</v>
      </c>
      <c r="U28" s="550">
        <v>43.881999999999998</v>
      </c>
      <c r="V28" s="550">
        <v>48.575310999999999</v>
      </c>
      <c r="W28" s="550">
        <v>57.15900400000001</v>
      </c>
      <c r="X28" s="550">
        <v>35.247426000000004</v>
      </c>
      <c r="Y28" s="550">
        <v>41.858029000000002</v>
      </c>
      <c r="Z28" s="550">
        <v>33.085175</v>
      </c>
      <c r="AA28" s="550">
        <v>28.922576999999997</v>
      </c>
      <c r="AB28" s="550">
        <v>21.314558999999999</v>
      </c>
      <c r="AC28" s="550">
        <v>24.580802999999996</v>
      </c>
      <c r="AD28" s="550">
        <v>22.123853999999998</v>
      </c>
      <c r="AE28" s="550">
        <v>20.520824999999999</v>
      </c>
      <c r="AF28" s="550">
        <v>26.209038999999997</v>
      </c>
      <c r="AG28" s="550">
        <v>22.396052999999998</v>
      </c>
      <c r="AH28" s="550">
        <v>32.784002999999998</v>
      </c>
      <c r="AI28" s="550">
        <v>36.630822999999999</v>
      </c>
      <c r="AJ28" s="550">
        <v>38.641272000000001</v>
      </c>
      <c r="AK28" s="550">
        <v>27.379713000000002</v>
      </c>
      <c r="AL28" s="550">
        <v>45.082606999999996</v>
      </c>
      <c r="AM28" s="550">
        <v>45.748340000000006</v>
      </c>
      <c r="AN28" s="550">
        <v>50.333549000000005</v>
      </c>
      <c r="AO28" s="304">
        <v>36.371580473411157</v>
      </c>
      <c r="AP28" s="304">
        <v>30.135631000000004</v>
      </c>
      <c r="AQ28" s="304">
        <v>0</v>
      </c>
      <c r="AR28" s="304">
        <v>25.246859000000001</v>
      </c>
      <c r="AS28" s="304">
        <v>30.25911</v>
      </c>
      <c r="AT28" s="304">
        <v>16.138009000000004</v>
      </c>
    </row>
    <row r="29" spans="1:46" ht="14.1" customHeight="1" x14ac:dyDescent="0.25">
      <c r="A29" s="284" t="s">
        <v>204</v>
      </c>
      <c r="B29" s="284"/>
      <c r="C29" s="284"/>
      <c r="F29" s="283" t="s">
        <v>56</v>
      </c>
      <c r="G29" s="143"/>
      <c r="H29" s="143"/>
      <c r="I29" s="305" t="s">
        <v>56</v>
      </c>
      <c r="J29" s="304"/>
      <c r="K29" s="304"/>
      <c r="L29" s="304"/>
      <c r="M29" s="304"/>
      <c r="N29" s="304"/>
      <c r="O29" s="550">
        <v>106.02602600000002</v>
      </c>
      <c r="P29" s="550">
        <v>151.76689499999998</v>
      </c>
      <c r="Q29" s="550">
        <v>124.10561200000001</v>
      </c>
      <c r="R29" s="550">
        <v>47.191173999999997</v>
      </c>
      <c r="S29" s="550">
        <v>50.746420000000015</v>
      </c>
      <c r="T29" s="550">
        <v>22.829528999999994</v>
      </c>
      <c r="U29" s="550">
        <v>84.016999999999967</v>
      </c>
      <c r="V29" s="550">
        <v>61.554858999999993</v>
      </c>
      <c r="W29" s="550">
        <v>49.601709</v>
      </c>
      <c r="X29" s="550">
        <v>30.800076000000001</v>
      </c>
      <c r="Y29" s="550">
        <v>95.083396999999991</v>
      </c>
      <c r="Z29" s="550">
        <v>88.749396000000004</v>
      </c>
      <c r="AA29" s="550">
        <v>96.598132000000021</v>
      </c>
      <c r="AB29" s="550">
        <v>94.707870999999997</v>
      </c>
      <c r="AC29" s="550">
        <v>100.91573899999999</v>
      </c>
      <c r="AD29" s="550">
        <v>52.143153999999996</v>
      </c>
      <c r="AE29" s="550">
        <v>114.31434400000001</v>
      </c>
      <c r="AF29" s="550">
        <v>132.37318099999999</v>
      </c>
      <c r="AG29" s="550">
        <v>136.24492600000005</v>
      </c>
      <c r="AH29" s="550">
        <v>138.492459</v>
      </c>
      <c r="AI29" s="550">
        <v>144.98989499999996</v>
      </c>
      <c r="AJ29" s="550">
        <v>207.21861900000002</v>
      </c>
      <c r="AK29" s="550">
        <v>217.31908099999995</v>
      </c>
      <c r="AL29" s="550">
        <v>394.75260200000002</v>
      </c>
      <c r="AM29" s="550">
        <v>449.68270858022152</v>
      </c>
      <c r="AN29" s="550">
        <v>449.9111309999999</v>
      </c>
      <c r="AO29" s="304">
        <v>550.84153400000002</v>
      </c>
      <c r="AP29" s="304">
        <v>355.83754599999986</v>
      </c>
      <c r="AQ29" s="304">
        <v>649.00265200000024</v>
      </c>
      <c r="AR29" s="304">
        <v>576.50730099999998</v>
      </c>
      <c r="AS29" s="304">
        <v>756.20304900000019</v>
      </c>
      <c r="AT29" s="304">
        <v>756.99984500000005</v>
      </c>
    </row>
    <row r="30" spans="1:46" ht="14.1" customHeight="1" x14ac:dyDescent="0.25">
      <c r="A30" s="284" t="s">
        <v>208</v>
      </c>
      <c r="B30" s="284"/>
      <c r="C30" s="284"/>
      <c r="G30" s="307" t="s">
        <v>209</v>
      </c>
      <c r="H30" s="307"/>
      <c r="I30" s="289" t="s">
        <v>686</v>
      </c>
      <c r="J30" s="286"/>
      <c r="K30" s="286"/>
      <c r="L30" s="286"/>
      <c r="M30" s="286"/>
      <c r="N30" s="286"/>
      <c r="O30" s="551"/>
      <c r="P30" s="551"/>
      <c r="Q30" s="551"/>
      <c r="R30" s="551"/>
      <c r="S30" s="551"/>
      <c r="T30" s="551"/>
      <c r="U30" s="551"/>
      <c r="V30" s="551"/>
      <c r="W30" s="551"/>
      <c r="X30" s="551"/>
      <c r="Y30" s="551"/>
      <c r="Z30" s="551"/>
      <c r="AA30" s="551"/>
      <c r="AB30" s="551"/>
      <c r="AC30" s="551"/>
      <c r="AD30" s="551"/>
      <c r="AE30" s="551"/>
      <c r="AF30" s="551"/>
      <c r="AG30" s="551"/>
      <c r="AH30" s="551"/>
      <c r="AI30" s="551"/>
      <c r="AJ30" s="551"/>
      <c r="AK30" s="551"/>
      <c r="AL30" s="551"/>
      <c r="AM30" s="551"/>
      <c r="AN30" s="551"/>
      <c r="AO30" s="286"/>
      <c r="AP30" s="286"/>
      <c r="AQ30" s="286"/>
      <c r="AR30" s="286"/>
      <c r="AS30" s="286"/>
      <c r="AT30" s="286"/>
    </row>
    <row r="31" spans="1:46" ht="14.1" customHeight="1" x14ac:dyDescent="0.25">
      <c r="A31" s="283" t="s">
        <v>276</v>
      </c>
      <c r="F31" s="309" t="s">
        <v>277</v>
      </c>
      <c r="G31" s="143"/>
      <c r="H31" s="143"/>
      <c r="I31" s="305" t="s">
        <v>687</v>
      </c>
      <c r="J31" s="310"/>
      <c r="K31" s="310"/>
      <c r="L31" s="310"/>
      <c r="M31" s="310"/>
      <c r="N31" s="310"/>
      <c r="O31" s="554">
        <v>9.3758400000000037</v>
      </c>
      <c r="P31" s="554">
        <v>16.229799</v>
      </c>
      <c r="Q31" s="554">
        <v>8.4350819999999995</v>
      </c>
      <c r="R31" s="554">
        <v>14.168257108066506</v>
      </c>
      <c r="S31" s="554">
        <v>13.054281999999995</v>
      </c>
      <c r="T31" s="554">
        <v>11.639796</v>
      </c>
      <c r="U31" s="554">
        <v>50.352993000000012</v>
      </c>
      <c r="V31" s="554">
        <v>24.795738999999998</v>
      </c>
      <c r="W31" s="554">
        <v>12.695042000000001</v>
      </c>
      <c r="X31" s="554">
        <v>22.378890999999999</v>
      </c>
      <c r="Y31" s="554">
        <v>40.944009999999977</v>
      </c>
      <c r="Z31" s="554">
        <v>39.672736999999998</v>
      </c>
      <c r="AA31" s="554">
        <v>41.178600000000017</v>
      </c>
      <c r="AB31" s="554">
        <v>40.886737999999987</v>
      </c>
      <c r="AC31" s="554">
        <v>40.685121000000002</v>
      </c>
      <c r="AD31" s="554">
        <v>25.814487</v>
      </c>
      <c r="AE31" s="554">
        <v>60.094508000000012</v>
      </c>
      <c r="AF31" s="554">
        <v>52.914739999999995</v>
      </c>
      <c r="AG31" s="554">
        <v>48.270288000000001</v>
      </c>
      <c r="AH31" s="554">
        <v>38.155152999999991</v>
      </c>
      <c r="AI31" s="554">
        <v>27.810186999999999</v>
      </c>
      <c r="AJ31" s="554">
        <v>34.856598999999996</v>
      </c>
      <c r="AK31" s="554">
        <v>11.027182999999999</v>
      </c>
      <c r="AL31" s="554">
        <v>29.027938000000013</v>
      </c>
      <c r="AM31" s="554">
        <v>33.507095333333325</v>
      </c>
      <c r="AN31" s="554">
        <v>48.448690097320167</v>
      </c>
      <c r="AO31" s="310">
        <v>27.95824898918918</v>
      </c>
      <c r="AP31" s="310">
        <v>17.633428000000002</v>
      </c>
      <c r="AQ31" s="310">
        <v>37.84335166666667</v>
      </c>
      <c r="AR31" s="310">
        <v>37.070802757760873</v>
      </c>
      <c r="AS31" s="310">
        <v>25.108686255230118</v>
      </c>
      <c r="AT31" s="310">
        <v>14.628579999999999</v>
      </c>
    </row>
    <row r="32" spans="1:46" ht="14.1" customHeight="1" x14ac:dyDescent="0.25">
      <c r="A32" s="284" t="s">
        <v>197</v>
      </c>
      <c r="B32" s="284"/>
      <c r="C32" s="284"/>
      <c r="E32" s="283" t="s">
        <v>51</v>
      </c>
      <c r="F32" s="143"/>
      <c r="G32" s="284"/>
      <c r="H32" s="284"/>
      <c r="I32" s="289" t="s">
        <v>688</v>
      </c>
      <c r="J32" s="304"/>
      <c r="K32" s="304"/>
      <c r="L32" s="304"/>
      <c r="M32" s="304"/>
      <c r="N32" s="304"/>
      <c r="O32" s="550">
        <v>569.97862199999997</v>
      </c>
      <c r="P32" s="550">
        <v>581.83445099999994</v>
      </c>
      <c r="Q32" s="550">
        <v>552.60010299999999</v>
      </c>
      <c r="R32" s="550">
        <v>317.84099999999995</v>
      </c>
      <c r="S32" s="550">
        <v>407.59099999999995</v>
      </c>
      <c r="T32" s="550">
        <v>329.5</v>
      </c>
      <c r="U32" s="550">
        <v>733.96999999999991</v>
      </c>
      <c r="V32" s="550">
        <v>775.58668399999999</v>
      </c>
      <c r="W32" s="550">
        <v>796.28100000000018</v>
      </c>
      <c r="X32" s="550">
        <v>817.33899999999994</v>
      </c>
      <c r="Y32" s="550">
        <v>827.05076499999973</v>
      </c>
      <c r="Z32" s="550">
        <v>889.45899999999995</v>
      </c>
      <c r="AA32" s="550">
        <v>818.91980699999988</v>
      </c>
      <c r="AB32" s="550">
        <v>861.25657899999999</v>
      </c>
      <c r="AC32" s="550">
        <v>883.13107600000001</v>
      </c>
      <c r="AD32" s="550">
        <v>824.10297200000014</v>
      </c>
      <c r="AE32" s="550">
        <v>724.36338599999999</v>
      </c>
      <c r="AF32" s="550">
        <v>723.74329799999998</v>
      </c>
      <c r="AG32" s="550">
        <v>634.08824699999991</v>
      </c>
      <c r="AH32" s="550">
        <v>915.604105</v>
      </c>
      <c r="AI32" s="550">
        <v>927.81670799999984</v>
      </c>
      <c r="AJ32" s="550">
        <v>921.83083299999998</v>
      </c>
      <c r="AK32" s="550">
        <v>897.41144200000008</v>
      </c>
      <c r="AL32" s="550">
        <v>872.73898600000018</v>
      </c>
      <c r="AM32" s="550">
        <v>848.0206508373999</v>
      </c>
      <c r="AN32" s="550">
        <v>846.93898055030002</v>
      </c>
      <c r="AO32" s="304">
        <v>835.17668675818913</v>
      </c>
      <c r="AP32" s="304">
        <v>835.18087569040006</v>
      </c>
      <c r="AQ32" s="304">
        <v>807.60319699999991</v>
      </c>
      <c r="AR32" s="304">
        <v>787.856493</v>
      </c>
      <c r="AS32" s="304">
        <v>747.83149223000009</v>
      </c>
      <c r="AT32" s="304">
        <v>624.35492099999999</v>
      </c>
    </row>
    <row r="33" spans="1:46" ht="14.1" customHeight="1" x14ac:dyDescent="0.25">
      <c r="I33" s="297"/>
      <c r="J33" s="286"/>
      <c r="K33" s="286"/>
      <c r="L33" s="286"/>
      <c r="M33" s="286"/>
      <c r="N33" s="286"/>
      <c r="O33" s="551"/>
      <c r="P33" s="551"/>
      <c r="Q33" s="551"/>
      <c r="R33" s="551"/>
      <c r="S33" s="551"/>
      <c r="T33" s="551"/>
      <c r="U33" s="551"/>
      <c r="V33" s="551"/>
      <c r="W33" s="551"/>
      <c r="X33" s="551"/>
      <c r="Y33" s="551"/>
      <c r="Z33" s="551"/>
      <c r="AA33" s="551"/>
      <c r="AB33" s="551"/>
      <c r="AC33" s="551"/>
      <c r="AD33" s="551"/>
      <c r="AE33" s="551"/>
      <c r="AF33" s="551"/>
      <c r="AG33" s="551"/>
      <c r="AH33" s="551"/>
      <c r="AI33" s="551"/>
      <c r="AJ33" s="551"/>
      <c r="AK33" s="551"/>
      <c r="AL33" s="551"/>
      <c r="AM33" s="551"/>
      <c r="AN33" s="551"/>
      <c r="AO33" s="286"/>
      <c r="AP33" s="286"/>
      <c r="AQ33" s="286"/>
      <c r="AR33" s="286"/>
      <c r="AS33" s="286"/>
      <c r="AT33" s="286"/>
    </row>
    <row r="34" spans="1:46" ht="14.1" customHeight="1" x14ac:dyDescent="0.25">
      <c r="A34" s="288" t="s">
        <v>233</v>
      </c>
      <c r="B34" s="288"/>
      <c r="C34" s="288"/>
      <c r="D34" s="288" t="s">
        <v>363</v>
      </c>
      <c r="E34" s="288"/>
      <c r="F34" s="288"/>
      <c r="G34" s="287"/>
      <c r="H34" s="287"/>
      <c r="I34" s="289" t="s">
        <v>689</v>
      </c>
      <c r="J34" s="311">
        <f t="shared" ref="J34:AP34" si="3">SUM(J36:J46)</f>
        <v>0</v>
      </c>
      <c r="K34" s="311">
        <f t="shared" si="3"/>
        <v>0</v>
      </c>
      <c r="L34" s="290">
        <f t="shared" si="3"/>
        <v>0</v>
      </c>
      <c r="M34" s="290">
        <f t="shared" si="3"/>
        <v>0</v>
      </c>
      <c r="N34" s="290">
        <f t="shared" si="3"/>
        <v>0</v>
      </c>
      <c r="O34" s="290">
        <f t="shared" si="3"/>
        <v>249.750935</v>
      </c>
      <c r="P34" s="290">
        <f t="shared" si="3"/>
        <v>215.30068499999999</v>
      </c>
      <c r="Q34" s="290">
        <f t="shared" si="3"/>
        <v>153.68051800000001</v>
      </c>
      <c r="R34" s="290">
        <f t="shared" si="3"/>
        <v>159.51302100000001</v>
      </c>
      <c r="S34" s="290">
        <f t="shared" si="3"/>
        <v>253.71429800000001</v>
      </c>
      <c r="T34" s="290">
        <f t="shared" si="3"/>
        <v>189.81970099999998</v>
      </c>
      <c r="U34" s="290">
        <f t="shared" si="3"/>
        <v>488.44799999999998</v>
      </c>
      <c r="V34" s="290">
        <f t="shared" si="3"/>
        <v>388.57536300000004</v>
      </c>
      <c r="W34" s="290">
        <f t="shared" si="3"/>
        <v>362.81042799999994</v>
      </c>
      <c r="X34" s="290">
        <f t="shared" si="3"/>
        <v>270.37644299999999</v>
      </c>
      <c r="Y34" s="290">
        <f t="shared" si="3"/>
        <v>408.58273800000018</v>
      </c>
      <c r="Z34" s="290">
        <f t="shared" si="3"/>
        <v>308.83460399999996</v>
      </c>
      <c r="AA34" s="290">
        <f t="shared" si="3"/>
        <v>489.8478439999999</v>
      </c>
      <c r="AB34" s="290">
        <f t="shared" si="3"/>
        <v>521.20694000000003</v>
      </c>
      <c r="AC34" s="290">
        <f t="shared" si="3"/>
        <v>599.83215000000007</v>
      </c>
      <c r="AD34" s="290">
        <f t="shared" si="3"/>
        <v>286.78582000000006</v>
      </c>
      <c r="AE34" s="290">
        <f t="shared" si="3"/>
        <v>346.83067799999992</v>
      </c>
      <c r="AF34" s="290">
        <f t="shared" si="3"/>
        <v>305.87149799999997</v>
      </c>
      <c r="AG34" s="290">
        <f t="shared" si="3"/>
        <v>250.13737000000003</v>
      </c>
      <c r="AH34" s="290">
        <f t="shared" si="3"/>
        <v>285.87755899999996</v>
      </c>
      <c r="AI34" s="290">
        <f t="shared" si="3"/>
        <v>515.81658699999991</v>
      </c>
      <c r="AJ34" s="290">
        <f t="shared" si="3"/>
        <v>520.28298699999993</v>
      </c>
      <c r="AK34" s="290">
        <f t="shared" si="3"/>
        <v>324.95186800000005</v>
      </c>
      <c r="AL34" s="290">
        <f t="shared" si="3"/>
        <v>503.05954300000008</v>
      </c>
      <c r="AM34" s="290">
        <f t="shared" si="3"/>
        <v>450.4962590395437</v>
      </c>
      <c r="AN34" s="290">
        <f t="shared" si="3"/>
        <v>503.37755078799279</v>
      </c>
      <c r="AO34" s="290">
        <f t="shared" si="3"/>
        <v>647.86088362839564</v>
      </c>
      <c r="AP34" s="517">
        <f t="shared" si="3"/>
        <v>476.12216499999994</v>
      </c>
      <c r="AQ34" s="517">
        <f t="shared" ref="AQ34:AT34" si="4">SUM(AQ36:AQ46)</f>
        <v>670.64566537034727</v>
      </c>
      <c r="AR34" s="517">
        <f t="shared" si="4"/>
        <v>391.49254854543551</v>
      </c>
      <c r="AS34" s="517">
        <f t="shared" si="4"/>
        <v>555.2392179480637</v>
      </c>
      <c r="AT34" s="517">
        <f t="shared" si="4"/>
        <v>431.79059599999994</v>
      </c>
    </row>
    <row r="35" spans="1:46" ht="14.1" customHeight="1" x14ac:dyDescent="0.25">
      <c r="A35" s="293" t="s">
        <v>235</v>
      </c>
      <c r="B35" s="293"/>
      <c r="C35" s="293"/>
      <c r="D35" s="293"/>
      <c r="E35" s="293"/>
      <c r="F35" s="293" t="s">
        <v>234</v>
      </c>
      <c r="G35" s="292"/>
      <c r="H35" s="292"/>
      <c r="I35" s="289" t="s">
        <v>690</v>
      </c>
      <c r="J35" s="313"/>
      <c r="K35" s="313"/>
      <c r="L35" s="313"/>
      <c r="M35" s="313"/>
      <c r="N35" s="313"/>
      <c r="O35" s="555"/>
      <c r="P35" s="555"/>
      <c r="Q35" s="555"/>
      <c r="R35" s="555"/>
      <c r="S35" s="555"/>
      <c r="T35" s="555"/>
      <c r="U35" s="555"/>
      <c r="V35" s="555"/>
      <c r="W35" s="555"/>
      <c r="X35" s="555"/>
      <c r="Y35" s="555"/>
      <c r="Z35" s="555"/>
      <c r="AA35" s="555"/>
      <c r="AB35" s="555"/>
      <c r="AC35" s="555"/>
      <c r="AD35" s="555"/>
      <c r="AE35" s="555"/>
      <c r="AF35" s="555"/>
      <c r="AG35" s="555"/>
      <c r="AH35" s="555"/>
      <c r="AI35" s="555"/>
      <c r="AJ35" s="555"/>
      <c r="AK35" s="555"/>
      <c r="AL35" s="555"/>
      <c r="AM35" s="555"/>
      <c r="AN35" s="555"/>
      <c r="AO35" s="313"/>
      <c r="AP35" s="313"/>
      <c r="AQ35" s="313"/>
      <c r="AR35" s="313"/>
      <c r="AS35" s="313"/>
      <c r="AT35" s="313"/>
    </row>
    <row r="36" spans="1:46" ht="14.1" customHeight="1" x14ac:dyDescent="0.25">
      <c r="A36" s="293" t="s">
        <v>236</v>
      </c>
      <c r="B36" s="293"/>
      <c r="C36" s="293"/>
      <c r="D36" s="293"/>
      <c r="E36" s="293"/>
      <c r="F36" s="293"/>
      <c r="G36" s="293" t="s">
        <v>237</v>
      </c>
      <c r="H36" s="293"/>
      <c r="I36" s="297" t="s">
        <v>691</v>
      </c>
      <c r="J36" s="314"/>
      <c r="K36" s="314"/>
      <c r="L36" s="314"/>
      <c r="M36" s="314"/>
      <c r="N36" s="314"/>
      <c r="O36" s="556">
        <v>10.685686</v>
      </c>
      <c r="P36" s="556">
        <v>10.938632999999999</v>
      </c>
      <c r="Q36" s="556">
        <v>8.4162140000000001</v>
      </c>
      <c r="R36" s="556">
        <v>11.741877000000001</v>
      </c>
      <c r="S36" s="556">
        <v>72.648233000000005</v>
      </c>
      <c r="T36" s="556">
        <v>55.360925999999992</v>
      </c>
      <c r="U36" s="556">
        <v>84.109000000000009</v>
      </c>
      <c r="V36" s="556">
        <v>58.447164999999998</v>
      </c>
      <c r="W36" s="556">
        <v>63.186725999999993</v>
      </c>
      <c r="X36" s="556">
        <v>48.286334000000011</v>
      </c>
      <c r="Y36" s="556">
        <v>58.214712999999989</v>
      </c>
      <c r="Z36" s="556">
        <v>51.627138000000002</v>
      </c>
      <c r="AA36" s="556">
        <v>100.39396599999999</v>
      </c>
      <c r="AB36" s="556">
        <v>148.23801899999998</v>
      </c>
      <c r="AC36" s="556">
        <v>201.204206</v>
      </c>
      <c r="AD36" s="556">
        <v>132.83666700000003</v>
      </c>
      <c r="AE36" s="556">
        <v>189.81796700000001</v>
      </c>
      <c r="AF36" s="556">
        <v>160.20910000000001</v>
      </c>
      <c r="AG36" s="556">
        <v>137.56837899999999</v>
      </c>
      <c r="AH36" s="556">
        <v>147.87124299999999</v>
      </c>
      <c r="AI36" s="556">
        <v>251.58169999999996</v>
      </c>
      <c r="AJ36" s="556">
        <v>253.42077599999996</v>
      </c>
      <c r="AK36" s="556">
        <v>121.16296199999999</v>
      </c>
      <c r="AL36" s="556">
        <v>201.32601200000002</v>
      </c>
      <c r="AM36" s="556">
        <v>141.85260099999999</v>
      </c>
      <c r="AN36" s="556">
        <v>193.38798100000002</v>
      </c>
      <c r="AO36" s="314">
        <v>273.96732462839577</v>
      </c>
      <c r="AP36" s="314">
        <v>186.40511999999995</v>
      </c>
      <c r="AQ36" s="314">
        <v>262.56252399999994</v>
      </c>
      <c r="AR36" s="314">
        <v>160.11781700000003</v>
      </c>
      <c r="AS36" s="314">
        <v>222.45779099999999</v>
      </c>
      <c r="AT36" s="314">
        <v>173.75159199999999</v>
      </c>
    </row>
    <row r="37" spans="1:46" ht="14.1" customHeight="1" x14ac:dyDescent="0.25">
      <c r="A37" s="293" t="s">
        <v>364</v>
      </c>
      <c r="B37" s="293"/>
      <c r="C37" s="293"/>
      <c r="D37" s="293"/>
      <c r="E37" s="293"/>
      <c r="F37" s="293"/>
      <c r="G37" s="293" t="s">
        <v>365</v>
      </c>
      <c r="H37" s="293"/>
      <c r="I37" s="297" t="s">
        <v>692</v>
      </c>
      <c r="J37" s="314"/>
      <c r="K37" s="314"/>
      <c r="L37" s="314"/>
      <c r="M37" s="314"/>
      <c r="N37" s="314"/>
      <c r="O37" s="556">
        <v>52.071398000000009</v>
      </c>
      <c r="P37" s="556">
        <v>39.007449000000001</v>
      </c>
      <c r="Q37" s="556">
        <v>30.094841000000006</v>
      </c>
      <c r="R37" s="556">
        <v>28.096414999999997</v>
      </c>
      <c r="S37" s="556">
        <v>54.92485700000001</v>
      </c>
      <c r="T37" s="556">
        <v>30.999809999999997</v>
      </c>
      <c r="U37" s="556">
        <v>91.506</v>
      </c>
      <c r="V37" s="556">
        <v>75.055385999999984</v>
      </c>
      <c r="W37" s="556">
        <v>58.50757400000002</v>
      </c>
      <c r="X37" s="556">
        <v>26.890238999999987</v>
      </c>
      <c r="Y37" s="556">
        <v>55.508609</v>
      </c>
      <c r="Z37" s="556">
        <v>56.949306000000014</v>
      </c>
      <c r="AA37" s="556">
        <v>70.468038000000021</v>
      </c>
      <c r="AB37" s="556">
        <v>51.12748899999999</v>
      </c>
      <c r="AC37" s="556">
        <v>59.393727999999982</v>
      </c>
      <c r="AD37" s="556">
        <v>18.781020999999996</v>
      </c>
      <c r="AE37" s="556">
        <v>19.769549999999995</v>
      </c>
      <c r="AF37" s="556">
        <v>30.029250999999999</v>
      </c>
      <c r="AG37" s="556">
        <v>20.515871000000001</v>
      </c>
      <c r="AH37" s="556">
        <v>21.568196000000007</v>
      </c>
      <c r="AI37" s="556">
        <v>30.143726000000001</v>
      </c>
      <c r="AJ37" s="556">
        <v>32.408081000000003</v>
      </c>
      <c r="AK37" s="556">
        <v>20.007783000000003</v>
      </c>
      <c r="AL37" s="556">
        <v>26.070343999999995</v>
      </c>
      <c r="AM37" s="556">
        <v>33.95385499999999</v>
      </c>
      <c r="AN37" s="556">
        <v>27.345475000000008</v>
      </c>
      <c r="AO37" s="314">
        <v>37.422828999999993</v>
      </c>
      <c r="AP37" s="314">
        <v>56.496941000000007</v>
      </c>
      <c r="AQ37" s="314">
        <v>91.452013000000036</v>
      </c>
      <c r="AR37" s="314">
        <v>49.966841000000016</v>
      </c>
      <c r="AS37" s="314">
        <v>46.452740524271839</v>
      </c>
      <c r="AT37" s="314">
        <v>39.908076999999999</v>
      </c>
    </row>
    <row r="38" spans="1:46" ht="14.1" customHeight="1" x14ac:dyDescent="0.25">
      <c r="A38" s="293" t="s">
        <v>238</v>
      </c>
      <c r="B38" s="293"/>
      <c r="C38" s="293"/>
      <c r="D38" s="293"/>
      <c r="E38" s="293"/>
      <c r="F38" s="316" t="s">
        <v>409</v>
      </c>
      <c r="G38" s="292"/>
      <c r="H38" s="292"/>
      <c r="I38" s="289" t="s">
        <v>690</v>
      </c>
      <c r="J38" s="313"/>
      <c r="K38" s="313"/>
      <c r="L38" s="313"/>
      <c r="M38" s="313"/>
      <c r="N38" s="313"/>
      <c r="O38" s="555"/>
      <c r="P38" s="555"/>
      <c r="Q38" s="555"/>
      <c r="R38" s="555"/>
      <c r="S38" s="555"/>
      <c r="T38" s="555"/>
      <c r="U38" s="555"/>
      <c r="V38" s="555"/>
      <c r="W38" s="555"/>
      <c r="X38" s="555"/>
      <c r="Y38" s="555"/>
      <c r="Z38" s="555"/>
      <c r="AA38" s="555"/>
      <c r="AB38" s="555"/>
      <c r="AC38" s="555"/>
      <c r="AD38" s="555"/>
      <c r="AE38" s="555"/>
      <c r="AF38" s="555"/>
      <c r="AG38" s="555"/>
      <c r="AH38" s="555"/>
      <c r="AI38" s="555"/>
      <c r="AJ38" s="555"/>
      <c r="AK38" s="555"/>
      <c r="AL38" s="555"/>
      <c r="AM38" s="555"/>
      <c r="AN38" s="555"/>
      <c r="AO38" s="313"/>
      <c r="AP38" s="313"/>
      <c r="AQ38" s="313"/>
      <c r="AR38" s="313"/>
      <c r="AS38" s="313"/>
      <c r="AT38" s="313"/>
    </row>
    <row r="39" spans="1:46" ht="14.1" customHeight="1" x14ac:dyDescent="0.25">
      <c r="A39" s="293" t="s">
        <v>239</v>
      </c>
      <c r="B39" s="293"/>
      <c r="C39" s="293"/>
      <c r="D39" s="293"/>
      <c r="E39" s="293"/>
      <c r="F39" s="293"/>
      <c r="G39" s="292" t="s">
        <v>240</v>
      </c>
      <c r="H39" s="292"/>
      <c r="I39" s="289" t="s">
        <v>693</v>
      </c>
      <c r="J39" s="314"/>
      <c r="K39" s="314"/>
      <c r="L39" s="314"/>
      <c r="M39" s="314"/>
      <c r="N39" s="314"/>
      <c r="O39" s="556">
        <v>52.793413999999999</v>
      </c>
      <c r="P39" s="556">
        <v>49.153587000000002</v>
      </c>
      <c r="Q39" s="556">
        <v>36.080654999999993</v>
      </c>
      <c r="R39" s="556">
        <v>30.120740000000005</v>
      </c>
      <c r="S39" s="556">
        <v>32.987855999999994</v>
      </c>
      <c r="T39" s="556">
        <v>32.398117999999997</v>
      </c>
      <c r="U39" s="556">
        <v>29.378</v>
      </c>
      <c r="V39" s="556">
        <v>23.201938000000006</v>
      </c>
      <c r="W39" s="556">
        <v>20.810789</v>
      </c>
      <c r="X39" s="556">
        <v>19.776765000000001</v>
      </c>
      <c r="Y39" s="556">
        <v>18.750310000000002</v>
      </c>
      <c r="Z39" s="556">
        <v>15.419227000000001</v>
      </c>
      <c r="AA39" s="556">
        <v>13.103797999999998</v>
      </c>
      <c r="AB39" s="556">
        <v>14.819416</v>
      </c>
      <c r="AC39" s="556">
        <v>15.890032000000001</v>
      </c>
      <c r="AD39" s="556">
        <v>14.817095999999999</v>
      </c>
      <c r="AE39" s="556">
        <v>13.982651000000001</v>
      </c>
      <c r="AF39" s="556">
        <v>11.085065</v>
      </c>
      <c r="AG39" s="556">
        <v>11.045081</v>
      </c>
      <c r="AH39" s="556">
        <v>13.171528000000002</v>
      </c>
      <c r="AI39" s="556">
        <v>12.222591999999999</v>
      </c>
      <c r="AJ39" s="556">
        <v>11.700213000000002</v>
      </c>
      <c r="AK39" s="556">
        <v>9.9684829999999991</v>
      </c>
      <c r="AL39" s="556">
        <v>11.337467</v>
      </c>
      <c r="AM39" s="556">
        <v>12.628966</v>
      </c>
      <c r="AN39" s="556">
        <v>17.128551862068964</v>
      </c>
      <c r="AO39" s="314">
        <v>17.762459</v>
      </c>
      <c r="AP39" s="314">
        <v>19.671650000000007</v>
      </c>
      <c r="AQ39" s="314">
        <v>17.087136999999998</v>
      </c>
      <c r="AR39" s="314">
        <v>14.613700999999999</v>
      </c>
      <c r="AS39" s="314">
        <v>17.667579</v>
      </c>
      <c r="AT39" s="314">
        <v>18.518298999999999</v>
      </c>
    </row>
    <row r="40" spans="1:46" ht="14.1" customHeight="1" x14ac:dyDescent="0.25">
      <c r="A40" s="1" t="s">
        <v>407</v>
      </c>
      <c r="B40" s="316"/>
      <c r="C40" s="316"/>
      <c r="D40" s="316"/>
      <c r="E40" s="143"/>
      <c r="F40" s="316"/>
      <c r="G40" s="316" t="s">
        <v>408</v>
      </c>
      <c r="H40" s="316"/>
      <c r="I40" s="317" t="s">
        <v>694</v>
      </c>
      <c r="J40" s="314"/>
      <c r="K40" s="314"/>
      <c r="L40" s="314"/>
      <c r="M40" s="314"/>
      <c r="N40" s="314"/>
      <c r="O40" s="556">
        <v>39.166100999999998</v>
      </c>
      <c r="P40" s="556">
        <v>35.691713000000007</v>
      </c>
      <c r="Q40" s="556">
        <v>32.757690000000004</v>
      </c>
      <c r="R40" s="556">
        <v>17.449693</v>
      </c>
      <c r="S40" s="556">
        <v>16.931099</v>
      </c>
      <c r="T40" s="556">
        <v>10.161701000000001</v>
      </c>
      <c r="U40" s="556">
        <v>11.204999999999998</v>
      </c>
      <c r="V40" s="556">
        <v>13.625167999999997</v>
      </c>
      <c r="W40" s="556">
        <v>10.053542999999999</v>
      </c>
      <c r="X40" s="556">
        <v>11.799486999999999</v>
      </c>
      <c r="Y40" s="556">
        <v>13.279725000000003</v>
      </c>
      <c r="Z40" s="556">
        <v>17.737888000000002</v>
      </c>
      <c r="AA40" s="556">
        <v>45.667493</v>
      </c>
      <c r="AB40" s="556">
        <v>56.990492000000003</v>
      </c>
      <c r="AC40" s="556">
        <v>64.351047999999992</v>
      </c>
      <c r="AD40" s="556">
        <v>40.628176000000003</v>
      </c>
      <c r="AE40" s="556">
        <v>47.916730000000001</v>
      </c>
      <c r="AF40" s="556">
        <v>38.183368999999999</v>
      </c>
      <c r="AG40" s="556">
        <v>27.474924999999999</v>
      </c>
      <c r="AH40" s="556">
        <v>27.867489999999989</v>
      </c>
      <c r="AI40" s="556">
        <v>36.302916999999994</v>
      </c>
      <c r="AJ40" s="556">
        <v>42.879778000000002</v>
      </c>
      <c r="AK40" s="556">
        <v>26.013795000000002</v>
      </c>
      <c r="AL40" s="556">
        <v>27.756038999999998</v>
      </c>
      <c r="AM40" s="556">
        <v>38.926126039543732</v>
      </c>
      <c r="AN40" s="556">
        <v>65.523594999999986</v>
      </c>
      <c r="AO40" s="314">
        <v>53.572019000000004</v>
      </c>
      <c r="AP40" s="314">
        <v>48.465323999999995</v>
      </c>
      <c r="AQ40" s="314">
        <v>34.676306000000004</v>
      </c>
      <c r="AR40" s="314">
        <v>23.494836999999997</v>
      </c>
      <c r="AS40" s="314">
        <v>29.066622999999993</v>
      </c>
      <c r="AT40" s="314">
        <v>23.885341000000007</v>
      </c>
    </row>
    <row r="41" spans="1:46" ht="14.1" customHeight="1" x14ac:dyDescent="0.25">
      <c r="A41" s="293" t="s">
        <v>241</v>
      </c>
      <c r="B41" s="293"/>
      <c r="C41" s="293"/>
      <c r="D41" s="293"/>
      <c r="E41" s="293"/>
      <c r="F41" s="293" t="s">
        <v>242</v>
      </c>
      <c r="G41" s="316"/>
      <c r="H41" s="316"/>
      <c r="I41" s="317"/>
      <c r="J41" s="313"/>
      <c r="K41" s="313"/>
      <c r="L41" s="313"/>
      <c r="M41" s="313"/>
      <c r="N41" s="313"/>
      <c r="O41" s="555"/>
      <c r="P41" s="555"/>
      <c r="Q41" s="555"/>
      <c r="R41" s="555"/>
      <c r="S41" s="555"/>
      <c r="T41" s="555"/>
      <c r="U41" s="555"/>
      <c r="V41" s="555"/>
      <c r="W41" s="555"/>
      <c r="X41" s="555"/>
      <c r="Y41" s="555"/>
      <c r="Z41" s="555"/>
      <c r="AA41" s="555"/>
      <c r="AB41" s="555"/>
      <c r="AC41" s="555"/>
      <c r="AD41" s="555"/>
      <c r="AE41" s="555"/>
      <c r="AF41" s="555"/>
      <c r="AG41" s="555"/>
      <c r="AH41" s="555"/>
      <c r="AI41" s="555"/>
      <c r="AJ41" s="555"/>
      <c r="AK41" s="555"/>
      <c r="AL41" s="555"/>
      <c r="AM41" s="555"/>
      <c r="AN41" s="555"/>
      <c r="AO41" s="313"/>
      <c r="AP41" s="313"/>
      <c r="AQ41" s="313"/>
      <c r="AR41" s="313"/>
      <c r="AS41" s="313"/>
      <c r="AT41" s="313"/>
    </row>
    <row r="42" spans="1:46" ht="14.1" customHeight="1" x14ac:dyDescent="0.25">
      <c r="A42" s="293" t="s">
        <v>243</v>
      </c>
      <c r="B42" s="293"/>
      <c r="C42" s="293"/>
      <c r="D42" s="293"/>
      <c r="E42" s="293"/>
      <c r="F42" s="293"/>
      <c r="G42" s="292" t="s">
        <v>244</v>
      </c>
      <c r="H42" s="292"/>
      <c r="I42" s="289" t="s">
        <v>695</v>
      </c>
      <c r="J42" s="314"/>
      <c r="K42" s="314"/>
      <c r="L42" s="314"/>
      <c r="M42" s="314"/>
      <c r="N42" s="314"/>
      <c r="O42" s="556">
        <v>26.411502999999993</v>
      </c>
      <c r="P42" s="556">
        <v>20.264908000000005</v>
      </c>
      <c r="Q42" s="556">
        <v>10.594565999999999</v>
      </c>
      <c r="R42" s="556">
        <v>19.315358000000003</v>
      </c>
      <c r="S42" s="556">
        <v>16.988091000000001</v>
      </c>
      <c r="T42" s="556">
        <v>5.9268870000000025</v>
      </c>
      <c r="U42" s="556">
        <v>27.203000000000003</v>
      </c>
      <c r="V42" s="556">
        <v>16.898622000000007</v>
      </c>
      <c r="W42" s="556">
        <v>15.910214999999992</v>
      </c>
      <c r="X42" s="556">
        <v>9.1654660000000003</v>
      </c>
      <c r="Y42" s="556">
        <v>21.976826000000003</v>
      </c>
      <c r="Z42" s="556">
        <v>19.085025000000009</v>
      </c>
      <c r="AA42" s="556">
        <v>22.751151999999998</v>
      </c>
      <c r="AB42" s="556">
        <v>20.69746700000001</v>
      </c>
      <c r="AC42" s="556">
        <v>27.377933999999996</v>
      </c>
      <c r="AD42" s="556">
        <v>6.9353549999999995</v>
      </c>
      <c r="AE42" s="556">
        <v>12.014080999999997</v>
      </c>
      <c r="AF42" s="556">
        <v>14.492172</v>
      </c>
      <c r="AG42" s="556">
        <v>12.515364999999992</v>
      </c>
      <c r="AH42" s="556">
        <v>11.896359</v>
      </c>
      <c r="AI42" s="556">
        <v>22.714974000000005</v>
      </c>
      <c r="AJ42" s="556">
        <v>20.424442000000003</v>
      </c>
      <c r="AK42" s="556">
        <v>15.058423000000001</v>
      </c>
      <c r="AL42" s="556">
        <v>40.568949000000003</v>
      </c>
      <c r="AM42" s="556">
        <v>23.90605600000001</v>
      </c>
      <c r="AN42" s="556">
        <v>23.180376777873814</v>
      </c>
      <c r="AO42" s="314">
        <v>29.826509000000009</v>
      </c>
      <c r="AP42" s="314">
        <v>24.354064999999999</v>
      </c>
      <c r="AQ42" s="314">
        <v>42.833486596153854</v>
      </c>
      <c r="AR42" s="314">
        <v>35.331692999999994</v>
      </c>
      <c r="AS42" s="314">
        <v>42.826123000000024</v>
      </c>
      <c r="AT42" s="314">
        <v>31.498072999999998</v>
      </c>
    </row>
    <row r="43" spans="1:46" ht="14.1" customHeight="1" x14ac:dyDescent="0.25">
      <c r="A43" s="293" t="s">
        <v>248</v>
      </c>
      <c r="B43" s="293"/>
      <c r="C43" s="293"/>
      <c r="D43" s="293"/>
      <c r="E43" s="293"/>
      <c r="F43" s="293"/>
      <c r="G43" s="292" t="s">
        <v>245</v>
      </c>
      <c r="H43" s="292"/>
      <c r="I43" s="289" t="s">
        <v>696</v>
      </c>
      <c r="J43" s="314"/>
      <c r="K43" s="314"/>
      <c r="L43" s="314"/>
      <c r="M43" s="314"/>
      <c r="N43" s="314"/>
      <c r="O43" s="556">
        <v>41.924439</v>
      </c>
      <c r="P43" s="556">
        <v>37.557980000000001</v>
      </c>
      <c r="Q43" s="556">
        <v>22.978237000000004</v>
      </c>
      <c r="R43" s="556">
        <v>38.599233999999996</v>
      </c>
      <c r="S43" s="556">
        <v>39.258100000000013</v>
      </c>
      <c r="T43" s="556">
        <v>39.29875599999999</v>
      </c>
      <c r="U43" s="556">
        <v>198.08099999999996</v>
      </c>
      <c r="V43" s="556">
        <v>147.06116500000005</v>
      </c>
      <c r="W43" s="556">
        <v>121.80219999999996</v>
      </c>
      <c r="X43" s="556">
        <v>103.27610099999998</v>
      </c>
      <c r="Y43" s="556">
        <v>132.672721</v>
      </c>
      <c r="Z43" s="556">
        <v>88.207430999999971</v>
      </c>
      <c r="AA43" s="556">
        <v>127.36242299999999</v>
      </c>
      <c r="AB43" s="556">
        <v>140.33269500000003</v>
      </c>
      <c r="AC43" s="556">
        <v>129.00846799999997</v>
      </c>
      <c r="AD43" s="556">
        <v>45.315477000000008</v>
      </c>
      <c r="AE43" s="556">
        <v>39.621834999999997</v>
      </c>
      <c r="AF43" s="556">
        <v>31.948528</v>
      </c>
      <c r="AG43" s="556">
        <v>23.563565000000001</v>
      </c>
      <c r="AH43" s="556">
        <v>40.982027000000002</v>
      </c>
      <c r="AI43" s="556">
        <v>103.68371399999998</v>
      </c>
      <c r="AJ43" s="556">
        <v>99.505246999999997</v>
      </c>
      <c r="AK43" s="556">
        <v>60.068084999999989</v>
      </c>
      <c r="AL43" s="556">
        <v>85.299258999999992</v>
      </c>
      <c r="AM43" s="556">
        <v>79.041463999999991</v>
      </c>
      <c r="AN43" s="556">
        <v>85.592744999999994</v>
      </c>
      <c r="AO43" s="314">
        <v>115.11167199999998</v>
      </c>
      <c r="AP43" s="314">
        <v>72.232828000000012</v>
      </c>
      <c r="AQ43" s="314">
        <v>135.57109500000001</v>
      </c>
      <c r="AR43" s="314">
        <v>62.470669999999998</v>
      </c>
      <c r="AS43" s="314">
        <v>112.40591999999999</v>
      </c>
      <c r="AT43" s="314">
        <v>82.367318000000026</v>
      </c>
    </row>
    <row r="44" spans="1:46" ht="14.1" customHeight="1" x14ac:dyDescent="0.25">
      <c r="A44" s="293" t="s">
        <v>249</v>
      </c>
      <c r="B44" s="293"/>
      <c r="C44" s="293"/>
      <c r="D44" s="293"/>
      <c r="E44" s="293"/>
      <c r="F44" s="293"/>
      <c r="G44" s="292" t="s">
        <v>246</v>
      </c>
      <c r="H44" s="292"/>
      <c r="I44" s="289" t="s">
        <v>697</v>
      </c>
      <c r="J44" s="304"/>
      <c r="K44" s="304"/>
      <c r="L44" s="304"/>
      <c r="M44" s="304"/>
      <c r="N44" s="304"/>
      <c r="O44" s="550">
        <v>1.6759579999999998</v>
      </c>
      <c r="P44" s="550">
        <v>1.8834089999999997</v>
      </c>
      <c r="Q44" s="550">
        <v>1.0871849999999998</v>
      </c>
      <c r="R44" s="550">
        <v>2.0713809999999997</v>
      </c>
      <c r="S44" s="550">
        <v>10.029904999999999</v>
      </c>
      <c r="T44" s="550">
        <v>8.7928669999999993</v>
      </c>
      <c r="U44" s="550">
        <v>17.435000000000002</v>
      </c>
      <c r="V44" s="550">
        <v>10.674667000000001</v>
      </c>
      <c r="W44" s="550">
        <v>10.649195999999998</v>
      </c>
      <c r="X44" s="550">
        <v>9.0854400000000002</v>
      </c>
      <c r="Y44" s="550">
        <v>12.475202999999999</v>
      </c>
      <c r="Z44" s="550">
        <v>7.892234000000002</v>
      </c>
      <c r="AA44" s="550">
        <v>11.827477000000002</v>
      </c>
      <c r="AB44" s="550">
        <v>9.4827289999999991</v>
      </c>
      <c r="AC44" s="550">
        <v>10.160992999999998</v>
      </c>
      <c r="AD44" s="550">
        <v>5.627434</v>
      </c>
      <c r="AE44" s="550">
        <v>7.0994669999999998</v>
      </c>
      <c r="AF44" s="550">
        <v>5.6291969999999996</v>
      </c>
      <c r="AG44" s="550">
        <v>3.936785</v>
      </c>
      <c r="AH44" s="550">
        <v>4.4909600000000003</v>
      </c>
      <c r="AI44" s="550">
        <v>3.6874599999999993</v>
      </c>
      <c r="AJ44" s="550">
        <v>5.167713</v>
      </c>
      <c r="AK44" s="550">
        <v>2.8360050000000001</v>
      </c>
      <c r="AL44" s="550">
        <v>2.5077630000000006</v>
      </c>
      <c r="AM44" s="550">
        <v>2.9649190000000001</v>
      </c>
      <c r="AN44" s="550">
        <v>2.8450489999999999</v>
      </c>
      <c r="AO44" s="304">
        <v>3.3740740000000002</v>
      </c>
      <c r="AP44" s="304">
        <v>3.1262200000000004</v>
      </c>
      <c r="AQ44" s="304">
        <v>2.7919947741935482</v>
      </c>
      <c r="AR44" s="304">
        <v>1.6529339999999997</v>
      </c>
      <c r="AS44" s="304">
        <v>2.3835609999999998</v>
      </c>
      <c r="AT44" s="304">
        <v>2.7171149999999997</v>
      </c>
    </row>
    <row r="45" spans="1:46" ht="14.1" customHeight="1" x14ac:dyDescent="0.25">
      <c r="A45" s="293" t="s">
        <v>250</v>
      </c>
      <c r="B45" s="293"/>
      <c r="C45" s="293"/>
      <c r="G45" s="284" t="s">
        <v>247</v>
      </c>
      <c r="H45" s="284"/>
      <c r="I45" s="289" t="s">
        <v>698</v>
      </c>
      <c r="J45" s="304"/>
      <c r="K45" s="304"/>
      <c r="L45" s="304"/>
      <c r="M45" s="304"/>
      <c r="N45" s="304"/>
      <c r="O45" s="550">
        <v>9.126215000000002</v>
      </c>
      <c r="P45" s="550">
        <v>4.623806000000001</v>
      </c>
      <c r="Q45" s="550">
        <v>3.4078289999999991</v>
      </c>
      <c r="R45" s="550">
        <v>3.9534579999999999</v>
      </c>
      <c r="S45" s="550">
        <v>3.2807979999999994</v>
      </c>
      <c r="T45" s="550">
        <v>1.9614200000000002</v>
      </c>
      <c r="U45" s="550">
        <v>2.702999999999999</v>
      </c>
      <c r="V45" s="550">
        <v>1.5757399999999997</v>
      </c>
      <c r="W45" s="550">
        <v>1.4649199999999998</v>
      </c>
      <c r="X45" s="550">
        <v>1.3615949999999999</v>
      </c>
      <c r="Y45" s="550">
        <v>3.8118169999999996</v>
      </c>
      <c r="Z45" s="550">
        <v>2.3366289999999998</v>
      </c>
      <c r="AA45" s="550">
        <v>6.207166</v>
      </c>
      <c r="AB45" s="550">
        <v>1.654352</v>
      </c>
      <c r="AC45" s="550">
        <v>4.4402299999999997</v>
      </c>
      <c r="AD45" s="550">
        <v>2.613737</v>
      </c>
      <c r="AE45" s="550">
        <v>2.9726079999999997</v>
      </c>
      <c r="AF45" s="550">
        <v>2.4673159999999998</v>
      </c>
      <c r="AG45" s="550">
        <v>2.3871820000000001</v>
      </c>
      <c r="AH45" s="550">
        <v>0.70946699999999996</v>
      </c>
      <c r="AI45" s="550">
        <v>5.5388599999999997</v>
      </c>
      <c r="AJ45" s="550">
        <v>9.5734319999999968</v>
      </c>
      <c r="AK45" s="550">
        <v>9.5346970000000013</v>
      </c>
      <c r="AL45" s="550">
        <v>18.030519000000002</v>
      </c>
      <c r="AM45" s="550">
        <v>13.982151000000002</v>
      </c>
      <c r="AN45" s="550">
        <v>17.353043148050027</v>
      </c>
      <c r="AO45" s="304">
        <v>24.240323000000004</v>
      </c>
      <c r="AP45" s="304">
        <v>10.502555999999998</v>
      </c>
      <c r="AQ45" s="304">
        <v>20.616916999999997</v>
      </c>
      <c r="AR45" s="304">
        <v>12.349731545435477</v>
      </c>
      <c r="AS45" s="304">
        <v>22.364085999999997</v>
      </c>
      <c r="AT45" s="304">
        <v>11.871529000000001</v>
      </c>
    </row>
    <row r="46" spans="1:46" ht="14.1" customHeight="1" x14ac:dyDescent="0.25">
      <c r="A46" s="319" t="s">
        <v>699</v>
      </c>
      <c r="B46" s="293"/>
      <c r="C46" s="293"/>
      <c r="G46" s="284" t="s">
        <v>700</v>
      </c>
      <c r="H46" s="284"/>
      <c r="I46" s="289" t="s">
        <v>701</v>
      </c>
      <c r="J46" s="320"/>
      <c r="K46" s="320"/>
      <c r="L46" s="320"/>
      <c r="M46" s="320"/>
      <c r="N46" s="320"/>
      <c r="O46" s="550">
        <v>15.896220999999995</v>
      </c>
      <c r="P46" s="550">
        <v>16.179199999999994</v>
      </c>
      <c r="Q46" s="550">
        <v>8.263301000000002</v>
      </c>
      <c r="R46" s="550">
        <v>8.1648649999999989</v>
      </c>
      <c r="S46" s="550">
        <v>6.6653590000000005</v>
      </c>
      <c r="T46" s="550">
        <v>4.9192159999999996</v>
      </c>
      <c r="U46" s="550">
        <v>26.828000000000003</v>
      </c>
      <c r="V46" s="550">
        <v>42.035512000000004</v>
      </c>
      <c r="W46" s="550">
        <v>60.425264999999989</v>
      </c>
      <c r="X46" s="550">
        <v>40.735016000000002</v>
      </c>
      <c r="Y46" s="550">
        <v>91.892814000000072</v>
      </c>
      <c r="Z46" s="550">
        <v>49.579726000000001</v>
      </c>
      <c r="AA46" s="550">
        <v>92.066330999999963</v>
      </c>
      <c r="AB46" s="550">
        <v>77.864281000000005</v>
      </c>
      <c r="AC46" s="550">
        <v>88.005511000000027</v>
      </c>
      <c r="AD46" s="550">
        <v>19.230857</v>
      </c>
      <c r="AE46" s="550">
        <v>13.635789000000003</v>
      </c>
      <c r="AF46" s="550">
        <v>11.827499999999999</v>
      </c>
      <c r="AG46" s="550">
        <v>11.130217000000002</v>
      </c>
      <c r="AH46" s="550">
        <v>17.320288999999999</v>
      </c>
      <c r="AI46" s="550">
        <v>49.940644000000006</v>
      </c>
      <c r="AJ46" s="550">
        <v>45.203304999999993</v>
      </c>
      <c r="AK46" s="550">
        <v>60.301635000000019</v>
      </c>
      <c r="AL46" s="550">
        <v>90.163191000000012</v>
      </c>
      <c r="AM46" s="550">
        <v>103.24012099999999</v>
      </c>
      <c r="AN46" s="550">
        <v>71.020734000000019</v>
      </c>
      <c r="AO46" s="304">
        <v>92.583674000000016</v>
      </c>
      <c r="AP46" s="304">
        <v>54.867461000000013</v>
      </c>
      <c r="AQ46" s="304">
        <v>63.054191999999993</v>
      </c>
      <c r="AR46" s="304">
        <v>31.494324000000006</v>
      </c>
      <c r="AS46" s="304">
        <v>59.614794423791807</v>
      </c>
      <c r="AT46" s="304">
        <v>47.273251999999985</v>
      </c>
    </row>
    <row r="47" spans="1:46" ht="14.1" customHeight="1" x14ac:dyDescent="0.25">
      <c r="A47" s="288" t="s">
        <v>278</v>
      </c>
      <c r="B47" s="288"/>
      <c r="C47" s="288"/>
      <c r="D47" s="288" t="s">
        <v>366</v>
      </c>
      <c r="E47" s="288"/>
      <c r="F47" s="288"/>
      <c r="G47" s="287"/>
      <c r="H47" s="287"/>
      <c r="I47" s="289" t="s">
        <v>702</v>
      </c>
      <c r="J47" s="311">
        <f t="shared" ref="J47:N47" si="5">SUM(J48:J53)</f>
        <v>0</v>
      </c>
      <c r="K47" s="311">
        <f t="shared" si="5"/>
        <v>0</v>
      </c>
      <c r="L47" s="311">
        <f t="shared" si="5"/>
        <v>0</v>
      </c>
      <c r="M47" s="290">
        <f t="shared" si="5"/>
        <v>0</v>
      </c>
      <c r="N47" s="290">
        <f t="shared" si="5"/>
        <v>0</v>
      </c>
      <c r="O47" s="290">
        <f t="shared" ref="O47:AT47" si="6">SUM(O48:O53)</f>
        <v>12734.473457</v>
      </c>
      <c r="P47" s="290">
        <f t="shared" si="6"/>
        <v>11898.185231000001</v>
      </c>
      <c r="Q47" s="290">
        <f t="shared" si="6"/>
        <v>12449.662675</v>
      </c>
      <c r="R47" s="290">
        <f t="shared" si="6"/>
        <v>13095.252550845362</v>
      </c>
      <c r="S47" s="290">
        <f t="shared" si="6"/>
        <v>12254.797039999999</v>
      </c>
      <c r="T47" s="290">
        <f t="shared" si="6"/>
        <v>11379.994916</v>
      </c>
      <c r="U47" s="290">
        <f t="shared" si="6"/>
        <v>12121.395</v>
      </c>
      <c r="V47" s="290">
        <f t="shared" si="6"/>
        <v>11812.658308000002</v>
      </c>
      <c r="W47" s="290">
        <f t="shared" si="6"/>
        <v>12024.528100999998</v>
      </c>
      <c r="X47" s="290">
        <f t="shared" si="6"/>
        <v>11645.447322000002</v>
      </c>
      <c r="Y47" s="290">
        <f t="shared" si="6"/>
        <v>11048.229084999999</v>
      </c>
      <c r="Z47" s="290">
        <f t="shared" si="6"/>
        <v>9785.7186959999999</v>
      </c>
      <c r="AA47" s="290">
        <f t="shared" si="6"/>
        <v>11308.883056000001</v>
      </c>
      <c r="AB47" s="290">
        <f t="shared" si="6"/>
        <v>9062.426531000001</v>
      </c>
      <c r="AC47" s="290">
        <f t="shared" si="6"/>
        <v>9982.0916419999994</v>
      </c>
      <c r="AD47" s="290">
        <f t="shared" si="6"/>
        <v>9888.8601859999981</v>
      </c>
      <c r="AE47" s="290">
        <f t="shared" si="6"/>
        <v>8377.7720250000002</v>
      </c>
      <c r="AF47" s="290">
        <f t="shared" si="6"/>
        <v>7420.619107999999</v>
      </c>
      <c r="AG47" s="290">
        <f t="shared" si="6"/>
        <v>6350.2748090000005</v>
      </c>
      <c r="AH47" s="290">
        <f t="shared" si="6"/>
        <v>6977.5877220000002</v>
      </c>
      <c r="AI47" s="290">
        <f t="shared" si="6"/>
        <v>5862.697728000001</v>
      </c>
      <c r="AJ47" s="290">
        <f t="shared" si="6"/>
        <v>6670.3596440000001</v>
      </c>
      <c r="AK47" s="290">
        <f t="shared" si="6"/>
        <v>5680.0010519999996</v>
      </c>
      <c r="AL47" s="290">
        <f t="shared" si="6"/>
        <v>4729.5723509999998</v>
      </c>
      <c r="AM47" s="290">
        <f t="shared" si="6"/>
        <v>6303.2542549999998</v>
      </c>
      <c r="AN47" s="290">
        <f t="shared" si="6"/>
        <v>5928.639416</v>
      </c>
      <c r="AO47" s="290">
        <f t="shared" si="6"/>
        <v>5286.6676090000001</v>
      </c>
      <c r="AP47" s="517">
        <f t="shared" si="6"/>
        <v>5602.8884091971249</v>
      </c>
      <c r="AQ47" s="517">
        <f t="shared" si="6"/>
        <v>4910.7020610000009</v>
      </c>
      <c r="AR47" s="517">
        <f t="shared" si="6"/>
        <v>5119.2075523469384</v>
      </c>
      <c r="AS47" s="517">
        <f t="shared" si="6"/>
        <v>4597.31214</v>
      </c>
      <c r="AT47" s="517">
        <f t="shared" si="6"/>
        <v>4681.3819440000007</v>
      </c>
    </row>
    <row r="48" spans="1:46" ht="14.1" customHeight="1" x14ac:dyDescent="0.25">
      <c r="A48" s="283" t="s">
        <v>283</v>
      </c>
      <c r="F48" s="283" t="s">
        <v>58</v>
      </c>
      <c r="G48" s="284"/>
      <c r="H48" s="284"/>
      <c r="I48" s="289" t="s">
        <v>703</v>
      </c>
      <c r="J48" s="321"/>
      <c r="K48" s="321"/>
      <c r="L48" s="321"/>
      <c r="M48" s="321"/>
      <c r="N48" s="321"/>
      <c r="O48" s="557"/>
      <c r="P48" s="557"/>
      <c r="Q48" s="557"/>
      <c r="R48" s="557"/>
      <c r="S48" s="557"/>
      <c r="T48" s="557"/>
      <c r="U48" s="557"/>
      <c r="V48" s="557"/>
      <c r="W48" s="557"/>
      <c r="X48" s="557"/>
      <c r="Y48" s="557"/>
      <c r="Z48" s="557"/>
      <c r="AA48" s="557"/>
      <c r="AB48" s="557"/>
      <c r="AC48" s="557"/>
      <c r="AD48" s="557"/>
      <c r="AE48" s="557"/>
      <c r="AF48" s="557"/>
      <c r="AG48" s="557"/>
      <c r="AH48" s="557"/>
      <c r="AI48" s="557"/>
      <c r="AJ48" s="557"/>
      <c r="AK48" s="557"/>
      <c r="AL48" s="557"/>
      <c r="AM48" s="557"/>
      <c r="AN48" s="557"/>
      <c r="AO48" s="321"/>
      <c r="AP48" s="321"/>
      <c r="AQ48" s="321"/>
      <c r="AR48" s="321"/>
      <c r="AS48" s="321"/>
      <c r="AT48" s="321"/>
    </row>
    <row r="49" spans="1:46" ht="14.1" customHeight="1" x14ac:dyDescent="0.25">
      <c r="A49" s="283" t="s">
        <v>279</v>
      </c>
      <c r="F49" s="143"/>
      <c r="G49" s="283" t="s">
        <v>280</v>
      </c>
      <c r="I49" s="297" t="s">
        <v>704</v>
      </c>
      <c r="J49" s="304"/>
      <c r="K49" s="304"/>
      <c r="L49" s="304"/>
      <c r="M49" s="304"/>
      <c r="N49" s="304"/>
      <c r="O49" s="550">
        <v>795.13900000000035</v>
      </c>
      <c r="P49" s="550">
        <v>804.72100000000023</v>
      </c>
      <c r="Q49" s="550">
        <v>848.46600000000012</v>
      </c>
      <c r="R49" s="550">
        <v>692.49493484536083</v>
      </c>
      <c r="S49" s="550">
        <v>652.27900000000011</v>
      </c>
      <c r="T49" s="550">
        <v>599.53699999999992</v>
      </c>
      <c r="U49" s="550">
        <v>656.82500000000016</v>
      </c>
      <c r="V49" s="550">
        <v>554.92399999999998</v>
      </c>
      <c r="W49" s="550">
        <v>517.375</v>
      </c>
      <c r="X49" s="550">
        <v>747.5680000000001</v>
      </c>
      <c r="Y49" s="550">
        <v>596.41353300000003</v>
      </c>
      <c r="Z49" s="550">
        <v>512.53700000000003</v>
      </c>
      <c r="AA49" s="550">
        <v>553.21600000000024</v>
      </c>
      <c r="AB49" s="550">
        <v>471.70800000000014</v>
      </c>
      <c r="AC49" s="550">
        <v>610.09399999999982</v>
      </c>
      <c r="AD49" s="550">
        <v>463.41294000000011</v>
      </c>
      <c r="AE49" s="550">
        <v>521.05399999999997</v>
      </c>
      <c r="AF49" s="550">
        <v>521.36200000000008</v>
      </c>
      <c r="AG49" s="550">
        <v>404.33900000000006</v>
      </c>
      <c r="AH49" s="550">
        <v>513.27800000000002</v>
      </c>
      <c r="AI49" s="550">
        <v>327.84000099999997</v>
      </c>
      <c r="AJ49" s="550">
        <v>422.63299999999998</v>
      </c>
      <c r="AK49" s="550">
        <v>390.50646899999992</v>
      </c>
      <c r="AL49" s="550">
        <v>395.27199999999993</v>
      </c>
      <c r="AM49" s="550">
        <v>558.70200000000011</v>
      </c>
      <c r="AN49" s="550">
        <v>507.21799999999996</v>
      </c>
      <c r="AO49" s="304">
        <v>556.77</v>
      </c>
      <c r="AP49" s="304">
        <v>527.46799999999985</v>
      </c>
      <c r="AQ49" s="304">
        <v>468.70900000000006</v>
      </c>
      <c r="AR49" s="304">
        <v>518.71773500000006</v>
      </c>
      <c r="AS49" s="304">
        <v>492.14800000000002</v>
      </c>
      <c r="AT49" s="304">
        <v>521.63135799999998</v>
      </c>
    </row>
    <row r="50" spans="1:46" ht="14.1" customHeight="1" x14ac:dyDescent="0.25">
      <c r="A50" s="283" t="s">
        <v>281</v>
      </c>
      <c r="G50" s="284" t="s">
        <v>282</v>
      </c>
      <c r="H50" s="284"/>
      <c r="I50" s="289" t="s">
        <v>705</v>
      </c>
      <c r="J50" s="304"/>
      <c r="K50" s="304"/>
      <c r="L50" s="304"/>
      <c r="M50" s="304"/>
      <c r="N50" s="304"/>
      <c r="O50" s="550">
        <v>4535.5950000000003</v>
      </c>
      <c r="P50" s="550">
        <v>4377.5030000000006</v>
      </c>
      <c r="Q50" s="550">
        <v>4332.130000000001</v>
      </c>
      <c r="R50" s="550">
        <v>3132.64</v>
      </c>
      <c r="S50" s="550">
        <v>3207.3830000000003</v>
      </c>
      <c r="T50" s="550">
        <v>3314.2329999999997</v>
      </c>
      <c r="U50" s="550">
        <v>3198.8830000000003</v>
      </c>
      <c r="V50" s="550">
        <v>2699.0130000000004</v>
      </c>
      <c r="W50" s="550">
        <v>2611.4279999999994</v>
      </c>
      <c r="X50" s="550">
        <v>2621.2570000000005</v>
      </c>
      <c r="Y50" s="550">
        <v>2482.1483980000003</v>
      </c>
      <c r="Z50" s="550">
        <v>2479.8850000000002</v>
      </c>
      <c r="AA50" s="550">
        <v>2524.924</v>
      </c>
      <c r="AB50" s="550">
        <v>2193.2509999999997</v>
      </c>
      <c r="AC50" s="550">
        <v>2163.4730000000009</v>
      </c>
      <c r="AD50" s="550">
        <v>2100.0488379999997</v>
      </c>
      <c r="AE50" s="550">
        <v>1993.9469999999992</v>
      </c>
      <c r="AF50" s="550">
        <v>1958.2199999999998</v>
      </c>
      <c r="AG50" s="550">
        <v>1740.8319999999999</v>
      </c>
      <c r="AH50" s="550">
        <v>2206.0129999999999</v>
      </c>
      <c r="AI50" s="550">
        <v>1969.8090009999999</v>
      </c>
      <c r="AJ50" s="550">
        <v>2032.4679999999998</v>
      </c>
      <c r="AK50" s="550">
        <v>1801.7888990000004</v>
      </c>
      <c r="AL50" s="550">
        <v>1786.81</v>
      </c>
      <c r="AM50" s="550">
        <v>1985.3070000000002</v>
      </c>
      <c r="AN50" s="550">
        <v>1776.8550000000002</v>
      </c>
      <c r="AO50" s="304">
        <v>1689.4340000000002</v>
      </c>
      <c r="AP50" s="304">
        <v>1712.0020000000004</v>
      </c>
      <c r="AQ50" s="304">
        <v>1542.2239999999999</v>
      </c>
      <c r="AR50" s="304">
        <v>1740.8610290000001</v>
      </c>
      <c r="AS50" s="304">
        <v>1559.6849999999999</v>
      </c>
      <c r="AT50" s="304">
        <v>1559.465725</v>
      </c>
    </row>
    <row r="51" spans="1:46" ht="14.1" customHeight="1" x14ac:dyDescent="0.25">
      <c r="A51" s="283" t="s">
        <v>706</v>
      </c>
      <c r="F51" s="283" t="s">
        <v>707</v>
      </c>
      <c r="G51" s="284"/>
      <c r="H51" s="284"/>
      <c r="I51" s="289" t="s">
        <v>708</v>
      </c>
      <c r="J51" s="286"/>
      <c r="K51" s="286"/>
      <c r="L51" s="286"/>
      <c r="M51" s="286"/>
      <c r="N51" s="286"/>
      <c r="O51" s="551"/>
      <c r="P51" s="551"/>
      <c r="Q51" s="551"/>
      <c r="R51" s="551"/>
      <c r="S51" s="551"/>
      <c r="T51" s="551"/>
      <c r="U51" s="551"/>
      <c r="V51" s="551"/>
      <c r="W51" s="551"/>
      <c r="X51" s="551"/>
      <c r="Y51" s="551"/>
      <c r="Z51" s="551"/>
      <c r="AA51" s="551"/>
      <c r="AB51" s="551"/>
      <c r="AC51" s="551"/>
      <c r="AD51" s="551"/>
      <c r="AE51" s="551"/>
      <c r="AF51" s="551"/>
      <c r="AG51" s="551"/>
      <c r="AH51" s="551"/>
      <c r="AI51" s="551"/>
      <c r="AJ51" s="551"/>
      <c r="AK51" s="551"/>
      <c r="AL51" s="551"/>
      <c r="AM51" s="551"/>
      <c r="AN51" s="551"/>
      <c r="AO51" s="286"/>
      <c r="AP51" s="286"/>
      <c r="AQ51" s="286"/>
      <c r="AR51" s="286"/>
      <c r="AS51" s="286"/>
      <c r="AT51" s="286"/>
    </row>
    <row r="52" spans="1:46" ht="13.5" customHeight="1" x14ac:dyDescent="0.25">
      <c r="A52" s="283" t="s">
        <v>251</v>
      </c>
      <c r="F52" s="283" t="s">
        <v>63</v>
      </c>
      <c r="I52" s="297" t="s">
        <v>709</v>
      </c>
      <c r="J52" s="304"/>
      <c r="K52" s="304"/>
      <c r="L52" s="304"/>
      <c r="M52" s="304"/>
      <c r="N52" s="304"/>
      <c r="O52" s="550">
        <v>7360.9726579999997</v>
      </c>
      <c r="P52" s="550">
        <v>6679.0425620000005</v>
      </c>
      <c r="Q52" s="550">
        <v>7233.6056849999986</v>
      </c>
      <c r="R52" s="550">
        <v>9230.5297170000013</v>
      </c>
      <c r="S52" s="550">
        <v>8359.6119639999997</v>
      </c>
      <c r="T52" s="550">
        <v>7438.2139210000005</v>
      </c>
      <c r="U52" s="550">
        <v>8235.7950000000001</v>
      </c>
      <c r="V52" s="550">
        <v>8530.2115480000011</v>
      </c>
      <c r="W52" s="550">
        <v>8866.219536999999</v>
      </c>
      <c r="X52" s="550">
        <v>8248.3653320000012</v>
      </c>
      <c r="Y52" s="550">
        <v>7929.9844549999989</v>
      </c>
      <c r="Z52" s="550">
        <v>6756.2918839999993</v>
      </c>
      <c r="AA52" s="550">
        <v>8197.2822209999995</v>
      </c>
      <c r="AB52" s="550">
        <v>6365.1406190000007</v>
      </c>
      <c r="AC52" s="550">
        <v>7175.0665479999989</v>
      </c>
      <c r="AD52" s="550">
        <v>7291.0939249999974</v>
      </c>
      <c r="AE52" s="550">
        <v>5827.1043970000001</v>
      </c>
      <c r="AF52" s="550">
        <v>4910.0754869999992</v>
      </c>
      <c r="AG52" s="550">
        <v>4170.4423040000011</v>
      </c>
      <c r="AH52" s="550">
        <v>4225.4325269999999</v>
      </c>
      <c r="AI52" s="550">
        <v>3534.5165560000005</v>
      </c>
      <c r="AJ52" s="550">
        <v>4188.5363390000002</v>
      </c>
      <c r="AK52" s="550">
        <v>3460.2746860000002</v>
      </c>
      <c r="AL52" s="550">
        <v>2519.4882549999998</v>
      </c>
      <c r="AM52" s="550">
        <v>3723.3079629999997</v>
      </c>
      <c r="AN52" s="550">
        <v>3605.1108609999992</v>
      </c>
      <c r="AO52" s="304">
        <v>3014.3616709999997</v>
      </c>
      <c r="AP52" s="304">
        <v>3292.7271000000005</v>
      </c>
      <c r="AQ52" s="304">
        <v>2831.0414770000007</v>
      </c>
      <c r="AR52" s="304">
        <v>2752.6952849999998</v>
      </c>
      <c r="AS52" s="304">
        <v>2432.8536469999999</v>
      </c>
      <c r="AT52" s="304">
        <v>2506.3025170000005</v>
      </c>
    </row>
    <row r="53" spans="1:46" ht="14.1" customHeight="1" x14ac:dyDescent="0.25">
      <c r="A53" s="283" t="s">
        <v>252</v>
      </c>
      <c r="F53" s="143"/>
      <c r="G53" s="307" t="s">
        <v>376</v>
      </c>
      <c r="H53" s="307"/>
      <c r="I53" s="289" t="s">
        <v>710</v>
      </c>
      <c r="J53" s="304"/>
      <c r="K53" s="304"/>
      <c r="L53" s="304"/>
      <c r="M53" s="304"/>
      <c r="N53" s="304"/>
      <c r="O53" s="550">
        <v>42.766799000000013</v>
      </c>
      <c r="P53" s="550">
        <v>36.918669000000001</v>
      </c>
      <c r="Q53" s="550">
        <v>35.460990000000002</v>
      </c>
      <c r="R53" s="550">
        <v>39.587899</v>
      </c>
      <c r="S53" s="550">
        <v>35.523075999999996</v>
      </c>
      <c r="T53" s="550">
        <v>28.010994999999998</v>
      </c>
      <c r="U53" s="550">
        <v>29.891999999999999</v>
      </c>
      <c r="V53" s="550">
        <v>28.509760000000007</v>
      </c>
      <c r="W53" s="550">
        <v>29.505564</v>
      </c>
      <c r="X53" s="550">
        <v>28.256990000000005</v>
      </c>
      <c r="Y53" s="550">
        <v>39.682698999999992</v>
      </c>
      <c r="Z53" s="550">
        <v>37.004811999999994</v>
      </c>
      <c r="AA53" s="550">
        <v>33.460835000000003</v>
      </c>
      <c r="AB53" s="550">
        <v>32.326912</v>
      </c>
      <c r="AC53" s="550">
        <v>33.458094000000003</v>
      </c>
      <c r="AD53" s="550">
        <v>34.304482999999991</v>
      </c>
      <c r="AE53" s="550">
        <v>35.666627999999989</v>
      </c>
      <c r="AF53" s="550">
        <v>30.961621000000001</v>
      </c>
      <c r="AG53" s="550">
        <v>34.661504999999998</v>
      </c>
      <c r="AH53" s="550">
        <v>32.864195000000002</v>
      </c>
      <c r="AI53" s="550">
        <v>30.532170000000001</v>
      </c>
      <c r="AJ53" s="550">
        <v>26.722304999999999</v>
      </c>
      <c r="AK53" s="550">
        <v>27.430997999999995</v>
      </c>
      <c r="AL53" s="550">
        <v>28.002095999999998</v>
      </c>
      <c r="AM53" s="550">
        <v>35.937292000000006</v>
      </c>
      <c r="AN53" s="550">
        <v>39.455555000000004</v>
      </c>
      <c r="AO53" s="304">
        <v>26.101937999999997</v>
      </c>
      <c r="AP53" s="304">
        <v>70.691309197124028</v>
      </c>
      <c r="AQ53" s="304">
        <v>68.727584000000007</v>
      </c>
      <c r="AR53" s="304">
        <v>106.93350334693878</v>
      </c>
      <c r="AS53" s="304">
        <v>112.62549300000001</v>
      </c>
      <c r="AT53" s="304">
        <v>93.982344000000012</v>
      </c>
    </row>
    <row r="54" spans="1:46" ht="14.1" customHeight="1" x14ac:dyDescent="0.25">
      <c r="A54" s="293"/>
      <c r="B54" s="293"/>
      <c r="C54" s="293"/>
      <c r="G54" s="284"/>
      <c r="H54" s="284"/>
      <c r="I54" s="289"/>
      <c r="J54" s="286"/>
      <c r="K54" s="286"/>
      <c r="L54" s="286"/>
      <c r="M54" s="286"/>
      <c r="N54" s="286"/>
      <c r="O54" s="551"/>
      <c r="P54" s="551"/>
      <c r="Q54" s="551"/>
      <c r="R54" s="551"/>
      <c r="S54" s="551"/>
      <c r="T54" s="551"/>
      <c r="U54" s="551"/>
      <c r="V54" s="551"/>
      <c r="W54" s="551"/>
      <c r="X54" s="551"/>
      <c r="Y54" s="551"/>
      <c r="Z54" s="551"/>
      <c r="AA54" s="551"/>
      <c r="AB54" s="551"/>
      <c r="AC54" s="551"/>
      <c r="AD54" s="551"/>
      <c r="AE54" s="551"/>
      <c r="AF54" s="551"/>
      <c r="AG54" s="551"/>
      <c r="AH54" s="551"/>
      <c r="AI54" s="551"/>
      <c r="AJ54" s="551"/>
      <c r="AK54" s="551"/>
      <c r="AL54" s="551"/>
      <c r="AM54" s="551"/>
      <c r="AN54" s="551"/>
      <c r="AO54" s="286"/>
      <c r="AP54" s="286"/>
      <c r="AQ54" s="286"/>
      <c r="AR54" s="286"/>
      <c r="AS54" s="286"/>
      <c r="AT54" s="286"/>
    </row>
    <row r="55" spans="1:46" ht="14.1" customHeight="1" x14ac:dyDescent="0.25">
      <c r="A55" s="287" t="s">
        <v>285</v>
      </c>
      <c r="B55" s="287"/>
      <c r="C55" s="287"/>
      <c r="D55" s="287" t="s">
        <v>286</v>
      </c>
      <c r="E55" s="287"/>
      <c r="F55" s="288"/>
      <c r="G55" s="287"/>
      <c r="H55" s="287"/>
      <c r="I55" s="289" t="s">
        <v>711</v>
      </c>
      <c r="J55" s="311">
        <f t="shared" ref="J55:N55" si="7">SUM(J58:J80)</f>
        <v>0</v>
      </c>
      <c r="K55" s="311">
        <f t="shared" si="7"/>
        <v>0</v>
      </c>
      <c r="L55" s="311">
        <f t="shared" si="7"/>
        <v>0</v>
      </c>
      <c r="M55" s="311">
        <f t="shared" si="7"/>
        <v>0</v>
      </c>
      <c r="N55" s="290">
        <f t="shared" si="7"/>
        <v>0</v>
      </c>
      <c r="O55" s="290">
        <f t="shared" ref="O55:AT55" si="8">SUM(O58:O80)</f>
        <v>1927.0866230000004</v>
      </c>
      <c r="P55" s="290">
        <f t="shared" si="8"/>
        <v>1604.1799490000003</v>
      </c>
      <c r="Q55" s="290">
        <f t="shared" si="8"/>
        <v>1877.3301189999997</v>
      </c>
      <c r="R55" s="290">
        <f t="shared" si="8"/>
        <v>1665.4922330000002</v>
      </c>
      <c r="S55" s="290">
        <f t="shared" si="8"/>
        <v>1392.3158379999995</v>
      </c>
      <c r="T55" s="290">
        <f t="shared" si="8"/>
        <v>943.33019899999999</v>
      </c>
      <c r="U55" s="290">
        <f t="shared" si="8"/>
        <v>1773.8194040624305</v>
      </c>
      <c r="V55" s="290">
        <f t="shared" si="8"/>
        <v>2157.2072900000003</v>
      </c>
      <c r="W55" s="290">
        <f t="shared" si="8"/>
        <v>2094.0649099999996</v>
      </c>
      <c r="X55" s="290">
        <f t="shared" si="8"/>
        <v>1669.0125379999999</v>
      </c>
      <c r="Y55" s="290">
        <f t="shared" si="8"/>
        <v>1598.9133589999999</v>
      </c>
      <c r="Z55" s="290">
        <f t="shared" si="8"/>
        <v>1532.2200900000003</v>
      </c>
      <c r="AA55" s="290">
        <f t="shared" si="8"/>
        <v>1364.0766840000001</v>
      </c>
      <c r="AB55" s="290">
        <f t="shared" si="8"/>
        <v>1345.2322670000001</v>
      </c>
      <c r="AC55" s="290">
        <f t="shared" si="8"/>
        <v>1477.3272020000002</v>
      </c>
      <c r="AD55" s="290">
        <f t="shared" si="8"/>
        <v>965.47898400000008</v>
      </c>
      <c r="AE55" s="290">
        <f t="shared" si="8"/>
        <v>952.14309700000024</v>
      </c>
      <c r="AF55" s="290">
        <f t="shared" si="8"/>
        <v>998.30644400000028</v>
      </c>
      <c r="AG55" s="290">
        <f t="shared" si="8"/>
        <v>1034.4637529999998</v>
      </c>
      <c r="AH55" s="290">
        <f t="shared" si="8"/>
        <v>1073.0619160000001</v>
      </c>
      <c r="AI55" s="290">
        <f t="shared" si="8"/>
        <v>1076.0368899999999</v>
      </c>
      <c r="AJ55" s="290">
        <f t="shared" si="8"/>
        <v>1488.1351459999996</v>
      </c>
      <c r="AK55" s="290">
        <f t="shared" si="8"/>
        <v>961.04209400000002</v>
      </c>
      <c r="AL55" s="290">
        <f t="shared" si="8"/>
        <v>1376.2909410000004</v>
      </c>
      <c r="AM55" s="290">
        <f t="shared" si="8"/>
        <v>1476.584914368721</v>
      </c>
      <c r="AN55" s="290">
        <f t="shared" si="8"/>
        <v>1348.7836454100684</v>
      </c>
      <c r="AO55" s="290">
        <f t="shared" si="8"/>
        <v>1382.0165759942986</v>
      </c>
      <c r="AP55" s="517">
        <f t="shared" si="8"/>
        <v>1429.807494179471</v>
      </c>
      <c r="AQ55" s="517">
        <f t="shared" si="8"/>
        <v>1640.2404933968003</v>
      </c>
      <c r="AR55" s="517">
        <f t="shared" si="8"/>
        <v>1401.8290703094074</v>
      </c>
      <c r="AS55" s="517">
        <f t="shared" si="8"/>
        <v>1543.394310132853</v>
      </c>
      <c r="AT55" s="517">
        <f t="shared" si="8"/>
        <v>1461.9797156218019</v>
      </c>
    </row>
    <row r="56" spans="1:46" ht="14.1" customHeight="1" x14ac:dyDescent="0.25">
      <c r="A56" s="293" t="s">
        <v>220</v>
      </c>
      <c r="B56" s="293"/>
      <c r="C56" s="293"/>
      <c r="D56" s="143"/>
      <c r="E56" s="293" t="s">
        <v>377</v>
      </c>
      <c r="F56" s="293"/>
      <c r="G56" s="292"/>
      <c r="H56" s="292"/>
      <c r="I56" s="289" t="s">
        <v>712</v>
      </c>
      <c r="J56" s="322"/>
      <c r="K56" s="322"/>
      <c r="L56" s="322"/>
      <c r="M56" s="322"/>
      <c r="N56" s="322"/>
      <c r="O56" s="558"/>
      <c r="P56" s="558"/>
      <c r="Q56" s="558"/>
      <c r="R56" s="558"/>
      <c r="S56" s="558"/>
      <c r="T56" s="558"/>
      <c r="U56" s="558"/>
      <c r="V56" s="558"/>
      <c r="W56" s="558"/>
      <c r="X56" s="558"/>
      <c r="Y56" s="558"/>
      <c r="Z56" s="558"/>
      <c r="AA56" s="558"/>
      <c r="AB56" s="558"/>
      <c r="AC56" s="558"/>
      <c r="AD56" s="558"/>
      <c r="AE56" s="558"/>
      <c r="AF56" s="558"/>
      <c r="AG56" s="558"/>
      <c r="AH56" s="558"/>
      <c r="AI56" s="558"/>
      <c r="AJ56" s="558"/>
      <c r="AK56" s="558"/>
      <c r="AL56" s="558"/>
      <c r="AM56" s="558"/>
      <c r="AN56" s="558"/>
      <c r="AO56" s="322"/>
      <c r="AP56" s="322"/>
      <c r="AQ56" s="322"/>
      <c r="AR56" s="322"/>
      <c r="AS56" s="322"/>
      <c r="AT56" s="322"/>
    </row>
    <row r="57" spans="1:46" ht="14.1" customHeight="1" x14ac:dyDescent="0.25">
      <c r="A57" s="283" t="s">
        <v>223</v>
      </c>
      <c r="F57" s="283" t="s">
        <v>381</v>
      </c>
      <c r="I57" s="297" t="s">
        <v>713</v>
      </c>
      <c r="J57" s="286"/>
      <c r="K57" s="286"/>
      <c r="L57" s="286"/>
      <c r="M57" s="286"/>
      <c r="N57" s="286"/>
      <c r="O57" s="551"/>
      <c r="P57" s="551"/>
      <c r="Q57" s="551"/>
      <c r="R57" s="551"/>
      <c r="S57" s="551"/>
      <c r="T57" s="551"/>
      <c r="U57" s="551"/>
      <c r="V57" s="551"/>
      <c r="W57" s="551"/>
      <c r="X57" s="551"/>
      <c r="Y57" s="551"/>
      <c r="Z57" s="551"/>
      <c r="AA57" s="551"/>
      <c r="AB57" s="551"/>
      <c r="AC57" s="551"/>
      <c r="AD57" s="551"/>
      <c r="AE57" s="551"/>
      <c r="AF57" s="551"/>
      <c r="AG57" s="551"/>
      <c r="AH57" s="551"/>
      <c r="AI57" s="551"/>
      <c r="AJ57" s="551"/>
      <c r="AK57" s="551"/>
      <c r="AL57" s="551"/>
      <c r="AM57" s="551"/>
      <c r="AN57" s="551"/>
      <c r="AO57" s="286"/>
      <c r="AP57" s="286"/>
      <c r="AQ57" s="286"/>
      <c r="AR57" s="286"/>
      <c r="AS57" s="286"/>
      <c r="AT57" s="286"/>
    </row>
    <row r="58" spans="1:46" ht="14.1" customHeight="1" x14ac:dyDescent="0.25">
      <c r="A58" s="283" t="s">
        <v>224</v>
      </c>
      <c r="F58" s="143"/>
      <c r="G58" s="283" t="s">
        <v>57</v>
      </c>
      <c r="I58" s="297" t="s">
        <v>714</v>
      </c>
      <c r="J58" s="310"/>
      <c r="K58" s="310"/>
      <c r="L58" s="310"/>
      <c r="M58" s="310"/>
      <c r="N58" s="310"/>
      <c r="O58" s="554">
        <v>29.743697000000004</v>
      </c>
      <c r="P58" s="554">
        <v>12.822036000000001</v>
      </c>
      <c r="Q58" s="554">
        <v>12.822036000000001</v>
      </c>
      <c r="R58" s="554">
        <v>16.832689000000002</v>
      </c>
      <c r="S58" s="554">
        <v>55.788133999999999</v>
      </c>
      <c r="T58" s="554">
        <v>51.073543999999984</v>
      </c>
      <c r="U58" s="554">
        <v>107.96100000000001</v>
      </c>
      <c r="V58" s="554">
        <v>98.635142000000002</v>
      </c>
      <c r="W58" s="554">
        <v>71.904048000000003</v>
      </c>
      <c r="X58" s="554">
        <v>57.223496999999995</v>
      </c>
      <c r="Y58" s="554">
        <v>44.050846</v>
      </c>
      <c r="Z58" s="554">
        <v>24.525915999999999</v>
      </c>
      <c r="AA58" s="554">
        <v>10.785385</v>
      </c>
      <c r="AB58" s="554">
        <v>5.7522140000000004</v>
      </c>
      <c r="AC58" s="554">
        <v>8.758386999999999</v>
      </c>
      <c r="AD58" s="554">
        <v>4.1122699999999996</v>
      </c>
      <c r="AE58" s="554">
        <v>7.9634900000000011</v>
      </c>
      <c r="AF58" s="554">
        <v>34.841987000000003</v>
      </c>
      <c r="AG58" s="554">
        <v>20.817225999999998</v>
      </c>
      <c r="AH58" s="554">
        <v>34.664262999999998</v>
      </c>
      <c r="AI58" s="554">
        <v>35.950672999999995</v>
      </c>
      <c r="AJ58" s="554">
        <v>63.902623999999996</v>
      </c>
      <c r="AK58" s="554">
        <v>53.447659999999999</v>
      </c>
      <c r="AL58" s="554">
        <v>114.34615299999999</v>
      </c>
      <c r="AM58" s="554">
        <v>104.360146</v>
      </c>
      <c r="AN58" s="554">
        <v>149.29943690959993</v>
      </c>
      <c r="AO58" s="310">
        <v>225.16812899999996</v>
      </c>
      <c r="AP58" s="310">
        <v>153.495664</v>
      </c>
      <c r="AQ58" s="310">
        <v>175.25816199999997</v>
      </c>
      <c r="AR58" s="310">
        <v>143.99913210714283</v>
      </c>
      <c r="AS58" s="310">
        <v>195.03385799999995</v>
      </c>
      <c r="AT58" s="310">
        <v>237.08171499999997</v>
      </c>
    </row>
    <row r="59" spans="1:46" ht="14.1" customHeight="1" x14ac:dyDescent="0.25">
      <c r="A59" s="283" t="s">
        <v>225</v>
      </c>
      <c r="G59" s="307" t="s">
        <v>90</v>
      </c>
      <c r="H59" s="307"/>
      <c r="I59" s="289" t="s">
        <v>715</v>
      </c>
      <c r="J59" s="286"/>
      <c r="K59" s="286"/>
      <c r="L59" s="286"/>
      <c r="M59" s="286"/>
      <c r="N59" s="286"/>
      <c r="O59" s="551"/>
      <c r="P59" s="551"/>
      <c r="Q59" s="551"/>
      <c r="R59" s="551"/>
      <c r="S59" s="551"/>
      <c r="T59" s="551"/>
      <c r="U59" s="551"/>
      <c r="V59" s="551"/>
      <c r="W59" s="551"/>
      <c r="X59" s="551"/>
      <c r="Y59" s="551"/>
      <c r="Z59" s="551"/>
      <c r="AA59" s="551"/>
      <c r="AB59" s="551"/>
      <c r="AC59" s="551"/>
      <c r="AD59" s="551"/>
      <c r="AE59" s="551"/>
      <c r="AF59" s="551"/>
      <c r="AG59" s="551"/>
      <c r="AH59" s="551"/>
      <c r="AI59" s="551"/>
      <c r="AJ59" s="551"/>
      <c r="AK59" s="551"/>
      <c r="AL59" s="551"/>
      <c r="AM59" s="551"/>
      <c r="AN59" s="551"/>
      <c r="AO59" s="286"/>
      <c r="AP59" s="286"/>
      <c r="AQ59" s="286"/>
      <c r="AR59" s="286"/>
      <c r="AS59" s="286"/>
      <c r="AT59" s="286"/>
    </row>
    <row r="60" spans="1:46" ht="14.1" customHeight="1" x14ac:dyDescent="0.25">
      <c r="A60" s="283" t="s">
        <v>226</v>
      </c>
      <c r="G60" s="307" t="s">
        <v>227</v>
      </c>
      <c r="H60" s="307"/>
      <c r="I60" s="289" t="s">
        <v>716</v>
      </c>
      <c r="J60" s="286"/>
      <c r="K60" s="286"/>
      <c r="L60" s="286"/>
      <c r="M60" s="286"/>
      <c r="N60" s="286"/>
      <c r="O60" s="551"/>
      <c r="P60" s="551"/>
      <c r="Q60" s="551"/>
      <c r="R60" s="551"/>
      <c r="S60" s="551"/>
      <c r="T60" s="551"/>
      <c r="U60" s="551"/>
      <c r="V60" s="551"/>
      <c r="W60" s="551"/>
      <c r="X60" s="551"/>
      <c r="Y60" s="551"/>
      <c r="Z60" s="551"/>
      <c r="AA60" s="551"/>
      <c r="AB60" s="551"/>
      <c r="AC60" s="551"/>
      <c r="AD60" s="551"/>
      <c r="AE60" s="551"/>
      <c r="AF60" s="551"/>
      <c r="AG60" s="551"/>
      <c r="AH60" s="551"/>
      <c r="AI60" s="551"/>
      <c r="AJ60" s="551"/>
      <c r="AK60" s="551"/>
      <c r="AL60" s="551"/>
      <c r="AM60" s="551"/>
      <c r="AN60" s="551"/>
      <c r="AO60" s="286"/>
      <c r="AP60" s="286"/>
      <c r="AQ60" s="286"/>
      <c r="AR60" s="286"/>
      <c r="AS60" s="286"/>
      <c r="AT60" s="286"/>
    </row>
    <row r="61" spans="1:46" ht="14.1" customHeight="1" x14ac:dyDescent="0.25">
      <c r="A61" s="283" t="s">
        <v>229</v>
      </c>
      <c r="G61" s="284" t="s">
        <v>228</v>
      </c>
      <c r="H61" s="284"/>
      <c r="I61" s="289" t="s">
        <v>717</v>
      </c>
      <c r="J61" s="286"/>
      <c r="K61" s="286"/>
      <c r="L61" s="286"/>
      <c r="M61" s="286"/>
      <c r="N61" s="286"/>
      <c r="O61" s="551"/>
      <c r="P61" s="551"/>
      <c r="Q61" s="551"/>
      <c r="R61" s="551"/>
      <c r="S61" s="551"/>
      <c r="T61" s="551"/>
      <c r="U61" s="551"/>
      <c r="V61" s="551"/>
      <c r="W61" s="551"/>
      <c r="X61" s="551"/>
      <c r="Y61" s="551"/>
      <c r="Z61" s="551"/>
      <c r="AA61" s="551"/>
      <c r="AB61" s="551"/>
      <c r="AC61" s="551"/>
      <c r="AD61" s="551"/>
      <c r="AE61" s="551"/>
      <c r="AF61" s="551"/>
      <c r="AG61" s="551"/>
      <c r="AH61" s="551"/>
      <c r="AI61" s="551"/>
      <c r="AJ61" s="551"/>
      <c r="AK61" s="551"/>
      <c r="AL61" s="551"/>
      <c r="AM61" s="551"/>
      <c r="AN61" s="551"/>
      <c r="AO61" s="286"/>
      <c r="AP61" s="286"/>
      <c r="AQ61" s="286"/>
      <c r="AR61" s="286"/>
      <c r="AS61" s="286"/>
      <c r="AT61" s="286"/>
    </row>
    <row r="62" spans="1:46" ht="14.1" customHeight="1" x14ac:dyDescent="0.25">
      <c r="A62" s="283" t="s">
        <v>222</v>
      </c>
      <c r="F62" s="283" t="s">
        <v>287</v>
      </c>
      <c r="I62" s="297" t="s">
        <v>718</v>
      </c>
      <c r="J62" s="304"/>
      <c r="K62" s="304"/>
      <c r="L62" s="304"/>
      <c r="M62" s="304"/>
      <c r="N62" s="304"/>
      <c r="O62" s="550">
        <v>1312.32581</v>
      </c>
      <c r="P62" s="550">
        <v>1025.4934870000002</v>
      </c>
      <c r="Q62" s="550">
        <v>1343.1261599999998</v>
      </c>
      <c r="R62" s="550">
        <v>1309.2151979999999</v>
      </c>
      <c r="S62" s="550">
        <v>978.59371599999986</v>
      </c>
      <c r="T62" s="550">
        <v>587.53694600000006</v>
      </c>
      <c r="U62" s="550">
        <v>1177.8429999999998</v>
      </c>
      <c r="V62" s="550">
        <v>1284.2905179999998</v>
      </c>
      <c r="W62" s="550">
        <v>1190.1764749999998</v>
      </c>
      <c r="X62" s="550">
        <v>645.19556099999988</v>
      </c>
      <c r="Y62" s="550">
        <v>919.14583400000015</v>
      </c>
      <c r="Z62" s="550">
        <v>871.00293000000011</v>
      </c>
      <c r="AA62" s="550">
        <v>771.10777500000006</v>
      </c>
      <c r="AB62" s="550">
        <v>762.52055100000007</v>
      </c>
      <c r="AC62" s="550">
        <v>820.87368800000024</v>
      </c>
      <c r="AD62" s="550">
        <v>381.30965400000002</v>
      </c>
      <c r="AE62" s="550">
        <v>662.13884200000007</v>
      </c>
      <c r="AF62" s="550">
        <v>733.15558300000009</v>
      </c>
      <c r="AG62" s="550">
        <v>872.74916599999995</v>
      </c>
      <c r="AH62" s="550">
        <v>869.11271800000009</v>
      </c>
      <c r="AI62" s="550">
        <v>846.89145199999984</v>
      </c>
      <c r="AJ62" s="550">
        <v>1090.1723759999998</v>
      </c>
      <c r="AK62" s="550">
        <v>642.01287500000001</v>
      </c>
      <c r="AL62" s="550">
        <v>1038.0531350000003</v>
      </c>
      <c r="AM62" s="550">
        <v>953.00303555579399</v>
      </c>
      <c r="AN62" s="550">
        <v>769.2106060000001</v>
      </c>
      <c r="AO62" s="304">
        <v>772.28259181841918</v>
      </c>
      <c r="AP62" s="304">
        <v>841.7398568410199</v>
      </c>
      <c r="AQ62" s="304">
        <v>950.35045300000024</v>
      </c>
      <c r="AR62" s="304">
        <v>773.79201800000033</v>
      </c>
      <c r="AS62" s="304">
        <v>883.10933</v>
      </c>
      <c r="AT62" s="304">
        <v>759.99735399999986</v>
      </c>
    </row>
    <row r="63" spans="1:46" ht="14.1" customHeight="1" x14ac:dyDescent="0.25">
      <c r="A63" s="283" t="s">
        <v>230</v>
      </c>
      <c r="F63" s="284" t="s">
        <v>288</v>
      </c>
      <c r="I63" s="297" t="s">
        <v>719</v>
      </c>
      <c r="J63" s="304"/>
      <c r="K63" s="304"/>
      <c r="L63" s="304"/>
      <c r="M63" s="304"/>
      <c r="N63" s="304"/>
      <c r="O63" s="550">
        <v>0</v>
      </c>
      <c r="P63" s="550">
        <v>0</v>
      </c>
      <c r="Q63" s="550">
        <v>0</v>
      </c>
      <c r="R63" s="550">
        <v>0</v>
      </c>
      <c r="S63" s="550">
        <v>1.9892220000000003</v>
      </c>
      <c r="T63" s="550">
        <v>16.532181000000001</v>
      </c>
      <c r="U63" s="550">
        <v>67.194000000000003</v>
      </c>
      <c r="V63" s="550">
        <v>65.336492000000007</v>
      </c>
      <c r="W63" s="550">
        <v>119.36811300000002</v>
      </c>
      <c r="X63" s="550">
        <v>110.511079</v>
      </c>
      <c r="Y63" s="550">
        <v>24.843138999999997</v>
      </c>
      <c r="Z63" s="550">
        <v>7.4061000000000003</v>
      </c>
      <c r="AA63" s="550">
        <v>2.1062769999999995</v>
      </c>
      <c r="AB63" s="550">
        <v>1.2787020000000002</v>
      </c>
      <c r="AC63" s="550">
        <v>0.59479300000000013</v>
      </c>
      <c r="AD63" s="550">
        <v>0.22117399999999998</v>
      </c>
      <c r="AE63" s="550">
        <v>0.12082199999999998</v>
      </c>
      <c r="AF63" s="550">
        <v>5.8049999999999997E-2</v>
      </c>
      <c r="AG63" s="550">
        <v>2.2395999999999999E-2</v>
      </c>
      <c r="AH63" s="550">
        <v>9.4279999999999989E-3</v>
      </c>
      <c r="AI63" s="550">
        <v>8.2064999999999999E-2</v>
      </c>
      <c r="AJ63" s="550">
        <v>1.0400000000000001E-2</v>
      </c>
      <c r="AK63" s="550">
        <v>2.9852000000000004E-2</v>
      </c>
      <c r="AL63" s="550">
        <v>2.4080000000000001E-2</v>
      </c>
      <c r="AM63" s="550">
        <v>9.2966999999999994E-2</v>
      </c>
      <c r="AN63" s="550">
        <v>6.5502000000000005E-2</v>
      </c>
      <c r="AO63" s="304">
        <v>1.585E-2</v>
      </c>
      <c r="AP63" s="304">
        <v>1.1380000000000001E-2</v>
      </c>
      <c r="AQ63" s="304">
        <v>5.0000000000000001E-3</v>
      </c>
      <c r="AR63" s="304">
        <v>1.1185294117647057E-2</v>
      </c>
      <c r="AS63" s="304">
        <v>5.1619999999999999E-2</v>
      </c>
      <c r="AT63" s="304">
        <v>0.35659600000000008</v>
      </c>
    </row>
    <row r="64" spans="1:46" ht="14.1" customHeight="1" x14ac:dyDescent="0.25">
      <c r="A64" s="283" t="s">
        <v>221</v>
      </c>
      <c r="F64" s="283" t="s">
        <v>378</v>
      </c>
      <c r="I64" s="297" t="s">
        <v>720</v>
      </c>
      <c r="J64" s="304"/>
      <c r="K64" s="304"/>
      <c r="L64" s="304"/>
      <c r="M64" s="304"/>
      <c r="N64" s="304"/>
      <c r="O64" s="550">
        <v>42.183809000000011</v>
      </c>
      <c r="P64" s="550">
        <v>11.833064</v>
      </c>
      <c r="Q64" s="550">
        <v>32.901487000000003</v>
      </c>
      <c r="R64" s="550">
        <v>1.5407310000000003</v>
      </c>
      <c r="S64" s="550">
        <v>7.6374850000000007</v>
      </c>
      <c r="T64" s="550">
        <v>4.7036419999999994</v>
      </c>
      <c r="U64" s="550">
        <v>10.141</v>
      </c>
      <c r="V64" s="550">
        <v>8.3527710000000024</v>
      </c>
      <c r="W64" s="550">
        <v>11.440952000000003</v>
      </c>
      <c r="X64" s="550">
        <v>9.7999039999999979</v>
      </c>
      <c r="Y64" s="550">
        <v>6.6764929999999989</v>
      </c>
      <c r="Z64" s="550">
        <v>6.6360230000000007</v>
      </c>
      <c r="AA64" s="550">
        <v>1.6075020000000002</v>
      </c>
      <c r="AB64" s="550">
        <v>0.623</v>
      </c>
      <c r="AC64" s="550">
        <v>0.39275599999999999</v>
      </c>
      <c r="AD64" s="550">
        <v>2.7952609999999996</v>
      </c>
      <c r="AE64" s="550">
        <v>1.5198900000000002</v>
      </c>
      <c r="AF64" s="550">
        <v>0.92055199999999993</v>
      </c>
      <c r="AG64" s="550">
        <v>0.74845000000000006</v>
      </c>
      <c r="AH64" s="550">
        <v>2.833758</v>
      </c>
      <c r="AI64" s="550">
        <v>1.8112279999999998</v>
      </c>
      <c r="AJ64" s="550">
        <v>1.740451</v>
      </c>
      <c r="AK64" s="550">
        <v>1.3334890000000001</v>
      </c>
      <c r="AL64" s="550">
        <v>1.3886270000000001</v>
      </c>
      <c r="AM64" s="550">
        <v>2.6480370000000009</v>
      </c>
      <c r="AN64" s="550">
        <v>4.1224519999999991</v>
      </c>
      <c r="AO64" s="304">
        <v>2.9030254545454546</v>
      </c>
      <c r="AP64" s="304">
        <v>4.6061152504482967</v>
      </c>
      <c r="AQ64" s="304">
        <v>4.251144</v>
      </c>
      <c r="AR64" s="304">
        <v>5.0528789999999999</v>
      </c>
      <c r="AS64" s="304">
        <v>4.5141599999999995</v>
      </c>
      <c r="AT64" s="304">
        <v>4.6834160426789238</v>
      </c>
    </row>
    <row r="65" spans="1:46" ht="14.1" customHeight="1" x14ac:dyDescent="0.25">
      <c r="A65" s="283" t="s">
        <v>231</v>
      </c>
      <c r="F65" s="365" t="s">
        <v>390</v>
      </c>
      <c r="G65" s="143"/>
      <c r="H65" s="143"/>
      <c r="I65" s="289" t="s">
        <v>721</v>
      </c>
      <c r="J65" s="324"/>
      <c r="K65" s="324"/>
      <c r="L65" s="324"/>
      <c r="M65" s="324"/>
      <c r="N65" s="324"/>
      <c r="O65" s="559"/>
      <c r="P65" s="559"/>
      <c r="Q65" s="559"/>
      <c r="R65" s="559"/>
      <c r="S65" s="559"/>
      <c r="T65" s="559"/>
      <c r="U65" s="559"/>
      <c r="V65" s="559"/>
      <c r="W65" s="559"/>
      <c r="X65" s="559"/>
      <c r="Y65" s="559"/>
      <c r="Z65" s="559"/>
      <c r="AA65" s="559"/>
      <c r="AB65" s="559"/>
      <c r="AC65" s="559"/>
      <c r="AD65" s="559"/>
      <c r="AE65" s="559"/>
      <c r="AF65" s="559"/>
      <c r="AG65" s="559"/>
      <c r="AH65" s="559"/>
      <c r="AI65" s="559"/>
      <c r="AJ65" s="559"/>
      <c r="AK65" s="559"/>
      <c r="AL65" s="559"/>
      <c r="AM65" s="559"/>
      <c r="AN65" s="559"/>
      <c r="AO65" s="324"/>
      <c r="AP65" s="324"/>
      <c r="AQ65" s="324"/>
      <c r="AR65" s="324"/>
      <c r="AS65" s="324"/>
      <c r="AT65" s="324"/>
    </row>
    <row r="66" spans="1:46" ht="14.1" customHeight="1" x14ac:dyDescent="0.25">
      <c r="A66" s="283" t="s">
        <v>232</v>
      </c>
      <c r="F66" s="283" t="s">
        <v>379</v>
      </c>
      <c r="I66" s="297" t="s">
        <v>722</v>
      </c>
      <c r="J66" s="286"/>
      <c r="K66" s="286"/>
      <c r="L66" s="286"/>
      <c r="M66" s="286"/>
      <c r="N66" s="286"/>
      <c r="O66" s="551"/>
      <c r="P66" s="551"/>
      <c r="Q66" s="551"/>
      <c r="R66" s="551"/>
      <c r="S66" s="551"/>
      <c r="T66" s="551"/>
      <c r="U66" s="551"/>
      <c r="V66" s="551"/>
      <c r="W66" s="551"/>
      <c r="X66" s="551"/>
      <c r="Y66" s="551"/>
      <c r="Z66" s="551"/>
      <c r="AA66" s="551"/>
      <c r="AB66" s="551"/>
      <c r="AC66" s="551"/>
      <c r="AD66" s="551"/>
      <c r="AE66" s="551"/>
      <c r="AF66" s="551"/>
      <c r="AG66" s="551"/>
      <c r="AH66" s="551"/>
      <c r="AI66" s="551"/>
      <c r="AJ66" s="551"/>
      <c r="AK66" s="551"/>
      <c r="AL66" s="551"/>
      <c r="AM66" s="551"/>
      <c r="AN66" s="551"/>
      <c r="AO66" s="286"/>
      <c r="AP66" s="286"/>
      <c r="AQ66" s="286"/>
      <c r="AR66" s="286"/>
      <c r="AS66" s="286"/>
      <c r="AT66" s="286"/>
    </row>
    <row r="67" spans="1:46" ht="14.1" customHeight="1" x14ac:dyDescent="0.25">
      <c r="A67" s="283" t="s">
        <v>255</v>
      </c>
      <c r="E67" s="293" t="s">
        <v>380</v>
      </c>
      <c r="F67" s="143"/>
      <c r="G67" s="284"/>
      <c r="H67" s="284"/>
      <c r="I67" s="297" t="s">
        <v>723</v>
      </c>
      <c r="J67" s="286"/>
      <c r="K67" s="286"/>
      <c r="L67" s="286"/>
      <c r="M67" s="286"/>
      <c r="N67" s="286"/>
      <c r="O67" s="551"/>
      <c r="P67" s="551"/>
      <c r="Q67" s="551"/>
      <c r="R67" s="551"/>
      <c r="S67" s="551"/>
      <c r="T67" s="551"/>
      <c r="U67" s="551"/>
      <c r="V67" s="551"/>
      <c r="W67" s="551"/>
      <c r="X67" s="551"/>
      <c r="Y67" s="551"/>
      <c r="Z67" s="551"/>
      <c r="AA67" s="551"/>
      <c r="AB67" s="551"/>
      <c r="AC67" s="551"/>
      <c r="AD67" s="551"/>
      <c r="AE67" s="551"/>
      <c r="AF67" s="551"/>
      <c r="AG67" s="551"/>
      <c r="AH67" s="551"/>
      <c r="AI67" s="551"/>
      <c r="AJ67" s="551"/>
      <c r="AK67" s="551"/>
      <c r="AL67" s="551"/>
      <c r="AM67" s="551"/>
      <c r="AN67" s="551"/>
      <c r="AO67" s="286"/>
      <c r="AP67" s="286"/>
      <c r="AQ67" s="286"/>
      <c r="AR67" s="286"/>
      <c r="AS67" s="286"/>
      <c r="AT67" s="286"/>
    </row>
    <row r="68" spans="1:46" ht="14.1" customHeight="1" x14ac:dyDescent="0.25">
      <c r="A68" s="283" t="s">
        <v>256</v>
      </c>
      <c r="F68" s="283" t="s">
        <v>253</v>
      </c>
      <c r="G68" s="143"/>
      <c r="H68" s="143"/>
      <c r="I68" s="305" t="s">
        <v>724</v>
      </c>
      <c r="J68" s="286"/>
      <c r="K68" s="286"/>
      <c r="L68" s="286"/>
      <c r="M68" s="286"/>
      <c r="N68" s="286"/>
      <c r="O68" s="551"/>
      <c r="P68" s="551"/>
      <c r="Q68" s="551"/>
      <c r="R68" s="551"/>
      <c r="S68" s="551"/>
      <c r="T68" s="551"/>
      <c r="U68" s="551"/>
      <c r="V68" s="551"/>
      <c r="W68" s="551"/>
      <c r="X68" s="551"/>
      <c r="Y68" s="551"/>
      <c r="Z68" s="551"/>
      <c r="AA68" s="551"/>
      <c r="AB68" s="551"/>
      <c r="AC68" s="551"/>
      <c r="AD68" s="551"/>
      <c r="AE68" s="551"/>
      <c r="AF68" s="551"/>
      <c r="AG68" s="551"/>
      <c r="AH68" s="551"/>
      <c r="AI68" s="551"/>
      <c r="AJ68" s="551"/>
      <c r="AK68" s="551"/>
      <c r="AL68" s="551"/>
      <c r="AM68" s="551"/>
      <c r="AN68" s="551"/>
      <c r="AO68" s="286"/>
      <c r="AP68" s="286"/>
      <c r="AQ68" s="286"/>
      <c r="AR68" s="286"/>
      <c r="AS68" s="286"/>
      <c r="AT68" s="286"/>
    </row>
    <row r="69" spans="1:46" ht="14.1" customHeight="1" x14ac:dyDescent="0.25">
      <c r="A69" s="283" t="s">
        <v>257</v>
      </c>
      <c r="F69" s="283" t="s">
        <v>254</v>
      </c>
      <c r="G69" s="143"/>
      <c r="H69" s="143"/>
      <c r="I69" s="305" t="s">
        <v>725</v>
      </c>
      <c r="J69" s="304"/>
      <c r="K69" s="304"/>
      <c r="L69" s="304"/>
      <c r="M69" s="304"/>
      <c r="N69" s="304"/>
      <c r="O69" s="550">
        <v>0.78102699999999992</v>
      </c>
      <c r="P69" s="550">
        <v>0.58950000000000002</v>
      </c>
      <c r="Q69" s="550">
        <v>7.227792</v>
      </c>
      <c r="R69" s="550">
        <v>4.0424489999999995</v>
      </c>
      <c r="S69" s="550">
        <v>1.8232000000000002</v>
      </c>
      <c r="T69" s="550">
        <v>8.2248540000000006</v>
      </c>
      <c r="U69" s="550">
        <v>5.9838533506869123</v>
      </c>
      <c r="V69" s="550">
        <v>10.333196000000001</v>
      </c>
      <c r="W69" s="550">
        <v>23.830443999999996</v>
      </c>
      <c r="X69" s="550">
        <v>17.487064</v>
      </c>
      <c r="Y69" s="550">
        <v>7.3480249999999989</v>
      </c>
      <c r="Z69" s="550">
        <v>3.1566960000000002</v>
      </c>
      <c r="AA69" s="550">
        <v>4.2700480000000001</v>
      </c>
      <c r="AB69" s="550">
        <v>2.15171</v>
      </c>
      <c r="AC69" s="550">
        <v>2.9947499999999994</v>
      </c>
      <c r="AD69" s="550">
        <v>1.8078099999999997</v>
      </c>
      <c r="AE69" s="550">
        <v>5.0199999999999995E-2</v>
      </c>
      <c r="AF69" s="550">
        <v>3.1997000000000005E-2</v>
      </c>
      <c r="AG69" s="550">
        <v>1.4E-3</v>
      </c>
      <c r="AH69" s="550">
        <v>4.6900000000000004E-2</v>
      </c>
      <c r="AI69" s="550">
        <v>1E-3</v>
      </c>
      <c r="AJ69" s="550">
        <v>2.3999999999999998E-3</v>
      </c>
      <c r="AK69" s="550">
        <v>1.1999999999999999E-3</v>
      </c>
      <c r="AL69" s="550">
        <v>1.32E-2</v>
      </c>
      <c r="AM69" s="550">
        <v>8.0194615384615392E-2</v>
      </c>
      <c r="AN69" s="550">
        <v>0.20740387323943665</v>
      </c>
      <c r="AO69" s="304">
        <v>0.40950688524590162</v>
      </c>
      <c r="AP69" s="304">
        <v>0.84060299999999999</v>
      </c>
      <c r="AQ69" s="304">
        <v>0.74990000000000012</v>
      </c>
      <c r="AR69" s="304">
        <v>1.0315822416666667</v>
      </c>
      <c r="AS69" s="304">
        <v>1.7542679733547351</v>
      </c>
      <c r="AT69" s="304">
        <v>1.2965729086591158</v>
      </c>
    </row>
    <row r="70" spans="1:46" ht="14.1" customHeight="1" x14ac:dyDescent="0.25">
      <c r="A70" s="283" t="s">
        <v>258</v>
      </c>
      <c r="F70" s="283" t="s">
        <v>382</v>
      </c>
      <c r="G70" s="143"/>
      <c r="H70" s="143"/>
      <c r="I70" s="305" t="s">
        <v>726</v>
      </c>
      <c r="J70" s="304"/>
      <c r="K70" s="304"/>
      <c r="L70" s="304"/>
      <c r="M70" s="304"/>
      <c r="N70" s="304"/>
      <c r="O70" s="550">
        <v>235.179892</v>
      </c>
      <c r="P70" s="550">
        <v>260.41826299999997</v>
      </c>
      <c r="Q70" s="550">
        <v>209.52259400000003</v>
      </c>
      <c r="R70" s="550">
        <v>90.447600999999992</v>
      </c>
      <c r="S70" s="550">
        <v>129.62317100000001</v>
      </c>
      <c r="T70" s="550">
        <v>101.20419100000001</v>
      </c>
      <c r="U70" s="550">
        <v>277.69799999999998</v>
      </c>
      <c r="V70" s="550">
        <v>541.71326399999998</v>
      </c>
      <c r="W70" s="550">
        <v>489.03801200000004</v>
      </c>
      <c r="X70" s="550">
        <v>621.84718399999997</v>
      </c>
      <c r="Y70" s="550">
        <v>404.66381100000001</v>
      </c>
      <c r="Z70" s="550">
        <v>459.46556600000002</v>
      </c>
      <c r="AA70" s="550">
        <v>417.94367399999999</v>
      </c>
      <c r="AB70" s="550">
        <v>415.67969200000005</v>
      </c>
      <c r="AC70" s="550">
        <v>497.43049200000007</v>
      </c>
      <c r="AD70" s="550">
        <v>458.92432600000001</v>
      </c>
      <c r="AE70" s="550">
        <v>204.26161199999999</v>
      </c>
      <c r="AF70" s="550">
        <v>167.52784500000001</v>
      </c>
      <c r="AG70" s="550">
        <v>75.056336000000002</v>
      </c>
      <c r="AH70" s="550">
        <v>85.535785000000004</v>
      </c>
      <c r="AI70" s="550">
        <v>115.219053</v>
      </c>
      <c r="AJ70" s="550">
        <v>245.711468</v>
      </c>
      <c r="AK70" s="550">
        <v>190.90616800000001</v>
      </c>
      <c r="AL70" s="550">
        <v>145.45828499999999</v>
      </c>
      <c r="AM70" s="550">
        <v>327.133871</v>
      </c>
      <c r="AN70" s="550">
        <v>340.51468599999998</v>
      </c>
      <c r="AO70" s="304">
        <v>277.734286</v>
      </c>
      <c r="AP70" s="304">
        <v>335.38241699999998</v>
      </c>
      <c r="AQ70" s="304">
        <v>408.27004599999998</v>
      </c>
      <c r="AR70" s="304">
        <v>358.59832499999999</v>
      </c>
      <c r="AS70" s="304">
        <v>327.95930599999997</v>
      </c>
      <c r="AT70" s="304">
        <v>315.31082100000003</v>
      </c>
    </row>
    <row r="71" spans="1:46" ht="14.1" customHeight="1" x14ac:dyDescent="0.25">
      <c r="A71" s="283" t="s">
        <v>259</v>
      </c>
      <c r="F71" s="283" t="s">
        <v>64</v>
      </c>
      <c r="G71" s="143"/>
      <c r="H71" s="143"/>
      <c r="I71" s="305" t="s">
        <v>727</v>
      </c>
      <c r="J71" s="286"/>
      <c r="K71" s="286"/>
      <c r="L71" s="286"/>
      <c r="M71" s="286"/>
      <c r="N71" s="286"/>
      <c r="O71" s="551"/>
      <c r="P71" s="551"/>
      <c r="Q71" s="551"/>
      <c r="R71" s="551"/>
      <c r="S71" s="551"/>
      <c r="T71" s="551"/>
      <c r="U71" s="551"/>
      <c r="V71" s="551"/>
      <c r="W71" s="551"/>
      <c r="X71" s="551"/>
      <c r="Y71" s="551"/>
      <c r="Z71" s="551"/>
      <c r="AA71" s="551"/>
      <c r="AB71" s="551"/>
      <c r="AC71" s="551"/>
      <c r="AD71" s="551"/>
      <c r="AE71" s="551"/>
      <c r="AF71" s="551"/>
      <c r="AG71" s="551"/>
      <c r="AH71" s="551"/>
      <c r="AI71" s="551"/>
      <c r="AJ71" s="551"/>
      <c r="AK71" s="551"/>
      <c r="AL71" s="551"/>
      <c r="AM71" s="551"/>
      <c r="AN71" s="551"/>
      <c r="AO71" s="286"/>
      <c r="AP71" s="286"/>
      <c r="AQ71" s="286"/>
      <c r="AR71" s="286"/>
      <c r="AS71" s="286"/>
      <c r="AT71" s="286"/>
    </row>
    <row r="72" spans="1:46" ht="14.1" customHeight="1" x14ac:dyDescent="0.25">
      <c r="A72" s="283" t="s">
        <v>261</v>
      </c>
      <c r="E72" s="283" t="s">
        <v>66</v>
      </c>
      <c r="F72" s="143"/>
      <c r="G72" s="143"/>
      <c r="H72" s="143"/>
      <c r="I72" s="305" t="s">
        <v>728</v>
      </c>
      <c r="J72" s="304"/>
      <c r="K72" s="304"/>
      <c r="L72" s="304"/>
      <c r="M72" s="304"/>
      <c r="N72" s="304"/>
      <c r="O72" s="550">
        <v>43.177857999999993</v>
      </c>
      <c r="P72" s="550">
        <v>49.137974000000007</v>
      </c>
      <c r="Q72" s="550">
        <v>45.052306000000002</v>
      </c>
      <c r="R72" s="550">
        <v>44.790185000000001</v>
      </c>
      <c r="S72" s="550">
        <v>44.032281999999988</v>
      </c>
      <c r="T72" s="550">
        <v>42.915307999999989</v>
      </c>
      <c r="U72" s="550">
        <v>44.403000000000006</v>
      </c>
      <c r="V72" s="550">
        <v>46.084536000000007</v>
      </c>
      <c r="W72" s="550">
        <v>43.657133999999999</v>
      </c>
      <c r="X72" s="550">
        <v>40.390275999999986</v>
      </c>
      <c r="Y72" s="550">
        <v>42.902513999999996</v>
      </c>
      <c r="Z72" s="550">
        <v>40.707841999999992</v>
      </c>
      <c r="AA72" s="550">
        <v>41.525387999999992</v>
      </c>
      <c r="AB72" s="550">
        <v>40.191138000000002</v>
      </c>
      <c r="AC72" s="550">
        <v>40.59564499999999</v>
      </c>
      <c r="AD72" s="550">
        <v>40.250803000000005</v>
      </c>
      <c r="AE72" s="550">
        <v>32.563922000000005</v>
      </c>
      <c r="AF72" s="550">
        <v>29.248318000000005</v>
      </c>
      <c r="AG72" s="550">
        <v>31.126099000000004</v>
      </c>
      <c r="AH72" s="550">
        <v>34.599482000000002</v>
      </c>
      <c r="AI72" s="550">
        <v>33.409540999999997</v>
      </c>
      <c r="AJ72" s="550">
        <v>33.690797000000011</v>
      </c>
      <c r="AK72" s="550">
        <v>32.309522000000001</v>
      </c>
      <c r="AL72" s="550">
        <v>31.332673000000003</v>
      </c>
      <c r="AM72" s="550">
        <v>33.557254000000007</v>
      </c>
      <c r="AN72" s="550">
        <v>29.533456999999995</v>
      </c>
      <c r="AO72" s="304">
        <v>29.237748000000003</v>
      </c>
      <c r="AP72" s="304">
        <v>29.678785000000001</v>
      </c>
      <c r="AQ72" s="304">
        <v>25.981682000000006</v>
      </c>
      <c r="AR72" s="304">
        <v>27.764109000000001</v>
      </c>
      <c r="AS72" s="304">
        <v>24.53116</v>
      </c>
      <c r="AT72" s="304">
        <v>26.022067999999997</v>
      </c>
    </row>
    <row r="73" spans="1:46" ht="14.1" customHeight="1" x14ac:dyDescent="0.25">
      <c r="A73" s="283" t="s">
        <v>263</v>
      </c>
      <c r="E73" s="283" t="s">
        <v>383</v>
      </c>
      <c r="F73" s="143"/>
      <c r="G73" s="143"/>
      <c r="H73" s="143"/>
      <c r="I73" s="289" t="s">
        <v>729</v>
      </c>
      <c r="J73" s="310"/>
      <c r="K73" s="310"/>
      <c r="L73" s="310"/>
      <c r="M73" s="310"/>
      <c r="N73" s="310"/>
      <c r="O73" s="554">
        <v>2.1265999999999998</v>
      </c>
      <c r="P73" s="554">
        <v>1.9211129999999998</v>
      </c>
      <c r="Q73" s="554">
        <v>1.283925</v>
      </c>
      <c r="R73" s="554">
        <v>2.1010399999999998</v>
      </c>
      <c r="S73" s="554">
        <v>2.0709999999999997</v>
      </c>
      <c r="T73" s="554">
        <v>1.7352000000000001</v>
      </c>
      <c r="U73" s="554">
        <v>1.3869999999999998</v>
      </c>
      <c r="V73" s="554">
        <v>1.1699950000000001</v>
      </c>
      <c r="W73" s="554">
        <v>1.4381400000000002</v>
      </c>
      <c r="X73" s="554">
        <v>1.5847290000000001</v>
      </c>
      <c r="Y73" s="554">
        <v>1.42012</v>
      </c>
      <c r="Z73" s="554">
        <v>1.398736</v>
      </c>
      <c r="AA73" s="554">
        <v>1.2192229999999999</v>
      </c>
      <c r="AB73" s="554">
        <v>1.312513</v>
      </c>
      <c r="AC73" s="554">
        <v>1.3457000000000001</v>
      </c>
      <c r="AD73" s="554">
        <v>1.3027850000000001</v>
      </c>
      <c r="AE73" s="554">
        <v>1.1448</v>
      </c>
      <c r="AF73" s="554">
        <v>0.94810000000000005</v>
      </c>
      <c r="AG73" s="554">
        <v>0.81898500000000007</v>
      </c>
      <c r="AH73" s="554">
        <v>1.028097</v>
      </c>
      <c r="AI73" s="554">
        <v>1.0486149999999999</v>
      </c>
      <c r="AJ73" s="554">
        <v>0.96264899999999998</v>
      </c>
      <c r="AK73" s="554">
        <v>1.046522</v>
      </c>
      <c r="AL73" s="554">
        <v>0.86792399999999992</v>
      </c>
      <c r="AM73" s="554">
        <v>0.95115100000000008</v>
      </c>
      <c r="AN73" s="554">
        <v>0.89620999999999995</v>
      </c>
      <c r="AO73" s="310">
        <v>0.96622999999999992</v>
      </c>
      <c r="AP73" s="310">
        <v>0.70968500000000001</v>
      </c>
      <c r="AQ73" s="310">
        <v>0.91497600000000012</v>
      </c>
      <c r="AR73" s="310">
        <v>0.97488936535162951</v>
      </c>
      <c r="AS73" s="310">
        <v>1.043199328</v>
      </c>
      <c r="AT73" s="310">
        <v>1.0820986666666668</v>
      </c>
    </row>
    <row r="74" spans="1:46" ht="14.1" customHeight="1" x14ac:dyDescent="0.25">
      <c r="A74" s="283" t="s">
        <v>260</v>
      </c>
      <c r="E74" s="283" t="s">
        <v>65</v>
      </c>
      <c r="F74" s="143"/>
      <c r="G74" s="284"/>
      <c r="H74" s="284"/>
      <c r="I74" s="305" t="s">
        <v>730</v>
      </c>
      <c r="J74" s="304"/>
      <c r="K74" s="304"/>
      <c r="L74" s="304"/>
      <c r="M74" s="304"/>
      <c r="N74" s="304"/>
      <c r="O74" s="550">
        <v>90.467650999999989</v>
      </c>
      <c r="P74" s="550">
        <v>76.877730999999983</v>
      </c>
      <c r="Q74" s="550">
        <v>57.976103000000009</v>
      </c>
      <c r="R74" s="550">
        <v>45.652040000000007</v>
      </c>
      <c r="S74" s="550">
        <v>32.250645999999989</v>
      </c>
      <c r="T74" s="550">
        <v>28.541333999999999</v>
      </c>
      <c r="U74" s="550">
        <v>30.083550711743765</v>
      </c>
      <c r="V74" s="550">
        <v>26.641374999999996</v>
      </c>
      <c r="W74" s="550">
        <v>32.706882</v>
      </c>
      <c r="X74" s="550">
        <v>41.046474000000003</v>
      </c>
      <c r="Y74" s="550">
        <v>41.684551999999996</v>
      </c>
      <c r="Z74" s="550">
        <v>32.075319000000007</v>
      </c>
      <c r="AA74" s="550">
        <v>34.907487000000003</v>
      </c>
      <c r="AB74" s="550">
        <v>32.373666999999998</v>
      </c>
      <c r="AC74" s="550">
        <v>37.530991000000007</v>
      </c>
      <c r="AD74" s="550">
        <v>31.350311000000005</v>
      </c>
      <c r="AE74" s="550">
        <v>25.954409000000002</v>
      </c>
      <c r="AF74" s="550">
        <v>31.051811999999998</v>
      </c>
      <c r="AG74" s="550">
        <v>32.793694999999992</v>
      </c>
      <c r="AH74" s="550">
        <v>45.231485000000006</v>
      </c>
      <c r="AI74" s="550">
        <v>41.347763000000008</v>
      </c>
      <c r="AJ74" s="550">
        <v>51.841981000000004</v>
      </c>
      <c r="AK74" s="550">
        <v>39.654806000000008</v>
      </c>
      <c r="AL74" s="550">
        <v>44.406863999999999</v>
      </c>
      <c r="AM74" s="550">
        <v>54.308258197542372</v>
      </c>
      <c r="AN74" s="550">
        <v>54.454891627228875</v>
      </c>
      <c r="AO74" s="304">
        <v>72.449208836088317</v>
      </c>
      <c r="AP74" s="304">
        <v>62.252988088002716</v>
      </c>
      <c r="AQ74" s="304">
        <v>73.373132396799747</v>
      </c>
      <c r="AR74" s="304">
        <v>89.454950301128264</v>
      </c>
      <c r="AS74" s="304">
        <v>104.92015883149864</v>
      </c>
      <c r="AT74" s="304">
        <v>115.08907400379724</v>
      </c>
    </row>
    <row r="75" spans="1:46" ht="14.1" customHeight="1" x14ac:dyDescent="0.25">
      <c r="A75" s="283" t="s">
        <v>262</v>
      </c>
      <c r="F75" s="283" t="s">
        <v>67</v>
      </c>
      <c r="G75" s="143"/>
      <c r="H75" s="143"/>
      <c r="I75" s="305" t="s">
        <v>731</v>
      </c>
      <c r="J75" s="286"/>
      <c r="K75" s="286"/>
      <c r="L75" s="286"/>
      <c r="M75" s="286"/>
      <c r="N75" s="286"/>
      <c r="O75" s="551"/>
      <c r="P75" s="551"/>
      <c r="Q75" s="551"/>
      <c r="R75" s="551"/>
      <c r="S75" s="551"/>
      <c r="T75" s="551"/>
      <c r="U75" s="551"/>
      <c r="V75" s="551"/>
      <c r="W75" s="551"/>
      <c r="X75" s="551"/>
      <c r="Y75" s="551"/>
      <c r="Z75" s="551"/>
      <c r="AA75" s="551"/>
      <c r="AB75" s="551"/>
      <c r="AC75" s="551"/>
      <c r="AD75" s="551"/>
      <c r="AE75" s="551"/>
      <c r="AF75" s="551"/>
      <c r="AG75" s="551"/>
      <c r="AH75" s="551"/>
      <c r="AI75" s="551"/>
      <c r="AJ75" s="551"/>
      <c r="AK75" s="551"/>
      <c r="AL75" s="551"/>
      <c r="AM75" s="551"/>
      <c r="AN75" s="551"/>
      <c r="AO75" s="286"/>
      <c r="AP75" s="286"/>
      <c r="AQ75" s="286"/>
      <c r="AR75" s="286"/>
      <c r="AS75" s="286"/>
      <c r="AT75" s="286"/>
    </row>
    <row r="76" spans="1:46" ht="14.1" customHeight="1" x14ac:dyDescent="0.25">
      <c r="A76" s="283" t="s">
        <v>384</v>
      </c>
      <c r="F76" s="283" t="s">
        <v>385</v>
      </c>
      <c r="G76" s="143"/>
      <c r="H76" s="143"/>
      <c r="I76" s="297" t="s">
        <v>732</v>
      </c>
      <c r="J76" s="286"/>
      <c r="K76" s="286"/>
      <c r="L76" s="286"/>
      <c r="M76" s="286"/>
      <c r="N76" s="286"/>
      <c r="O76" s="551"/>
      <c r="P76" s="551"/>
      <c r="Q76" s="551"/>
      <c r="R76" s="551"/>
      <c r="S76" s="551"/>
      <c r="T76" s="551"/>
      <c r="U76" s="551"/>
      <c r="V76" s="551"/>
      <c r="W76" s="551"/>
      <c r="X76" s="551"/>
      <c r="Y76" s="551"/>
      <c r="Z76" s="551"/>
      <c r="AA76" s="551"/>
      <c r="AB76" s="551"/>
      <c r="AC76" s="551"/>
      <c r="AD76" s="551"/>
      <c r="AE76" s="551"/>
      <c r="AF76" s="551"/>
      <c r="AG76" s="551"/>
      <c r="AH76" s="551"/>
      <c r="AI76" s="551"/>
      <c r="AJ76" s="551"/>
      <c r="AK76" s="551"/>
      <c r="AL76" s="551"/>
      <c r="AM76" s="551"/>
      <c r="AN76" s="551"/>
      <c r="AO76" s="286"/>
      <c r="AP76" s="286"/>
      <c r="AQ76" s="286"/>
      <c r="AR76" s="286"/>
      <c r="AS76" s="286"/>
      <c r="AT76" s="286"/>
    </row>
    <row r="77" spans="1:46" ht="14.1" customHeight="1" x14ac:dyDescent="0.25">
      <c r="A77" s="283" t="s">
        <v>264</v>
      </c>
      <c r="F77" s="283" t="s">
        <v>265</v>
      </c>
      <c r="I77" s="297" t="s">
        <v>733</v>
      </c>
      <c r="J77" s="325"/>
      <c r="K77" s="325"/>
      <c r="L77" s="325"/>
      <c r="M77" s="325"/>
      <c r="N77" s="325"/>
      <c r="O77" s="560"/>
      <c r="P77" s="560"/>
      <c r="Q77" s="560"/>
      <c r="R77" s="560"/>
      <c r="S77" s="560"/>
      <c r="T77" s="560"/>
      <c r="U77" s="560"/>
      <c r="V77" s="560"/>
      <c r="W77" s="560"/>
      <c r="X77" s="560"/>
      <c r="Y77" s="560"/>
      <c r="Z77" s="560"/>
      <c r="AA77" s="560"/>
      <c r="AB77" s="560"/>
      <c r="AC77" s="560"/>
      <c r="AD77" s="560"/>
      <c r="AE77" s="560"/>
      <c r="AF77" s="560"/>
      <c r="AG77" s="560"/>
      <c r="AH77" s="560"/>
      <c r="AI77" s="560"/>
      <c r="AJ77" s="560"/>
      <c r="AK77" s="560"/>
      <c r="AL77" s="560"/>
      <c r="AM77" s="560"/>
      <c r="AN77" s="560"/>
      <c r="AO77" s="325"/>
      <c r="AP77" s="325"/>
      <c r="AQ77" s="325"/>
      <c r="AR77" s="325"/>
      <c r="AS77" s="325"/>
      <c r="AT77" s="325"/>
    </row>
    <row r="78" spans="1:46" ht="14.1" customHeight="1" x14ac:dyDescent="0.25">
      <c r="A78" s="283" t="s">
        <v>386</v>
      </c>
      <c r="G78" s="283" t="s">
        <v>387</v>
      </c>
      <c r="I78" s="297" t="s">
        <v>734</v>
      </c>
      <c r="J78" s="325"/>
      <c r="K78" s="325"/>
      <c r="L78" s="325"/>
      <c r="M78" s="325"/>
      <c r="N78" s="325"/>
      <c r="O78" s="560"/>
      <c r="P78" s="560"/>
      <c r="Q78" s="560"/>
      <c r="R78" s="560"/>
      <c r="S78" s="560"/>
      <c r="T78" s="560"/>
      <c r="U78" s="560"/>
      <c r="V78" s="560"/>
      <c r="W78" s="560"/>
      <c r="X78" s="560"/>
      <c r="Y78" s="560"/>
      <c r="Z78" s="560"/>
      <c r="AA78" s="560"/>
      <c r="AB78" s="560"/>
      <c r="AC78" s="560"/>
      <c r="AD78" s="560"/>
      <c r="AE78" s="560"/>
      <c r="AF78" s="560"/>
      <c r="AG78" s="560"/>
      <c r="AH78" s="560"/>
      <c r="AI78" s="560"/>
      <c r="AJ78" s="560"/>
      <c r="AK78" s="560"/>
      <c r="AL78" s="560"/>
      <c r="AM78" s="560"/>
      <c r="AN78" s="560"/>
      <c r="AO78" s="325"/>
      <c r="AP78" s="325"/>
      <c r="AQ78" s="325"/>
      <c r="AR78" s="325"/>
      <c r="AS78" s="325"/>
      <c r="AT78" s="325"/>
    </row>
    <row r="79" spans="1:46" ht="14.1" customHeight="1" x14ac:dyDescent="0.25">
      <c r="A79" s="283" t="s">
        <v>410</v>
      </c>
      <c r="F79" s="283" t="s">
        <v>411</v>
      </c>
      <c r="I79" s="366" t="s">
        <v>735</v>
      </c>
      <c r="J79" s="325"/>
      <c r="K79" s="325"/>
      <c r="L79" s="325"/>
      <c r="M79" s="325"/>
      <c r="N79" s="325"/>
      <c r="O79" s="560"/>
      <c r="P79" s="560"/>
      <c r="Q79" s="560"/>
      <c r="R79" s="560"/>
      <c r="S79" s="560"/>
      <c r="T79" s="560"/>
      <c r="U79" s="560"/>
      <c r="V79" s="560"/>
      <c r="W79" s="560"/>
      <c r="X79" s="560"/>
      <c r="Y79" s="560"/>
      <c r="Z79" s="560"/>
      <c r="AA79" s="560"/>
      <c r="AB79" s="560"/>
      <c r="AC79" s="560"/>
      <c r="AD79" s="560"/>
      <c r="AE79" s="560"/>
      <c r="AF79" s="560"/>
      <c r="AG79" s="560"/>
      <c r="AH79" s="560"/>
      <c r="AI79" s="560"/>
      <c r="AJ79" s="560"/>
      <c r="AK79" s="560"/>
      <c r="AL79" s="560"/>
      <c r="AM79" s="560"/>
      <c r="AN79" s="560"/>
      <c r="AO79" s="325"/>
      <c r="AP79" s="325"/>
      <c r="AQ79" s="325"/>
      <c r="AR79" s="325"/>
      <c r="AS79" s="325"/>
      <c r="AT79" s="325"/>
    </row>
    <row r="80" spans="1:46" ht="14.1" customHeight="1" x14ac:dyDescent="0.25">
      <c r="A80" s="319" t="s">
        <v>736</v>
      </c>
      <c r="F80" s="283" t="s">
        <v>737</v>
      </c>
      <c r="G80" s="119"/>
      <c r="H80" s="119"/>
      <c r="I80" s="289" t="s">
        <v>738</v>
      </c>
      <c r="J80" s="320"/>
      <c r="K80" s="320"/>
      <c r="L80" s="320"/>
      <c r="M80" s="320"/>
      <c r="N80" s="320"/>
      <c r="O80" s="550">
        <v>171.100279</v>
      </c>
      <c r="P80" s="550">
        <v>165.08678099999997</v>
      </c>
      <c r="Q80" s="550">
        <v>167.41771599999998</v>
      </c>
      <c r="R80" s="550">
        <v>150.87030000000001</v>
      </c>
      <c r="S80" s="550">
        <v>138.50698199999999</v>
      </c>
      <c r="T80" s="550">
        <v>100.862999</v>
      </c>
      <c r="U80" s="550">
        <v>51.125000000000007</v>
      </c>
      <c r="V80" s="550">
        <v>74.650001000000003</v>
      </c>
      <c r="W80" s="550">
        <v>110.50470999999999</v>
      </c>
      <c r="X80" s="550">
        <v>123.92677</v>
      </c>
      <c r="Y80" s="550">
        <v>106.17802500000001</v>
      </c>
      <c r="Z80" s="550">
        <v>85.844961999999995</v>
      </c>
      <c r="AA80" s="550">
        <v>78.603925000000004</v>
      </c>
      <c r="AB80" s="550">
        <v>83.349079999999987</v>
      </c>
      <c r="AC80" s="550">
        <v>66.81</v>
      </c>
      <c r="AD80" s="550">
        <v>43.404589999999999</v>
      </c>
      <c r="AE80" s="550">
        <v>16.42511</v>
      </c>
      <c r="AF80" s="550">
        <v>0.5222</v>
      </c>
      <c r="AG80" s="550">
        <v>0.33</v>
      </c>
      <c r="AH80" s="550">
        <v>0</v>
      </c>
      <c r="AI80" s="550">
        <v>0.27550000000000002</v>
      </c>
      <c r="AJ80" s="550">
        <v>0.1</v>
      </c>
      <c r="AK80" s="550">
        <v>0.30000000000000004</v>
      </c>
      <c r="AL80" s="550">
        <v>0.4</v>
      </c>
      <c r="AM80" s="550">
        <v>0.44999999999999996</v>
      </c>
      <c r="AN80" s="550">
        <v>0.47899999999999998</v>
      </c>
      <c r="AO80" s="550">
        <v>0.85</v>
      </c>
      <c r="AP80" s="550">
        <v>1.0899999999999999</v>
      </c>
      <c r="AQ80" s="550">
        <v>1.085998</v>
      </c>
      <c r="AR80" s="550">
        <v>1.1500000000000001</v>
      </c>
      <c r="AS80" s="550">
        <v>0.47725000000000006</v>
      </c>
      <c r="AT80" s="550">
        <v>1.06</v>
      </c>
    </row>
    <row r="81" spans="1:46" ht="14.1" customHeight="1" x14ac:dyDescent="0.25">
      <c r="A81" s="288" t="s">
        <v>289</v>
      </c>
      <c r="B81" s="288"/>
      <c r="C81" s="288"/>
      <c r="D81" s="288" t="s">
        <v>62</v>
      </c>
      <c r="E81" s="288"/>
      <c r="F81" s="288"/>
      <c r="G81" s="287"/>
      <c r="H81" s="287"/>
      <c r="I81" s="289" t="s">
        <v>739</v>
      </c>
      <c r="J81" s="290">
        <f>SUM(J83:J138)</f>
        <v>0</v>
      </c>
      <c r="K81" s="290">
        <f t="shared" ref="K81:N81" si="9">SUM(K83:K138)</f>
        <v>0</v>
      </c>
      <c r="L81" s="290">
        <f t="shared" si="9"/>
        <v>0</v>
      </c>
      <c r="M81" s="290">
        <f t="shared" si="9"/>
        <v>0</v>
      </c>
      <c r="N81" s="290">
        <f t="shared" si="9"/>
        <v>0</v>
      </c>
      <c r="O81" s="290">
        <f t="shared" ref="O81:AT81" si="10">SUM(O83:O138)</f>
        <v>11653.855010000005</v>
      </c>
      <c r="P81" s="290">
        <f t="shared" si="10"/>
        <v>10792.175633000003</v>
      </c>
      <c r="Q81" s="290">
        <f t="shared" si="10"/>
        <v>10677.781142999997</v>
      </c>
      <c r="R81" s="290">
        <f t="shared" si="10"/>
        <v>10409.375757</v>
      </c>
      <c r="S81" s="290">
        <f t="shared" si="10"/>
        <v>10784.449631999998</v>
      </c>
      <c r="T81" s="290">
        <f t="shared" si="10"/>
        <v>10539.847546000001</v>
      </c>
      <c r="U81" s="290">
        <f t="shared" si="10"/>
        <v>11147.505999999999</v>
      </c>
      <c r="V81" s="290">
        <f t="shared" si="10"/>
        <v>11812.944381999998</v>
      </c>
      <c r="W81" s="290">
        <f t="shared" si="10"/>
        <v>12208.941487999997</v>
      </c>
      <c r="X81" s="290">
        <f t="shared" si="10"/>
        <v>12907.365722</v>
      </c>
      <c r="Y81" s="290">
        <f t="shared" si="10"/>
        <v>12745.827738000004</v>
      </c>
      <c r="Z81" s="290">
        <f t="shared" si="10"/>
        <v>12157.431503999996</v>
      </c>
      <c r="AA81" s="290">
        <f t="shared" si="10"/>
        <v>13148.834913999997</v>
      </c>
      <c r="AB81" s="290">
        <f t="shared" si="10"/>
        <v>13089.915324000003</v>
      </c>
      <c r="AC81" s="290">
        <f t="shared" si="10"/>
        <v>13630.265896999999</v>
      </c>
      <c r="AD81" s="290">
        <f t="shared" si="10"/>
        <v>13782.115956999998</v>
      </c>
      <c r="AE81" s="290">
        <f t="shared" si="10"/>
        <v>13386.517737000002</v>
      </c>
      <c r="AF81" s="290">
        <f t="shared" si="10"/>
        <v>13370.609670000002</v>
      </c>
      <c r="AG81" s="290">
        <f t="shared" si="10"/>
        <v>12861.144507999999</v>
      </c>
      <c r="AH81" s="290">
        <f t="shared" si="10"/>
        <v>13826.639416999999</v>
      </c>
      <c r="AI81" s="290">
        <f t="shared" si="10"/>
        <v>13024.893541999996</v>
      </c>
      <c r="AJ81" s="290">
        <f t="shared" si="10"/>
        <v>12823.494378999996</v>
      </c>
      <c r="AK81" s="290">
        <f t="shared" si="10"/>
        <v>13119.877335000001</v>
      </c>
      <c r="AL81" s="290">
        <f t="shared" si="10"/>
        <v>13046.308631999998</v>
      </c>
      <c r="AM81" s="290">
        <f t="shared" si="10"/>
        <v>14468.075921999998</v>
      </c>
      <c r="AN81" s="290">
        <f t="shared" si="10"/>
        <v>14497.769209714286</v>
      </c>
      <c r="AO81" s="290">
        <f t="shared" si="10"/>
        <v>15179.316490803394</v>
      </c>
      <c r="AP81" s="517">
        <f t="shared" si="10"/>
        <v>15221.485247143877</v>
      </c>
      <c r="AQ81" s="517">
        <f t="shared" si="10"/>
        <v>14712.863237866699</v>
      </c>
      <c r="AR81" s="517">
        <f t="shared" si="10"/>
        <v>15695.710775621563</v>
      </c>
      <c r="AS81" s="517">
        <f t="shared" si="10"/>
        <v>14818.167299947569</v>
      </c>
      <c r="AT81" s="517">
        <f t="shared" si="10"/>
        <v>16235.528372317754</v>
      </c>
    </row>
    <row r="82" spans="1:46" ht="14.1" customHeight="1" x14ac:dyDescent="0.25">
      <c r="A82" s="293" t="s">
        <v>319</v>
      </c>
      <c r="B82" s="293"/>
      <c r="C82" s="293"/>
      <c r="D82" s="293"/>
      <c r="E82" s="293" t="s">
        <v>388</v>
      </c>
      <c r="F82" s="292"/>
      <c r="G82" s="143"/>
      <c r="H82" s="143"/>
      <c r="I82" s="297" t="s">
        <v>740</v>
      </c>
      <c r="J82" s="295"/>
      <c r="K82" s="295"/>
      <c r="L82" s="295"/>
      <c r="M82" s="295"/>
      <c r="N82" s="295"/>
      <c r="O82" s="519"/>
      <c r="P82" s="519"/>
      <c r="Q82" s="519"/>
      <c r="R82" s="519"/>
      <c r="S82" s="519"/>
      <c r="T82" s="519"/>
      <c r="U82" s="519"/>
      <c r="V82" s="519"/>
      <c r="W82" s="519"/>
      <c r="X82" s="519"/>
      <c r="Y82" s="519"/>
      <c r="Z82" s="519"/>
      <c r="AA82" s="519"/>
      <c r="AB82" s="519"/>
      <c r="AC82" s="519"/>
      <c r="AD82" s="519"/>
      <c r="AE82" s="519"/>
      <c r="AF82" s="519"/>
      <c r="AG82" s="519"/>
      <c r="AH82" s="519"/>
      <c r="AI82" s="519"/>
      <c r="AJ82" s="519"/>
      <c r="AK82" s="519"/>
      <c r="AL82" s="519"/>
      <c r="AM82" s="519"/>
      <c r="AN82" s="519"/>
      <c r="AO82" s="295"/>
      <c r="AP82" s="295"/>
      <c r="AQ82" s="295"/>
      <c r="AR82" s="295"/>
      <c r="AS82" s="295"/>
      <c r="AT82" s="295"/>
    </row>
    <row r="83" spans="1:46" ht="14.1" customHeight="1" x14ac:dyDescent="0.25">
      <c r="A83" s="292" t="s">
        <v>537</v>
      </c>
      <c r="B83" s="143"/>
      <c r="C83" s="293"/>
      <c r="D83" s="293"/>
      <c r="E83" s="293"/>
      <c r="F83" s="292" t="s">
        <v>538</v>
      </c>
      <c r="G83" s="143"/>
      <c r="H83" s="143"/>
      <c r="I83" s="305" t="s">
        <v>741</v>
      </c>
      <c r="J83" s="304"/>
      <c r="K83" s="304"/>
      <c r="L83" s="304"/>
      <c r="M83" s="304"/>
      <c r="N83" s="304"/>
      <c r="O83" s="550">
        <v>271.55552099999994</v>
      </c>
      <c r="P83" s="550">
        <v>278.62485300000003</v>
      </c>
      <c r="Q83" s="550">
        <v>301.78191199999998</v>
      </c>
      <c r="R83" s="550">
        <v>274.69796600000006</v>
      </c>
      <c r="S83" s="550">
        <v>288.32912100000004</v>
      </c>
      <c r="T83" s="550">
        <v>284.8957289999999</v>
      </c>
      <c r="U83" s="550">
        <v>358.38600000000002</v>
      </c>
      <c r="V83" s="550">
        <v>351.31487300000009</v>
      </c>
      <c r="W83" s="550">
        <v>436.78914099999997</v>
      </c>
      <c r="X83" s="550">
        <v>471.97209399999991</v>
      </c>
      <c r="Y83" s="550">
        <v>408.40151200000003</v>
      </c>
      <c r="Z83" s="550">
        <v>417.77805900000021</v>
      </c>
      <c r="AA83" s="550">
        <v>491.95510200000012</v>
      </c>
      <c r="AB83" s="550">
        <v>500.91021100000006</v>
      </c>
      <c r="AC83" s="550">
        <v>468.90243199999998</v>
      </c>
      <c r="AD83" s="550">
        <v>443.23915499999993</v>
      </c>
      <c r="AE83" s="550">
        <v>427.80184099999997</v>
      </c>
      <c r="AF83" s="550">
        <v>440.17800399999993</v>
      </c>
      <c r="AG83" s="550">
        <v>432.85311500000006</v>
      </c>
      <c r="AH83" s="550">
        <v>420.67527599999994</v>
      </c>
      <c r="AI83" s="550">
        <v>510.707583</v>
      </c>
      <c r="AJ83" s="550">
        <v>513.77739999999994</v>
      </c>
      <c r="AK83" s="550">
        <v>505.75021400000008</v>
      </c>
      <c r="AL83" s="550">
        <v>541.07586299999969</v>
      </c>
      <c r="AM83" s="550">
        <v>597.55674699999986</v>
      </c>
      <c r="AN83" s="550">
        <v>607.1866379999999</v>
      </c>
      <c r="AO83" s="304">
        <v>639.96041200000025</v>
      </c>
      <c r="AP83" s="304">
        <v>689.50884679884382</v>
      </c>
      <c r="AQ83" s="304">
        <v>725.27266299999985</v>
      </c>
      <c r="AR83" s="304">
        <v>707.40954999999997</v>
      </c>
      <c r="AS83" s="304">
        <v>744.44170301158272</v>
      </c>
      <c r="AT83" s="304">
        <v>750.83511199999953</v>
      </c>
    </row>
    <row r="84" spans="1:46" ht="14.1" customHeight="1" x14ac:dyDescent="0.25">
      <c r="A84" s="319" t="s">
        <v>742</v>
      </c>
      <c r="B84" s="143"/>
      <c r="C84" s="293"/>
      <c r="D84" s="293"/>
      <c r="E84" s="293"/>
      <c r="F84" s="292" t="s">
        <v>743</v>
      </c>
      <c r="G84" s="143"/>
      <c r="H84" s="143"/>
      <c r="I84" s="289" t="s">
        <v>744</v>
      </c>
      <c r="J84" s="304"/>
      <c r="K84" s="304"/>
      <c r="L84" s="304"/>
      <c r="M84" s="304"/>
      <c r="N84" s="304"/>
      <c r="O84" s="550">
        <v>424.45110599999992</v>
      </c>
      <c r="P84" s="550">
        <v>410.58194600000002</v>
      </c>
      <c r="Q84" s="550">
        <v>402.125111</v>
      </c>
      <c r="R84" s="550">
        <v>371.23574999999994</v>
      </c>
      <c r="S84" s="550">
        <v>358.77589</v>
      </c>
      <c r="T84" s="550">
        <v>396.097825</v>
      </c>
      <c r="U84" s="550">
        <v>354.22700000000009</v>
      </c>
      <c r="V84" s="550">
        <v>367.35525900000005</v>
      </c>
      <c r="W84" s="550">
        <v>340.17410799999999</v>
      </c>
      <c r="X84" s="550">
        <v>325.73477199999996</v>
      </c>
      <c r="Y84" s="550">
        <v>308.70673900000003</v>
      </c>
      <c r="Z84" s="550">
        <v>288.64358599999997</v>
      </c>
      <c r="AA84" s="550">
        <v>268.69193600000006</v>
      </c>
      <c r="AB84" s="550">
        <v>268.57788200000005</v>
      </c>
      <c r="AC84" s="550">
        <v>242.39444899999995</v>
      </c>
      <c r="AD84" s="550">
        <v>282.00050199999998</v>
      </c>
      <c r="AE84" s="550">
        <v>258.63589300000001</v>
      </c>
      <c r="AF84" s="550">
        <v>240.73952199999999</v>
      </c>
      <c r="AG84" s="550">
        <v>251.37332699999999</v>
      </c>
      <c r="AH84" s="550">
        <v>233.86420399999994</v>
      </c>
      <c r="AI84" s="550">
        <v>237.55897900000002</v>
      </c>
      <c r="AJ84" s="550">
        <v>213.12888099999995</v>
      </c>
      <c r="AK84" s="550">
        <v>210.74612900000002</v>
      </c>
      <c r="AL84" s="550">
        <v>195.29494699999998</v>
      </c>
      <c r="AM84" s="550">
        <v>173.442555</v>
      </c>
      <c r="AN84" s="550">
        <v>185.624593</v>
      </c>
      <c r="AO84" s="304">
        <v>226.01183200000003</v>
      </c>
      <c r="AP84" s="304">
        <v>203.65463214209129</v>
      </c>
      <c r="AQ84" s="304">
        <v>185.896592</v>
      </c>
      <c r="AR84" s="304">
        <v>201.91206500000004</v>
      </c>
      <c r="AS84" s="304">
        <v>209.21862900000008</v>
      </c>
      <c r="AT84" s="304">
        <v>215.82389800000001</v>
      </c>
    </row>
    <row r="85" spans="1:46" ht="14.1" customHeight="1" x14ac:dyDescent="0.25">
      <c r="A85" s="292" t="s">
        <v>539</v>
      </c>
      <c r="B85" s="143"/>
      <c r="C85" s="293"/>
      <c r="D85" s="293"/>
      <c r="E85" s="293"/>
      <c r="F85" s="292" t="s">
        <v>540</v>
      </c>
      <c r="G85" s="143"/>
      <c r="H85" s="143"/>
      <c r="I85" s="305" t="s">
        <v>745</v>
      </c>
      <c r="J85" s="295"/>
      <c r="K85" s="295"/>
      <c r="L85" s="295"/>
      <c r="M85" s="295"/>
      <c r="N85" s="295"/>
      <c r="O85" s="519"/>
      <c r="P85" s="519"/>
      <c r="Q85" s="519"/>
      <c r="R85" s="519"/>
      <c r="S85" s="519"/>
      <c r="T85" s="519"/>
      <c r="U85" s="519"/>
      <c r="V85" s="519"/>
      <c r="W85" s="519"/>
      <c r="X85" s="519"/>
      <c r="Y85" s="519"/>
      <c r="Z85" s="519"/>
      <c r="AA85" s="519"/>
      <c r="AB85" s="519"/>
      <c r="AC85" s="519"/>
      <c r="AD85" s="519"/>
      <c r="AE85" s="519"/>
      <c r="AF85" s="519"/>
      <c r="AG85" s="519"/>
      <c r="AH85" s="519"/>
      <c r="AI85" s="519"/>
      <c r="AJ85" s="519"/>
      <c r="AK85" s="519"/>
      <c r="AL85" s="519"/>
      <c r="AM85" s="519"/>
      <c r="AN85" s="519"/>
      <c r="AO85" s="295"/>
      <c r="AP85" s="295"/>
      <c r="AQ85" s="295"/>
      <c r="AR85" s="295"/>
      <c r="AS85" s="295"/>
      <c r="AT85" s="295"/>
    </row>
    <row r="86" spans="1:46" ht="14.1" customHeight="1" x14ac:dyDescent="0.25">
      <c r="A86" s="292" t="s">
        <v>541</v>
      </c>
      <c r="B86" s="143"/>
      <c r="C86" s="293"/>
      <c r="D86" s="293"/>
      <c r="E86" s="293"/>
      <c r="F86" s="292" t="s">
        <v>542</v>
      </c>
      <c r="G86" s="143"/>
      <c r="H86" s="143"/>
      <c r="I86" s="305" t="s">
        <v>746</v>
      </c>
      <c r="J86" s="295"/>
      <c r="K86" s="295"/>
      <c r="L86" s="295"/>
      <c r="M86" s="295"/>
      <c r="N86" s="295"/>
      <c r="O86" s="519"/>
      <c r="P86" s="519"/>
      <c r="Q86" s="519"/>
      <c r="R86" s="519"/>
      <c r="S86" s="519"/>
      <c r="T86" s="519"/>
      <c r="U86" s="519"/>
      <c r="V86" s="519"/>
      <c r="W86" s="519"/>
      <c r="X86" s="519"/>
      <c r="Y86" s="519"/>
      <c r="Z86" s="519"/>
      <c r="AA86" s="519"/>
      <c r="AB86" s="519"/>
      <c r="AC86" s="519"/>
      <c r="AD86" s="519"/>
      <c r="AE86" s="519"/>
      <c r="AF86" s="519"/>
      <c r="AG86" s="519"/>
      <c r="AH86" s="519"/>
      <c r="AI86" s="519"/>
      <c r="AJ86" s="519"/>
      <c r="AK86" s="519"/>
      <c r="AL86" s="519"/>
      <c r="AM86" s="519"/>
      <c r="AN86" s="519"/>
      <c r="AO86" s="295"/>
      <c r="AP86" s="295"/>
      <c r="AQ86" s="295"/>
      <c r="AR86" s="295"/>
      <c r="AS86" s="295"/>
      <c r="AT86" s="295"/>
    </row>
    <row r="87" spans="1:46" ht="14.1" customHeight="1" x14ac:dyDescent="0.25">
      <c r="A87" s="327" t="s">
        <v>747</v>
      </c>
      <c r="B87" s="143"/>
      <c r="C87" s="293"/>
      <c r="D87" s="293"/>
      <c r="E87" s="293"/>
      <c r="F87" s="292" t="s">
        <v>748</v>
      </c>
      <c r="G87" s="143"/>
      <c r="H87" s="143"/>
      <c r="I87" s="289" t="s">
        <v>749</v>
      </c>
      <c r="J87" s="304"/>
      <c r="K87" s="304"/>
      <c r="L87" s="304"/>
      <c r="M87" s="304"/>
      <c r="N87" s="304"/>
      <c r="O87" s="550">
        <v>62.858013</v>
      </c>
      <c r="P87" s="550">
        <v>51.858962999999996</v>
      </c>
      <c r="Q87" s="550">
        <v>45.794919999999998</v>
      </c>
      <c r="R87" s="550">
        <v>48.781994999999988</v>
      </c>
      <c r="S87" s="550">
        <v>49.476987999999999</v>
      </c>
      <c r="T87" s="550">
        <v>48.947912000000002</v>
      </c>
      <c r="U87" s="550">
        <v>52.152999999999999</v>
      </c>
      <c r="V87" s="550">
        <v>47.821007999999992</v>
      </c>
      <c r="W87" s="550">
        <v>43.785955000000001</v>
      </c>
      <c r="X87" s="550">
        <v>42.349128000000007</v>
      </c>
      <c r="Y87" s="550">
        <v>35.680550000000004</v>
      </c>
      <c r="Z87" s="550">
        <v>0</v>
      </c>
      <c r="AA87" s="550">
        <v>19.834096999999996</v>
      </c>
      <c r="AB87" s="550">
        <v>18.231214999999999</v>
      </c>
      <c r="AC87" s="550">
        <v>19.042304999999999</v>
      </c>
      <c r="AD87" s="550">
        <v>16.548085</v>
      </c>
      <c r="AE87" s="550">
        <v>16.00675</v>
      </c>
      <c r="AF87" s="550">
        <v>13.7155</v>
      </c>
      <c r="AG87" s="550">
        <v>15.045840000000002</v>
      </c>
      <c r="AH87" s="550">
        <v>19.837214999999997</v>
      </c>
      <c r="AI87" s="550">
        <v>19.928004999999999</v>
      </c>
      <c r="AJ87" s="550">
        <v>20.562206</v>
      </c>
      <c r="AK87" s="550">
        <v>17.927603999999999</v>
      </c>
      <c r="AL87" s="550">
        <v>19.384357999999999</v>
      </c>
      <c r="AM87" s="550">
        <v>19.154620000000001</v>
      </c>
      <c r="AN87" s="550">
        <v>20.107083714285714</v>
      </c>
      <c r="AO87" s="304">
        <v>16.347908</v>
      </c>
      <c r="AP87" s="304">
        <v>16.431165</v>
      </c>
      <c r="AQ87" s="304">
        <v>14.990833000000002</v>
      </c>
      <c r="AR87" s="304">
        <v>15.132134000000001</v>
      </c>
      <c r="AS87" s="304">
        <v>13.774664</v>
      </c>
      <c r="AT87" s="304">
        <v>12.985013454545456</v>
      </c>
    </row>
    <row r="88" spans="1:46" ht="14.1" customHeight="1" x14ac:dyDescent="0.25">
      <c r="A88" s="292" t="s">
        <v>543</v>
      </c>
      <c r="B88" s="143"/>
      <c r="C88" s="293"/>
      <c r="D88" s="293"/>
      <c r="E88" s="293"/>
      <c r="F88" s="292" t="s">
        <v>544</v>
      </c>
      <c r="G88" s="143"/>
      <c r="H88" s="143"/>
      <c r="I88" s="305" t="s">
        <v>750</v>
      </c>
      <c r="J88" s="295"/>
      <c r="K88" s="295"/>
      <c r="L88" s="295"/>
      <c r="M88" s="295"/>
      <c r="N88" s="295"/>
      <c r="O88" s="519"/>
      <c r="P88" s="519"/>
      <c r="Q88" s="519"/>
      <c r="R88" s="519"/>
      <c r="S88" s="519"/>
      <c r="T88" s="519"/>
      <c r="U88" s="519"/>
      <c r="V88" s="519"/>
      <c r="W88" s="519"/>
      <c r="X88" s="519"/>
      <c r="Y88" s="519"/>
      <c r="Z88" s="519"/>
      <c r="AA88" s="519"/>
      <c r="AB88" s="519"/>
      <c r="AC88" s="519"/>
      <c r="AD88" s="519"/>
      <c r="AE88" s="519"/>
      <c r="AF88" s="519"/>
      <c r="AG88" s="519"/>
      <c r="AH88" s="519"/>
      <c r="AI88" s="519"/>
      <c r="AJ88" s="519"/>
      <c r="AK88" s="519"/>
      <c r="AL88" s="519"/>
      <c r="AM88" s="519"/>
      <c r="AN88" s="519"/>
      <c r="AO88" s="295"/>
      <c r="AP88" s="295"/>
      <c r="AQ88" s="295"/>
      <c r="AR88" s="295"/>
      <c r="AS88" s="295"/>
      <c r="AT88" s="295"/>
    </row>
    <row r="89" spans="1:46" ht="14.1" customHeight="1" x14ac:dyDescent="0.25">
      <c r="A89" s="293" t="s">
        <v>320</v>
      </c>
      <c r="B89" s="293"/>
      <c r="C89" s="293"/>
      <c r="D89" s="293"/>
      <c r="E89" s="293" t="s">
        <v>321</v>
      </c>
      <c r="F89" s="292"/>
      <c r="G89" s="143"/>
      <c r="H89" s="143"/>
      <c r="I89" s="305" t="s">
        <v>751</v>
      </c>
      <c r="J89" s="295"/>
      <c r="K89" s="295"/>
      <c r="L89" s="295"/>
      <c r="M89" s="295"/>
      <c r="N89" s="295"/>
      <c r="O89" s="519"/>
      <c r="P89" s="519"/>
      <c r="Q89" s="519"/>
      <c r="R89" s="519"/>
      <c r="S89" s="519"/>
      <c r="T89" s="519"/>
      <c r="U89" s="519"/>
      <c r="V89" s="519"/>
      <c r="W89" s="519"/>
      <c r="X89" s="519"/>
      <c r="Y89" s="519"/>
      <c r="Z89" s="519"/>
      <c r="AA89" s="519"/>
      <c r="AB89" s="519"/>
      <c r="AC89" s="519"/>
      <c r="AD89" s="519"/>
      <c r="AE89" s="519"/>
      <c r="AF89" s="519"/>
      <c r="AG89" s="519"/>
      <c r="AH89" s="519"/>
      <c r="AI89" s="519"/>
      <c r="AJ89" s="519"/>
      <c r="AK89" s="519"/>
      <c r="AL89" s="519"/>
      <c r="AM89" s="519"/>
      <c r="AN89" s="519"/>
      <c r="AO89" s="295"/>
      <c r="AP89" s="295"/>
      <c r="AQ89" s="295"/>
      <c r="AR89" s="295"/>
      <c r="AS89" s="295"/>
      <c r="AT89" s="295"/>
    </row>
    <row r="90" spans="1:46" ht="14.1" customHeight="1" x14ac:dyDescent="0.25">
      <c r="A90" s="292" t="s">
        <v>545</v>
      </c>
      <c r="B90" s="143"/>
      <c r="C90" s="293"/>
      <c r="D90" s="293"/>
      <c r="E90" s="293"/>
      <c r="F90" s="292" t="s">
        <v>546</v>
      </c>
      <c r="G90" s="143"/>
      <c r="H90" s="143"/>
      <c r="I90" s="305" t="s">
        <v>752</v>
      </c>
      <c r="J90" s="295"/>
      <c r="K90" s="295"/>
      <c r="L90" s="295"/>
      <c r="M90" s="295"/>
      <c r="N90" s="295"/>
      <c r="O90" s="519"/>
      <c r="P90" s="519"/>
      <c r="Q90" s="519"/>
      <c r="R90" s="519"/>
      <c r="S90" s="519"/>
      <c r="T90" s="519"/>
      <c r="U90" s="519"/>
      <c r="V90" s="519"/>
      <c r="W90" s="519"/>
      <c r="X90" s="519"/>
      <c r="Y90" s="519"/>
      <c r="Z90" s="519"/>
      <c r="AA90" s="519"/>
      <c r="AB90" s="519"/>
      <c r="AC90" s="519"/>
      <c r="AD90" s="519"/>
      <c r="AE90" s="519"/>
      <c r="AF90" s="519"/>
      <c r="AG90" s="519"/>
      <c r="AH90" s="519"/>
      <c r="AI90" s="519"/>
      <c r="AJ90" s="519"/>
      <c r="AK90" s="519"/>
      <c r="AL90" s="519"/>
      <c r="AM90" s="519"/>
      <c r="AN90" s="519"/>
      <c r="AO90" s="295"/>
      <c r="AP90" s="295"/>
      <c r="AQ90" s="295"/>
      <c r="AR90" s="295"/>
      <c r="AS90" s="295"/>
      <c r="AT90" s="295"/>
    </row>
    <row r="91" spans="1:46" ht="14.1" customHeight="1" x14ac:dyDescent="0.25">
      <c r="A91" s="292" t="s">
        <v>547</v>
      </c>
      <c r="B91" s="143"/>
      <c r="C91" s="293"/>
      <c r="D91" s="293"/>
      <c r="E91" s="293"/>
      <c r="F91" s="292" t="s">
        <v>548</v>
      </c>
      <c r="G91" s="143"/>
      <c r="H91" s="143"/>
      <c r="I91" s="305" t="s">
        <v>753</v>
      </c>
      <c r="J91" s="304"/>
      <c r="K91" s="304"/>
      <c r="L91" s="304"/>
      <c r="M91" s="304"/>
      <c r="N91" s="304"/>
      <c r="O91" s="550">
        <v>62.170008999999986</v>
      </c>
      <c r="P91" s="550">
        <v>76.034744000000003</v>
      </c>
      <c r="Q91" s="550">
        <v>91.26978299999999</v>
      </c>
      <c r="R91" s="550">
        <v>76.385006000000004</v>
      </c>
      <c r="S91" s="550">
        <v>63.01187800000001</v>
      </c>
      <c r="T91" s="550">
        <v>75.751103000000001</v>
      </c>
      <c r="U91" s="550">
        <v>0</v>
      </c>
      <c r="V91" s="550">
        <v>83.716789999999989</v>
      </c>
      <c r="W91" s="550">
        <v>85.507989999999978</v>
      </c>
      <c r="X91" s="550">
        <v>87.998069000000001</v>
      </c>
      <c r="Y91" s="550">
        <v>88.207497000000004</v>
      </c>
      <c r="Z91" s="550">
        <v>0</v>
      </c>
      <c r="AA91" s="550">
        <v>88.782945000000026</v>
      </c>
      <c r="AB91" s="550">
        <v>88.851298000000028</v>
      </c>
      <c r="AC91" s="550">
        <v>90.606244000000018</v>
      </c>
      <c r="AD91" s="550">
        <v>85.099298999999988</v>
      </c>
      <c r="AE91" s="550">
        <v>83.82672700000002</v>
      </c>
      <c r="AF91" s="550">
        <v>84.446548000000007</v>
      </c>
      <c r="AG91" s="550">
        <v>84.266149000000041</v>
      </c>
      <c r="AH91" s="550">
        <v>77.592862000000011</v>
      </c>
      <c r="AI91" s="550">
        <v>73.913815999999983</v>
      </c>
      <c r="AJ91" s="550">
        <v>68.461453000000006</v>
      </c>
      <c r="AK91" s="550">
        <v>68.449769999999987</v>
      </c>
      <c r="AL91" s="550">
        <v>75.338074999999989</v>
      </c>
      <c r="AM91" s="550">
        <v>91.661197000000016</v>
      </c>
      <c r="AN91" s="550">
        <v>96.190268999999986</v>
      </c>
      <c r="AO91" s="304">
        <v>93.764229999999998</v>
      </c>
      <c r="AP91" s="304">
        <v>94.311585000000008</v>
      </c>
      <c r="AQ91" s="304">
        <v>94.701273999999998</v>
      </c>
      <c r="AR91" s="304">
        <v>114.46593100000001</v>
      </c>
      <c r="AS91" s="304">
        <v>100.99155500000001</v>
      </c>
      <c r="AT91" s="304">
        <v>153.98643700000002</v>
      </c>
    </row>
    <row r="92" spans="1:46" ht="14.1" customHeight="1" x14ac:dyDescent="0.25">
      <c r="A92" s="292" t="s">
        <v>549</v>
      </c>
      <c r="B92" s="143"/>
      <c r="C92" s="293"/>
      <c r="D92" s="293"/>
      <c r="E92" s="293"/>
      <c r="F92" s="292" t="s">
        <v>550</v>
      </c>
      <c r="G92" s="143"/>
      <c r="H92" s="143"/>
      <c r="I92" s="305" t="s">
        <v>754</v>
      </c>
      <c r="J92" s="304"/>
      <c r="K92" s="304"/>
      <c r="L92" s="304"/>
      <c r="M92" s="304"/>
      <c r="N92" s="304"/>
      <c r="O92" s="550">
        <v>65.213960999999983</v>
      </c>
      <c r="P92" s="550">
        <v>67.907008999999988</v>
      </c>
      <c r="Q92" s="550">
        <v>67.393124999999998</v>
      </c>
      <c r="R92" s="550">
        <v>64.060203999999999</v>
      </c>
      <c r="S92" s="550">
        <v>59.791110999999994</v>
      </c>
      <c r="T92" s="550">
        <v>57.403002999999977</v>
      </c>
      <c r="U92" s="550">
        <v>57.185999999999993</v>
      </c>
      <c r="V92" s="550">
        <v>61.166918000000003</v>
      </c>
      <c r="W92" s="550">
        <v>61.317130000000006</v>
      </c>
      <c r="X92" s="550">
        <v>61.583093000000019</v>
      </c>
      <c r="Y92" s="550">
        <v>58.402699999999996</v>
      </c>
      <c r="Z92" s="550">
        <v>0</v>
      </c>
      <c r="AA92" s="550">
        <v>73.086241999999984</v>
      </c>
      <c r="AB92" s="550">
        <v>77.349118999999988</v>
      </c>
      <c r="AC92" s="550">
        <v>69.467592999999994</v>
      </c>
      <c r="AD92" s="550">
        <v>73.756173000000004</v>
      </c>
      <c r="AE92" s="550">
        <v>78.107232999999994</v>
      </c>
      <c r="AF92" s="550">
        <v>70.50724799999999</v>
      </c>
      <c r="AG92" s="550">
        <v>79.033849000000018</v>
      </c>
      <c r="AH92" s="550">
        <v>78.586924000000025</v>
      </c>
      <c r="AI92" s="550">
        <v>79.272268999999994</v>
      </c>
      <c r="AJ92" s="550">
        <v>90.804502000000028</v>
      </c>
      <c r="AK92" s="550">
        <v>91.025372000000047</v>
      </c>
      <c r="AL92" s="550">
        <v>90.883510999999999</v>
      </c>
      <c r="AM92" s="550">
        <v>91.402759999999986</v>
      </c>
      <c r="AN92" s="550">
        <v>92.721398000000008</v>
      </c>
      <c r="AO92" s="304">
        <v>81.853698999999978</v>
      </c>
      <c r="AP92" s="304">
        <v>95.32236242857141</v>
      </c>
      <c r="AQ92" s="304">
        <v>81.675703999999982</v>
      </c>
      <c r="AR92" s="304">
        <v>81.821195000000003</v>
      </c>
      <c r="AS92" s="304">
        <v>81.151788000000025</v>
      </c>
      <c r="AT92" s="304">
        <v>82.449832999999998</v>
      </c>
    </row>
    <row r="93" spans="1:46" ht="14.1" customHeight="1" x14ac:dyDescent="0.25">
      <c r="A93" s="292" t="s">
        <v>551</v>
      </c>
      <c r="B93" s="143"/>
      <c r="C93" s="293"/>
      <c r="D93" s="293"/>
      <c r="E93" s="293"/>
      <c r="F93" s="292" t="s">
        <v>552</v>
      </c>
      <c r="G93" s="143"/>
      <c r="H93" s="143"/>
      <c r="I93" s="305" t="s">
        <v>755</v>
      </c>
      <c r="J93" s="304"/>
      <c r="K93" s="304"/>
      <c r="L93" s="304"/>
      <c r="M93" s="304"/>
      <c r="N93" s="304"/>
      <c r="O93" s="550">
        <v>984.99002399999983</v>
      </c>
      <c r="P93" s="550">
        <v>1007.1174530000003</v>
      </c>
      <c r="Q93" s="550">
        <v>963.43353999999999</v>
      </c>
      <c r="R93" s="550">
        <v>953.49754300000006</v>
      </c>
      <c r="S93" s="550">
        <v>924.26417500000002</v>
      </c>
      <c r="T93" s="550">
        <v>898.53751699999987</v>
      </c>
      <c r="U93" s="550">
        <v>923.6049999999999</v>
      </c>
      <c r="V93" s="550">
        <v>1034.2958739999999</v>
      </c>
      <c r="W93" s="550">
        <v>1018.502933</v>
      </c>
      <c r="X93" s="550">
        <v>1045.2167430000002</v>
      </c>
      <c r="Y93" s="550">
        <v>1014.5891970000002</v>
      </c>
      <c r="Z93" s="550">
        <v>1039.0148590000003</v>
      </c>
      <c r="AA93" s="550">
        <v>1037.063907</v>
      </c>
      <c r="AB93" s="550">
        <v>1046.772849</v>
      </c>
      <c r="AC93" s="550">
        <v>1042.0718999999997</v>
      </c>
      <c r="AD93" s="550">
        <v>991.87043299999993</v>
      </c>
      <c r="AE93" s="550">
        <v>986.72055499999999</v>
      </c>
      <c r="AF93" s="550">
        <v>947.32208400000013</v>
      </c>
      <c r="AG93" s="550">
        <v>889.23421899999994</v>
      </c>
      <c r="AH93" s="550">
        <v>852.98718499999984</v>
      </c>
      <c r="AI93" s="550">
        <v>809.38644399999998</v>
      </c>
      <c r="AJ93" s="550">
        <v>868.43703700000003</v>
      </c>
      <c r="AK93" s="550">
        <v>876.92075300000022</v>
      </c>
      <c r="AL93" s="550">
        <v>904.28424199999984</v>
      </c>
      <c r="AM93" s="550">
        <v>904.8164569999999</v>
      </c>
      <c r="AN93" s="550">
        <v>927.39932400000021</v>
      </c>
      <c r="AO93" s="304">
        <v>929.28909199999975</v>
      </c>
      <c r="AP93" s="304">
        <v>975.35723800000005</v>
      </c>
      <c r="AQ93" s="304">
        <v>931.14508699999976</v>
      </c>
      <c r="AR93" s="304">
        <v>1004.6081049999998</v>
      </c>
      <c r="AS93" s="304">
        <v>962.00999499999978</v>
      </c>
      <c r="AT93" s="304">
        <v>1063.8385349999994</v>
      </c>
    </row>
    <row r="94" spans="1:46" ht="14.1" customHeight="1" x14ac:dyDescent="0.25">
      <c r="A94" s="292" t="s">
        <v>553</v>
      </c>
      <c r="B94" s="143"/>
      <c r="C94" s="293"/>
      <c r="D94" s="293"/>
      <c r="E94" s="293"/>
      <c r="F94" s="292" t="s">
        <v>554</v>
      </c>
      <c r="G94" s="143"/>
      <c r="H94" s="143"/>
      <c r="I94" s="305" t="s">
        <v>756</v>
      </c>
      <c r="J94" s="304"/>
      <c r="K94" s="304"/>
      <c r="L94" s="304"/>
      <c r="M94" s="304"/>
      <c r="N94" s="304"/>
      <c r="O94" s="550">
        <v>0</v>
      </c>
      <c r="P94" s="550">
        <v>0</v>
      </c>
      <c r="Q94" s="550">
        <v>0</v>
      </c>
      <c r="R94" s="550">
        <v>0</v>
      </c>
      <c r="S94" s="550">
        <v>0</v>
      </c>
      <c r="T94" s="550">
        <v>0</v>
      </c>
      <c r="U94" s="550">
        <v>0</v>
      </c>
      <c r="V94" s="550">
        <v>13.834999999999999</v>
      </c>
      <c r="W94" s="550">
        <v>14.759</v>
      </c>
      <c r="X94" s="550">
        <v>7.0580000000000007</v>
      </c>
      <c r="Y94" s="550">
        <v>14.645999999999999</v>
      </c>
      <c r="Z94" s="550">
        <v>0</v>
      </c>
      <c r="AA94" s="550">
        <v>13.020600000000002</v>
      </c>
      <c r="AB94" s="550">
        <v>12.521699999999999</v>
      </c>
      <c r="AC94" s="550">
        <v>12.265999999999998</v>
      </c>
      <c r="AD94" s="550">
        <v>9.5268749999999986</v>
      </c>
      <c r="AE94" s="550">
        <v>12.085744</v>
      </c>
      <c r="AF94" s="550">
        <v>9.8855000000000004</v>
      </c>
      <c r="AG94" s="550">
        <v>6.9219999999999997</v>
      </c>
      <c r="AH94" s="550">
        <v>8.1754999999999995</v>
      </c>
      <c r="AI94" s="550">
        <v>9.3059449999999995</v>
      </c>
      <c r="AJ94" s="550">
        <v>8.7209899999999987</v>
      </c>
      <c r="AK94" s="550">
        <v>8.3367430000000002</v>
      </c>
      <c r="AL94" s="550">
        <v>8.8924839999999996</v>
      </c>
      <c r="AM94" s="550">
        <v>6.4194800000000001</v>
      </c>
      <c r="AN94" s="550">
        <v>7.633146</v>
      </c>
      <c r="AO94" s="304">
        <v>1.7812000000000001</v>
      </c>
      <c r="AP94" s="304">
        <v>9.1590289999999985</v>
      </c>
      <c r="AQ94" s="304">
        <v>5.665</v>
      </c>
      <c r="AR94" s="304">
        <v>4.5889999999999995</v>
      </c>
      <c r="AS94" s="304">
        <v>7.8958999999999993</v>
      </c>
      <c r="AT94" s="304">
        <v>7.3659999999999997</v>
      </c>
    </row>
    <row r="95" spans="1:46" ht="14.1" customHeight="1" x14ac:dyDescent="0.25">
      <c r="A95" s="328" t="s">
        <v>757</v>
      </c>
      <c r="B95" s="143"/>
      <c r="C95" s="293"/>
      <c r="D95" s="293"/>
      <c r="E95" s="293"/>
      <c r="F95" s="292" t="s">
        <v>758</v>
      </c>
      <c r="G95" s="143"/>
      <c r="H95" s="143"/>
      <c r="I95" s="289" t="s">
        <v>759</v>
      </c>
      <c r="J95" s="304"/>
      <c r="K95" s="304"/>
      <c r="L95" s="304"/>
      <c r="M95" s="304"/>
      <c r="N95" s="304"/>
      <c r="O95" s="550">
        <v>68.761025000000004</v>
      </c>
      <c r="P95" s="550">
        <v>76.704422000000022</v>
      </c>
      <c r="Q95" s="550">
        <v>55.325673999999992</v>
      </c>
      <c r="R95" s="550">
        <v>53.480732000000003</v>
      </c>
      <c r="S95" s="550">
        <v>54.559100000000015</v>
      </c>
      <c r="T95" s="550">
        <v>51.62600299999999</v>
      </c>
      <c r="U95" s="550">
        <v>50.195999999999998</v>
      </c>
      <c r="V95" s="550">
        <v>49.303123999999997</v>
      </c>
      <c r="W95" s="550">
        <v>50.805011999999991</v>
      </c>
      <c r="X95" s="550">
        <v>52.081083999999997</v>
      </c>
      <c r="Y95" s="550">
        <v>61.329264000000016</v>
      </c>
      <c r="Z95" s="550">
        <v>69.12352300000002</v>
      </c>
      <c r="AA95" s="550">
        <v>71.113727000000026</v>
      </c>
      <c r="AB95" s="550">
        <v>72.212737000000018</v>
      </c>
      <c r="AC95" s="550">
        <v>77.097228000000001</v>
      </c>
      <c r="AD95" s="550">
        <v>80.093151999999989</v>
      </c>
      <c r="AE95" s="550">
        <v>72.185622000000023</v>
      </c>
      <c r="AF95" s="550">
        <v>63.682643000000013</v>
      </c>
      <c r="AG95" s="550">
        <v>61.874317999999995</v>
      </c>
      <c r="AH95" s="550">
        <v>62.299953000000016</v>
      </c>
      <c r="AI95" s="550">
        <v>59.803524999999993</v>
      </c>
      <c r="AJ95" s="550">
        <v>60.734813999999993</v>
      </c>
      <c r="AK95" s="550">
        <v>58.956954999999986</v>
      </c>
      <c r="AL95" s="550">
        <v>58.685738999999991</v>
      </c>
      <c r="AM95" s="550">
        <v>69.619628000000006</v>
      </c>
      <c r="AN95" s="550">
        <v>63.891957999999988</v>
      </c>
      <c r="AO95" s="304">
        <v>59.924450999999998</v>
      </c>
      <c r="AP95" s="304">
        <v>59.582238999999994</v>
      </c>
      <c r="AQ95" s="304">
        <v>70.345343999999997</v>
      </c>
      <c r="AR95" s="304">
        <v>64.691112000000004</v>
      </c>
      <c r="AS95" s="304">
        <v>85.689953999999972</v>
      </c>
      <c r="AT95" s="304">
        <v>81.185698999999971</v>
      </c>
    </row>
    <row r="96" spans="1:46" ht="14.1" customHeight="1" x14ac:dyDescent="0.25">
      <c r="A96" s="328" t="s">
        <v>760</v>
      </c>
      <c r="B96" s="143"/>
      <c r="C96" s="293"/>
      <c r="D96" s="293"/>
      <c r="E96" s="293"/>
      <c r="F96" s="292" t="s">
        <v>761</v>
      </c>
      <c r="G96" s="143"/>
      <c r="H96" s="143"/>
      <c r="I96" s="289" t="s">
        <v>762</v>
      </c>
      <c r="J96" s="304"/>
      <c r="K96" s="304"/>
      <c r="L96" s="304"/>
      <c r="M96" s="304"/>
      <c r="N96" s="304"/>
      <c r="O96" s="550">
        <v>89.880022000000025</v>
      </c>
      <c r="P96" s="550">
        <v>95.230889000000033</v>
      </c>
      <c r="Q96" s="550">
        <v>89.419044999999983</v>
      </c>
      <c r="R96" s="550">
        <v>70.232036999999977</v>
      </c>
      <c r="S96" s="550">
        <v>60.33298700000001</v>
      </c>
      <c r="T96" s="550">
        <v>54.312021000000016</v>
      </c>
      <c r="U96" s="550">
        <v>56.766000000000027</v>
      </c>
      <c r="V96" s="550">
        <v>57.706983000000008</v>
      </c>
      <c r="W96" s="550">
        <v>59.880047999999995</v>
      </c>
      <c r="X96" s="550">
        <v>57.067486999999993</v>
      </c>
      <c r="Y96" s="550">
        <v>72.12990400000001</v>
      </c>
      <c r="Z96" s="550">
        <v>75.639817000000008</v>
      </c>
      <c r="AA96" s="550">
        <v>76.032939999999996</v>
      </c>
      <c r="AB96" s="550">
        <v>91.032752000000016</v>
      </c>
      <c r="AC96" s="550">
        <v>75.365292000000011</v>
      </c>
      <c r="AD96" s="550">
        <v>60.841505999999995</v>
      </c>
      <c r="AE96" s="550">
        <v>63.945672999999999</v>
      </c>
      <c r="AF96" s="550">
        <v>67.159995000000009</v>
      </c>
      <c r="AG96" s="550">
        <v>64.732469000000009</v>
      </c>
      <c r="AH96" s="550">
        <v>66.493762000000004</v>
      </c>
      <c r="AI96" s="550">
        <v>59.383254000000001</v>
      </c>
      <c r="AJ96" s="550">
        <v>58.96274099999998</v>
      </c>
      <c r="AK96" s="550">
        <v>61.636928000000012</v>
      </c>
      <c r="AL96" s="550">
        <v>57.777563999999998</v>
      </c>
      <c r="AM96" s="550">
        <v>57.602758999999999</v>
      </c>
      <c r="AN96" s="550">
        <v>57.214348999999999</v>
      </c>
      <c r="AO96" s="304">
        <v>58.347196000000011</v>
      </c>
      <c r="AP96" s="304">
        <v>57.305814000000012</v>
      </c>
      <c r="AQ96" s="304">
        <v>53.768384999999995</v>
      </c>
      <c r="AR96" s="304">
        <v>53.682797000000008</v>
      </c>
      <c r="AS96" s="304">
        <v>58.24240600000001</v>
      </c>
      <c r="AT96" s="304">
        <v>57.296829000000002</v>
      </c>
    </row>
    <row r="97" spans="1:46" ht="14.1" customHeight="1" x14ac:dyDescent="0.25">
      <c r="A97" s="328" t="s">
        <v>763</v>
      </c>
      <c r="B97" s="143"/>
      <c r="C97" s="293"/>
      <c r="D97" s="293"/>
      <c r="E97" s="293"/>
      <c r="F97" s="292" t="s">
        <v>764</v>
      </c>
      <c r="G97" s="143"/>
      <c r="H97" s="143"/>
      <c r="I97" s="289" t="s">
        <v>765</v>
      </c>
      <c r="J97" s="304"/>
      <c r="K97" s="304"/>
      <c r="L97" s="304"/>
      <c r="M97" s="304"/>
      <c r="N97" s="304"/>
      <c r="O97" s="550">
        <v>28.236112999999996</v>
      </c>
      <c r="P97" s="550">
        <v>72.373783000000017</v>
      </c>
      <c r="Q97" s="550">
        <v>71.646942999999979</v>
      </c>
      <c r="R97" s="550">
        <v>27.026095999999995</v>
      </c>
      <c r="S97" s="550">
        <v>30.801138999999996</v>
      </c>
      <c r="T97" s="550">
        <v>27.794977999999997</v>
      </c>
      <c r="U97" s="550">
        <v>0</v>
      </c>
      <c r="V97" s="550">
        <v>30.389153999999998</v>
      </c>
      <c r="W97" s="550">
        <v>30.660930999999994</v>
      </c>
      <c r="X97" s="550">
        <v>27.467745000000001</v>
      </c>
      <c r="Y97" s="550">
        <v>33.664895999999999</v>
      </c>
      <c r="Z97" s="550">
        <v>0</v>
      </c>
      <c r="AA97" s="550">
        <v>29.619366000000003</v>
      </c>
      <c r="AB97" s="550">
        <v>29.141792000000006</v>
      </c>
      <c r="AC97" s="550">
        <v>25.155513000000006</v>
      </c>
      <c r="AD97" s="550">
        <v>20.807867000000005</v>
      </c>
      <c r="AE97" s="550">
        <v>20.569323000000001</v>
      </c>
      <c r="AF97" s="550">
        <v>21.912450000000007</v>
      </c>
      <c r="AG97" s="550">
        <v>28.866211000000003</v>
      </c>
      <c r="AH97" s="550">
        <v>25.779070000000001</v>
      </c>
      <c r="AI97" s="550">
        <v>17.342426000000003</v>
      </c>
      <c r="AJ97" s="550">
        <v>24.590748999999999</v>
      </c>
      <c r="AK97" s="550">
        <v>24.996913000000003</v>
      </c>
      <c r="AL97" s="550">
        <v>19.850546000000005</v>
      </c>
      <c r="AM97" s="550">
        <v>22.475219999999997</v>
      </c>
      <c r="AN97" s="550">
        <v>21.484552999999998</v>
      </c>
      <c r="AO97" s="304">
        <v>21.888350000000003</v>
      </c>
      <c r="AP97" s="304">
        <v>19.402591999999999</v>
      </c>
      <c r="AQ97" s="304">
        <v>19.127932000000001</v>
      </c>
      <c r="AR97" s="304">
        <v>19.417831000000003</v>
      </c>
      <c r="AS97" s="304">
        <v>19.065676999999997</v>
      </c>
      <c r="AT97" s="304">
        <v>19.288395000000001</v>
      </c>
    </row>
    <row r="98" spans="1:46" ht="14.1" customHeight="1" x14ac:dyDescent="0.25">
      <c r="A98" s="292" t="s">
        <v>555</v>
      </c>
      <c r="B98" s="143"/>
      <c r="C98" s="293"/>
      <c r="D98" s="293"/>
      <c r="E98" s="293"/>
      <c r="F98" s="292" t="s">
        <v>556</v>
      </c>
      <c r="G98" s="143"/>
      <c r="H98" s="143"/>
      <c r="I98" s="305" t="s">
        <v>766</v>
      </c>
      <c r="J98" s="304"/>
      <c r="K98" s="304"/>
      <c r="L98" s="304"/>
      <c r="M98" s="304"/>
      <c r="N98" s="304"/>
      <c r="O98" s="550">
        <v>55.912134999999999</v>
      </c>
      <c r="P98" s="550">
        <v>51.131433999999999</v>
      </c>
      <c r="Q98" s="550">
        <v>49.775845999999987</v>
      </c>
      <c r="R98" s="550">
        <v>49.526968999999987</v>
      </c>
      <c r="S98" s="550">
        <v>49.95905299999999</v>
      </c>
      <c r="T98" s="550">
        <v>42.347854999999996</v>
      </c>
      <c r="U98" s="550">
        <v>46.47999999999999</v>
      </c>
      <c r="V98" s="550">
        <v>45.432085000000001</v>
      </c>
      <c r="W98" s="550">
        <v>52.663971999999987</v>
      </c>
      <c r="X98" s="550">
        <v>54.769117000000001</v>
      </c>
      <c r="Y98" s="550">
        <v>61.636362000000005</v>
      </c>
      <c r="Z98" s="550">
        <v>50.774750000000004</v>
      </c>
      <c r="AA98" s="550">
        <v>55.95423199999999</v>
      </c>
      <c r="AB98" s="550">
        <v>55.053664999999995</v>
      </c>
      <c r="AC98" s="550">
        <v>53.722870000000007</v>
      </c>
      <c r="AD98" s="550">
        <v>62.262770999999994</v>
      </c>
      <c r="AE98" s="550">
        <v>65.029078999999996</v>
      </c>
      <c r="AF98" s="550">
        <v>67.166975999999991</v>
      </c>
      <c r="AG98" s="550">
        <v>59.474653000000004</v>
      </c>
      <c r="AH98" s="550">
        <v>47.981142000000006</v>
      </c>
      <c r="AI98" s="550">
        <v>59.40328199999999</v>
      </c>
      <c r="AJ98" s="550">
        <v>70.570152999999991</v>
      </c>
      <c r="AK98" s="550">
        <v>61.812851999999999</v>
      </c>
      <c r="AL98" s="550">
        <v>55.105638000000006</v>
      </c>
      <c r="AM98" s="550">
        <v>63.392291000000007</v>
      </c>
      <c r="AN98" s="550">
        <v>67.024786999999989</v>
      </c>
      <c r="AO98" s="304">
        <v>86.988755000000012</v>
      </c>
      <c r="AP98" s="304">
        <v>75.777611999999991</v>
      </c>
      <c r="AQ98" s="304">
        <v>81.850595517587962</v>
      </c>
      <c r="AR98" s="304">
        <v>79.207020999999997</v>
      </c>
      <c r="AS98" s="304">
        <v>82.875877999999972</v>
      </c>
      <c r="AT98" s="304">
        <v>94.800204000000008</v>
      </c>
    </row>
    <row r="99" spans="1:46" ht="14.1" customHeight="1" x14ac:dyDescent="0.25">
      <c r="A99" s="284" t="s">
        <v>557</v>
      </c>
      <c r="B99" s="143"/>
      <c r="C99" s="293"/>
      <c r="D99" s="293"/>
      <c r="E99" s="293"/>
      <c r="F99" s="292" t="s">
        <v>558</v>
      </c>
      <c r="G99" s="143"/>
      <c r="H99" s="143"/>
      <c r="I99" s="305" t="s">
        <v>767</v>
      </c>
      <c r="J99" s="304"/>
      <c r="K99" s="304"/>
      <c r="L99" s="304"/>
      <c r="M99" s="304"/>
      <c r="N99" s="304"/>
      <c r="O99" s="550">
        <v>104.95450900000003</v>
      </c>
      <c r="P99" s="550">
        <v>102.78825300000003</v>
      </c>
      <c r="Q99" s="550">
        <v>96.561732000000021</v>
      </c>
      <c r="R99" s="550">
        <v>101.09512199999998</v>
      </c>
      <c r="S99" s="550">
        <v>86.383021999999997</v>
      </c>
      <c r="T99" s="550">
        <v>73.535578000000001</v>
      </c>
      <c r="U99" s="550">
        <v>74.134</v>
      </c>
      <c r="V99" s="550">
        <v>66.136452999999989</v>
      </c>
      <c r="W99" s="550">
        <v>53.999045000000002</v>
      </c>
      <c r="X99" s="550">
        <v>60.310717999999987</v>
      </c>
      <c r="Y99" s="550">
        <v>61.163347000000002</v>
      </c>
      <c r="Z99" s="550">
        <v>65.456755000000015</v>
      </c>
      <c r="AA99" s="550">
        <v>65.094520000000017</v>
      </c>
      <c r="AB99" s="550">
        <v>60.450913</v>
      </c>
      <c r="AC99" s="550">
        <v>54.750592999999988</v>
      </c>
      <c r="AD99" s="550">
        <v>48.196694999999998</v>
      </c>
      <c r="AE99" s="550">
        <v>56.483807000000013</v>
      </c>
      <c r="AF99" s="550">
        <v>35.354820000000004</v>
      </c>
      <c r="AG99" s="550">
        <v>39.966234</v>
      </c>
      <c r="AH99" s="550">
        <v>46.322290000000002</v>
      </c>
      <c r="AI99" s="550">
        <v>50.361298000000005</v>
      </c>
      <c r="AJ99" s="550">
        <v>58.493974000000009</v>
      </c>
      <c r="AK99" s="550">
        <v>50.21017100000001</v>
      </c>
      <c r="AL99" s="550">
        <v>49.352209999999999</v>
      </c>
      <c r="AM99" s="550">
        <v>48.815792000000002</v>
      </c>
      <c r="AN99" s="550">
        <v>58.080904000000011</v>
      </c>
      <c r="AO99" s="304">
        <v>59.861674999999991</v>
      </c>
      <c r="AP99" s="304">
        <v>63.430934000000001</v>
      </c>
      <c r="AQ99" s="304">
        <v>68.403793999999991</v>
      </c>
      <c r="AR99" s="304">
        <v>58.61498611678833</v>
      </c>
      <c r="AS99" s="304">
        <v>65.030404000000004</v>
      </c>
      <c r="AT99" s="304">
        <v>62.122092483221479</v>
      </c>
    </row>
    <row r="100" spans="1:46" ht="14.1" customHeight="1" x14ac:dyDescent="0.25">
      <c r="A100" s="292" t="s">
        <v>559</v>
      </c>
      <c r="B100" s="143"/>
      <c r="C100" s="293"/>
      <c r="D100" s="293"/>
      <c r="E100" s="293"/>
      <c r="F100" s="292" t="s">
        <v>560</v>
      </c>
      <c r="G100" s="143"/>
      <c r="H100" s="143"/>
      <c r="I100" s="305" t="s">
        <v>731</v>
      </c>
      <c r="J100" s="304"/>
      <c r="K100" s="304"/>
      <c r="L100" s="304"/>
      <c r="M100" s="304"/>
      <c r="N100" s="304"/>
      <c r="O100" s="550">
        <v>22.263999999999996</v>
      </c>
      <c r="P100" s="550">
        <v>20.273007999999997</v>
      </c>
      <c r="Q100" s="550">
        <v>19.304998999999995</v>
      </c>
      <c r="R100" s="550">
        <v>22.823023999999997</v>
      </c>
      <c r="S100" s="550">
        <v>20.220003999999999</v>
      </c>
      <c r="T100" s="550">
        <v>21.533991</v>
      </c>
      <c r="U100" s="550">
        <v>1.514</v>
      </c>
      <c r="V100" s="550">
        <v>1.5849939999999998</v>
      </c>
      <c r="W100" s="550">
        <v>3.7869999999999999</v>
      </c>
      <c r="X100" s="550">
        <v>5.6535010000000003</v>
      </c>
      <c r="Y100" s="550">
        <v>19.259</v>
      </c>
      <c r="Z100" s="550">
        <v>0</v>
      </c>
      <c r="AA100" s="550">
        <v>0.34792000000000001</v>
      </c>
      <c r="AB100" s="550">
        <v>1.1612499999999999</v>
      </c>
      <c r="AC100" s="550">
        <v>6.702</v>
      </c>
      <c r="AD100" s="550">
        <v>1.514</v>
      </c>
      <c r="AE100" s="550">
        <v>1.47</v>
      </c>
      <c r="AF100" s="550">
        <v>3.0375000000000001</v>
      </c>
      <c r="AG100" s="550">
        <v>7.3044499999999992</v>
      </c>
      <c r="AH100" s="550">
        <v>2.2915000000000001</v>
      </c>
      <c r="AI100" s="550">
        <v>2.7650000000000001</v>
      </c>
      <c r="AJ100" s="550">
        <v>2.4350000000000001</v>
      </c>
      <c r="AK100" s="550">
        <v>2.7669700000000002</v>
      </c>
      <c r="AL100" s="550">
        <v>3.2292749999999995</v>
      </c>
      <c r="AM100" s="550">
        <v>2.3983020000000002</v>
      </c>
      <c r="AN100" s="550">
        <v>1.98878</v>
      </c>
      <c r="AO100" s="304">
        <v>1.7812000000000001</v>
      </c>
      <c r="AP100" s="304">
        <v>2.6568500000000004</v>
      </c>
      <c r="AQ100" s="304">
        <v>2.3512999999999997</v>
      </c>
      <c r="AR100" s="304">
        <v>2.606576</v>
      </c>
      <c r="AS100" s="304">
        <v>2.0888149999999999</v>
      </c>
      <c r="AT100" s="304">
        <v>2.03024</v>
      </c>
    </row>
    <row r="101" spans="1:46" ht="14.1" customHeight="1" x14ac:dyDescent="0.25">
      <c r="A101" s="328" t="s">
        <v>768</v>
      </c>
      <c r="B101" s="143"/>
      <c r="C101" s="293"/>
      <c r="D101" s="293"/>
      <c r="E101" s="293"/>
      <c r="F101" s="292" t="s">
        <v>769</v>
      </c>
      <c r="G101" s="143"/>
      <c r="H101" s="143"/>
      <c r="I101" s="305" t="s">
        <v>770</v>
      </c>
      <c r="J101" s="304"/>
      <c r="K101" s="304"/>
      <c r="L101" s="304"/>
      <c r="M101" s="304"/>
      <c r="N101" s="304"/>
      <c r="O101" s="550">
        <v>0</v>
      </c>
      <c r="P101" s="550">
        <v>0</v>
      </c>
      <c r="Q101" s="550">
        <v>0</v>
      </c>
      <c r="R101" s="550">
        <v>0</v>
      </c>
      <c r="S101" s="550">
        <v>0</v>
      </c>
      <c r="T101" s="550">
        <v>0</v>
      </c>
      <c r="U101" s="550">
        <v>0</v>
      </c>
      <c r="V101" s="550">
        <v>13.874001999999999</v>
      </c>
      <c r="W101" s="550">
        <v>10.334000000000001</v>
      </c>
      <c r="X101" s="550">
        <v>8.5115300000000005</v>
      </c>
      <c r="Y101" s="550">
        <v>8.5547000000000004</v>
      </c>
      <c r="Z101" s="550">
        <v>0</v>
      </c>
      <c r="AA101" s="550">
        <v>17.776024</v>
      </c>
      <c r="AB101" s="550">
        <v>17.891994999999998</v>
      </c>
      <c r="AC101" s="550">
        <v>9.629999999999999</v>
      </c>
      <c r="AD101" s="550">
        <v>11.19698</v>
      </c>
      <c r="AE101" s="550">
        <v>15.442002999999998</v>
      </c>
      <c r="AF101" s="550">
        <v>11.870975</v>
      </c>
      <c r="AG101" s="550">
        <v>13.107025</v>
      </c>
      <c r="AH101" s="550">
        <v>11.209992</v>
      </c>
      <c r="AI101" s="550">
        <v>11.655479999999999</v>
      </c>
      <c r="AJ101" s="550">
        <v>10.892925000000002</v>
      </c>
      <c r="AK101" s="550">
        <v>6.8265989999999999</v>
      </c>
      <c r="AL101" s="550">
        <v>6.9551639999999999</v>
      </c>
      <c r="AM101" s="550">
        <v>6.527474999999999</v>
      </c>
      <c r="AN101" s="550">
        <v>6.5390989999999993</v>
      </c>
      <c r="AO101" s="304">
        <v>6.2759999999999998</v>
      </c>
      <c r="AP101" s="304">
        <v>5.6552360000000004</v>
      </c>
      <c r="AQ101" s="304">
        <v>6.3670799999999996</v>
      </c>
      <c r="AR101" s="304">
        <v>6.6180000000000003</v>
      </c>
      <c r="AS101" s="304">
        <v>6.702</v>
      </c>
      <c r="AT101" s="304">
        <v>7.1960600000000001</v>
      </c>
    </row>
    <row r="102" spans="1:46" ht="14.1" customHeight="1" x14ac:dyDescent="0.25">
      <c r="A102" s="328" t="s">
        <v>771</v>
      </c>
      <c r="B102" s="143"/>
      <c r="C102" s="293"/>
      <c r="D102" s="293"/>
      <c r="E102" s="293"/>
      <c r="F102" s="292" t="s">
        <v>772</v>
      </c>
      <c r="G102" s="143"/>
      <c r="H102" s="143"/>
      <c r="I102" s="305" t="s">
        <v>773</v>
      </c>
      <c r="J102" s="304"/>
      <c r="K102" s="304"/>
      <c r="L102" s="304"/>
      <c r="M102" s="304"/>
      <c r="N102" s="304"/>
      <c r="O102" s="550">
        <v>0</v>
      </c>
      <c r="P102" s="550">
        <v>0</v>
      </c>
      <c r="Q102" s="550">
        <v>0</v>
      </c>
      <c r="R102" s="550">
        <v>0</v>
      </c>
      <c r="S102" s="550">
        <v>0</v>
      </c>
      <c r="T102" s="550">
        <v>0</v>
      </c>
      <c r="U102" s="550">
        <v>0</v>
      </c>
      <c r="V102" s="550">
        <v>0</v>
      </c>
      <c r="W102" s="550">
        <v>0</v>
      </c>
      <c r="X102" s="550">
        <v>0</v>
      </c>
      <c r="Y102" s="550">
        <v>0</v>
      </c>
      <c r="Z102" s="550">
        <v>0</v>
      </c>
      <c r="AA102" s="550">
        <v>0</v>
      </c>
      <c r="AB102" s="550">
        <v>0</v>
      </c>
      <c r="AC102" s="550">
        <v>0</v>
      </c>
      <c r="AD102" s="550">
        <v>0</v>
      </c>
      <c r="AE102" s="550">
        <v>0</v>
      </c>
      <c r="AF102" s="550">
        <v>0</v>
      </c>
      <c r="AG102" s="550">
        <v>0</v>
      </c>
      <c r="AH102" s="550">
        <v>85.618560000000002</v>
      </c>
      <c r="AI102" s="550">
        <v>84.201754999999991</v>
      </c>
      <c r="AJ102" s="550">
        <v>91.213827999999992</v>
      </c>
      <c r="AK102" s="550">
        <v>76.228449999999995</v>
      </c>
      <c r="AL102" s="550">
        <v>73.20574000000002</v>
      </c>
      <c r="AM102" s="550">
        <v>78.596869999999996</v>
      </c>
      <c r="AN102" s="550">
        <v>78.020820000000001</v>
      </c>
      <c r="AO102" s="304">
        <v>47.357619999999997</v>
      </c>
      <c r="AP102" s="304">
        <v>69.906800000000004</v>
      </c>
      <c r="AQ102" s="304">
        <v>57.536329999999992</v>
      </c>
      <c r="AR102" s="304">
        <v>61.014019999999988</v>
      </c>
      <c r="AS102" s="304">
        <v>62.022193999999985</v>
      </c>
      <c r="AT102" s="304">
        <v>60.578467000000003</v>
      </c>
    </row>
    <row r="103" spans="1:46" ht="14.1" customHeight="1" x14ac:dyDescent="0.25">
      <c r="A103" s="292" t="s">
        <v>561</v>
      </c>
      <c r="B103" s="143"/>
      <c r="C103" s="293"/>
      <c r="D103" s="293"/>
      <c r="E103" s="293"/>
      <c r="F103" s="292" t="s">
        <v>562</v>
      </c>
      <c r="G103" s="143"/>
      <c r="H103" s="143"/>
      <c r="I103" s="305" t="s">
        <v>774</v>
      </c>
      <c r="J103" s="304"/>
      <c r="K103" s="304"/>
      <c r="L103" s="304"/>
      <c r="M103" s="304"/>
      <c r="N103" s="304"/>
      <c r="O103" s="550">
        <v>427.92965899999973</v>
      </c>
      <c r="P103" s="550">
        <v>359.70397200000008</v>
      </c>
      <c r="Q103" s="550">
        <v>363.72519899999992</v>
      </c>
      <c r="R103" s="550">
        <v>334.06877700000001</v>
      </c>
      <c r="S103" s="550">
        <v>283.18624999999986</v>
      </c>
      <c r="T103" s="550">
        <v>250.74323100000004</v>
      </c>
      <c r="U103" s="550">
        <v>278.39599999999996</v>
      </c>
      <c r="V103" s="550">
        <v>274.42460599999993</v>
      </c>
      <c r="W103" s="550">
        <v>264.59549099999992</v>
      </c>
      <c r="X103" s="550">
        <v>289.65139800000009</v>
      </c>
      <c r="Y103" s="550">
        <v>290.19065099999995</v>
      </c>
      <c r="Z103" s="550">
        <v>277.37425099999996</v>
      </c>
      <c r="AA103" s="550">
        <v>289.41507100000013</v>
      </c>
      <c r="AB103" s="550">
        <v>306.48312699999991</v>
      </c>
      <c r="AC103" s="550">
        <v>300.21499799999998</v>
      </c>
      <c r="AD103" s="550">
        <v>200.15336700000009</v>
      </c>
      <c r="AE103" s="550">
        <v>228.22963200000001</v>
      </c>
      <c r="AF103" s="550">
        <v>226.26013400000002</v>
      </c>
      <c r="AG103" s="550">
        <v>203.29005000000004</v>
      </c>
      <c r="AH103" s="550">
        <v>194.09821600000001</v>
      </c>
      <c r="AI103" s="550">
        <v>166.66035299999996</v>
      </c>
      <c r="AJ103" s="550">
        <v>182.11946299999997</v>
      </c>
      <c r="AK103" s="550">
        <v>195.34222700000004</v>
      </c>
      <c r="AL103" s="550">
        <v>199.94873599999991</v>
      </c>
      <c r="AM103" s="550">
        <v>213.26705300000006</v>
      </c>
      <c r="AN103" s="550">
        <v>204.10957400000001</v>
      </c>
      <c r="AO103" s="304">
        <v>225.63464600000003</v>
      </c>
      <c r="AP103" s="304">
        <v>223.025262</v>
      </c>
      <c r="AQ103" s="304">
        <v>208.33890700000006</v>
      </c>
      <c r="AR103" s="304">
        <v>199.95808600000001</v>
      </c>
      <c r="AS103" s="304">
        <v>196.97278199999997</v>
      </c>
      <c r="AT103" s="304">
        <v>214.5616279999999</v>
      </c>
    </row>
    <row r="104" spans="1:46" ht="14.1" customHeight="1" x14ac:dyDescent="0.25">
      <c r="A104" s="284" t="s">
        <v>563</v>
      </c>
      <c r="B104" s="143"/>
      <c r="C104" s="293"/>
      <c r="D104" s="293"/>
      <c r="E104" s="292"/>
      <c r="F104" s="292" t="s">
        <v>564</v>
      </c>
      <c r="G104" s="143"/>
      <c r="H104" s="143"/>
      <c r="I104" s="305" t="s">
        <v>775</v>
      </c>
      <c r="J104" s="295"/>
      <c r="K104" s="295"/>
      <c r="L104" s="295"/>
      <c r="M104" s="295"/>
      <c r="N104" s="295"/>
      <c r="O104" s="519"/>
      <c r="P104" s="519"/>
      <c r="Q104" s="519"/>
      <c r="R104" s="519"/>
      <c r="S104" s="519"/>
      <c r="T104" s="519"/>
      <c r="U104" s="519"/>
      <c r="V104" s="519"/>
      <c r="W104" s="519"/>
      <c r="X104" s="519"/>
      <c r="Y104" s="519"/>
      <c r="Z104" s="519"/>
      <c r="AA104" s="519"/>
      <c r="AB104" s="519"/>
      <c r="AC104" s="519"/>
      <c r="AD104" s="519"/>
      <c r="AE104" s="519"/>
      <c r="AF104" s="519"/>
      <c r="AG104" s="519"/>
      <c r="AH104" s="519"/>
      <c r="AI104" s="519"/>
      <c r="AJ104" s="519"/>
      <c r="AK104" s="519"/>
      <c r="AL104" s="519"/>
      <c r="AM104" s="519"/>
      <c r="AN104" s="519"/>
      <c r="AO104" s="295"/>
      <c r="AP104" s="295"/>
      <c r="AQ104" s="295"/>
      <c r="AR104" s="295"/>
      <c r="AS104" s="295"/>
      <c r="AT104" s="295"/>
    </row>
    <row r="105" spans="1:46" ht="14.1" customHeight="1" x14ac:dyDescent="0.25">
      <c r="A105" s="293" t="s">
        <v>322</v>
      </c>
      <c r="B105" s="293"/>
      <c r="C105" s="293"/>
      <c r="D105" s="293"/>
      <c r="E105" s="293" t="s">
        <v>323</v>
      </c>
      <c r="F105" s="292"/>
      <c r="G105" s="143"/>
      <c r="H105" s="143"/>
      <c r="I105" s="305" t="s">
        <v>776</v>
      </c>
      <c r="J105" s="295"/>
      <c r="K105" s="295"/>
      <c r="L105" s="295"/>
      <c r="M105" s="295"/>
      <c r="N105" s="295"/>
      <c r="O105" s="519"/>
      <c r="P105" s="519"/>
      <c r="Q105" s="519"/>
      <c r="R105" s="519"/>
      <c r="S105" s="519"/>
      <c r="T105" s="519"/>
      <c r="U105" s="519"/>
      <c r="V105" s="519"/>
      <c r="W105" s="519"/>
      <c r="X105" s="519"/>
      <c r="Y105" s="519"/>
      <c r="Z105" s="519"/>
      <c r="AA105" s="519"/>
      <c r="AB105" s="519"/>
      <c r="AC105" s="519"/>
      <c r="AD105" s="519"/>
      <c r="AE105" s="519"/>
      <c r="AF105" s="519"/>
      <c r="AG105" s="519"/>
      <c r="AH105" s="519"/>
      <c r="AI105" s="519"/>
      <c r="AJ105" s="519"/>
      <c r="AK105" s="519"/>
      <c r="AL105" s="519"/>
      <c r="AM105" s="519"/>
      <c r="AN105" s="519"/>
      <c r="AO105" s="295"/>
      <c r="AP105" s="295"/>
      <c r="AQ105" s="295"/>
      <c r="AR105" s="295"/>
      <c r="AS105" s="295"/>
      <c r="AT105" s="295"/>
    </row>
    <row r="106" spans="1:46" ht="14.1" customHeight="1" x14ac:dyDescent="0.25">
      <c r="A106" s="293" t="s">
        <v>324</v>
      </c>
      <c r="B106" s="293"/>
      <c r="C106" s="293"/>
      <c r="D106" s="293"/>
      <c r="E106" s="293"/>
      <c r="F106" s="292" t="s">
        <v>325</v>
      </c>
      <c r="G106" s="143"/>
      <c r="H106" s="143"/>
      <c r="I106" s="305" t="s">
        <v>777</v>
      </c>
      <c r="J106" s="304"/>
      <c r="K106" s="304"/>
      <c r="L106" s="304"/>
      <c r="M106" s="304"/>
      <c r="N106" s="304"/>
      <c r="O106" s="550">
        <v>3160.2952420000015</v>
      </c>
      <c r="P106" s="550">
        <v>2665.3327710000003</v>
      </c>
      <c r="Q106" s="550">
        <v>2647.7782460000008</v>
      </c>
      <c r="R106" s="550">
        <v>2805.781637</v>
      </c>
      <c r="S106" s="550">
        <v>3108.8202869999991</v>
      </c>
      <c r="T106" s="550">
        <v>2841.1591850000004</v>
      </c>
      <c r="U106" s="550">
        <v>3326.3989999999999</v>
      </c>
      <c r="V106" s="550">
        <v>3360.22154</v>
      </c>
      <c r="W106" s="550">
        <v>3599.9247280000004</v>
      </c>
      <c r="X106" s="550">
        <v>3874.7398109999986</v>
      </c>
      <c r="Y106" s="550">
        <v>3766.3351860000016</v>
      </c>
      <c r="Z106" s="550">
        <v>3971.6902010000003</v>
      </c>
      <c r="AA106" s="550">
        <v>3979.7140919999993</v>
      </c>
      <c r="AB106" s="550">
        <v>3947.3254810000003</v>
      </c>
      <c r="AC106" s="550">
        <v>4383.4364020000012</v>
      </c>
      <c r="AD106" s="550">
        <v>4810.6145049999986</v>
      </c>
      <c r="AE106" s="550">
        <v>3801.1840199999997</v>
      </c>
      <c r="AF106" s="550">
        <v>4081.4723290000006</v>
      </c>
      <c r="AG106" s="550">
        <v>4049.4885449999988</v>
      </c>
      <c r="AH106" s="550">
        <v>4798.0540620000002</v>
      </c>
      <c r="AI106" s="550">
        <v>4312.7110399999983</v>
      </c>
      <c r="AJ106" s="550">
        <v>3864.1184169999983</v>
      </c>
      <c r="AK106" s="550">
        <v>4046.4111630000002</v>
      </c>
      <c r="AL106" s="550">
        <v>3772.8587709999993</v>
      </c>
      <c r="AM106" s="550">
        <v>4865.5018299999992</v>
      </c>
      <c r="AN106" s="550">
        <v>4832.6990630000018</v>
      </c>
      <c r="AO106" s="304">
        <v>5233.5425430000005</v>
      </c>
      <c r="AP106" s="304">
        <v>5163.4636680000003</v>
      </c>
      <c r="AQ106" s="304">
        <v>4768.5925429999998</v>
      </c>
      <c r="AR106" s="304">
        <v>5000.5601210000032</v>
      </c>
      <c r="AS106" s="304">
        <v>4312.8941240000004</v>
      </c>
      <c r="AT106" s="304">
        <v>4754.3812039999984</v>
      </c>
    </row>
    <row r="107" spans="1:46" ht="14.1" customHeight="1" x14ac:dyDescent="0.25">
      <c r="A107" s="293" t="s">
        <v>326</v>
      </c>
      <c r="B107" s="293"/>
      <c r="C107" s="293"/>
      <c r="D107" s="293"/>
      <c r="E107" s="293"/>
      <c r="F107" s="292" t="s">
        <v>327</v>
      </c>
      <c r="G107" s="143"/>
      <c r="H107" s="143"/>
      <c r="I107" s="305" t="s">
        <v>778</v>
      </c>
      <c r="J107" s="304"/>
      <c r="K107" s="304"/>
      <c r="L107" s="304"/>
      <c r="M107" s="304"/>
      <c r="N107" s="304"/>
      <c r="O107" s="550">
        <v>301.24603000000013</v>
      </c>
      <c r="P107" s="550">
        <v>318.256058</v>
      </c>
      <c r="Q107" s="550">
        <v>313.64895199999995</v>
      </c>
      <c r="R107" s="550">
        <v>323.57103099999995</v>
      </c>
      <c r="S107" s="550">
        <v>326.20101799999998</v>
      </c>
      <c r="T107" s="550">
        <v>330.75306000000006</v>
      </c>
      <c r="U107" s="550">
        <v>375.827</v>
      </c>
      <c r="V107" s="550">
        <v>448.07706100000001</v>
      </c>
      <c r="W107" s="550">
        <v>438.36188700000002</v>
      </c>
      <c r="X107" s="550">
        <v>403.81735699999996</v>
      </c>
      <c r="Y107" s="550">
        <v>416.49120299999998</v>
      </c>
      <c r="Z107" s="550">
        <v>547.79820600000005</v>
      </c>
      <c r="AA107" s="550">
        <v>511.74727599999994</v>
      </c>
      <c r="AB107" s="550">
        <v>573.11302600000022</v>
      </c>
      <c r="AC107" s="550">
        <v>546.58101999999997</v>
      </c>
      <c r="AD107" s="550">
        <v>474.94628500000005</v>
      </c>
      <c r="AE107" s="550">
        <v>634.86450599999966</v>
      </c>
      <c r="AF107" s="550">
        <v>558.80636900000013</v>
      </c>
      <c r="AG107" s="550">
        <v>670.16173000000003</v>
      </c>
      <c r="AH107" s="550">
        <v>563.56603999999982</v>
      </c>
      <c r="AI107" s="550">
        <v>664.97557999999992</v>
      </c>
      <c r="AJ107" s="550">
        <v>719.217986</v>
      </c>
      <c r="AK107" s="550">
        <v>748.49705100000006</v>
      </c>
      <c r="AL107" s="550">
        <v>753.99840799999993</v>
      </c>
      <c r="AM107" s="550">
        <v>778.63741199999981</v>
      </c>
      <c r="AN107" s="550">
        <v>703.96245500000009</v>
      </c>
      <c r="AO107" s="304">
        <v>630.40661199999988</v>
      </c>
      <c r="AP107" s="304">
        <v>634.4855327142858</v>
      </c>
      <c r="AQ107" s="304">
        <v>643.60788700000012</v>
      </c>
      <c r="AR107" s="304">
        <v>739.63238650477399</v>
      </c>
      <c r="AS107" s="304">
        <v>794.85001699999998</v>
      </c>
      <c r="AT107" s="304">
        <v>746.37988328443475</v>
      </c>
    </row>
    <row r="108" spans="1:46" ht="14.1" customHeight="1" x14ac:dyDescent="0.25">
      <c r="A108" s="292" t="s">
        <v>565</v>
      </c>
      <c r="B108" s="143"/>
      <c r="C108" s="293"/>
      <c r="D108" s="293"/>
      <c r="E108" s="293"/>
      <c r="F108" s="292" t="s">
        <v>566</v>
      </c>
      <c r="G108" s="143"/>
      <c r="H108" s="143"/>
      <c r="I108" s="305" t="s">
        <v>779</v>
      </c>
      <c r="J108" s="304"/>
      <c r="K108" s="304"/>
      <c r="L108" s="304"/>
      <c r="M108" s="304"/>
      <c r="N108" s="304"/>
      <c r="O108" s="550">
        <v>28.979034000000002</v>
      </c>
      <c r="P108" s="550">
        <v>18.019988000000009</v>
      </c>
      <c r="Q108" s="550">
        <v>15.004998999999996</v>
      </c>
      <c r="R108" s="550">
        <v>12.103997999999999</v>
      </c>
      <c r="S108" s="550">
        <v>12.707003999999998</v>
      </c>
      <c r="T108" s="550">
        <v>10.921019999999999</v>
      </c>
      <c r="U108" s="550">
        <v>13.200999999999999</v>
      </c>
      <c r="V108" s="550">
        <v>9.3610019999999992</v>
      </c>
      <c r="W108" s="550">
        <v>8.3070060000000012</v>
      </c>
      <c r="X108" s="550">
        <v>8.1078900000000012</v>
      </c>
      <c r="Y108" s="550">
        <v>4.6603160000000008</v>
      </c>
      <c r="Z108" s="550">
        <v>0</v>
      </c>
      <c r="AA108" s="550">
        <v>4.2885010000000001</v>
      </c>
      <c r="AB108" s="550">
        <v>4.0149010000000001</v>
      </c>
      <c r="AC108" s="550">
        <v>3.7969799999999996</v>
      </c>
      <c r="AD108" s="550">
        <v>10.234657</v>
      </c>
      <c r="AE108" s="550">
        <v>4.006924999999999</v>
      </c>
      <c r="AF108" s="550">
        <v>2.6287989999999999</v>
      </c>
      <c r="AG108" s="550">
        <v>1.972</v>
      </c>
      <c r="AH108" s="550">
        <v>1.00366</v>
      </c>
      <c r="AI108" s="550">
        <v>1.2979779999999996</v>
      </c>
      <c r="AJ108" s="550">
        <v>0.97885899999999992</v>
      </c>
      <c r="AK108" s="550">
        <v>0.80172399999999988</v>
      </c>
      <c r="AL108" s="550">
        <v>0.46850000000000003</v>
      </c>
      <c r="AM108" s="550">
        <v>0.50749999999999995</v>
      </c>
      <c r="AN108" s="550">
        <v>0.55300000000000005</v>
      </c>
      <c r="AO108" s="304">
        <v>0.45500000000000002</v>
      </c>
      <c r="AP108" s="304">
        <v>0.39400000000000002</v>
      </c>
      <c r="AQ108" s="304">
        <v>0.04</v>
      </c>
      <c r="AR108" s="304">
        <v>0.03</v>
      </c>
      <c r="AS108" s="304">
        <v>0.01</v>
      </c>
      <c r="AT108" s="304">
        <v>4.4999999999999998E-2</v>
      </c>
    </row>
    <row r="109" spans="1:46" ht="14.1" customHeight="1" x14ac:dyDescent="0.25">
      <c r="A109" s="293" t="s">
        <v>328</v>
      </c>
      <c r="B109" s="293"/>
      <c r="C109" s="293"/>
      <c r="D109" s="293"/>
      <c r="E109" s="293"/>
      <c r="F109" s="292" t="s">
        <v>329</v>
      </c>
      <c r="G109" s="143"/>
      <c r="H109" s="143"/>
      <c r="I109" s="305" t="s">
        <v>780</v>
      </c>
      <c r="J109" s="304"/>
      <c r="K109" s="304"/>
      <c r="L109" s="304"/>
      <c r="M109" s="304"/>
      <c r="N109" s="304"/>
      <c r="O109" s="550">
        <v>947.20490100000006</v>
      </c>
      <c r="P109" s="550">
        <v>915.5372460000001</v>
      </c>
      <c r="Q109" s="550">
        <v>864.91241099999979</v>
      </c>
      <c r="R109" s="550">
        <v>852.82553499999949</v>
      </c>
      <c r="S109" s="550">
        <v>877.32068699999991</v>
      </c>
      <c r="T109" s="550">
        <v>860.23437399999989</v>
      </c>
      <c r="U109" s="550">
        <v>967.8599999999999</v>
      </c>
      <c r="V109" s="550">
        <v>984.80432200000007</v>
      </c>
      <c r="W109" s="550">
        <v>1019.9811220000001</v>
      </c>
      <c r="X109" s="550">
        <v>1149.8145059999999</v>
      </c>
      <c r="Y109" s="550">
        <v>1067.9968560000002</v>
      </c>
      <c r="Z109" s="550">
        <v>1037.9574970000001</v>
      </c>
      <c r="AA109" s="550">
        <v>1101.7782770000001</v>
      </c>
      <c r="AB109" s="550">
        <v>1071.1885510000002</v>
      </c>
      <c r="AC109" s="550">
        <v>1071.1537000000001</v>
      </c>
      <c r="AD109" s="550">
        <v>1086.718423</v>
      </c>
      <c r="AE109" s="550">
        <v>1087.9154120000001</v>
      </c>
      <c r="AF109" s="550">
        <v>1183.1563609999998</v>
      </c>
      <c r="AG109" s="550">
        <v>1038.6756640000003</v>
      </c>
      <c r="AH109" s="550">
        <v>984.7822239999997</v>
      </c>
      <c r="AI109" s="550">
        <v>926.69363699999974</v>
      </c>
      <c r="AJ109" s="550">
        <v>871.99463100000003</v>
      </c>
      <c r="AK109" s="550">
        <v>882.8673299999997</v>
      </c>
      <c r="AL109" s="550">
        <v>856.95727699999998</v>
      </c>
      <c r="AM109" s="550">
        <v>750.61103999999989</v>
      </c>
      <c r="AN109" s="550">
        <v>692.05202200000008</v>
      </c>
      <c r="AO109" s="304">
        <v>649.7661959999997</v>
      </c>
      <c r="AP109" s="304">
        <v>655.67348599999991</v>
      </c>
      <c r="AQ109" s="304">
        <v>664.35294400000009</v>
      </c>
      <c r="AR109" s="304">
        <v>660.18886900000007</v>
      </c>
      <c r="AS109" s="304">
        <v>610.98032599999999</v>
      </c>
      <c r="AT109" s="304">
        <v>652.60344199999997</v>
      </c>
    </row>
    <row r="110" spans="1:46" ht="14.1" customHeight="1" x14ac:dyDescent="0.25">
      <c r="A110" s="293" t="s">
        <v>330</v>
      </c>
      <c r="B110" s="293"/>
      <c r="C110" s="293"/>
      <c r="D110" s="293"/>
      <c r="E110" s="293"/>
      <c r="F110" s="292" t="s">
        <v>331</v>
      </c>
      <c r="G110" s="143"/>
      <c r="H110" s="143"/>
      <c r="I110" s="305" t="s">
        <v>781</v>
      </c>
      <c r="J110" s="304"/>
      <c r="K110" s="304"/>
      <c r="L110" s="304"/>
      <c r="M110" s="304"/>
      <c r="N110" s="304"/>
      <c r="O110" s="550">
        <v>815.65804799999978</v>
      </c>
      <c r="P110" s="550">
        <v>684.65612899999985</v>
      </c>
      <c r="Q110" s="550">
        <v>647.91846899999996</v>
      </c>
      <c r="R110" s="550">
        <v>604.56085800000005</v>
      </c>
      <c r="S110" s="550">
        <v>584.87910000000034</v>
      </c>
      <c r="T110" s="550">
        <v>729.99404399999992</v>
      </c>
      <c r="U110" s="550">
        <v>651.41999999999996</v>
      </c>
      <c r="V110" s="550">
        <v>673.43691799999988</v>
      </c>
      <c r="W110" s="550">
        <v>760.237574</v>
      </c>
      <c r="X110" s="550">
        <v>712.09837200000004</v>
      </c>
      <c r="Y110" s="550">
        <v>717.42239599999982</v>
      </c>
      <c r="Z110" s="550">
        <v>664.59334399999989</v>
      </c>
      <c r="AA110" s="550">
        <v>622.54500899999994</v>
      </c>
      <c r="AB110" s="550">
        <v>733.04545200000018</v>
      </c>
      <c r="AC110" s="550">
        <v>816.20767799999965</v>
      </c>
      <c r="AD110" s="550">
        <v>719.61870300000021</v>
      </c>
      <c r="AE110" s="550">
        <v>730.90264200000001</v>
      </c>
      <c r="AF110" s="550">
        <v>790.93827299999987</v>
      </c>
      <c r="AG110" s="550">
        <v>701.60381099999972</v>
      </c>
      <c r="AH110" s="550">
        <v>851.97435400000006</v>
      </c>
      <c r="AI110" s="550">
        <v>782.43027599999982</v>
      </c>
      <c r="AJ110" s="550">
        <v>766.29939600000023</v>
      </c>
      <c r="AK110" s="550">
        <v>871.32046100000025</v>
      </c>
      <c r="AL110" s="550">
        <v>869.49480000000028</v>
      </c>
      <c r="AM110" s="550">
        <v>923.32518800000025</v>
      </c>
      <c r="AN110" s="550">
        <v>1039.646504</v>
      </c>
      <c r="AO110" s="304">
        <v>1092.1479990000003</v>
      </c>
      <c r="AP110" s="304">
        <v>1113.8684913636366</v>
      </c>
      <c r="AQ110" s="304">
        <v>1092.4084909999999</v>
      </c>
      <c r="AR110" s="304">
        <v>1200.0870779999993</v>
      </c>
      <c r="AS110" s="304">
        <v>1234.8495019999998</v>
      </c>
      <c r="AT110" s="304">
        <v>1382.2612729999996</v>
      </c>
    </row>
    <row r="111" spans="1:46" ht="14.1" customHeight="1" x14ac:dyDescent="0.25">
      <c r="A111" s="329" t="s">
        <v>310</v>
      </c>
      <c r="E111" s="143"/>
      <c r="F111" s="283" t="s">
        <v>311</v>
      </c>
      <c r="I111" s="297" t="s">
        <v>782</v>
      </c>
      <c r="J111" s="304"/>
      <c r="K111" s="304"/>
      <c r="L111" s="304"/>
      <c r="M111" s="304"/>
      <c r="N111" s="304"/>
      <c r="O111" s="550">
        <v>210.31022599999997</v>
      </c>
      <c r="P111" s="550">
        <v>185.79783800000001</v>
      </c>
      <c r="Q111" s="550">
        <v>222.10922800000003</v>
      </c>
      <c r="R111" s="550">
        <v>265.519453</v>
      </c>
      <c r="S111" s="550">
        <v>283.93853599999989</v>
      </c>
      <c r="T111" s="550">
        <v>290.78876099999985</v>
      </c>
      <c r="U111" s="550">
        <v>235.10300000000004</v>
      </c>
      <c r="V111" s="550">
        <v>279.79521599999987</v>
      </c>
      <c r="W111" s="550">
        <v>316.28929799999992</v>
      </c>
      <c r="X111" s="550">
        <v>384.13893299999989</v>
      </c>
      <c r="Y111" s="550">
        <v>349.76576299999988</v>
      </c>
      <c r="Z111" s="550">
        <v>320.43755200000004</v>
      </c>
      <c r="AA111" s="550">
        <v>283.9137859999999</v>
      </c>
      <c r="AB111" s="550">
        <v>267.7865670000001</v>
      </c>
      <c r="AC111" s="550">
        <v>336.12614899999988</v>
      </c>
      <c r="AD111" s="550">
        <v>324.86722199999997</v>
      </c>
      <c r="AE111" s="550">
        <v>333.35146100000003</v>
      </c>
      <c r="AF111" s="550">
        <v>274.80244499999992</v>
      </c>
      <c r="AG111" s="550">
        <v>290.36380699999995</v>
      </c>
      <c r="AH111" s="550">
        <v>266.76945400000005</v>
      </c>
      <c r="AI111" s="550">
        <v>281.46369099999998</v>
      </c>
      <c r="AJ111" s="550">
        <v>262.72900500000003</v>
      </c>
      <c r="AK111" s="550">
        <v>290.8447220000001</v>
      </c>
      <c r="AL111" s="550">
        <v>312.49190800000002</v>
      </c>
      <c r="AM111" s="550">
        <v>292.11546600000008</v>
      </c>
      <c r="AN111" s="550">
        <v>399.24186499999996</v>
      </c>
      <c r="AO111" s="304">
        <v>377.59290100000004</v>
      </c>
      <c r="AP111" s="304">
        <v>360.32648600000022</v>
      </c>
      <c r="AQ111" s="304">
        <v>344.72126999999995</v>
      </c>
      <c r="AR111" s="304">
        <v>351.965394</v>
      </c>
      <c r="AS111" s="304">
        <v>272.54671800000006</v>
      </c>
      <c r="AT111" s="304">
        <v>360.60839300000009</v>
      </c>
    </row>
    <row r="112" spans="1:46" ht="14.1" customHeight="1" x14ac:dyDescent="0.25">
      <c r="A112" s="292" t="s">
        <v>567</v>
      </c>
      <c r="B112" s="143"/>
      <c r="C112" s="293"/>
      <c r="D112" s="293"/>
      <c r="E112" s="293"/>
      <c r="F112" s="292" t="s">
        <v>568</v>
      </c>
      <c r="G112" s="143"/>
      <c r="H112" s="143"/>
      <c r="I112" s="305" t="s">
        <v>783</v>
      </c>
      <c r="J112" s="295"/>
      <c r="K112" s="295"/>
      <c r="L112" s="295"/>
      <c r="M112" s="295"/>
      <c r="N112" s="295"/>
      <c r="O112" s="519"/>
      <c r="P112" s="519"/>
      <c r="Q112" s="519"/>
      <c r="R112" s="519"/>
      <c r="S112" s="519"/>
      <c r="T112" s="519"/>
      <c r="U112" s="519"/>
      <c r="V112" s="519"/>
      <c r="W112" s="519"/>
      <c r="X112" s="519"/>
      <c r="Y112" s="519"/>
      <c r="Z112" s="519"/>
      <c r="AA112" s="519"/>
      <c r="AB112" s="519"/>
      <c r="AC112" s="519"/>
      <c r="AD112" s="519"/>
      <c r="AE112" s="519"/>
      <c r="AF112" s="519"/>
      <c r="AG112" s="519"/>
      <c r="AH112" s="519"/>
      <c r="AI112" s="519"/>
      <c r="AJ112" s="519"/>
      <c r="AK112" s="519"/>
      <c r="AL112" s="519"/>
      <c r="AM112" s="519"/>
      <c r="AN112" s="519"/>
      <c r="AO112" s="295"/>
      <c r="AP112" s="295"/>
      <c r="AQ112" s="295"/>
      <c r="AR112" s="295"/>
      <c r="AS112" s="295"/>
      <c r="AT112" s="295"/>
    </row>
    <row r="113" spans="1:46" ht="14.1" customHeight="1" x14ac:dyDescent="0.25">
      <c r="A113" s="292" t="s">
        <v>569</v>
      </c>
      <c r="B113" s="143"/>
      <c r="C113" s="293"/>
      <c r="D113" s="293"/>
      <c r="E113" s="293"/>
      <c r="F113" s="143"/>
      <c r="G113" s="292" t="s">
        <v>570</v>
      </c>
      <c r="H113" s="292"/>
      <c r="I113" s="289" t="s">
        <v>784</v>
      </c>
      <c r="J113" s="304"/>
      <c r="K113" s="304"/>
      <c r="L113" s="304"/>
      <c r="M113" s="304"/>
      <c r="N113" s="304"/>
      <c r="O113" s="550">
        <v>152.54193099999998</v>
      </c>
      <c r="P113" s="550">
        <v>139.66372200000004</v>
      </c>
      <c r="Q113" s="550">
        <v>135.74968200000001</v>
      </c>
      <c r="R113" s="550">
        <v>136.74424800000003</v>
      </c>
      <c r="S113" s="550">
        <v>117.79195600000004</v>
      </c>
      <c r="T113" s="550">
        <v>131.09790599999999</v>
      </c>
      <c r="U113" s="550">
        <v>133.57499999999996</v>
      </c>
      <c r="V113" s="550">
        <v>146.59492299999999</v>
      </c>
      <c r="W113" s="550">
        <v>157.23909200000003</v>
      </c>
      <c r="X113" s="550">
        <v>149.26805799999997</v>
      </c>
      <c r="Y113" s="550">
        <v>154.92540500000004</v>
      </c>
      <c r="Z113" s="550">
        <v>147.85861500000001</v>
      </c>
      <c r="AA113" s="550">
        <v>154.41159500000006</v>
      </c>
      <c r="AB113" s="550">
        <v>175.62795599999995</v>
      </c>
      <c r="AC113" s="550">
        <v>176.87382100000005</v>
      </c>
      <c r="AD113" s="550">
        <v>163.78424800000002</v>
      </c>
      <c r="AE113" s="550">
        <v>167.99057500000006</v>
      </c>
      <c r="AF113" s="550">
        <v>179.82546600000006</v>
      </c>
      <c r="AG113" s="550">
        <v>198.76750299999995</v>
      </c>
      <c r="AH113" s="550">
        <v>207.26957399999995</v>
      </c>
      <c r="AI113" s="550">
        <v>190.19622200000001</v>
      </c>
      <c r="AJ113" s="550">
        <v>215.76846600000002</v>
      </c>
      <c r="AK113" s="550">
        <v>246.138994</v>
      </c>
      <c r="AL113" s="550">
        <v>206.295852</v>
      </c>
      <c r="AM113" s="550">
        <v>209.05526700000007</v>
      </c>
      <c r="AN113" s="550">
        <v>244.59536400000002</v>
      </c>
      <c r="AO113" s="304">
        <v>241.01935499999999</v>
      </c>
      <c r="AP113" s="304">
        <v>225.93106400000002</v>
      </c>
      <c r="AQ113" s="304">
        <v>238.30530900000002</v>
      </c>
      <c r="AR113" s="304">
        <v>245.10970699999996</v>
      </c>
      <c r="AS113" s="304">
        <v>282.17778500000003</v>
      </c>
      <c r="AT113" s="304">
        <v>265.61959525766872</v>
      </c>
    </row>
    <row r="114" spans="1:46" ht="14.1" customHeight="1" x14ac:dyDescent="0.25">
      <c r="A114" s="292" t="s">
        <v>571</v>
      </c>
      <c r="B114" s="143"/>
      <c r="C114" s="293"/>
      <c r="D114" s="293"/>
      <c r="E114" s="293"/>
      <c r="F114" s="143"/>
      <c r="G114" s="292" t="s">
        <v>572</v>
      </c>
      <c r="H114" s="292"/>
      <c r="I114" s="289" t="s">
        <v>785</v>
      </c>
      <c r="J114" s="295"/>
      <c r="K114" s="295"/>
      <c r="L114" s="295"/>
      <c r="M114" s="295"/>
      <c r="N114" s="295"/>
      <c r="O114" s="519"/>
      <c r="P114" s="519"/>
      <c r="Q114" s="519"/>
      <c r="R114" s="519"/>
      <c r="S114" s="519"/>
      <c r="T114" s="519"/>
      <c r="U114" s="519"/>
      <c r="V114" s="519"/>
      <c r="W114" s="519"/>
      <c r="X114" s="519"/>
      <c r="Y114" s="519"/>
      <c r="Z114" s="519"/>
      <c r="AA114" s="519"/>
      <c r="AB114" s="519"/>
      <c r="AC114" s="519"/>
      <c r="AD114" s="519"/>
      <c r="AE114" s="519"/>
      <c r="AF114" s="519"/>
      <c r="AG114" s="519"/>
      <c r="AH114" s="519"/>
      <c r="AI114" s="519"/>
      <c r="AJ114" s="519"/>
      <c r="AK114" s="519"/>
      <c r="AL114" s="519"/>
      <c r="AM114" s="519"/>
      <c r="AN114" s="519"/>
      <c r="AO114" s="295"/>
      <c r="AP114" s="295"/>
      <c r="AQ114" s="295"/>
      <c r="AR114" s="295"/>
      <c r="AS114" s="295"/>
      <c r="AT114" s="295"/>
    </row>
    <row r="115" spans="1:46" ht="14.1" customHeight="1" x14ac:dyDescent="0.25">
      <c r="A115" s="292" t="s">
        <v>573</v>
      </c>
      <c r="B115" s="143"/>
      <c r="C115" s="293"/>
      <c r="D115" s="293"/>
      <c r="E115" s="293"/>
      <c r="F115" s="143"/>
      <c r="G115" s="292" t="s">
        <v>574</v>
      </c>
      <c r="H115" s="292"/>
      <c r="I115" s="289" t="s">
        <v>786</v>
      </c>
      <c r="J115" s="304"/>
      <c r="K115" s="304"/>
      <c r="L115" s="304"/>
      <c r="M115" s="304"/>
      <c r="N115" s="304"/>
      <c r="O115" s="550">
        <v>266.178067</v>
      </c>
      <c r="P115" s="550">
        <v>252.96274400000004</v>
      </c>
      <c r="Q115" s="550">
        <v>258.76102700000007</v>
      </c>
      <c r="R115" s="550">
        <v>242.999009</v>
      </c>
      <c r="S115" s="550">
        <v>260.79706900000002</v>
      </c>
      <c r="T115" s="550">
        <v>264.53797499999996</v>
      </c>
      <c r="U115" s="550">
        <v>253.38900000000004</v>
      </c>
      <c r="V115" s="550">
        <v>30.187511000000001</v>
      </c>
      <c r="W115" s="550">
        <v>34.685976000000004</v>
      </c>
      <c r="X115" s="550">
        <v>39.498005000000013</v>
      </c>
      <c r="Y115" s="550">
        <v>38.17465099999999</v>
      </c>
      <c r="Z115" s="550">
        <v>0</v>
      </c>
      <c r="AA115" s="550">
        <v>32.796970999999999</v>
      </c>
      <c r="AB115" s="550">
        <v>41.069527000000008</v>
      </c>
      <c r="AC115" s="550">
        <v>45.210189999999997</v>
      </c>
      <c r="AD115" s="550">
        <v>42.199441999999991</v>
      </c>
      <c r="AE115" s="550">
        <v>43.048295999999993</v>
      </c>
      <c r="AF115" s="550">
        <v>56.862528999999995</v>
      </c>
      <c r="AG115" s="550">
        <v>44.219491999999995</v>
      </c>
      <c r="AH115" s="550">
        <v>43.516952999999994</v>
      </c>
      <c r="AI115" s="550">
        <v>53.811175000000013</v>
      </c>
      <c r="AJ115" s="550">
        <v>48.600022999999986</v>
      </c>
      <c r="AK115" s="550">
        <v>48.884670000000014</v>
      </c>
      <c r="AL115" s="550">
        <v>52.842364000000003</v>
      </c>
      <c r="AM115" s="550">
        <v>65.619534999999985</v>
      </c>
      <c r="AN115" s="550">
        <v>82.754480000000001</v>
      </c>
      <c r="AO115" s="304">
        <v>97.134631999999996</v>
      </c>
      <c r="AP115" s="304">
        <v>115.10997800000001</v>
      </c>
      <c r="AQ115" s="304">
        <v>121.32088899999999</v>
      </c>
      <c r="AR115" s="304">
        <v>129.098288</v>
      </c>
      <c r="AS115" s="304">
        <v>143.85260300000002</v>
      </c>
      <c r="AT115" s="304">
        <v>151.62879499999997</v>
      </c>
    </row>
    <row r="116" spans="1:46" ht="14.1" customHeight="1" x14ac:dyDescent="0.25">
      <c r="A116" s="283" t="s">
        <v>575</v>
      </c>
      <c r="B116" s="143"/>
      <c r="C116" s="293"/>
      <c r="D116" s="293"/>
      <c r="E116" s="293"/>
      <c r="F116" s="292"/>
      <c r="G116" s="283" t="s">
        <v>576</v>
      </c>
      <c r="I116" s="297" t="s">
        <v>787</v>
      </c>
      <c r="J116" s="304"/>
      <c r="K116" s="304"/>
      <c r="L116" s="304"/>
      <c r="M116" s="304"/>
      <c r="N116" s="304"/>
      <c r="O116" s="550">
        <v>0</v>
      </c>
      <c r="P116" s="550">
        <v>0</v>
      </c>
      <c r="Q116" s="550">
        <v>0</v>
      </c>
      <c r="R116" s="550">
        <v>0</v>
      </c>
      <c r="S116" s="550">
        <v>0</v>
      </c>
      <c r="T116" s="550">
        <v>0</v>
      </c>
      <c r="U116" s="550">
        <v>0</v>
      </c>
      <c r="V116" s="550">
        <v>281.42847500000005</v>
      </c>
      <c r="W116" s="550">
        <v>285.57902299999995</v>
      </c>
      <c r="X116" s="550">
        <v>304.76375399999989</v>
      </c>
      <c r="Y116" s="550">
        <v>296.9575989999999</v>
      </c>
      <c r="Z116" s="550">
        <v>262.99207799999999</v>
      </c>
      <c r="AA116" s="550">
        <v>301.7670930000001</v>
      </c>
      <c r="AB116" s="550">
        <v>303.45337799999987</v>
      </c>
      <c r="AC116" s="550">
        <v>303.53913000000017</v>
      </c>
      <c r="AD116" s="550">
        <v>298.95910000000003</v>
      </c>
      <c r="AE116" s="550">
        <v>334.03823200000011</v>
      </c>
      <c r="AF116" s="550">
        <v>316.73399400000017</v>
      </c>
      <c r="AG116" s="550">
        <v>346.93619400000011</v>
      </c>
      <c r="AH116" s="550">
        <v>362.77377100000001</v>
      </c>
      <c r="AI116" s="550">
        <v>366.49805300000008</v>
      </c>
      <c r="AJ116" s="550">
        <v>403.38190199999997</v>
      </c>
      <c r="AK116" s="550">
        <v>465.34909200000016</v>
      </c>
      <c r="AL116" s="550">
        <v>489.34958499999976</v>
      </c>
      <c r="AM116" s="550">
        <v>464.5133770000001</v>
      </c>
      <c r="AN116" s="550">
        <v>543.18561900000009</v>
      </c>
      <c r="AO116" s="304">
        <v>581.49237499999992</v>
      </c>
      <c r="AP116" s="304">
        <v>587.14684883926031</v>
      </c>
      <c r="AQ116" s="304">
        <v>596.32698300000027</v>
      </c>
      <c r="AR116" s="304">
        <v>605.51934200000005</v>
      </c>
      <c r="AS116" s="304">
        <v>631.27818799999977</v>
      </c>
      <c r="AT116" s="304">
        <v>638.76290992068198</v>
      </c>
    </row>
    <row r="117" spans="1:46" ht="14.1" customHeight="1" x14ac:dyDescent="0.25">
      <c r="A117" s="283" t="s">
        <v>577</v>
      </c>
      <c r="B117" s="143"/>
      <c r="C117" s="293"/>
      <c r="D117" s="293"/>
      <c r="E117" s="293"/>
      <c r="F117" s="292"/>
      <c r="G117" s="283" t="s">
        <v>578</v>
      </c>
      <c r="I117" s="297" t="s">
        <v>788</v>
      </c>
      <c r="J117" s="304"/>
      <c r="K117" s="304"/>
      <c r="L117" s="304"/>
      <c r="M117" s="304"/>
      <c r="N117" s="304"/>
      <c r="O117" s="550">
        <v>904.60946299999978</v>
      </c>
      <c r="P117" s="550">
        <v>735.19390700000031</v>
      </c>
      <c r="Q117" s="550">
        <v>758.841093</v>
      </c>
      <c r="R117" s="550">
        <v>737.1867390000001</v>
      </c>
      <c r="S117" s="550">
        <v>745.95532799999989</v>
      </c>
      <c r="T117" s="550">
        <v>793.00954200000012</v>
      </c>
      <c r="U117" s="550">
        <v>871.16399999999953</v>
      </c>
      <c r="V117" s="550">
        <v>954.12677300000018</v>
      </c>
      <c r="W117" s="550">
        <v>892.73117600000012</v>
      </c>
      <c r="X117" s="550">
        <v>1014.1714279999999</v>
      </c>
      <c r="Y117" s="550">
        <v>1023.4501510000003</v>
      </c>
      <c r="Z117" s="550">
        <v>979.14173399999959</v>
      </c>
      <c r="AA117" s="550">
        <v>1058.2004829999994</v>
      </c>
      <c r="AB117" s="550">
        <v>1057.6362999999999</v>
      </c>
      <c r="AC117" s="550">
        <v>1077.2215199999998</v>
      </c>
      <c r="AD117" s="550">
        <v>1063.6372109999998</v>
      </c>
      <c r="AE117" s="550">
        <v>1147.355812</v>
      </c>
      <c r="AF117" s="550">
        <v>1059.1888650000001</v>
      </c>
      <c r="AG117" s="550">
        <v>921.60495800000012</v>
      </c>
      <c r="AH117" s="550">
        <v>932.18927500000007</v>
      </c>
      <c r="AI117" s="550">
        <v>875.65696399999979</v>
      </c>
      <c r="AJ117" s="550">
        <v>921.09135500000014</v>
      </c>
      <c r="AK117" s="550">
        <v>972.63466900000049</v>
      </c>
      <c r="AL117" s="550">
        <v>1019.5728949999999</v>
      </c>
      <c r="AM117" s="550">
        <v>1132.8104839999999</v>
      </c>
      <c r="AN117" s="550">
        <v>1105.1430080000002</v>
      </c>
      <c r="AO117" s="304">
        <v>1175.6198750000001</v>
      </c>
      <c r="AP117" s="304">
        <v>1256.4404169999996</v>
      </c>
      <c r="AQ117" s="304">
        <v>1275.4674339999992</v>
      </c>
      <c r="AR117" s="304">
        <v>1402.4894069999996</v>
      </c>
      <c r="AS117" s="304">
        <v>1472.3666699999994</v>
      </c>
      <c r="AT117" s="304">
        <v>1518.4677063765278</v>
      </c>
    </row>
    <row r="118" spans="1:46" ht="14.1" customHeight="1" x14ac:dyDescent="0.25">
      <c r="A118" s="292" t="s">
        <v>579</v>
      </c>
      <c r="B118" s="143"/>
      <c r="C118" s="293"/>
      <c r="D118" s="293"/>
      <c r="E118" s="293"/>
      <c r="F118" s="292" t="s">
        <v>580</v>
      </c>
      <c r="G118" s="143"/>
      <c r="H118" s="143"/>
      <c r="I118" s="305" t="s">
        <v>789</v>
      </c>
      <c r="J118" s="295"/>
      <c r="K118" s="295"/>
      <c r="L118" s="295"/>
      <c r="M118" s="295"/>
      <c r="N118" s="295"/>
      <c r="O118" s="519"/>
      <c r="P118" s="519"/>
      <c r="Q118" s="519"/>
      <c r="R118" s="519"/>
      <c r="S118" s="519"/>
      <c r="T118" s="519"/>
      <c r="U118" s="519"/>
      <c r="V118" s="519"/>
      <c r="W118" s="519"/>
      <c r="X118" s="519"/>
      <c r="Y118" s="519"/>
      <c r="Z118" s="519"/>
      <c r="AA118" s="519"/>
      <c r="AB118" s="519"/>
      <c r="AC118" s="519"/>
      <c r="AD118" s="519"/>
      <c r="AE118" s="519"/>
      <c r="AF118" s="519"/>
      <c r="AG118" s="519"/>
      <c r="AH118" s="519"/>
      <c r="AI118" s="519"/>
      <c r="AJ118" s="519"/>
      <c r="AK118" s="519"/>
      <c r="AL118" s="519"/>
      <c r="AM118" s="519"/>
      <c r="AN118" s="519"/>
      <c r="AO118" s="295"/>
      <c r="AP118" s="295"/>
      <c r="AQ118" s="295"/>
      <c r="AR118" s="295"/>
      <c r="AS118" s="295"/>
      <c r="AT118" s="295"/>
    </row>
    <row r="119" spans="1:46" ht="14.1" customHeight="1" x14ac:dyDescent="0.25">
      <c r="A119" s="293" t="s">
        <v>332</v>
      </c>
      <c r="B119" s="293"/>
      <c r="C119" s="293"/>
      <c r="D119" s="293"/>
      <c r="E119" s="293" t="s">
        <v>389</v>
      </c>
      <c r="F119" s="292"/>
      <c r="G119" s="143"/>
      <c r="H119" s="143"/>
      <c r="I119" s="305" t="s">
        <v>790</v>
      </c>
      <c r="J119" s="295"/>
      <c r="K119" s="295"/>
      <c r="L119" s="295"/>
      <c r="M119" s="295"/>
      <c r="N119" s="295"/>
      <c r="O119" s="519"/>
      <c r="P119" s="519"/>
      <c r="Q119" s="519"/>
      <c r="R119" s="519"/>
      <c r="S119" s="519"/>
      <c r="T119" s="519"/>
      <c r="U119" s="519"/>
      <c r="V119" s="519"/>
      <c r="W119" s="519"/>
      <c r="X119" s="519"/>
      <c r="Y119" s="519"/>
      <c r="Z119" s="519"/>
      <c r="AA119" s="519"/>
      <c r="AB119" s="519"/>
      <c r="AC119" s="519"/>
      <c r="AD119" s="519"/>
      <c r="AE119" s="519"/>
      <c r="AF119" s="519"/>
      <c r="AG119" s="519"/>
      <c r="AH119" s="519"/>
      <c r="AI119" s="519"/>
      <c r="AJ119" s="519"/>
      <c r="AK119" s="519"/>
      <c r="AL119" s="519"/>
      <c r="AM119" s="519"/>
      <c r="AN119" s="519"/>
      <c r="AO119" s="295"/>
      <c r="AP119" s="295"/>
      <c r="AQ119" s="295"/>
      <c r="AR119" s="295"/>
      <c r="AS119" s="295"/>
      <c r="AT119" s="295"/>
    </row>
    <row r="120" spans="1:46" ht="14.1" customHeight="1" x14ac:dyDescent="0.25">
      <c r="A120" s="283" t="s">
        <v>581</v>
      </c>
      <c r="B120" s="143"/>
      <c r="C120" s="293"/>
      <c r="D120" s="293"/>
      <c r="E120" s="293"/>
      <c r="F120" s="283" t="s">
        <v>582</v>
      </c>
      <c r="G120" s="143"/>
      <c r="H120" s="143"/>
      <c r="I120" s="305" t="s">
        <v>791</v>
      </c>
      <c r="J120" s="295"/>
      <c r="K120" s="295"/>
      <c r="L120" s="295"/>
      <c r="M120" s="295"/>
      <c r="N120" s="295"/>
      <c r="O120" s="519"/>
      <c r="P120" s="519"/>
      <c r="Q120" s="519"/>
      <c r="R120" s="519"/>
      <c r="S120" s="519"/>
      <c r="T120" s="519"/>
      <c r="U120" s="519"/>
      <c r="V120" s="519"/>
      <c r="W120" s="519"/>
      <c r="X120" s="519"/>
      <c r="Y120" s="519"/>
      <c r="Z120" s="519"/>
      <c r="AA120" s="519"/>
      <c r="AB120" s="519"/>
      <c r="AC120" s="519"/>
      <c r="AD120" s="519"/>
      <c r="AE120" s="519"/>
      <c r="AF120" s="519"/>
      <c r="AG120" s="519"/>
      <c r="AH120" s="519"/>
      <c r="AI120" s="519"/>
      <c r="AJ120" s="519"/>
      <c r="AK120" s="519"/>
      <c r="AL120" s="519"/>
      <c r="AM120" s="519"/>
      <c r="AN120" s="519"/>
      <c r="AO120" s="295"/>
      <c r="AP120" s="295"/>
      <c r="AQ120" s="295"/>
      <c r="AR120" s="295"/>
      <c r="AS120" s="295"/>
      <c r="AT120" s="295"/>
    </row>
    <row r="121" spans="1:46" ht="14.1" customHeight="1" x14ac:dyDescent="0.25">
      <c r="A121" s="283" t="s">
        <v>583</v>
      </c>
      <c r="B121" s="143"/>
      <c r="C121" s="293"/>
      <c r="D121" s="293"/>
      <c r="E121" s="293"/>
      <c r="F121" s="283" t="s">
        <v>584</v>
      </c>
      <c r="G121" s="143"/>
      <c r="H121" s="143"/>
      <c r="I121" s="305" t="s">
        <v>717</v>
      </c>
      <c r="J121" s="304"/>
      <c r="K121" s="304"/>
      <c r="L121" s="304"/>
      <c r="M121" s="304"/>
      <c r="N121" s="304"/>
      <c r="O121" s="550">
        <v>20.272039999999997</v>
      </c>
      <c r="P121" s="550">
        <v>17.872707999999999</v>
      </c>
      <c r="Q121" s="550">
        <v>25.11399599999999</v>
      </c>
      <c r="R121" s="550">
        <v>20.185960999999999</v>
      </c>
      <c r="S121" s="550">
        <v>16.509986999999999</v>
      </c>
      <c r="T121" s="550">
        <v>14.532003000000001</v>
      </c>
      <c r="U121" s="550">
        <v>22.209000000000007</v>
      </c>
      <c r="V121" s="550">
        <v>27.574517000000004</v>
      </c>
      <c r="W121" s="550">
        <v>23.288488000000001</v>
      </c>
      <c r="X121" s="550">
        <v>16.113167999999998</v>
      </c>
      <c r="Y121" s="550">
        <v>25.331984000000006</v>
      </c>
      <c r="Z121" s="550">
        <v>0</v>
      </c>
      <c r="AA121" s="550">
        <v>99.327854000000002</v>
      </c>
      <c r="AB121" s="550">
        <v>92.551152999999999</v>
      </c>
      <c r="AC121" s="550">
        <v>63.399641999999993</v>
      </c>
      <c r="AD121" s="550">
        <v>100.50838899999999</v>
      </c>
      <c r="AE121" s="550">
        <v>98.276011000000011</v>
      </c>
      <c r="AF121" s="550">
        <v>86.495146000000005</v>
      </c>
      <c r="AG121" s="550">
        <v>101.557081</v>
      </c>
      <c r="AH121" s="550">
        <v>11.784940000000001</v>
      </c>
      <c r="AI121" s="550">
        <v>7.234</v>
      </c>
      <c r="AJ121" s="550">
        <v>11.63395</v>
      </c>
      <c r="AK121" s="550">
        <v>5.9560829999999996</v>
      </c>
      <c r="AL121" s="550">
        <v>7.4579129999999996</v>
      </c>
      <c r="AM121" s="550">
        <v>7.039123</v>
      </c>
      <c r="AN121" s="550">
        <v>8.8451190000000004</v>
      </c>
      <c r="AO121" s="304">
        <v>9.9838870000000028</v>
      </c>
      <c r="AP121" s="304">
        <v>6.8358689999999989</v>
      </c>
      <c r="AQ121" s="304">
        <v>8.1772340000000003</v>
      </c>
      <c r="AR121" s="304">
        <v>8.1830560000000006</v>
      </c>
      <c r="AS121" s="304">
        <v>7.4905710000000001</v>
      </c>
      <c r="AT121" s="304">
        <v>6.8216819999999991</v>
      </c>
    </row>
    <row r="122" spans="1:46" ht="14.1" customHeight="1" x14ac:dyDescent="0.25">
      <c r="A122" s="293" t="s">
        <v>333</v>
      </c>
      <c r="B122" s="293"/>
      <c r="C122" s="293"/>
      <c r="D122" s="293"/>
      <c r="E122" s="293"/>
      <c r="F122" s="292" t="s">
        <v>334</v>
      </c>
      <c r="G122" s="143"/>
      <c r="H122" s="143"/>
      <c r="I122" s="305" t="s">
        <v>792</v>
      </c>
      <c r="J122" s="304"/>
      <c r="K122" s="304"/>
      <c r="L122" s="304"/>
      <c r="M122" s="304"/>
      <c r="N122" s="304"/>
      <c r="O122" s="550">
        <v>252.22814999999994</v>
      </c>
      <c r="P122" s="550">
        <v>267.53488499999986</v>
      </c>
      <c r="Q122" s="550">
        <v>312.63003800000001</v>
      </c>
      <c r="R122" s="550">
        <v>293.59398900000008</v>
      </c>
      <c r="S122" s="550">
        <v>287.71102799999994</v>
      </c>
      <c r="T122" s="550">
        <v>304.59159699999998</v>
      </c>
      <c r="U122" s="550">
        <v>301.541</v>
      </c>
      <c r="V122" s="550">
        <v>356.69501000000002</v>
      </c>
      <c r="W122" s="550">
        <v>333.26695799999993</v>
      </c>
      <c r="X122" s="550">
        <v>400.55956100000003</v>
      </c>
      <c r="Y122" s="550">
        <v>425.35532099999995</v>
      </c>
      <c r="Z122" s="550">
        <v>383.37892099999999</v>
      </c>
      <c r="AA122" s="550">
        <v>436.77543199999991</v>
      </c>
      <c r="AB122" s="550">
        <v>448.34988099999998</v>
      </c>
      <c r="AC122" s="550">
        <v>446.16824000000014</v>
      </c>
      <c r="AD122" s="550">
        <v>478.42739000000006</v>
      </c>
      <c r="AE122" s="550">
        <v>489.18840799999998</v>
      </c>
      <c r="AF122" s="550">
        <v>426.07360200000005</v>
      </c>
      <c r="AG122" s="550">
        <v>414.498696</v>
      </c>
      <c r="AH122" s="550">
        <v>419.66120200000017</v>
      </c>
      <c r="AI122" s="550">
        <v>424.30848999999995</v>
      </c>
      <c r="AJ122" s="550">
        <v>400.62924600000008</v>
      </c>
      <c r="AK122" s="550">
        <v>370.56904500000002</v>
      </c>
      <c r="AL122" s="550">
        <v>372.73568900000004</v>
      </c>
      <c r="AM122" s="550">
        <v>376.911655</v>
      </c>
      <c r="AN122" s="550">
        <v>410.87782599999991</v>
      </c>
      <c r="AO122" s="304">
        <v>404.97662899999995</v>
      </c>
      <c r="AP122" s="304">
        <v>386.13468599999999</v>
      </c>
      <c r="AQ122" s="304">
        <v>382.40615599999995</v>
      </c>
      <c r="AR122" s="304">
        <v>382.29673200000008</v>
      </c>
      <c r="AS122" s="304">
        <v>390.94210300000015</v>
      </c>
      <c r="AT122" s="304">
        <v>426.89631700000012</v>
      </c>
    </row>
    <row r="123" spans="1:46" ht="14.1" customHeight="1" x14ac:dyDescent="0.25">
      <c r="A123" s="292" t="s">
        <v>585</v>
      </c>
      <c r="B123" s="143"/>
      <c r="C123" s="293"/>
      <c r="D123" s="293"/>
      <c r="E123" s="293"/>
      <c r="F123" s="292" t="s">
        <v>586</v>
      </c>
      <c r="G123" s="143"/>
      <c r="H123" s="143"/>
      <c r="I123" s="305" t="s">
        <v>793</v>
      </c>
      <c r="J123" s="304"/>
      <c r="K123" s="304"/>
      <c r="L123" s="304"/>
      <c r="M123" s="304"/>
      <c r="N123" s="304"/>
      <c r="O123" s="550">
        <v>213.22174000000004</v>
      </c>
      <c r="P123" s="550">
        <v>251.57787600000003</v>
      </c>
      <c r="Q123" s="550">
        <v>227.00256699999994</v>
      </c>
      <c r="R123" s="550">
        <v>206.33707099999992</v>
      </c>
      <c r="S123" s="550">
        <v>210.71477999999996</v>
      </c>
      <c r="T123" s="550">
        <v>173.58621499999995</v>
      </c>
      <c r="U123" s="550">
        <v>212.91999999999996</v>
      </c>
      <c r="V123" s="550">
        <v>204.08555200000012</v>
      </c>
      <c r="W123" s="550">
        <v>169.68478700000003</v>
      </c>
      <c r="X123" s="550">
        <v>178.07291499999999</v>
      </c>
      <c r="Y123" s="550">
        <v>162.83024299999994</v>
      </c>
      <c r="Z123" s="550">
        <v>183.01543499999997</v>
      </c>
      <c r="AA123" s="550">
        <v>194.72905899999995</v>
      </c>
      <c r="AB123" s="550">
        <v>170.16660599999994</v>
      </c>
      <c r="AC123" s="550">
        <v>165.59778800000001</v>
      </c>
      <c r="AD123" s="550">
        <v>136.45945300000002</v>
      </c>
      <c r="AE123" s="550">
        <v>145.25133700000006</v>
      </c>
      <c r="AF123" s="550">
        <v>147.85139700000005</v>
      </c>
      <c r="AG123" s="550">
        <v>132.78077599999997</v>
      </c>
      <c r="AH123" s="550">
        <v>154.5865060000001</v>
      </c>
      <c r="AI123" s="550">
        <v>136.55717600000003</v>
      </c>
      <c r="AJ123" s="550">
        <v>140.75889099999995</v>
      </c>
      <c r="AK123" s="550">
        <v>154.32216300000002</v>
      </c>
      <c r="AL123" s="550">
        <v>188.83965499999999</v>
      </c>
      <c r="AM123" s="550">
        <v>177.42186999999998</v>
      </c>
      <c r="AN123" s="550">
        <v>178.197529</v>
      </c>
      <c r="AO123" s="304">
        <v>210.14945420338987</v>
      </c>
      <c r="AP123" s="304">
        <v>274.713731</v>
      </c>
      <c r="AQ123" s="304">
        <v>273.47081700000007</v>
      </c>
      <c r="AR123" s="304">
        <v>271.16096499999998</v>
      </c>
      <c r="AS123" s="304">
        <v>268.99451402564102</v>
      </c>
      <c r="AT123" s="304">
        <v>315.71890864705887</v>
      </c>
    </row>
    <row r="124" spans="1:46" ht="14.1" customHeight="1" x14ac:dyDescent="0.25">
      <c r="A124" s="284" t="s">
        <v>587</v>
      </c>
      <c r="B124" s="143"/>
      <c r="C124" s="293"/>
      <c r="D124" s="293"/>
      <c r="E124" s="293"/>
      <c r="F124" s="284" t="s">
        <v>588</v>
      </c>
      <c r="G124" s="143"/>
      <c r="H124" s="143"/>
      <c r="I124" s="305" t="s">
        <v>794</v>
      </c>
      <c r="J124" s="304"/>
      <c r="K124" s="304"/>
      <c r="L124" s="304"/>
      <c r="M124" s="304"/>
      <c r="N124" s="304"/>
      <c r="O124" s="550">
        <v>1100.8512940000001</v>
      </c>
      <c r="P124" s="550">
        <v>1019.270683</v>
      </c>
      <c r="Q124" s="550">
        <v>1020.1020599999999</v>
      </c>
      <c r="R124" s="550">
        <v>884.5393509999999</v>
      </c>
      <c r="S124" s="550">
        <v>1008.5513240000001</v>
      </c>
      <c r="T124" s="550">
        <v>977.1794789999999</v>
      </c>
      <c r="U124" s="550">
        <v>967.14000000000021</v>
      </c>
      <c r="V124" s="550">
        <v>932.37647499999957</v>
      </c>
      <c r="W124" s="550">
        <v>970.27488100000005</v>
      </c>
      <c r="X124" s="550">
        <v>981.34872099999995</v>
      </c>
      <c r="Y124" s="550">
        <v>959.7289820000002</v>
      </c>
      <c r="Z124" s="550">
        <v>991.51796599999989</v>
      </c>
      <c r="AA124" s="550">
        <v>1034.205473</v>
      </c>
      <c r="AB124" s="550">
        <v>936.84148100000004</v>
      </c>
      <c r="AC124" s="550">
        <v>1030.4730979999999</v>
      </c>
      <c r="AD124" s="550">
        <v>1006.074971</v>
      </c>
      <c r="AE124" s="550">
        <v>1099.5530240000001</v>
      </c>
      <c r="AF124" s="550">
        <v>1183.240755</v>
      </c>
      <c r="AG124" s="550">
        <v>1058.7169590000001</v>
      </c>
      <c r="AH124" s="550">
        <v>1256.283469</v>
      </c>
      <c r="AI124" s="550">
        <v>1105.1322530000002</v>
      </c>
      <c r="AJ124" s="550">
        <v>1307.5318659999996</v>
      </c>
      <c r="AK124" s="550">
        <v>1169.7188099999996</v>
      </c>
      <c r="AL124" s="550">
        <v>1214.4985300000001</v>
      </c>
      <c r="AM124" s="550">
        <v>1364.6960469999997</v>
      </c>
      <c r="AN124" s="550">
        <v>1229.8381510000004</v>
      </c>
      <c r="AO124" s="304">
        <v>1384.0984740000004</v>
      </c>
      <c r="AP124" s="304">
        <v>1299.5395300000002</v>
      </c>
      <c r="AQ124" s="304">
        <v>1272.925480000001</v>
      </c>
      <c r="AR124" s="304">
        <v>1443.1838270000001</v>
      </c>
      <c r="AS124" s="304">
        <v>1299.7227680000001</v>
      </c>
      <c r="AT124" s="304">
        <v>1453.4141370000002</v>
      </c>
    </row>
    <row r="125" spans="1:46" ht="14.1" customHeight="1" x14ac:dyDescent="0.25">
      <c r="A125" s="328" t="s">
        <v>795</v>
      </c>
      <c r="B125" s="143"/>
      <c r="C125" s="293"/>
      <c r="D125" s="293"/>
      <c r="E125" s="293"/>
      <c r="F125" s="284" t="s">
        <v>796</v>
      </c>
      <c r="G125" s="143"/>
      <c r="H125" s="143"/>
      <c r="I125" s="289" t="s">
        <v>797</v>
      </c>
      <c r="J125" s="304"/>
      <c r="K125" s="304"/>
      <c r="L125" s="304"/>
      <c r="M125" s="304"/>
      <c r="N125" s="304"/>
      <c r="O125" s="550">
        <v>34.773001999999998</v>
      </c>
      <c r="P125" s="550">
        <v>28.653425000000002</v>
      </c>
      <c r="Q125" s="550">
        <v>25.022338000000005</v>
      </c>
      <c r="R125" s="550">
        <v>25.069232999999993</v>
      </c>
      <c r="S125" s="550">
        <v>24.692997999999999</v>
      </c>
      <c r="T125" s="550">
        <v>22.797997000000002</v>
      </c>
      <c r="U125" s="550">
        <v>35.222000000000008</v>
      </c>
      <c r="V125" s="550">
        <v>40.071042999999996</v>
      </c>
      <c r="W125" s="550">
        <v>40.818738999999994</v>
      </c>
      <c r="X125" s="550">
        <v>29.557966999999998</v>
      </c>
      <c r="Y125" s="550">
        <v>36.969049000000005</v>
      </c>
      <c r="Z125" s="550">
        <v>0</v>
      </c>
      <c r="AA125" s="550">
        <v>27.522438999999995</v>
      </c>
      <c r="AB125" s="550">
        <v>25.556822999999998</v>
      </c>
      <c r="AC125" s="550">
        <v>23.748886999999989</v>
      </c>
      <c r="AD125" s="550">
        <v>24.242026999999997</v>
      </c>
      <c r="AE125" s="550">
        <v>29.256927999999988</v>
      </c>
      <c r="AF125" s="550">
        <v>34.277396000000003</v>
      </c>
      <c r="AG125" s="550">
        <v>30.945357999999992</v>
      </c>
      <c r="AH125" s="550">
        <v>32.615702999999996</v>
      </c>
      <c r="AI125" s="550">
        <v>32.387889999999999</v>
      </c>
      <c r="AJ125" s="550">
        <v>22.171796999999994</v>
      </c>
      <c r="AK125" s="550">
        <v>21.196002999999994</v>
      </c>
      <c r="AL125" s="550">
        <v>19.308820999999998</v>
      </c>
      <c r="AM125" s="550">
        <v>18.642588999999994</v>
      </c>
      <c r="AN125" s="550">
        <v>17.806235999999998</v>
      </c>
      <c r="AO125" s="304">
        <v>18.651015599999994</v>
      </c>
      <c r="AP125" s="304">
        <v>17.323669897360343</v>
      </c>
      <c r="AQ125" s="304">
        <v>15.168549000000001</v>
      </c>
      <c r="AR125" s="304">
        <v>15.781170000000003</v>
      </c>
      <c r="AS125" s="304">
        <v>19.795917000000003</v>
      </c>
      <c r="AT125" s="304">
        <v>12.064013999999998</v>
      </c>
    </row>
    <row r="126" spans="1:46" ht="14.1" customHeight="1" x14ac:dyDescent="0.25">
      <c r="A126" s="284" t="s">
        <v>589</v>
      </c>
      <c r="B126" s="143"/>
      <c r="C126" s="293"/>
      <c r="D126" s="293"/>
      <c r="E126" s="293"/>
      <c r="F126" s="284" t="s">
        <v>590</v>
      </c>
      <c r="G126" s="143"/>
      <c r="H126" s="143"/>
      <c r="I126" s="305" t="s">
        <v>798</v>
      </c>
      <c r="J126" s="295"/>
      <c r="K126" s="295"/>
      <c r="L126" s="295"/>
      <c r="M126" s="295"/>
      <c r="N126" s="295"/>
      <c r="O126" s="519"/>
      <c r="P126" s="519"/>
      <c r="Q126" s="519"/>
      <c r="R126" s="519"/>
      <c r="S126" s="519"/>
      <c r="T126" s="519"/>
      <c r="U126" s="519"/>
      <c r="V126" s="519"/>
      <c r="W126" s="519"/>
      <c r="X126" s="519"/>
      <c r="Y126" s="519"/>
      <c r="Z126" s="519"/>
      <c r="AA126" s="519"/>
      <c r="AB126" s="519"/>
      <c r="AC126" s="519"/>
      <c r="AD126" s="519"/>
      <c r="AE126" s="519"/>
      <c r="AF126" s="519"/>
      <c r="AG126" s="519"/>
      <c r="AH126" s="519"/>
      <c r="AI126" s="519"/>
      <c r="AJ126" s="519"/>
      <c r="AK126" s="519"/>
      <c r="AL126" s="519"/>
      <c r="AM126" s="519"/>
      <c r="AN126" s="519"/>
      <c r="AO126" s="295"/>
      <c r="AP126" s="295"/>
      <c r="AQ126" s="295"/>
      <c r="AR126" s="295"/>
      <c r="AS126" s="295"/>
      <c r="AT126" s="295"/>
    </row>
    <row r="127" spans="1:46" ht="14.1" customHeight="1" x14ac:dyDescent="0.25">
      <c r="A127" s="284" t="s">
        <v>591</v>
      </c>
      <c r="B127" s="143"/>
      <c r="C127" s="293"/>
      <c r="D127" s="293"/>
      <c r="E127" s="293"/>
      <c r="F127" s="284" t="s">
        <v>592</v>
      </c>
      <c r="G127" s="143"/>
      <c r="H127" s="143"/>
      <c r="I127" s="305" t="s">
        <v>799</v>
      </c>
      <c r="J127" s="304"/>
      <c r="K127" s="304"/>
      <c r="L127" s="304"/>
      <c r="M127" s="304"/>
      <c r="N127" s="304"/>
      <c r="O127" s="550">
        <v>20.654000000000003</v>
      </c>
      <c r="P127" s="550">
        <v>20.730174999999992</v>
      </c>
      <c r="Q127" s="550">
        <v>21.649000000000004</v>
      </c>
      <c r="R127" s="550">
        <v>20.012002000000006</v>
      </c>
      <c r="S127" s="550">
        <v>11.556008</v>
      </c>
      <c r="T127" s="550">
        <v>12.458005000000004</v>
      </c>
      <c r="U127" s="550">
        <v>0</v>
      </c>
      <c r="V127" s="550">
        <v>11.707996</v>
      </c>
      <c r="W127" s="550">
        <v>18.883016000000001</v>
      </c>
      <c r="X127" s="550">
        <v>15.486950999999999</v>
      </c>
      <c r="Y127" s="550">
        <v>19.191465000000004</v>
      </c>
      <c r="Z127" s="550">
        <v>0</v>
      </c>
      <c r="AA127" s="550">
        <v>18.121988000000002</v>
      </c>
      <c r="AB127" s="550">
        <v>24.788067999999999</v>
      </c>
      <c r="AC127" s="550">
        <v>21.765788000000004</v>
      </c>
      <c r="AD127" s="550">
        <v>22.671504000000009</v>
      </c>
      <c r="AE127" s="550">
        <v>23.743818999999998</v>
      </c>
      <c r="AF127" s="550">
        <v>23.135044999999998</v>
      </c>
      <c r="AG127" s="550">
        <v>26.55535999999999</v>
      </c>
      <c r="AH127" s="550">
        <v>24.699982999999996</v>
      </c>
      <c r="AI127" s="550">
        <v>23.656665</v>
      </c>
      <c r="AJ127" s="550">
        <v>27.801801000000001</v>
      </c>
      <c r="AK127" s="550">
        <v>30.096497000000003</v>
      </c>
      <c r="AL127" s="550">
        <v>33.034166999999997</v>
      </c>
      <c r="AM127" s="550">
        <v>42.636500000000012</v>
      </c>
      <c r="AN127" s="550">
        <v>44.118550000000006</v>
      </c>
      <c r="AO127" s="304">
        <v>67.605999999999995</v>
      </c>
      <c r="AP127" s="304">
        <v>50.146646999999994</v>
      </c>
      <c r="AQ127" s="304">
        <v>58.349099999999993</v>
      </c>
      <c r="AR127" s="304">
        <v>60.516800000000011</v>
      </c>
      <c r="AS127" s="304">
        <v>50.704300000000011</v>
      </c>
      <c r="AT127" s="304">
        <v>55.439040000000006</v>
      </c>
    </row>
    <row r="128" spans="1:46" ht="14.1" customHeight="1" x14ac:dyDescent="0.25">
      <c r="A128" s="284" t="s">
        <v>593</v>
      </c>
      <c r="B128" s="143"/>
      <c r="C128" s="293"/>
      <c r="D128" s="293"/>
      <c r="E128" s="293"/>
      <c r="F128" s="284" t="s">
        <v>594</v>
      </c>
      <c r="G128" s="143"/>
      <c r="H128" s="143"/>
      <c r="I128" s="305" t="s">
        <v>800</v>
      </c>
      <c r="J128" s="295"/>
      <c r="K128" s="295"/>
      <c r="L128" s="295"/>
      <c r="M128" s="295"/>
      <c r="N128" s="295"/>
      <c r="O128" s="519"/>
      <c r="P128" s="519"/>
      <c r="Q128" s="519"/>
      <c r="R128" s="519"/>
      <c r="S128" s="519"/>
      <c r="T128" s="519"/>
      <c r="U128" s="519"/>
      <c r="V128" s="519"/>
      <c r="W128" s="519"/>
      <c r="X128" s="519"/>
      <c r="Y128" s="519"/>
      <c r="Z128" s="519"/>
      <c r="AA128" s="519"/>
      <c r="AB128" s="519"/>
      <c r="AC128" s="519"/>
      <c r="AD128" s="519"/>
      <c r="AE128" s="519"/>
      <c r="AF128" s="519"/>
      <c r="AG128" s="519"/>
      <c r="AH128" s="519"/>
      <c r="AI128" s="519"/>
      <c r="AJ128" s="519"/>
      <c r="AK128" s="519"/>
      <c r="AL128" s="519"/>
      <c r="AM128" s="519"/>
      <c r="AN128" s="519"/>
      <c r="AO128" s="295"/>
      <c r="AP128" s="295"/>
      <c r="AQ128" s="295"/>
      <c r="AR128" s="295"/>
      <c r="AS128" s="295"/>
      <c r="AT128" s="295"/>
    </row>
    <row r="129" spans="1:46" ht="14.1" customHeight="1" x14ac:dyDescent="0.25">
      <c r="A129" s="284" t="s">
        <v>595</v>
      </c>
      <c r="B129" s="143"/>
      <c r="C129" s="293"/>
      <c r="D129" s="293"/>
      <c r="E129" s="293"/>
      <c r="F129" s="284" t="s">
        <v>596</v>
      </c>
      <c r="G129" s="143"/>
      <c r="H129" s="143"/>
      <c r="I129" s="305" t="s">
        <v>801</v>
      </c>
      <c r="J129" s="295"/>
      <c r="K129" s="295"/>
      <c r="L129" s="295"/>
      <c r="M129" s="295"/>
      <c r="N129" s="295"/>
      <c r="O129" s="519"/>
      <c r="P129" s="519"/>
      <c r="Q129" s="519"/>
      <c r="R129" s="519"/>
      <c r="S129" s="519"/>
      <c r="T129" s="519"/>
      <c r="U129" s="519"/>
      <c r="V129" s="519"/>
      <c r="W129" s="519"/>
      <c r="X129" s="519"/>
      <c r="Y129" s="519"/>
      <c r="Z129" s="519"/>
      <c r="AA129" s="519"/>
      <c r="AB129" s="519"/>
      <c r="AC129" s="519"/>
      <c r="AD129" s="519"/>
      <c r="AE129" s="519"/>
      <c r="AF129" s="519"/>
      <c r="AG129" s="519"/>
      <c r="AH129" s="519"/>
      <c r="AI129" s="519"/>
      <c r="AJ129" s="519"/>
      <c r="AK129" s="519"/>
      <c r="AL129" s="519"/>
      <c r="AM129" s="519"/>
      <c r="AN129" s="519"/>
      <c r="AO129" s="295"/>
      <c r="AP129" s="295"/>
      <c r="AQ129" s="295"/>
      <c r="AR129" s="295"/>
      <c r="AS129" s="295"/>
      <c r="AT129" s="295"/>
    </row>
    <row r="130" spans="1:46" ht="14.1" customHeight="1" x14ac:dyDescent="0.25">
      <c r="A130" s="284" t="s">
        <v>597</v>
      </c>
      <c r="B130" s="143"/>
      <c r="C130" s="293"/>
      <c r="D130" s="293"/>
      <c r="E130" s="293"/>
      <c r="F130" s="284" t="s">
        <v>598</v>
      </c>
      <c r="G130" s="143"/>
      <c r="H130" s="143"/>
      <c r="I130" s="305" t="s">
        <v>802</v>
      </c>
      <c r="J130" s="304"/>
      <c r="K130" s="304"/>
      <c r="L130" s="304"/>
      <c r="M130" s="304"/>
      <c r="N130" s="304"/>
      <c r="O130" s="550">
        <v>13.484016000000004</v>
      </c>
      <c r="P130" s="550">
        <v>11.329810999999998</v>
      </c>
      <c r="Q130" s="550">
        <v>12.325005999999998</v>
      </c>
      <c r="R130" s="550">
        <v>11.692534999999999</v>
      </c>
      <c r="S130" s="550">
        <v>10.913003</v>
      </c>
      <c r="T130" s="550">
        <v>8.1736079999999998</v>
      </c>
      <c r="U130" s="550">
        <v>12.244999999999999</v>
      </c>
      <c r="V130" s="550">
        <v>9.8249979999999972</v>
      </c>
      <c r="W130" s="550">
        <v>9.9410090000000011</v>
      </c>
      <c r="X130" s="550">
        <v>9.6393950000000004</v>
      </c>
      <c r="Y130" s="550">
        <v>9.6532219999999977</v>
      </c>
      <c r="Z130" s="550">
        <v>0</v>
      </c>
      <c r="AA130" s="550">
        <v>8.307738999999998</v>
      </c>
      <c r="AB130" s="550">
        <v>8.2371620000000014</v>
      </c>
      <c r="AC130" s="550">
        <v>7.7167179999999993</v>
      </c>
      <c r="AD130" s="550">
        <v>7.4024179999999999</v>
      </c>
      <c r="AE130" s="550">
        <v>7.3517999999999999</v>
      </c>
      <c r="AF130" s="550">
        <v>7.7378000000000018</v>
      </c>
      <c r="AG130" s="550">
        <v>7.5675629999999998</v>
      </c>
      <c r="AH130" s="550">
        <v>5.2239640000000005</v>
      </c>
      <c r="AI130" s="550">
        <v>5.7481399999999994</v>
      </c>
      <c r="AJ130" s="550">
        <v>5.1249349999999998</v>
      </c>
      <c r="AK130" s="550">
        <v>6.1343750000000012</v>
      </c>
      <c r="AL130" s="550">
        <v>5.6084749999999994</v>
      </c>
      <c r="AM130" s="550">
        <v>5.9568000000000021</v>
      </c>
      <c r="AN130" s="550">
        <v>4.9556299999999993</v>
      </c>
      <c r="AO130" s="304">
        <v>4.8131079999999988</v>
      </c>
      <c r="AP130" s="304">
        <v>5.8431976666666658</v>
      </c>
      <c r="AQ130" s="304">
        <v>4.1744500000000002</v>
      </c>
      <c r="AR130" s="304">
        <v>4.0137050000000007</v>
      </c>
      <c r="AS130" s="304">
        <v>4.2657649999999991</v>
      </c>
      <c r="AT130" s="304">
        <v>5.7184439999999999</v>
      </c>
    </row>
    <row r="131" spans="1:46" ht="14.1" customHeight="1" x14ac:dyDescent="0.25">
      <c r="A131" s="284" t="s">
        <v>599</v>
      </c>
      <c r="B131" s="143"/>
      <c r="C131" s="293"/>
      <c r="D131" s="293"/>
      <c r="E131" s="293"/>
      <c r="F131" s="284" t="s">
        <v>600</v>
      </c>
      <c r="G131" s="143"/>
      <c r="H131" s="143"/>
      <c r="I131" s="305" t="s">
        <v>803</v>
      </c>
      <c r="J131" s="295"/>
      <c r="K131" s="295"/>
      <c r="L131" s="295"/>
      <c r="M131" s="295"/>
      <c r="N131" s="295"/>
      <c r="O131" s="519"/>
      <c r="P131" s="519"/>
      <c r="Q131" s="519"/>
      <c r="R131" s="519"/>
      <c r="S131" s="519"/>
      <c r="T131" s="519"/>
      <c r="U131" s="519"/>
      <c r="V131" s="519"/>
      <c r="W131" s="519"/>
      <c r="X131" s="519"/>
      <c r="Y131" s="519"/>
      <c r="Z131" s="519"/>
      <c r="AA131" s="519"/>
      <c r="AB131" s="519"/>
      <c r="AC131" s="519"/>
      <c r="AD131" s="519"/>
      <c r="AE131" s="519"/>
      <c r="AF131" s="519"/>
      <c r="AG131" s="519"/>
      <c r="AH131" s="519"/>
      <c r="AI131" s="519"/>
      <c r="AJ131" s="519"/>
      <c r="AK131" s="519"/>
      <c r="AL131" s="519"/>
      <c r="AM131" s="519"/>
      <c r="AN131" s="519"/>
      <c r="AO131" s="295"/>
      <c r="AP131" s="295"/>
      <c r="AQ131" s="295"/>
      <c r="AR131" s="295"/>
      <c r="AS131" s="295"/>
      <c r="AT131" s="295"/>
    </row>
    <row r="132" spans="1:46" ht="14.1" customHeight="1" x14ac:dyDescent="0.25">
      <c r="A132" s="293" t="s">
        <v>335</v>
      </c>
      <c r="B132" s="293"/>
      <c r="C132" s="293"/>
      <c r="D132" s="293"/>
      <c r="E132" s="293" t="s">
        <v>72</v>
      </c>
      <c r="F132" s="292"/>
      <c r="G132" s="143"/>
      <c r="H132" s="143"/>
      <c r="I132" s="305" t="s">
        <v>804</v>
      </c>
      <c r="J132" s="295"/>
      <c r="K132" s="295"/>
      <c r="L132" s="295"/>
      <c r="M132" s="295"/>
      <c r="N132" s="295"/>
      <c r="O132" s="519"/>
      <c r="P132" s="519"/>
      <c r="Q132" s="519"/>
      <c r="R132" s="519"/>
      <c r="S132" s="519"/>
      <c r="T132" s="519"/>
      <c r="U132" s="519"/>
      <c r="V132" s="519"/>
      <c r="W132" s="519"/>
      <c r="X132" s="519"/>
      <c r="Y132" s="519"/>
      <c r="Z132" s="519"/>
      <c r="AA132" s="519"/>
      <c r="AB132" s="519"/>
      <c r="AC132" s="519"/>
      <c r="AD132" s="519"/>
      <c r="AE132" s="519"/>
      <c r="AF132" s="519"/>
      <c r="AG132" s="519"/>
      <c r="AH132" s="519"/>
      <c r="AI132" s="519"/>
      <c r="AJ132" s="519"/>
      <c r="AK132" s="519"/>
      <c r="AL132" s="519"/>
      <c r="AM132" s="519"/>
      <c r="AN132" s="519"/>
      <c r="AO132" s="295"/>
      <c r="AP132" s="295"/>
      <c r="AQ132" s="295"/>
      <c r="AR132" s="295"/>
      <c r="AS132" s="295"/>
      <c r="AT132" s="295"/>
    </row>
    <row r="133" spans="1:46" ht="14.1" customHeight="1" x14ac:dyDescent="0.25">
      <c r="A133" s="293" t="s">
        <v>336</v>
      </c>
      <c r="B133" s="293"/>
      <c r="C133" s="293"/>
      <c r="D133" s="293"/>
      <c r="E133" s="293"/>
      <c r="F133" s="292" t="s">
        <v>805</v>
      </c>
      <c r="G133" s="143"/>
      <c r="H133" s="143"/>
      <c r="I133" s="305" t="s">
        <v>806</v>
      </c>
      <c r="J133" s="304"/>
      <c r="K133" s="304"/>
      <c r="L133" s="304"/>
      <c r="M133" s="304"/>
      <c r="N133" s="304"/>
      <c r="O133" s="550">
        <v>67.368719000000013</v>
      </c>
      <c r="P133" s="550">
        <v>67.17717300000001</v>
      </c>
      <c r="Q133" s="550">
        <v>64.153572999999994</v>
      </c>
      <c r="R133" s="550">
        <v>57.572142000000014</v>
      </c>
      <c r="S133" s="550">
        <v>60.794277000000015</v>
      </c>
      <c r="T133" s="550">
        <v>57.606692999999979</v>
      </c>
      <c r="U133" s="550">
        <v>66.598999999999975</v>
      </c>
      <c r="V133" s="550">
        <v>61.377926999999985</v>
      </c>
      <c r="W133" s="550">
        <v>59.366246000000011</v>
      </c>
      <c r="X133" s="550">
        <v>53.169449</v>
      </c>
      <c r="Y133" s="550">
        <v>51.521106999999994</v>
      </c>
      <c r="Z133" s="550">
        <v>47.90323200000001</v>
      </c>
      <c r="AA133" s="550">
        <v>74.925605000000004</v>
      </c>
      <c r="AB133" s="550">
        <v>55.227678999999995</v>
      </c>
      <c r="AC133" s="550">
        <v>69.38459499999999</v>
      </c>
      <c r="AD133" s="550">
        <v>54.776864999999994</v>
      </c>
      <c r="AE133" s="550">
        <v>78.335634999999996</v>
      </c>
      <c r="AF133" s="550">
        <v>73.938348000000019</v>
      </c>
      <c r="AG133" s="550">
        <v>75.152580000000015</v>
      </c>
      <c r="AH133" s="550">
        <v>91.843771000000018</v>
      </c>
      <c r="AI133" s="550">
        <v>83.530293</v>
      </c>
      <c r="AJ133" s="550">
        <v>85.298765000000003</v>
      </c>
      <c r="AK133" s="550">
        <v>79.510694000000001</v>
      </c>
      <c r="AL133" s="550">
        <v>85.650956000000008</v>
      </c>
      <c r="AM133" s="550">
        <v>98.886400999999992</v>
      </c>
      <c r="AN133" s="550">
        <v>84.70265599999999</v>
      </c>
      <c r="AO133" s="304">
        <v>117.12174900000001</v>
      </c>
      <c r="AP133" s="304">
        <v>104.15683200000001</v>
      </c>
      <c r="AQ133" s="304">
        <v>103.18716200000001</v>
      </c>
      <c r="AR133" s="304">
        <v>127.03588899999998</v>
      </c>
      <c r="AS133" s="304">
        <v>120.21114553333334</v>
      </c>
      <c r="AT133" s="304">
        <v>138.81500899999998</v>
      </c>
    </row>
    <row r="134" spans="1:46" ht="14.1" customHeight="1" x14ac:dyDescent="0.25">
      <c r="A134" s="293" t="s">
        <v>337</v>
      </c>
      <c r="B134" s="293"/>
      <c r="C134" s="293"/>
      <c r="D134" s="293"/>
      <c r="E134" s="293"/>
      <c r="F134" s="292" t="s">
        <v>807</v>
      </c>
      <c r="G134" s="143"/>
      <c r="H134" s="143"/>
      <c r="I134" s="305" t="s">
        <v>808</v>
      </c>
      <c r="J134" s="304"/>
      <c r="K134" s="304"/>
      <c r="L134" s="304"/>
      <c r="M134" s="304"/>
      <c r="N134" s="304"/>
      <c r="O134" s="550">
        <v>276.47708400000005</v>
      </c>
      <c r="P134" s="550">
        <v>260.77021199999996</v>
      </c>
      <c r="Q134" s="550">
        <v>255.94742800000006</v>
      </c>
      <c r="R134" s="550">
        <v>247.27767900000003</v>
      </c>
      <c r="S134" s="550">
        <v>245.967996</v>
      </c>
      <c r="T134" s="550">
        <v>222.718414</v>
      </c>
      <c r="U134" s="550">
        <v>246.68099999999998</v>
      </c>
      <c r="V134" s="550">
        <v>263.981427</v>
      </c>
      <c r="W134" s="550">
        <v>273.33581899999996</v>
      </c>
      <c r="X134" s="550">
        <v>297.62496100000004</v>
      </c>
      <c r="Y134" s="550">
        <v>285.88461200000012</v>
      </c>
      <c r="Z134" s="550">
        <v>269.84502900000001</v>
      </c>
      <c r="AA134" s="550">
        <v>280.48751699999997</v>
      </c>
      <c r="AB134" s="550">
        <v>258.63186899999999</v>
      </c>
      <c r="AC134" s="550">
        <v>229.72942200000003</v>
      </c>
      <c r="AD134" s="550">
        <v>233.55258699999996</v>
      </c>
      <c r="AE134" s="550">
        <v>248.72566700000002</v>
      </c>
      <c r="AF134" s="550">
        <v>220.38287800000001</v>
      </c>
      <c r="AG134" s="550">
        <v>187.67206799999997</v>
      </c>
      <c r="AH134" s="550">
        <v>196.11179899999993</v>
      </c>
      <c r="AI134" s="550">
        <v>144.29757899999998</v>
      </c>
      <c r="AJ134" s="550">
        <v>152.50691200000003</v>
      </c>
      <c r="AK134" s="550">
        <v>167.81745399999997</v>
      </c>
      <c r="AL134" s="550">
        <v>177.57789300000002</v>
      </c>
      <c r="AM134" s="550">
        <v>188.36244999999997</v>
      </c>
      <c r="AN134" s="550">
        <v>179.92011700000003</v>
      </c>
      <c r="AO134" s="304">
        <v>181.65179200000006</v>
      </c>
      <c r="AP134" s="304">
        <v>162.96998131527099</v>
      </c>
      <c r="AQ134" s="304">
        <v>147.41110234911244</v>
      </c>
      <c r="AR134" s="304">
        <v>144.07585000000003</v>
      </c>
      <c r="AS134" s="304">
        <v>147.99861937701613</v>
      </c>
      <c r="AT134" s="304">
        <v>145.16275889361705</v>
      </c>
    </row>
    <row r="135" spans="1:46" ht="14.1" customHeight="1" x14ac:dyDescent="0.25">
      <c r="A135" s="319" t="s">
        <v>809</v>
      </c>
      <c r="B135" s="293"/>
      <c r="C135" s="293"/>
      <c r="D135" s="293"/>
      <c r="E135" s="293"/>
      <c r="F135" s="292" t="s">
        <v>810</v>
      </c>
      <c r="G135" s="143"/>
      <c r="H135" s="143"/>
      <c r="I135" s="289" t="s">
        <v>811</v>
      </c>
      <c r="J135" s="304"/>
      <c r="K135" s="304"/>
      <c r="L135" s="304"/>
      <c r="M135" s="304"/>
      <c r="N135" s="304"/>
      <c r="O135" s="550">
        <v>124.896942</v>
      </c>
      <c r="P135" s="550">
        <v>128.63876999999999</v>
      </c>
      <c r="Q135" s="550">
        <v>104.68549899999998</v>
      </c>
      <c r="R135" s="550">
        <v>88.970503000000008</v>
      </c>
      <c r="S135" s="550">
        <v>82.299926000000028</v>
      </c>
      <c r="T135" s="550">
        <v>72.586900999999997</v>
      </c>
      <c r="U135" s="550">
        <v>65.186999999999998</v>
      </c>
      <c r="V135" s="550">
        <v>69.750445999999982</v>
      </c>
      <c r="W135" s="550">
        <v>72.878103999999993</v>
      </c>
      <c r="X135" s="550">
        <v>73.509430000000009</v>
      </c>
      <c r="Y135" s="550">
        <v>78.023679000000016</v>
      </c>
      <c r="Z135" s="550">
        <v>65.496093999999985</v>
      </c>
      <c r="AA135" s="550">
        <v>66.170990999999987</v>
      </c>
      <c r="AB135" s="550">
        <v>64.969152999999991</v>
      </c>
      <c r="AC135" s="550">
        <v>63.394984000000008</v>
      </c>
      <c r="AD135" s="550">
        <v>53.713107000000008</v>
      </c>
      <c r="AE135" s="550">
        <v>69.521529999999998</v>
      </c>
      <c r="AF135" s="550">
        <v>67.945936000000003</v>
      </c>
      <c r="AG135" s="550">
        <v>66.007108999999986</v>
      </c>
      <c r="AH135" s="550">
        <v>69.900740000000027</v>
      </c>
      <c r="AI135" s="550">
        <v>80.158569999999969</v>
      </c>
      <c r="AJ135" s="550">
        <v>67.970799999999997</v>
      </c>
      <c r="AK135" s="550">
        <v>50.144098</v>
      </c>
      <c r="AL135" s="550">
        <v>45.314375000000005</v>
      </c>
      <c r="AM135" s="550">
        <v>51.083295000000007</v>
      </c>
      <c r="AN135" s="550">
        <v>49.404179999999997</v>
      </c>
      <c r="AO135" s="304">
        <v>57.527996999999992</v>
      </c>
      <c r="AP135" s="304">
        <v>59.372982977890082</v>
      </c>
      <c r="AQ135" s="304">
        <v>50.789696999999997</v>
      </c>
      <c r="AR135" s="304">
        <v>57.045402000000017</v>
      </c>
      <c r="AS135" s="304">
        <v>54.061319999999995</v>
      </c>
      <c r="AT135" s="304">
        <v>52.132359000000001</v>
      </c>
    </row>
    <row r="136" spans="1:46" ht="14.1" customHeight="1" x14ac:dyDescent="0.25">
      <c r="A136" s="284" t="s">
        <v>601</v>
      </c>
      <c r="B136" s="143"/>
      <c r="C136" s="293"/>
      <c r="D136" s="293"/>
      <c r="E136" s="293"/>
      <c r="F136" s="284" t="s">
        <v>602</v>
      </c>
      <c r="G136" s="143"/>
      <c r="H136" s="143"/>
      <c r="I136" s="305" t="s">
        <v>812</v>
      </c>
      <c r="J136" s="295"/>
      <c r="K136" s="295"/>
      <c r="L136" s="295"/>
      <c r="M136" s="295"/>
      <c r="N136" s="295"/>
      <c r="O136" s="519"/>
      <c r="P136" s="519"/>
      <c r="Q136" s="519"/>
      <c r="R136" s="519"/>
      <c r="S136" s="519"/>
      <c r="T136" s="519"/>
      <c r="U136" s="519"/>
      <c r="V136" s="519"/>
      <c r="W136" s="519"/>
      <c r="X136" s="519"/>
      <c r="Y136" s="519"/>
      <c r="Z136" s="519"/>
      <c r="AA136" s="519"/>
      <c r="AB136" s="519"/>
      <c r="AC136" s="519"/>
      <c r="AD136" s="519"/>
      <c r="AE136" s="519"/>
      <c r="AF136" s="519"/>
      <c r="AG136" s="519"/>
      <c r="AH136" s="519"/>
      <c r="AI136" s="519"/>
      <c r="AJ136" s="519"/>
      <c r="AK136" s="519"/>
      <c r="AL136" s="519"/>
      <c r="AM136" s="519"/>
      <c r="AN136" s="519"/>
      <c r="AO136" s="295"/>
      <c r="AP136" s="295"/>
      <c r="AQ136" s="295"/>
      <c r="AR136" s="295"/>
      <c r="AS136" s="295"/>
      <c r="AT136" s="295"/>
    </row>
    <row r="137" spans="1:46" ht="14.1" customHeight="1" x14ac:dyDescent="0.25">
      <c r="A137" s="284" t="s">
        <v>603</v>
      </c>
      <c r="B137" s="143"/>
      <c r="C137" s="293"/>
      <c r="D137" s="293"/>
      <c r="E137" s="284" t="s">
        <v>604</v>
      </c>
      <c r="F137" s="143"/>
      <c r="G137" s="143"/>
      <c r="H137" s="143"/>
      <c r="I137" s="305" t="s">
        <v>813</v>
      </c>
      <c r="J137" s="295"/>
      <c r="K137" s="295"/>
      <c r="L137" s="295"/>
      <c r="M137" s="295"/>
      <c r="N137" s="295"/>
      <c r="O137" s="519"/>
      <c r="P137" s="519"/>
      <c r="Q137" s="519"/>
      <c r="R137" s="519"/>
      <c r="S137" s="519"/>
      <c r="T137" s="519"/>
      <c r="U137" s="519"/>
      <c r="V137" s="519"/>
      <c r="W137" s="519"/>
      <c r="X137" s="519"/>
      <c r="Y137" s="519"/>
      <c r="Z137" s="519"/>
      <c r="AA137" s="519"/>
      <c r="AB137" s="519"/>
      <c r="AC137" s="519"/>
      <c r="AD137" s="519"/>
      <c r="AE137" s="519"/>
      <c r="AF137" s="519"/>
      <c r="AG137" s="519"/>
      <c r="AH137" s="519"/>
      <c r="AI137" s="519"/>
      <c r="AJ137" s="519"/>
      <c r="AK137" s="519"/>
      <c r="AL137" s="519"/>
      <c r="AM137" s="519"/>
      <c r="AN137" s="519"/>
      <c r="AO137" s="295"/>
      <c r="AP137" s="295"/>
      <c r="AQ137" s="295"/>
      <c r="AR137" s="295"/>
      <c r="AS137" s="295"/>
      <c r="AT137" s="295"/>
    </row>
    <row r="138" spans="1:46" ht="14.1" customHeight="1" x14ac:dyDescent="0.25">
      <c r="A138" s="284" t="s">
        <v>605</v>
      </c>
      <c r="B138" s="143"/>
      <c r="C138" s="293"/>
      <c r="D138" s="293"/>
      <c r="E138" s="284" t="s">
        <v>606</v>
      </c>
      <c r="F138" s="143"/>
      <c r="G138" s="143"/>
      <c r="H138" s="143"/>
      <c r="I138" s="305" t="s">
        <v>814</v>
      </c>
      <c r="J138" s="304"/>
      <c r="K138" s="304"/>
      <c r="L138" s="304"/>
      <c r="M138" s="304"/>
      <c r="N138" s="304"/>
      <c r="O138" s="550">
        <v>73.428984</v>
      </c>
      <c r="P138" s="550">
        <v>132.86878300000001</v>
      </c>
      <c r="Q138" s="550">
        <v>126.86770200000002</v>
      </c>
      <c r="R138" s="550">
        <v>125.92156200000001</v>
      </c>
      <c r="S138" s="550">
        <v>177.236602</v>
      </c>
      <c r="T138" s="550">
        <v>137.59402100000005</v>
      </c>
      <c r="U138" s="550">
        <v>136.78100000000003</v>
      </c>
      <c r="V138" s="550">
        <v>169.10812699999997</v>
      </c>
      <c r="W138" s="550">
        <v>196.30480299999999</v>
      </c>
      <c r="X138" s="550">
        <v>214.44061099999999</v>
      </c>
      <c r="Y138" s="550">
        <v>318.59622900000005</v>
      </c>
      <c r="Z138" s="550">
        <v>0</v>
      </c>
      <c r="AA138" s="550">
        <v>259.30910499999999</v>
      </c>
      <c r="AB138" s="550">
        <v>183.69180499999999</v>
      </c>
      <c r="AC138" s="550">
        <v>201.350728</v>
      </c>
      <c r="AD138" s="550">
        <v>281.60059000000001</v>
      </c>
      <c r="AE138" s="550">
        <v>426.11581499999994</v>
      </c>
      <c r="AF138" s="550">
        <v>291.87603799999994</v>
      </c>
      <c r="AG138" s="550">
        <v>258.55334499999998</v>
      </c>
      <c r="AH138" s="550">
        <v>318.2143220000001</v>
      </c>
      <c r="AI138" s="550">
        <v>274.49845599999992</v>
      </c>
      <c r="AJ138" s="550">
        <v>183.97926000000001</v>
      </c>
      <c r="AK138" s="550">
        <v>172.727587</v>
      </c>
      <c r="AL138" s="550">
        <v>202.68770600000002</v>
      </c>
      <c r="AM138" s="550">
        <v>206.59288699999999</v>
      </c>
      <c r="AN138" s="550">
        <v>150.05256000000003</v>
      </c>
      <c r="AO138" s="304">
        <v>86.490631000000008</v>
      </c>
      <c r="AP138" s="304">
        <v>81.119951</v>
      </c>
      <c r="AQ138" s="304">
        <v>44.222919999999995</v>
      </c>
      <c r="AR138" s="304">
        <v>171.98837800000001</v>
      </c>
      <c r="AS138" s="304">
        <v>0</v>
      </c>
      <c r="AT138" s="304">
        <v>266.24305799999996</v>
      </c>
    </row>
    <row r="139" spans="1:46" ht="14.1" customHeight="1" x14ac:dyDescent="0.25">
      <c r="A139" s="293"/>
      <c r="B139" s="293"/>
      <c r="C139" s="293"/>
      <c r="D139" s="293"/>
      <c r="E139" s="293"/>
      <c r="F139" s="293"/>
      <c r="G139" s="292"/>
      <c r="H139" s="292"/>
      <c r="I139" s="289"/>
      <c r="J139" s="295"/>
      <c r="K139" s="295"/>
      <c r="L139" s="295"/>
      <c r="M139" s="295"/>
      <c r="N139" s="295"/>
      <c r="O139" s="519"/>
      <c r="P139" s="519"/>
      <c r="Q139" s="519"/>
      <c r="R139" s="519"/>
      <c r="S139" s="519"/>
      <c r="T139" s="519"/>
      <c r="U139" s="519"/>
      <c r="V139" s="519"/>
      <c r="W139" s="519"/>
      <c r="X139" s="519"/>
      <c r="Y139" s="519"/>
      <c r="Z139" s="519"/>
      <c r="AA139" s="519"/>
      <c r="AB139" s="519"/>
      <c r="AC139" s="519"/>
      <c r="AD139" s="519"/>
      <c r="AE139" s="519"/>
      <c r="AF139" s="519"/>
      <c r="AG139" s="519"/>
      <c r="AH139" s="519"/>
      <c r="AI139" s="519"/>
      <c r="AJ139" s="519"/>
      <c r="AK139" s="519"/>
      <c r="AL139" s="519"/>
      <c r="AM139" s="519"/>
      <c r="AN139" s="519"/>
      <c r="AO139" s="295"/>
      <c r="AP139" s="295"/>
      <c r="AQ139" s="295"/>
      <c r="AR139" s="295"/>
      <c r="AS139" s="295"/>
      <c r="AT139" s="295"/>
    </row>
    <row r="140" spans="1:46" ht="14.1" customHeight="1" x14ac:dyDescent="0.25">
      <c r="A140" s="288" t="s">
        <v>290</v>
      </c>
      <c r="B140" s="288"/>
      <c r="C140" s="288"/>
      <c r="D140" s="288" t="s">
        <v>59</v>
      </c>
      <c r="E140" s="288"/>
      <c r="F140" s="288"/>
      <c r="G140" s="287"/>
      <c r="H140" s="287"/>
      <c r="I140" s="289" t="s">
        <v>815</v>
      </c>
      <c r="J140" s="290">
        <f t="shared" ref="J140:N140" si="11">SUM(J142:J176)</f>
        <v>0</v>
      </c>
      <c r="K140" s="290">
        <f t="shared" si="11"/>
        <v>0</v>
      </c>
      <c r="L140" s="290">
        <f t="shared" si="11"/>
        <v>0</v>
      </c>
      <c r="M140" s="290">
        <f t="shared" si="11"/>
        <v>0</v>
      </c>
      <c r="N140" s="290">
        <f t="shared" si="11"/>
        <v>0</v>
      </c>
      <c r="O140" s="290">
        <f t="shared" ref="O140:AT140" si="12">SUM(O142:O176)</f>
        <v>17830.244179999998</v>
      </c>
      <c r="P140" s="290">
        <f t="shared" si="12"/>
        <v>15562.20451</v>
      </c>
      <c r="Q140" s="290">
        <f t="shared" si="12"/>
        <v>18094.453529999995</v>
      </c>
      <c r="R140" s="290">
        <f t="shared" si="12"/>
        <v>16112.766109999999</v>
      </c>
      <c r="S140" s="290">
        <f t="shared" si="12"/>
        <v>14573.878171999999</v>
      </c>
      <c r="T140" s="290">
        <f t="shared" si="12"/>
        <v>12961.997810999999</v>
      </c>
      <c r="U140" s="290">
        <f t="shared" si="12"/>
        <v>18598.268693000002</v>
      </c>
      <c r="V140" s="290">
        <f t="shared" si="12"/>
        <v>21146.461610000002</v>
      </c>
      <c r="W140" s="290">
        <f t="shared" si="12"/>
        <v>18388.131910000004</v>
      </c>
      <c r="X140" s="290">
        <f t="shared" si="12"/>
        <v>18783.228309999999</v>
      </c>
      <c r="Y140" s="290">
        <f t="shared" si="12"/>
        <v>20869.644860000004</v>
      </c>
      <c r="Z140" s="290">
        <f t="shared" si="12"/>
        <v>21998.830270000002</v>
      </c>
      <c r="AA140" s="290">
        <f t="shared" si="12"/>
        <v>20655.572680000001</v>
      </c>
      <c r="AB140" s="290">
        <f t="shared" si="12"/>
        <v>25484.893329999999</v>
      </c>
      <c r="AC140" s="290">
        <f t="shared" si="12"/>
        <v>21992.81913</v>
      </c>
      <c r="AD140" s="290">
        <f t="shared" si="12"/>
        <v>19530.717875691131</v>
      </c>
      <c r="AE140" s="290">
        <f t="shared" si="12"/>
        <v>23120.673450000006</v>
      </c>
      <c r="AF140" s="290">
        <f t="shared" si="12"/>
        <v>21212.923075999999</v>
      </c>
      <c r="AG140" s="290">
        <f t="shared" si="12"/>
        <v>21633.475742000002</v>
      </c>
      <c r="AH140" s="290">
        <f t="shared" si="12"/>
        <v>21660.867740999995</v>
      </c>
      <c r="AI140" s="290">
        <f t="shared" si="12"/>
        <v>23121.320909999999</v>
      </c>
      <c r="AJ140" s="290">
        <f t="shared" si="12"/>
        <v>23366.011596</v>
      </c>
      <c r="AK140" s="290">
        <f t="shared" si="12"/>
        <v>18292.633919999997</v>
      </c>
      <c r="AL140" s="290">
        <f t="shared" si="12"/>
        <v>27386.701090000002</v>
      </c>
      <c r="AM140" s="290">
        <f t="shared" si="12"/>
        <v>22264.969269481546</v>
      </c>
      <c r="AN140" s="290">
        <f t="shared" si="12"/>
        <v>23113.193127181738</v>
      </c>
      <c r="AO140" s="290">
        <f t="shared" si="12"/>
        <v>24128.31883345676</v>
      </c>
      <c r="AP140" s="517">
        <f t="shared" si="12"/>
        <v>22507.271980335117</v>
      </c>
      <c r="AQ140" s="517">
        <f t="shared" si="12"/>
        <v>28333.518215843262</v>
      </c>
      <c r="AR140" s="517">
        <f t="shared" si="12"/>
        <v>22755.034131865326</v>
      </c>
      <c r="AS140" s="517">
        <f t="shared" si="12"/>
        <v>25845.446367670454</v>
      </c>
      <c r="AT140" s="517">
        <f t="shared" si="12"/>
        <v>25836.418639499607</v>
      </c>
    </row>
    <row r="141" spans="1:46" ht="14.1" customHeight="1" x14ac:dyDescent="0.25">
      <c r="A141" s="283" t="s">
        <v>291</v>
      </c>
      <c r="E141" s="283" t="s">
        <v>292</v>
      </c>
      <c r="G141" s="284"/>
      <c r="H141" s="284"/>
      <c r="I141" s="289" t="s">
        <v>816</v>
      </c>
      <c r="J141" s="286"/>
      <c r="K141" s="286"/>
      <c r="L141" s="286"/>
      <c r="M141" s="286"/>
      <c r="N141" s="286"/>
      <c r="O141" s="551"/>
      <c r="P141" s="551"/>
      <c r="Q141" s="551"/>
      <c r="R141" s="551"/>
      <c r="S141" s="551"/>
      <c r="T141" s="551"/>
      <c r="U141" s="551"/>
      <c r="V141" s="551"/>
      <c r="W141" s="551"/>
      <c r="X141" s="551"/>
      <c r="Y141" s="551"/>
      <c r="Z141" s="551"/>
      <c r="AA141" s="551"/>
      <c r="AB141" s="551"/>
      <c r="AC141" s="551"/>
      <c r="AD141" s="551"/>
      <c r="AE141" s="551"/>
      <c r="AF141" s="551"/>
      <c r="AG141" s="551"/>
      <c r="AH141" s="551"/>
      <c r="AI141" s="551"/>
      <c r="AJ141" s="551"/>
      <c r="AK141" s="551"/>
      <c r="AL141" s="551"/>
      <c r="AM141" s="551"/>
      <c r="AN141" s="551"/>
      <c r="AO141" s="286"/>
      <c r="AP141" s="286"/>
      <c r="AQ141" s="286"/>
      <c r="AR141" s="286"/>
      <c r="AS141" s="286"/>
      <c r="AT141" s="286"/>
    </row>
    <row r="142" spans="1:46" ht="14.1" customHeight="1" x14ac:dyDescent="0.25">
      <c r="A142" s="283" t="s">
        <v>293</v>
      </c>
      <c r="F142" s="284" t="s">
        <v>294</v>
      </c>
      <c r="I142" s="297" t="s">
        <v>817</v>
      </c>
      <c r="J142" s="304"/>
      <c r="K142" s="304"/>
      <c r="L142" s="304"/>
      <c r="M142" s="304"/>
      <c r="N142" s="304"/>
      <c r="O142" s="550">
        <v>595.96436000000006</v>
      </c>
      <c r="P142" s="550">
        <v>462.72376999999994</v>
      </c>
      <c r="Q142" s="550">
        <v>1037.2459399999998</v>
      </c>
      <c r="R142" s="550">
        <v>832.21807000000001</v>
      </c>
      <c r="S142" s="550">
        <v>728.65300999999999</v>
      </c>
      <c r="T142" s="550">
        <v>769.36217000000011</v>
      </c>
      <c r="U142" s="550">
        <v>895.51400000000012</v>
      </c>
      <c r="V142" s="550">
        <v>922.4448900000001</v>
      </c>
      <c r="W142" s="550">
        <v>692.65773999999999</v>
      </c>
      <c r="X142" s="550">
        <v>917.74649000000011</v>
      </c>
      <c r="Y142" s="550">
        <v>743.11634000000004</v>
      </c>
      <c r="Z142" s="550">
        <v>850.65639999999985</v>
      </c>
      <c r="AA142" s="550">
        <v>639.69649000000004</v>
      </c>
      <c r="AB142" s="550">
        <v>838.05332000000021</v>
      </c>
      <c r="AC142" s="550">
        <v>646.44038999999998</v>
      </c>
      <c r="AD142" s="550">
        <v>730.71792400000004</v>
      </c>
      <c r="AE142" s="550">
        <v>612.67124999999999</v>
      </c>
      <c r="AF142" s="550">
        <v>679.77838999999994</v>
      </c>
      <c r="AG142" s="550">
        <v>621.59501999999998</v>
      </c>
      <c r="AH142" s="550">
        <v>561.35760999999991</v>
      </c>
      <c r="AI142" s="550">
        <v>606.01019000000008</v>
      </c>
      <c r="AJ142" s="550">
        <v>630.81617999999992</v>
      </c>
      <c r="AK142" s="550">
        <v>479.97839000000005</v>
      </c>
      <c r="AL142" s="550">
        <v>514.9633</v>
      </c>
      <c r="AM142" s="550">
        <v>592.57869000000005</v>
      </c>
      <c r="AN142" s="550">
        <v>568.09565699999996</v>
      </c>
      <c r="AO142" s="304">
        <v>595.20893100000001</v>
      </c>
      <c r="AP142" s="304">
        <v>595.20893100000001</v>
      </c>
      <c r="AQ142" s="304">
        <v>539.64114299999994</v>
      </c>
      <c r="AR142" s="304">
        <v>614.25796436842109</v>
      </c>
      <c r="AS142" s="304">
        <v>500.605031</v>
      </c>
      <c r="AT142" s="304">
        <v>595.40239999999994</v>
      </c>
    </row>
    <row r="143" spans="1:46" ht="14.1" customHeight="1" x14ac:dyDescent="0.25">
      <c r="A143" s="283" t="s">
        <v>295</v>
      </c>
      <c r="F143" s="284" t="s">
        <v>296</v>
      </c>
      <c r="I143" s="297" t="s">
        <v>818</v>
      </c>
      <c r="J143" s="304"/>
      <c r="K143" s="304"/>
      <c r="L143" s="304"/>
      <c r="M143" s="304"/>
      <c r="N143" s="304"/>
      <c r="O143" s="550">
        <v>428.14369999999997</v>
      </c>
      <c r="P143" s="550">
        <v>369.66470999999996</v>
      </c>
      <c r="Q143" s="550">
        <v>634.61042000000009</v>
      </c>
      <c r="R143" s="550">
        <v>456.44178000000005</v>
      </c>
      <c r="S143" s="550">
        <v>565.08639000000005</v>
      </c>
      <c r="T143" s="550">
        <v>509.22577000000013</v>
      </c>
      <c r="U143" s="550">
        <v>681.56500000000005</v>
      </c>
      <c r="V143" s="550">
        <v>737.89684999999986</v>
      </c>
      <c r="W143" s="550">
        <v>595.45925000000011</v>
      </c>
      <c r="X143" s="550">
        <v>726.90951000000007</v>
      </c>
      <c r="Y143" s="550">
        <v>653.24635000000001</v>
      </c>
      <c r="Z143" s="550">
        <v>656.28954999999985</v>
      </c>
      <c r="AA143" s="550">
        <v>615.32853999999998</v>
      </c>
      <c r="AB143" s="550">
        <v>719.82235999999989</v>
      </c>
      <c r="AC143" s="550">
        <v>602.51822000000004</v>
      </c>
      <c r="AD143" s="550">
        <v>632.89755699999989</v>
      </c>
      <c r="AE143" s="550">
        <v>587.64121999999998</v>
      </c>
      <c r="AF143" s="550">
        <v>546.18501999999989</v>
      </c>
      <c r="AG143" s="550">
        <v>532.56245999999987</v>
      </c>
      <c r="AH143" s="550">
        <v>457.86874</v>
      </c>
      <c r="AI143" s="550">
        <v>470.53729999999996</v>
      </c>
      <c r="AJ143" s="550">
        <v>496.63907999999998</v>
      </c>
      <c r="AK143" s="550">
        <v>403.26965000000001</v>
      </c>
      <c r="AL143" s="550">
        <v>421.25893000000002</v>
      </c>
      <c r="AM143" s="550">
        <v>425.01091300000002</v>
      </c>
      <c r="AN143" s="550">
        <v>350.75115700000003</v>
      </c>
      <c r="AO143" s="304">
        <v>345.66148899999996</v>
      </c>
      <c r="AP143" s="304">
        <v>357.64128299999999</v>
      </c>
      <c r="AQ143" s="304">
        <v>327.43125000000003</v>
      </c>
      <c r="AR143" s="304">
        <v>324.92249399999997</v>
      </c>
      <c r="AS143" s="304">
        <v>318.58858800000002</v>
      </c>
      <c r="AT143" s="304">
        <v>311.44461400000006</v>
      </c>
    </row>
    <row r="144" spans="1:46" ht="14.1" customHeight="1" x14ac:dyDescent="0.25">
      <c r="A144" s="330" t="s">
        <v>819</v>
      </c>
      <c r="F144" s="284" t="s">
        <v>820</v>
      </c>
      <c r="I144" s="289" t="s">
        <v>821</v>
      </c>
      <c r="J144" s="304"/>
      <c r="K144" s="304"/>
      <c r="L144" s="304"/>
      <c r="M144" s="304"/>
      <c r="N144" s="304"/>
      <c r="O144" s="550">
        <v>8.0425199999999997</v>
      </c>
      <c r="P144" s="550">
        <v>8.4507499999999993</v>
      </c>
      <c r="Q144" s="550">
        <v>8.5350900000000003</v>
      </c>
      <c r="R144" s="550">
        <v>7.2253299999999996</v>
      </c>
      <c r="S144" s="550">
        <v>5.9955300000000005</v>
      </c>
      <c r="T144" s="550">
        <v>5.4426099999999984</v>
      </c>
      <c r="U144" s="550">
        <v>5.8989999999999982</v>
      </c>
      <c r="V144" s="550">
        <v>5.4088699999999994</v>
      </c>
      <c r="W144" s="550">
        <v>5.1459799999999998</v>
      </c>
      <c r="X144" s="550">
        <v>4.7725200000000001</v>
      </c>
      <c r="Y144" s="550">
        <v>4.7544599999999999</v>
      </c>
      <c r="Z144" s="550">
        <v>4.7850499999999982</v>
      </c>
      <c r="AA144" s="550">
        <v>0</v>
      </c>
      <c r="AB144" s="550">
        <v>11.64974</v>
      </c>
      <c r="AC144" s="550">
        <v>15.217459999999999</v>
      </c>
      <c r="AD144" s="550">
        <v>18.614301999999991</v>
      </c>
      <c r="AE144" s="550">
        <v>12.74428</v>
      </c>
      <c r="AF144" s="550">
        <v>11.78585</v>
      </c>
      <c r="AG144" s="550">
        <v>11.80617</v>
      </c>
      <c r="AH144" s="550">
        <v>15.020150000000003</v>
      </c>
      <c r="AI144" s="550">
        <v>11.918629999999999</v>
      </c>
      <c r="AJ144" s="550">
        <v>12.619720000000001</v>
      </c>
      <c r="AK144" s="550">
        <v>7.4799200000000008</v>
      </c>
      <c r="AL144" s="550">
        <v>10.953479999999999</v>
      </c>
      <c r="AM144" s="550">
        <v>9.536716000000002</v>
      </c>
      <c r="AN144" s="550">
        <v>9.0666560000000018</v>
      </c>
      <c r="AO144" s="304">
        <v>9.2313199999999984</v>
      </c>
      <c r="AP144" s="304">
        <v>7.8986270000000003</v>
      </c>
      <c r="AQ144" s="304">
        <v>8.8183489999999978</v>
      </c>
      <c r="AR144" s="304">
        <v>6.3126090000000001</v>
      </c>
      <c r="AS144" s="304">
        <v>6.2732489999999999</v>
      </c>
      <c r="AT144" s="304">
        <v>6.727253666666666</v>
      </c>
    </row>
    <row r="145" spans="1:46" ht="14.1" customHeight="1" x14ac:dyDescent="0.25">
      <c r="A145" s="330" t="s">
        <v>822</v>
      </c>
      <c r="F145" s="284" t="s">
        <v>823</v>
      </c>
      <c r="I145" s="289" t="s">
        <v>824</v>
      </c>
      <c r="J145" s="304"/>
      <c r="K145" s="304"/>
      <c r="L145" s="304"/>
      <c r="M145" s="304"/>
      <c r="N145" s="304"/>
      <c r="O145" s="550">
        <v>31.930440000000004</v>
      </c>
      <c r="P145" s="550">
        <v>25.809239999999999</v>
      </c>
      <c r="Q145" s="550">
        <v>33.904019999999996</v>
      </c>
      <c r="R145" s="550">
        <v>29.607189999999999</v>
      </c>
      <c r="S145" s="550">
        <v>35.800539999999991</v>
      </c>
      <c r="T145" s="550">
        <v>34.662429999999993</v>
      </c>
      <c r="U145" s="550">
        <v>40.527000000000001</v>
      </c>
      <c r="V145" s="550">
        <v>40.931059999999995</v>
      </c>
      <c r="W145" s="550">
        <v>44.222020000000001</v>
      </c>
      <c r="X145" s="550">
        <v>42.691490000000002</v>
      </c>
      <c r="Y145" s="550">
        <v>45.515240000000013</v>
      </c>
      <c r="Z145" s="550">
        <v>43.189000000000007</v>
      </c>
      <c r="AA145" s="550">
        <v>43.650060000000011</v>
      </c>
      <c r="AB145" s="550">
        <v>42.224540000000012</v>
      </c>
      <c r="AC145" s="550">
        <v>37.189990000000002</v>
      </c>
      <c r="AD145" s="550">
        <v>17.784003999999996</v>
      </c>
      <c r="AE145" s="550">
        <v>35.96125</v>
      </c>
      <c r="AF145" s="550">
        <v>32.893195000000006</v>
      </c>
      <c r="AG145" s="550">
        <v>33.93018</v>
      </c>
      <c r="AH145" s="550">
        <v>32.815939999999983</v>
      </c>
      <c r="AI145" s="550">
        <v>31.384049999999991</v>
      </c>
      <c r="AJ145" s="550">
        <v>28.372409999999991</v>
      </c>
      <c r="AK145" s="550">
        <v>30.118569999999998</v>
      </c>
      <c r="AL145" s="550">
        <v>28.403960000000001</v>
      </c>
      <c r="AM145" s="550">
        <v>28.057448000000001</v>
      </c>
      <c r="AN145" s="550">
        <v>28.180203999999996</v>
      </c>
      <c r="AO145" s="304">
        <v>27.289592999999996</v>
      </c>
      <c r="AP145" s="304">
        <v>28.084468999999999</v>
      </c>
      <c r="AQ145" s="304">
        <v>28.904876999999995</v>
      </c>
      <c r="AR145" s="304">
        <v>28.590023666666671</v>
      </c>
      <c r="AS145" s="304">
        <v>26.463086711864413</v>
      </c>
      <c r="AT145" s="304">
        <v>28.545482429378538</v>
      </c>
    </row>
    <row r="146" spans="1:46" ht="14.1" customHeight="1" x14ac:dyDescent="0.25">
      <c r="A146" s="283" t="s">
        <v>297</v>
      </c>
      <c r="F146" s="284" t="s">
        <v>298</v>
      </c>
      <c r="I146" s="297" t="s">
        <v>825</v>
      </c>
      <c r="J146" s="286"/>
      <c r="K146" s="286"/>
      <c r="L146" s="286"/>
      <c r="M146" s="286"/>
      <c r="N146" s="286"/>
      <c r="O146" s="551"/>
      <c r="P146" s="551"/>
      <c r="Q146" s="551"/>
      <c r="R146" s="551"/>
      <c r="S146" s="551"/>
      <c r="T146" s="551"/>
      <c r="U146" s="551"/>
      <c r="V146" s="551"/>
      <c r="W146" s="551"/>
      <c r="X146" s="551"/>
      <c r="Y146" s="551"/>
      <c r="Z146" s="551"/>
      <c r="AA146" s="551"/>
      <c r="AB146" s="551"/>
      <c r="AC146" s="551"/>
      <c r="AD146" s="551"/>
      <c r="AE146" s="551"/>
      <c r="AF146" s="551"/>
      <c r="AG146" s="551"/>
      <c r="AH146" s="551"/>
      <c r="AI146" s="551"/>
      <c r="AJ146" s="551"/>
      <c r="AK146" s="551"/>
      <c r="AL146" s="551"/>
      <c r="AM146" s="551"/>
      <c r="AN146" s="551"/>
      <c r="AO146" s="286"/>
      <c r="AP146" s="286"/>
      <c r="AQ146" s="286"/>
      <c r="AR146" s="286"/>
      <c r="AS146" s="286"/>
      <c r="AT146" s="286"/>
    </row>
    <row r="147" spans="1:46" ht="14.1" customHeight="1" x14ac:dyDescent="0.25">
      <c r="A147" s="283" t="s">
        <v>299</v>
      </c>
      <c r="G147" s="284" t="s">
        <v>300</v>
      </c>
      <c r="H147" s="284"/>
      <c r="I147" s="289" t="s">
        <v>826</v>
      </c>
      <c r="J147" s="304"/>
      <c r="K147" s="304"/>
      <c r="L147" s="304"/>
      <c r="M147" s="304"/>
      <c r="N147" s="304"/>
      <c r="O147" s="550">
        <v>616.68875000000014</v>
      </c>
      <c r="P147" s="550">
        <v>715.46048999999971</v>
      </c>
      <c r="Q147" s="550">
        <v>1011.89765</v>
      </c>
      <c r="R147" s="550">
        <v>844.40300999999999</v>
      </c>
      <c r="S147" s="550">
        <v>861.46774000000016</v>
      </c>
      <c r="T147" s="550">
        <v>652.6586299999999</v>
      </c>
      <c r="U147" s="550">
        <v>900.01399999999978</v>
      </c>
      <c r="V147" s="550">
        <v>949.63490999999988</v>
      </c>
      <c r="W147" s="550">
        <v>899.65059000000008</v>
      </c>
      <c r="X147" s="550">
        <v>975.82299999999987</v>
      </c>
      <c r="Y147" s="550">
        <v>1123.1798899999997</v>
      </c>
      <c r="Z147" s="550">
        <v>1075.9176</v>
      </c>
      <c r="AA147" s="550">
        <v>1264.6890099999998</v>
      </c>
      <c r="AB147" s="550">
        <v>1256.9449900000002</v>
      </c>
      <c r="AC147" s="550">
        <v>734.81510000000003</v>
      </c>
      <c r="AD147" s="550">
        <v>961.98969099999999</v>
      </c>
      <c r="AE147" s="550">
        <v>888.7957100000001</v>
      </c>
      <c r="AF147" s="550">
        <v>1213.9176499999999</v>
      </c>
      <c r="AG147" s="550">
        <v>826.57816999999989</v>
      </c>
      <c r="AH147" s="550">
        <v>787.68503999999996</v>
      </c>
      <c r="AI147" s="550">
        <v>748.90982000000008</v>
      </c>
      <c r="AJ147" s="550">
        <v>793.87581</v>
      </c>
      <c r="AK147" s="550">
        <v>728.44866000000013</v>
      </c>
      <c r="AL147" s="550">
        <v>812.27294000000018</v>
      </c>
      <c r="AM147" s="550">
        <v>923.51493099999993</v>
      </c>
      <c r="AN147" s="550">
        <v>956.7074736153844</v>
      </c>
      <c r="AO147" s="304">
        <v>895.56120913375798</v>
      </c>
      <c r="AP147" s="304">
        <v>1073.7472001122997</v>
      </c>
      <c r="AQ147" s="304">
        <v>896.53099200000008</v>
      </c>
      <c r="AR147" s="304">
        <v>929.16283700000008</v>
      </c>
      <c r="AS147" s="304">
        <v>817.29558500000007</v>
      </c>
      <c r="AT147" s="304">
        <v>744.90381222388066</v>
      </c>
    </row>
    <row r="148" spans="1:46" ht="14.1" customHeight="1" x14ac:dyDescent="0.25">
      <c r="A148" s="283" t="s">
        <v>301</v>
      </c>
      <c r="G148" s="284" t="s">
        <v>302</v>
      </c>
      <c r="H148" s="284"/>
      <c r="I148" s="289" t="s">
        <v>827</v>
      </c>
      <c r="J148" s="304"/>
      <c r="K148" s="304"/>
      <c r="L148" s="304"/>
      <c r="M148" s="304"/>
      <c r="N148" s="304"/>
      <c r="O148" s="550">
        <v>116.00584000000002</v>
      </c>
      <c r="P148" s="550">
        <v>207.14281000000008</v>
      </c>
      <c r="Q148" s="550">
        <v>194.93994000000004</v>
      </c>
      <c r="R148" s="550">
        <v>206.06676999999993</v>
      </c>
      <c r="S148" s="550">
        <v>197.27961999999999</v>
      </c>
      <c r="T148" s="550">
        <v>136.37068000000002</v>
      </c>
      <c r="U148" s="550">
        <v>210.16399999999999</v>
      </c>
      <c r="V148" s="550">
        <v>138.87093000000004</v>
      </c>
      <c r="W148" s="550">
        <v>160.80918999999994</v>
      </c>
      <c r="X148" s="550">
        <v>145.76745999999997</v>
      </c>
      <c r="Y148" s="550">
        <v>140.47386</v>
      </c>
      <c r="Z148" s="550">
        <v>131.36876999999998</v>
      </c>
      <c r="AA148" s="550">
        <v>124.79562000000001</v>
      </c>
      <c r="AB148" s="550">
        <v>141.61088000000007</v>
      </c>
      <c r="AC148" s="550">
        <v>120.01604999999998</v>
      </c>
      <c r="AD148" s="550">
        <v>136.07574949382715</v>
      </c>
      <c r="AE148" s="550">
        <v>155.61714999999998</v>
      </c>
      <c r="AF148" s="550">
        <v>87.89024000000002</v>
      </c>
      <c r="AG148" s="550">
        <v>108.30738000000001</v>
      </c>
      <c r="AH148" s="550">
        <v>94.596600000000024</v>
      </c>
      <c r="AI148" s="550">
        <v>78.161189999999976</v>
      </c>
      <c r="AJ148" s="550">
        <v>86.000240000000005</v>
      </c>
      <c r="AK148" s="550">
        <v>86.003320000000002</v>
      </c>
      <c r="AL148" s="550">
        <v>130.94684000000001</v>
      </c>
      <c r="AM148" s="550">
        <v>135.69040299999998</v>
      </c>
      <c r="AN148" s="550">
        <v>152.89413099999999</v>
      </c>
      <c r="AO148" s="304">
        <v>138.82851399999998</v>
      </c>
      <c r="AP148" s="304">
        <v>162.10603899999992</v>
      </c>
      <c r="AQ148" s="304">
        <v>175.5957389999999</v>
      </c>
      <c r="AR148" s="304">
        <v>145.05755399999998</v>
      </c>
      <c r="AS148" s="304">
        <v>132.65167099999999</v>
      </c>
      <c r="AT148" s="304">
        <v>126.56005790181096</v>
      </c>
    </row>
    <row r="149" spans="1:46" ht="14.1" customHeight="1" x14ac:dyDescent="0.25">
      <c r="A149" s="283" t="s">
        <v>303</v>
      </c>
      <c r="G149" s="284" t="s">
        <v>304</v>
      </c>
      <c r="H149" s="284"/>
      <c r="I149" s="289" t="s">
        <v>828</v>
      </c>
      <c r="J149" s="304"/>
      <c r="K149" s="304"/>
      <c r="L149" s="304"/>
      <c r="M149" s="304"/>
      <c r="N149" s="304"/>
      <c r="O149" s="550">
        <v>43.528480000000002</v>
      </c>
      <c r="P149" s="550">
        <v>59.751469999999983</v>
      </c>
      <c r="Q149" s="550">
        <v>76.421890000000005</v>
      </c>
      <c r="R149" s="550">
        <v>69.632970000000014</v>
      </c>
      <c r="S149" s="550">
        <v>62.957289999999993</v>
      </c>
      <c r="T149" s="550">
        <v>47.877360000000003</v>
      </c>
      <c r="U149" s="550">
        <v>70.323000000000008</v>
      </c>
      <c r="V149" s="550">
        <v>64.59002000000001</v>
      </c>
      <c r="W149" s="550">
        <v>54.006710000000012</v>
      </c>
      <c r="X149" s="550">
        <v>97.837250000000012</v>
      </c>
      <c r="Y149" s="550">
        <v>102.31080000000001</v>
      </c>
      <c r="Z149" s="550">
        <v>75.275590000000022</v>
      </c>
      <c r="AA149" s="550">
        <v>107.62079000000001</v>
      </c>
      <c r="AB149" s="550">
        <v>100.28655000000001</v>
      </c>
      <c r="AC149" s="550">
        <v>80.23302000000001</v>
      </c>
      <c r="AD149" s="550">
        <v>91.93147399999998</v>
      </c>
      <c r="AE149" s="550">
        <v>87.264059999999986</v>
      </c>
      <c r="AF149" s="550">
        <v>71.343830000000011</v>
      </c>
      <c r="AG149" s="550">
        <v>68.781450000000007</v>
      </c>
      <c r="AH149" s="550">
        <v>91.190950000000015</v>
      </c>
      <c r="AI149" s="550">
        <v>78.93171000000001</v>
      </c>
      <c r="AJ149" s="550">
        <v>95.522720000000007</v>
      </c>
      <c r="AK149" s="550">
        <v>91.446899999999999</v>
      </c>
      <c r="AL149" s="550">
        <v>91.612539999999996</v>
      </c>
      <c r="AM149" s="550">
        <v>106.23967999999999</v>
      </c>
      <c r="AN149" s="550">
        <v>88.788464944223108</v>
      </c>
      <c r="AO149" s="304">
        <v>95.64127666666667</v>
      </c>
      <c r="AP149" s="304">
        <v>110.68440335889572</v>
      </c>
      <c r="AQ149" s="304">
        <v>102.34071711891281</v>
      </c>
      <c r="AR149" s="304">
        <v>114.70068916555799</v>
      </c>
      <c r="AS149" s="304">
        <v>78.83244000000002</v>
      </c>
      <c r="AT149" s="304">
        <v>126.09793667862371</v>
      </c>
    </row>
    <row r="150" spans="1:46" ht="14.1" customHeight="1" x14ac:dyDescent="0.25">
      <c r="A150" s="283" t="s">
        <v>305</v>
      </c>
      <c r="G150" s="284" t="s">
        <v>306</v>
      </c>
      <c r="H150" s="284"/>
      <c r="I150" s="289" t="s">
        <v>829</v>
      </c>
      <c r="J150" s="304"/>
      <c r="K150" s="304"/>
      <c r="L150" s="304"/>
      <c r="M150" s="304"/>
      <c r="N150" s="304"/>
      <c r="O150" s="550">
        <v>115.97523000000001</v>
      </c>
      <c r="P150" s="550">
        <v>141.57840000000004</v>
      </c>
      <c r="Q150" s="550">
        <v>135.86685</v>
      </c>
      <c r="R150" s="550">
        <v>146.82764999999998</v>
      </c>
      <c r="S150" s="550">
        <v>140.64065000000002</v>
      </c>
      <c r="T150" s="550">
        <v>116.39852999999999</v>
      </c>
      <c r="U150" s="550">
        <v>148.34799999999998</v>
      </c>
      <c r="V150" s="550">
        <v>147.09361000000004</v>
      </c>
      <c r="W150" s="550">
        <v>137.42606999999998</v>
      </c>
      <c r="X150" s="550">
        <v>150.83126000000001</v>
      </c>
      <c r="Y150" s="550">
        <v>157.20699000000002</v>
      </c>
      <c r="Z150" s="550">
        <v>141.52411999999995</v>
      </c>
      <c r="AA150" s="550">
        <v>199.13700000000003</v>
      </c>
      <c r="AB150" s="550">
        <v>218.86159999999998</v>
      </c>
      <c r="AC150" s="550">
        <v>137.53580000000002</v>
      </c>
      <c r="AD150" s="550">
        <v>245.02650200000005</v>
      </c>
      <c r="AE150" s="550">
        <v>171.99761999999993</v>
      </c>
      <c r="AF150" s="550">
        <v>195.27437000000003</v>
      </c>
      <c r="AG150" s="550">
        <v>193.18681000000012</v>
      </c>
      <c r="AH150" s="550">
        <v>223.09094000000007</v>
      </c>
      <c r="AI150" s="550">
        <v>189.76960999999997</v>
      </c>
      <c r="AJ150" s="550">
        <v>220.87672999999995</v>
      </c>
      <c r="AK150" s="550">
        <v>201.48875000000004</v>
      </c>
      <c r="AL150" s="550">
        <v>163.13941999999997</v>
      </c>
      <c r="AM150" s="550">
        <v>224.21139100000002</v>
      </c>
      <c r="AN150" s="550">
        <v>208.62954699999997</v>
      </c>
      <c r="AO150" s="304">
        <v>185.33024999999995</v>
      </c>
      <c r="AP150" s="304">
        <v>164.47585099999995</v>
      </c>
      <c r="AQ150" s="304">
        <v>145.25335999999999</v>
      </c>
      <c r="AR150" s="304">
        <v>172.42208500000001</v>
      </c>
      <c r="AS150" s="304">
        <v>148.69744</v>
      </c>
      <c r="AT150" s="304">
        <v>176.42894500000003</v>
      </c>
    </row>
    <row r="151" spans="1:46" ht="14.1" customHeight="1" x14ac:dyDescent="0.25">
      <c r="A151" s="283" t="s">
        <v>71</v>
      </c>
      <c r="G151" s="284" t="s">
        <v>307</v>
      </c>
      <c r="H151" s="284"/>
      <c r="I151" s="289" t="s">
        <v>830</v>
      </c>
      <c r="J151" s="304"/>
      <c r="K151" s="304"/>
      <c r="L151" s="304"/>
      <c r="M151" s="304"/>
      <c r="N151" s="304"/>
      <c r="O151" s="550">
        <v>0</v>
      </c>
      <c r="P151" s="550">
        <v>0</v>
      </c>
      <c r="Q151" s="550">
        <v>0</v>
      </c>
      <c r="R151" s="550">
        <v>0</v>
      </c>
      <c r="S151" s="550">
        <v>0</v>
      </c>
      <c r="T151" s="550">
        <v>0</v>
      </c>
      <c r="U151" s="550">
        <v>0</v>
      </c>
      <c r="V151" s="550">
        <v>0</v>
      </c>
      <c r="W151" s="550">
        <v>0</v>
      </c>
      <c r="X151" s="550">
        <v>0</v>
      </c>
      <c r="Y151" s="550">
        <v>0</v>
      </c>
      <c r="Z151" s="550">
        <v>0</v>
      </c>
      <c r="AA151" s="550">
        <v>0</v>
      </c>
      <c r="AB151" s="550">
        <v>0</v>
      </c>
      <c r="AC151" s="550">
        <v>245.41809000000003</v>
      </c>
      <c r="AD151" s="550">
        <v>289.99875699999996</v>
      </c>
      <c r="AE151" s="550">
        <v>349.16117000000003</v>
      </c>
      <c r="AF151" s="550">
        <v>0</v>
      </c>
      <c r="AG151" s="550">
        <v>410.58309000000008</v>
      </c>
      <c r="AH151" s="550">
        <v>438.72369999999995</v>
      </c>
      <c r="AI151" s="550">
        <v>441.28341</v>
      </c>
      <c r="AJ151" s="550">
        <v>533.95439999999996</v>
      </c>
      <c r="AK151" s="550">
        <v>434.32272</v>
      </c>
      <c r="AL151" s="550">
        <v>509.70934000000005</v>
      </c>
      <c r="AM151" s="550">
        <v>642.59196399999996</v>
      </c>
      <c r="AN151" s="550">
        <v>617.39251000000002</v>
      </c>
      <c r="AO151" s="304">
        <v>518.78830999999991</v>
      </c>
      <c r="AP151" s="304">
        <v>718.52380399999993</v>
      </c>
      <c r="AQ151" s="304">
        <v>547.12077999999997</v>
      </c>
      <c r="AR151" s="304">
        <v>605.10819399999991</v>
      </c>
      <c r="AS151" s="304">
        <v>483.55330700000002</v>
      </c>
      <c r="AT151" s="304">
        <v>452.7181690000001</v>
      </c>
    </row>
    <row r="152" spans="1:46" ht="14.1" customHeight="1" x14ac:dyDescent="0.25">
      <c r="A152" s="143" t="s">
        <v>412</v>
      </c>
      <c r="B152" s="143"/>
      <c r="C152" s="143"/>
      <c r="D152" s="143"/>
      <c r="E152" s="143"/>
      <c r="F152" s="143"/>
      <c r="G152" s="143" t="s">
        <v>413</v>
      </c>
      <c r="H152" s="143"/>
      <c r="I152" s="305" t="s">
        <v>831</v>
      </c>
      <c r="J152" s="286"/>
      <c r="K152" s="286"/>
      <c r="L152" s="286"/>
      <c r="M152" s="286"/>
      <c r="N152" s="286"/>
      <c r="O152" s="551"/>
      <c r="P152" s="551"/>
      <c r="Q152" s="551"/>
      <c r="R152" s="551"/>
      <c r="S152" s="551"/>
      <c r="T152" s="551"/>
      <c r="U152" s="551"/>
      <c r="V152" s="551"/>
      <c r="W152" s="551"/>
      <c r="X152" s="551"/>
      <c r="Y152" s="551"/>
      <c r="Z152" s="551"/>
      <c r="AA152" s="551"/>
      <c r="AB152" s="551"/>
      <c r="AC152" s="551"/>
      <c r="AD152" s="551"/>
      <c r="AE152" s="551"/>
      <c r="AF152" s="551"/>
      <c r="AG152" s="551"/>
      <c r="AH152" s="551"/>
      <c r="AI152" s="551"/>
      <c r="AJ152" s="551"/>
      <c r="AK152" s="551"/>
      <c r="AL152" s="551"/>
      <c r="AM152" s="551"/>
      <c r="AN152" s="551"/>
      <c r="AO152" s="286"/>
      <c r="AP152" s="286"/>
      <c r="AQ152" s="286"/>
      <c r="AR152" s="286"/>
      <c r="AS152" s="286"/>
      <c r="AT152" s="286"/>
    </row>
    <row r="153" spans="1:46" ht="14.1" customHeight="1" x14ac:dyDescent="0.25">
      <c r="A153" s="319" t="s">
        <v>832</v>
      </c>
      <c r="G153" s="284" t="s">
        <v>833</v>
      </c>
      <c r="H153" s="284"/>
      <c r="I153" s="289" t="s">
        <v>834</v>
      </c>
      <c r="J153" s="304"/>
      <c r="K153" s="304"/>
      <c r="L153" s="304"/>
      <c r="M153" s="304"/>
      <c r="N153" s="304"/>
      <c r="O153" s="550">
        <v>39.948590000000003</v>
      </c>
      <c r="P153" s="550">
        <v>43.793300000000002</v>
      </c>
      <c r="Q153" s="550">
        <v>44.514550000000014</v>
      </c>
      <c r="R153" s="550">
        <v>39.564610000000002</v>
      </c>
      <c r="S153" s="550">
        <v>43.681512000000005</v>
      </c>
      <c r="T153" s="550">
        <v>40.850259999999999</v>
      </c>
      <c r="U153" s="550">
        <v>48.634</v>
      </c>
      <c r="V153" s="550">
        <v>49.311810000000001</v>
      </c>
      <c r="W153" s="550">
        <v>45.086010000000002</v>
      </c>
      <c r="X153" s="550">
        <v>48.903880000000001</v>
      </c>
      <c r="Y153" s="550">
        <v>37.061749999999996</v>
      </c>
      <c r="Z153" s="550">
        <v>35.560450000000003</v>
      </c>
      <c r="AA153" s="550">
        <v>30.015320000000003</v>
      </c>
      <c r="AB153" s="550">
        <v>34.069510000000008</v>
      </c>
      <c r="AC153" s="550">
        <v>34.189369999999997</v>
      </c>
      <c r="AD153" s="550">
        <v>30.38671060411793</v>
      </c>
      <c r="AE153" s="550">
        <v>22.718200000000003</v>
      </c>
      <c r="AF153" s="550">
        <v>21.99766</v>
      </c>
      <c r="AG153" s="550">
        <v>25.891389999999994</v>
      </c>
      <c r="AH153" s="550">
        <v>24.102010000000007</v>
      </c>
      <c r="AI153" s="550">
        <v>25.751999999999999</v>
      </c>
      <c r="AJ153" s="550">
        <v>24.515937000000005</v>
      </c>
      <c r="AK153" s="550">
        <v>21.149000000000001</v>
      </c>
      <c r="AL153" s="550">
        <v>27.266969999999993</v>
      </c>
      <c r="AM153" s="550">
        <v>26.589494000000006</v>
      </c>
      <c r="AN153" s="550">
        <v>24.409596020202024</v>
      </c>
      <c r="AO153" s="304">
        <v>44.291424524996543</v>
      </c>
      <c r="AP153" s="304">
        <v>34.965327717171725</v>
      </c>
      <c r="AQ153" s="304">
        <v>46.229849999999999</v>
      </c>
      <c r="AR153" s="304">
        <v>50.153421000000002</v>
      </c>
      <c r="AS153" s="304">
        <v>58.436514000000003</v>
      </c>
      <c r="AT153" s="304">
        <v>58.803607</v>
      </c>
    </row>
    <row r="154" spans="1:46" ht="14.1" customHeight="1" x14ac:dyDescent="0.25">
      <c r="A154" s="319" t="s">
        <v>835</v>
      </c>
      <c r="G154" s="284" t="s">
        <v>836</v>
      </c>
      <c r="H154" s="284"/>
      <c r="I154" s="289" t="s">
        <v>837</v>
      </c>
      <c r="J154" s="304"/>
      <c r="K154" s="304"/>
      <c r="L154" s="304"/>
      <c r="M154" s="304"/>
      <c r="N154" s="304"/>
      <c r="O154" s="550">
        <v>22.806039999999999</v>
      </c>
      <c r="P154" s="550">
        <v>26.88091</v>
      </c>
      <c r="Q154" s="550">
        <v>21.858530000000002</v>
      </c>
      <c r="R154" s="550">
        <v>30.840060000000001</v>
      </c>
      <c r="S154" s="550">
        <v>25.334670000000003</v>
      </c>
      <c r="T154" s="550">
        <v>21.592390000000002</v>
      </c>
      <c r="U154" s="550">
        <v>29.150000000000002</v>
      </c>
      <c r="V154" s="550">
        <v>31.293319999999998</v>
      </c>
      <c r="W154" s="550">
        <v>36.090199999999996</v>
      </c>
      <c r="X154" s="550">
        <v>34.397060000000003</v>
      </c>
      <c r="Y154" s="550">
        <v>30.886479999999995</v>
      </c>
      <c r="Z154" s="550">
        <v>31.720269999999999</v>
      </c>
      <c r="AA154" s="550">
        <v>27.2485</v>
      </c>
      <c r="AB154" s="550">
        <v>25.263799999999996</v>
      </c>
      <c r="AC154" s="550">
        <v>22.147880000000004</v>
      </c>
      <c r="AD154" s="550">
        <v>22.402800000000003</v>
      </c>
      <c r="AE154" s="550">
        <v>29.047900000000002</v>
      </c>
      <c r="AF154" s="550">
        <v>29.781939999999999</v>
      </c>
      <c r="AG154" s="550">
        <v>51.28455000000001</v>
      </c>
      <c r="AH154" s="550">
        <v>38.699010000000001</v>
      </c>
      <c r="AI154" s="550">
        <v>50.162329999999983</v>
      </c>
      <c r="AJ154" s="550">
        <v>50.12657999999999</v>
      </c>
      <c r="AK154" s="550">
        <v>50.295029999999997</v>
      </c>
      <c r="AL154" s="550">
        <v>42.870790000000007</v>
      </c>
      <c r="AM154" s="550">
        <v>44.606110000000008</v>
      </c>
      <c r="AN154" s="550">
        <v>44.363924999999995</v>
      </c>
      <c r="AO154" s="304">
        <v>44.277974999999998</v>
      </c>
      <c r="AP154" s="304">
        <v>43.224384999999998</v>
      </c>
      <c r="AQ154" s="304">
        <v>43.806364000000002</v>
      </c>
      <c r="AR154" s="304">
        <v>43.626715000000004</v>
      </c>
      <c r="AS154" s="304">
        <v>44.063411000000009</v>
      </c>
      <c r="AT154" s="304">
        <v>44.210867999999991</v>
      </c>
    </row>
    <row r="155" spans="1:46" ht="14.1" customHeight="1" x14ac:dyDescent="0.25">
      <c r="A155" s="319" t="s">
        <v>838</v>
      </c>
      <c r="G155" s="284" t="s">
        <v>839</v>
      </c>
      <c r="H155" s="284"/>
      <c r="I155" s="289" t="s">
        <v>840</v>
      </c>
      <c r="J155" s="304"/>
      <c r="K155" s="304"/>
      <c r="L155" s="304"/>
      <c r="M155" s="304"/>
      <c r="N155" s="304"/>
      <c r="O155" s="550">
        <v>43.35981000000001</v>
      </c>
      <c r="P155" s="550">
        <v>50.854270000000007</v>
      </c>
      <c r="Q155" s="550">
        <v>51.11215</v>
      </c>
      <c r="R155" s="550">
        <v>49.990259999999999</v>
      </c>
      <c r="S155" s="550">
        <v>32.534450000000007</v>
      </c>
      <c r="T155" s="550">
        <v>26.738109999999999</v>
      </c>
      <c r="U155" s="550">
        <v>53.683000000000007</v>
      </c>
      <c r="V155" s="550">
        <v>50.685499999999998</v>
      </c>
      <c r="W155" s="550">
        <v>52.690919999999998</v>
      </c>
      <c r="X155" s="550">
        <v>64.832139999999981</v>
      </c>
      <c r="Y155" s="550">
        <v>62.505300000000005</v>
      </c>
      <c r="Z155" s="550">
        <v>73.585520000000002</v>
      </c>
      <c r="AA155" s="550">
        <v>72.559250000000006</v>
      </c>
      <c r="AB155" s="550">
        <v>75.392629999999997</v>
      </c>
      <c r="AC155" s="550">
        <v>74.833429999999993</v>
      </c>
      <c r="AD155" s="550">
        <v>74.110856999999996</v>
      </c>
      <c r="AE155" s="550">
        <v>79.21684999999998</v>
      </c>
      <c r="AF155" s="550">
        <v>81.506330000000005</v>
      </c>
      <c r="AG155" s="550">
        <v>72.990719999999982</v>
      </c>
      <c r="AH155" s="550">
        <v>71.063829999999996</v>
      </c>
      <c r="AI155" s="550">
        <v>74.801990000000004</v>
      </c>
      <c r="AJ155" s="550">
        <v>97.666749999999993</v>
      </c>
      <c r="AK155" s="550">
        <v>75.665149999999983</v>
      </c>
      <c r="AL155" s="550">
        <v>68.759979999999999</v>
      </c>
      <c r="AM155" s="550">
        <v>79.257516999999993</v>
      </c>
      <c r="AN155" s="550">
        <v>85.949225000000013</v>
      </c>
      <c r="AO155" s="304">
        <v>90.841998999999987</v>
      </c>
      <c r="AP155" s="304">
        <v>92.259247000000002</v>
      </c>
      <c r="AQ155" s="304">
        <v>88.92153399999998</v>
      </c>
      <c r="AR155" s="304">
        <v>97.060939000000005</v>
      </c>
      <c r="AS155" s="304">
        <v>98.458588999999989</v>
      </c>
      <c r="AT155" s="304">
        <v>116.094461</v>
      </c>
    </row>
    <row r="156" spans="1:46" ht="14.1" customHeight="1" x14ac:dyDescent="0.25">
      <c r="A156" s="319" t="s">
        <v>841</v>
      </c>
      <c r="G156" s="284" t="s">
        <v>842</v>
      </c>
      <c r="H156" s="284"/>
      <c r="I156" s="289" t="s">
        <v>843</v>
      </c>
      <c r="J156" s="304"/>
      <c r="K156" s="304"/>
      <c r="L156" s="304"/>
      <c r="M156" s="304"/>
      <c r="N156" s="304"/>
      <c r="O156" s="550">
        <v>416.06950000000001</v>
      </c>
      <c r="P156" s="550">
        <v>373.09395999999998</v>
      </c>
      <c r="Q156" s="550">
        <v>367.94458000000003</v>
      </c>
      <c r="R156" s="550">
        <v>348.47164000000004</v>
      </c>
      <c r="S156" s="550">
        <v>337.91316000000006</v>
      </c>
      <c r="T156" s="550">
        <v>376.65016000000003</v>
      </c>
      <c r="U156" s="550">
        <v>336.56700000000001</v>
      </c>
      <c r="V156" s="550">
        <v>406.32278000000002</v>
      </c>
      <c r="W156" s="550">
        <v>437.92328999999995</v>
      </c>
      <c r="X156" s="550">
        <v>364.78534000000002</v>
      </c>
      <c r="Y156" s="550">
        <v>396.87888000000009</v>
      </c>
      <c r="Z156" s="550">
        <v>421.89341000000002</v>
      </c>
      <c r="AA156" s="550">
        <v>408.69646</v>
      </c>
      <c r="AB156" s="550">
        <v>402.04952999999995</v>
      </c>
      <c r="AC156" s="550">
        <v>418.04371000000003</v>
      </c>
      <c r="AD156" s="550">
        <v>345.07507199999998</v>
      </c>
      <c r="AE156" s="550">
        <v>348.29210000000006</v>
      </c>
      <c r="AF156" s="550">
        <v>358.10084000000001</v>
      </c>
      <c r="AG156" s="550">
        <v>371.21982000000003</v>
      </c>
      <c r="AH156" s="550">
        <v>352.47368999999998</v>
      </c>
      <c r="AI156" s="550">
        <v>396.5866200000001</v>
      </c>
      <c r="AJ156" s="550">
        <v>346.50899000000004</v>
      </c>
      <c r="AK156" s="550">
        <v>371.27983999999998</v>
      </c>
      <c r="AL156" s="550">
        <v>361.02402000000001</v>
      </c>
      <c r="AM156" s="550">
        <v>363.55092200000001</v>
      </c>
      <c r="AN156" s="550">
        <v>381.99207999999999</v>
      </c>
      <c r="AO156" s="304">
        <v>408.74938099999997</v>
      </c>
      <c r="AP156" s="304">
        <v>421.32284000000004</v>
      </c>
      <c r="AQ156" s="304">
        <v>386.23109799999997</v>
      </c>
      <c r="AR156" s="304">
        <v>398.73021100000005</v>
      </c>
      <c r="AS156" s="304">
        <v>420.118876</v>
      </c>
      <c r="AT156" s="304">
        <v>409.12307500000003</v>
      </c>
    </row>
    <row r="157" spans="1:46" ht="14.1" customHeight="1" x14ac:dyDescent="0.25">
      <c r="A157" s="319" t="s">
        <v>844</v>
      </c>
      <c r="B157" s="143"/>
      <c r="C157" s="143"/>
      <c r="D157" s="143"/>
      <c r="E157" s="143"/>
      <c r="F157" s="143"/>
      <c r="G157" s="143" t="s">
        <v>845</v>
      </c>
      <c r="H157" s="143"/>
      <c r="I157" s="289" t="s">
        <v>846</v>
      </c>
      <c r="J157" s="304"/>
      <c r="K157" s="304"/>
      <c r="L157" s="304"/>
      <c r="M157" s="304"/>
      <c r="N157" s="304"/>
      <c r="O157" s="550">
        <v>237.18267999999998</v>
      </c>
      <c r="P157" s="550">
        <v>246.73937000000009</v>
      </c>
      <c r="Q157" s="550">
        <v>275.35401999999999</v>
      </c>
      <c r="R157" s="550">
        <v>263.48023000000001</v>
      </c>
      <c r="S157" s="550">
        <v>227.52915000000004</v>
      </c>
      <c r="T157" s="550">
        <v>152.54000999999997</v>
      </c>
      <c r="U157" s="550">
        <v>249.27500000000001</v>
      </c>
      <c r="V157" s="550">
        <v>378.20789000000002</v>
      </c>
      <c r="W157" s="550">
        <v>214.70718999999997</v>
      </c>
      <c r="X157" s="550">
        <v>273.64751999999999</v>
      </c>
      <c r="Y157" s="550">
        <v>220.17233999999996</v>
      </c>
      <c r="Z157" s="550">
        <v>248.79852999999997</v>
      </c>
      <c r="AA157" s="550">
        <v>272.78969999999998</v>
      </c>
      <c r="AB157" s="550">
        <v>210.06745999999998</v>
      </c>
      <c r="AC157" s="550">
        <v>84.376570000000001</v>
      </c>
      <c r="AD157" s="550">
        <v>213.47765299999998</v>
      </c>
      <c r="AE157" s="550">
        <v>309.9768400000001</v>
      </c>
      <c r="AF157" s="550">
        <v>185.71690999999998</v>
      </c>
      <c r="AG157" s="550">
        <v>178.27256</v>
      </c>
      <c r="AH157" s="550">
        <v>267.87440999999995</v>
      </c>
      <c r="AI157" s="550">
        <v>219.65967999999998</v>
      </c>
      <c r="AJ157" s="550">
        <v>208.90016999999997</v>
      </c>
      <c r="AK157" s="550">
        <v>209.94324000000006</v>
      </c>
      <c r="AL157" s="550">
        <v>141.23885000000001</v>
      </c>
      <c r="AM157" s="550">
        <v>194.40651900000003</v>
      </c>
      <c r="AN157" s="550">
        <v>209.40634800000004</v>
      </c>
      <c r="AO157" s="304">
        <v>197.52567400000001</v>
      </c>
      <c r="AP157" s="304">
        <v>242.72875646245058</v>
      </c>
      <c r="AQ157" s="304">
        <v>338.09225867665486</v>
      </c>
      <c r="AR157" s="304">
        <v>339.47192900000005</v>
      </c>
      <c r="AS157" s="304">
        <v>420.93307700000003</v>
      </c>
      <c r="AT157" s="304">
        <v>370.73248104186052</v>
      </c>
    </row>
    <row r="158" spans="1:46" ht="14.1" customHeight="1" x14ac:dyDescent="0.25">
      <c r="A158" s="319" t="s">
        <v>847</v>
      </c>
      <c r="B158" s="143"/>
      <c r="C158" s="143"/>
      <c r="D158" s="143"/>
      <c r="E158" s="143"/>
      <c r="F158" s="143"/>
      <c r="G158" s="143" t="s">
        <v>848</v>
      </c>
      <c r="H158" s="143"/>
      <c r="I158" s="289" t="s">
        <v>849</v>
      </c>
      <c r="J158" s="304"/>
      <c r="K158" s="304"/>
      <c r="L158" s="304"/>
      <c r="M158" s="304"/>
      <c r="N158" s="304"/>
      <c r="O158" s="550">
        <v>20.522820000000003</v>
      </c>
      <c r="P158" s="550">
        <v>17.162679999999998</v>
      </c>
      <c r="Q158" s="550">
        <v>25.545050000000003</v>
      </c>
      <c r="R158" s="550">
        <v>11.19454</v>
      </c>
      <c r="S158" s="550">
        <v>21.724429999999998</v>
      </c>
      <c r="T158" s="550">
        <v>14.678350999999999</v>
      </c>
      <c r="U158" s="550">
        <v>7.7706929999999979</v>
      </c>
      <c r="V158" s="550">
        <v>20.035650000000004</v>
      </c>
      <c r="W158" s="550">
        <v>16.445430000000002</v>
      </c>
      <c r="X158" s="550">
        <v>28.3446</v>
      </c>
      <c r="Y158" s="550">
        <v>17.854620000000004</v>
      </c>
      <c r="Z158" s="550">
        <v>26.233419999999995</v>
      </c>
      <c r="AA158" s="550">
        <v>22.353319999999997</v>
      </c>
      <c r="AB158" s="550">
        <v>12.158109999999999</v>
      </c>
      <c r="AC158" s="550">
        <v>26.538710000000002</v>
      </c>
      <c r="AD158" s="550">
        <v>22.680266999999997</v>
      </c>
      <c r="AE158" s="550">
        <v>24.439070000000001</v>
      </c>
      <c r="AF158" s="550">
        <v>15.72222</v>
      </c>
      <c r="AG158" s="550">
        <v>24.611119999999996</v>
      </c>
      <c r="AH158" s="550">
        <v>9.9684610000000013</v>
      </c>
      <c r="AI158" s="550">
        <v>14.74244</v>
      </c>
      <c r="AJ158" s="550">
        <v>17.258378</v>
      </c>
      <c r="AK158" s="550">
        <v>14.095680000000002</v>
      </c>
      <c r="AL158" s="550">
        <v>15.040809999999997</v>
      </c>
      <c r="AM158" s="550">
        <v>13.234969</v>
      </c>
      <c r="AN158" s="550">
        <v>11.11327919402985</v>
      </c>
      <c r="AO158" s="304">
        <v>9.2158154104627776</v>
      </c>
      <c r="AP158" s="304">
        <v>10.247846825367063</v>
      </c>
      <c r="AQ158" s="304">
        <v>7.7754365567699466</v>
      </c>
      <c r="AR158" s="304">
        <v>12.105229000000001</v>
      </c>
      <c r="AS158" s="304">
        <v>5.3077719999999999</v>
      </c>
      <c r="AT158" s="304">
        <v>7.5609120000000001</v>
      </c>
    </row>
    <row r="159" spans="1:46" ht="14.1" customHeight="1" x14ac:dyDescent="0.25">
      <c r="A159" s="283" t="s">
        <v>308</v>
      </c>
      <c r="F159" s="284" t="s">
        <v>850</v>
      </c>
      <c r="I159" s="297" t="s">
        <v>851</v>
      </c>
      <c r="J159" s="304"/>
      <c r="K159" s="304"/>
      <c r="L159" s="304"/>
      <c r="M159" s="304"/>
      <c r="N159" s="304"/>
      <c r="O159" s="550">
        <v>2.8539500000000002</v>
      </c>
      <c r="P159" s="550">
        <v>3.3984299999999994</v>
      </c>
      <c r="Q159" s="550">
        <v>3.0528900000000005</v>
      </c>
      <c r="R159" s="550">
        <v>3.1686100000000001</v>
      </c>
      <c r="S159" s="550">
        <v>3.6341999999999999</v>
      </c>
      <c r="T159" s="550">
        <v>3.1808700000000001</v>
      </c>
      <c r="U159" s="550">
        <v>4.0849999999999991</v>
      </c>
      <c r="V159" s="550">
        <v>3.5120800000000001</v>
      </c>
      <c r="W159" s="550">
        <v>2.9430399999999999</v>
      </c>
      <c r="X159" s="550">
        <v>4.2379100000000003</v>
      </c>
      <c r="Y159" s="550">
        <v>5.0779699999999997</v>
      </c>
      <c r="Z159" s="550">
        <v>6.9712100000000001</v>
      </c>
      <c r="AA159" s="550">
        <v>6.6747600000000009</v>
      </c>
      <c r="AB159" s="550">
        <v>6.9616000000000016</v>
      </c>
      <c r="AC159" s="550">
        <v>7.4578500000000005</v>
      </c>
      <c r="AD159" s="550">
        <v>7.112820000000001</v>
      </c>
      <c r="AE159" s="550">
        <v>7.9707899999999992</v>
      </c>
      <c r="AF159" s="550">
        <v>8.7424499999999981</v>
      </c>
      <c r="AG159" s="550">
        <v>10.023441999999998</v>
      </c>
      <c r="AH159" s="550">
        <v>11.447349999999998</v>
      </c>
      <c r="AI159" s="550">
        <v>11.459649999999998</v>
      </c>
      <c r="AJ159" s="550">
        <v>11.998811999999997</v>
      </c>
      <c r="AK159" s="550">
        <v>12.214129999999999</v>
      </c>
      <c r="AL159" s="550">
        <v>12.092560000000002</v>
      </c>
      <c r="AM159" s="550">
        <v>12.998861999999999</v>
      </c>
      <c r="AN159" s="550">
        <v>12.815075563025211</v>
      </c>
      <c r="AO159" s="304">
        <v>13.149077</v>
      </c>
      <c r="AP159" s="304">
        <v>15.074536941538458</v>
      </c>
      <c r="AQ159" s="304">
        <v>14.128409999999999</v>
      </c>
      <c r="AR159" s="304">
        <v>16.614412507537693</v>
      </c>
      <c r="AS159" s="304">
        <v>16.129899000000002</v>
      </c>
      <c r="AT159" s="304">
        <v>17.906075999999999</v>
      </c>
    </row>
    <row r="160" spans="1:46" ht="14.1" customHeight="1" x14ac:dyDescent="0.25">
      <c r="A160" s="330" t="s">
        <v>852</v>
      </c>
      <c r="F160" s="284"/>
      <c r="G160" s="283" t="s">
        <v>853</v>
      </c>
      <c r="I160" s="297" t="s">
        <v>854</v>
      </c>
      <c r="J160" s="304"/>
      <c r="K160" s="304"/>
      <c r="L160" s="304"/>
      <c r="M160" s="304"/>
      <c r="N160" s="304"/>
      <c r="O160" s="550">
        <v>0</v>
      </c>
      <c r="P160" s="550">
        <v>0</v>
      </c>
      <c r="Q160" s="550">
        <v>0</v>
      </c>
      <c r="R160" s="550">
        <v>0</v>
      </c>
      <c r="S160" s="550">
        <v>0</v>
      </c>
      <c r="T160" s="550">
        <v>0</v>
      </c>
      <c r="U160" s="550">
        <v>0</v>
      </c>
      <c r="V160" s="550">
        <v>0</v>
      </c>
      <c r="W160" s="550">
        <v>0</v>
      </c>
      <c r="X160" s="550">
        <v>0</v>
      </c>
      <c r="Y160" s="550">
        <v>0</v>
      </c>
      <c r="Z160" s="550">
        <v>0</v>
      </c>
      <c r="AA160" s="550">
        <v>0</v>
      </c>
      <c r="AB160" s="550">
        <v>0</v>
      </c>
      <c r="AC160" s="550">
        <v>0</v>
      </c>
      <c r="AD160" s="550">
        <v>0</v>
      </c>
      <c r="AE160" s="550">
        <v>0</v>
      </c>
      <c r="AF160" s="550">
        <v>0</v>
      </c>
      <c r="AG160" s="550">
        <v>0</v>
      </c>
      <c r="AH160" s="550">
        <v>0</v>
      </c>
      <c r="AI160" s="550">
        <v>0</v>
      </c>
      <c r="AJ160" s="550">
        <v>2.7865549999999999</v>
      </c>
      <c r="AK160" s="550">
        <v>2.6796099999999998</v>
      </c>
      <c r="AL160" s="550">
        <v>2.4966900000000001</v>
      </c>
      <c r="AM160" s="550">
        <v>4.0520479999999992</v>
      </c>
      <c r="AN160" s="550">
        <v>4.7856710000000007</v>
      </c>
      <c r="AO160" s="304">
        <v>5.6196626923076929</v>
      </c>
      <c r="AP160" s="304">
        <v>7.630727288163806</v>
      </c>
      <c r="AQ160" s="304">
        <v>8.2159928530805661</v>
      </c>
      <c r="AR160" s="304">
        <v>13.104232</v>
      </c>
      <c r="AS160" s="304">
        <v>14.334847999999997</v>
      </c>
      <c r="AT160" s="304">
        <v>16.724354000000005</v>
      </c>
    </row>
    <row r="161" spans="1:46" ht="14.1" customHeight="1" x14ac:dyDescent="0.25">
      <c r="A161" s="330" t="s">
        <v>855</v>
      </c>
      <c r="F161" s="284"/>
      <c r="G161" s="283" t="s">
        <v>856</v>
      </c>
      <c r="I161" s="297" t="s">
        <v>857</v>
      </c>
      <c r="J161" s="304"/>
      <c r="K161" s="304"/>
      <c r="L161" s="304"/>
      <c r="M161" s="304"/>
      <c r="N161" s="304"/>
      <c r="O161" s="550">
        <v>0</v>
      </c>
      <c r="P161" s="550">
        <v>0</v>
      </c>
      <c r="Q161" s="550">
        <v>0</v>
      </c>
      <c r="R161" s="550">
        <v>0</v>
      </c>
      <c r="S161" s="550">
        <v>0</v>
      </c>
      <c r="T161" s="550">
        <v>0</v>
      </c>
      <c r="U161" s="550">
        <v>0</v>
      </c>
      <c r="V161" s="550">
        <v>0</v>
      </c>
      <c r="W161" s="550">
        <v>0</v>
      </c>
      <c r="X161" s="550">
        <v>0</v>
      </c>
      <c r="Y161" s="550">
        <v>0</v>
      </c>
      <c r="Z161" s="550">
        <v>0</v>
      </c>
      <c r="AA161" s="550">
        <v>0</v>
      </c>
      <c r="AB161" s="550">
        <v>0</v>
      </c>
      <c r="AC161" s="550">
        <v>0</v>
      </c>
      <c r="AD161" s="550">
        <v>0</v>
      </c>
      <c r="AE161" s="550">
        <v>0</v>
      </c>
      <c r="AF161" s="550">
        <v>0</v>
      </c>
      <c r="AG161" s="550">
        <v>0</v>
      </c>
      <c r="AH161" s="550">
        <v>135.99501000000001</v>
      </c>
      <c r="AI161" s="550">
        <v>0</v>
      </c>
      <c r="AJ161" s="550">
        <v>55.078618000000006</v>
      </c>
      <c r="AK161" s="550">
        <v>59.288700000000006</v>
      </c>
      <c r="AL161" s="550">
        <v>67.473500000000001</v>
      </c>
      <c r="AM161" s="550">
        <v>61.984587000000005</v>
      </c>
      <c r="AN161" s="550">
        <v>65.479765</v>
      </c>
      <c r="AO161" s="304">
        <v>64.236888999999991</v>
      </c>
      <c r="AP161" s="304">
        <v>65.717512999999997</v>
      </c>
      <c r="AQ161" s="304">
        <v>87.201785999999998</v>
      </c>
      <c r="AR161" s="304">
        <v>88.056367000000009</v>
      </c>
      <c r="AS161" s="304">
        <v>92.69344199999999</v>
      </c>
      <c r="AT161" s="304">
        <v>94.813829999999996</v>
      </c>
    </row>
    <row r="162" spans="1:46" ht="14.1" customHeight="1" x14ac:dyDescent="0.25">
      <c r="A162" s="293" t="s">
        <v>309</v>
      </c>
      <c r="F162" s="283" t="s">
        <v>61</v>
      </c>
      <c r="G162" s="143"/>
      <c r="H162" s="143"/>
      <c r="I162" s="305" t="s">
        <v>858</v>
      </c>
      <c r="J162" s="304"/>
      <c r="K162" s="304"/>
      <c r="L162" s="304"/>
      <c r="M162" s="304"/>
      <c r="N162" s="304"/>
      <c r="O162" s="550">
        <v>64.646909999999991</v>
      </c>
      <c r="P162" s="550">
        <v>62.401070000000011</v>
      </c>
      <c r="Q162" s="550">
        <v>55.563009999999998</v>
      </c>
      <c r="R162" s="550">
        <v>59.287300000000002</v>
      </c>
      <c r="S162" s="550">
        <v>55.649089999999987</v>
      </c>
      <c r="T162" s="550">
        <v>50.792600000000007</v>
      </c>
      <c r="U162" s="550">
        <v>88.424000000000007</v>
      </c>
      <c r="V162" s="550">
        <v>90.237370000000027</v>
      </c>
      <c r="W162" s="550">
        <v>95.974810000000019</v>
      </c>
      <c r="X162" s="550">
        <v>100.32034999999998</v>
      </c>
      <c r="Y162" s="550">
        <v>101.02362000000001</v>
      </c>
      <c r="Z162" s="550">
        <v>101.2602</v>
      </c>
      <c r="AA162" s="550">
        <v>106.17193999999999</v>
      </c>
      <c r="AB162" s="550">
        <v>122.94916999999998</v>
      </c>
      <c r="AC162" s="550">
        <v>109.32146999999999</v>
      </c>
      <c r="AD162" s="550">
        <v>143.55411736363638</v>
      </c>
      <c r="AE162" s="550">
        <v>165.63441000000009</v>
      </c>
      <c r="AF162" s="550">
        <v>164.29838799999996</v>
      </c>
      <c r="AG162" s="550">
        <v>154.52233000000001</v>
      </c>
      <c r="AH162" s="550">
        <v>184.16597000000002</v>
      </c>
      <c r="AI162" s="550">
        <v>211.46339000000003</v>
      </c>
      <c r="AJ162" s="550">
        <v>218.36648000000002</v>
      </c>
      <c r="AK162" s="550">
        <v>267.79381000000006</v>
      </c>
      <c r="AL162" s="550">
        <v>520.77479000000017</v>
      </c>
      <c r="AM162" s="550">
        <v>456.11518931488803</v>
      </c>
      <c r="AN162" s="550">
        <v>127.119062</v>
      </c>
      <c r="AO162" s="304">
        <v>116.79177200000002</v>
      </c>
      <c r="AP162" s="304">
        <v>156.66866800000008</v>
      </c>
      <c r="AQ162" s="304">
        <v>160.59219981967217</v>
      </c>
      <c r="AR162" s="304">
        <v>757.25407597698859</v>
      </c>
      <c r="AS162" s="304">
        <v>174.97278099999991</v>
      </c>
      <c r="AT162" s="304">
        <v>693.53485255737689</v>
      </c>
    </row>
    <row r="163" spans="1:46" ht="14.1" customHeight="1" x14ac:dyDescent="0.25">
      <c r="A163" s="283" t="s">
        <v>312</v>
      </c>
      <c r="E163" s="283" t="s">
        <v>313</v>
      </c>
      <c r="F163" s="143"/>
      <c r="G163" s="284"/>
      <c r="H163" s="284"/>
      <c r="I163" s="289" t="s">
        <v>859</v>
      </c>
      <c r="J163" s="286"/>
      <c r="K163" s="286"/>
      <c r="L163" s="286"/>
      <c r="M163" s="286"/>
      <c r="N163" s="286"/>
      <c r="O163" s="551"/>
      <c r="P163" s="551"/>
      <c r="Q163" s="551"/>
      <c r="R163" s="551"/>
      <c r="S163" s="551"/>
      <c r="T163" s="551"/>
      <c r="U163" s="551"/>
      <c r="V163" s="551"/>
      <c r="W163" s="551"/>
      <c r="X163" s="551"/>
      <c r="Y163" s="551"/>
      <c r="Z163" s="551"/>
      <c r="AA163" s="551"/>
      <c r="AB163" s="551"/>
      <c r="AC163" s="551"/>
      <c r="AD163" s="551"/>
      <c r="AE163" s="551"/>
      <c r="AF163" s="551"/>
      <c r="AG163" s="551"/>
      <c r="AH163" s="551"/>
      <c r="AI163" s="551"/>
      <c r="AJ163" s="551"/>
      <c r="AK163" s="551"/>
      <c r="AL163" s="551"/>
      <c r="AM163" s="551"/>
      <c r="AN163" s="551"/>
      <c r="AO163" s="286"/>
      <c r="AP163" s="286"/>
      <c r="AQ163" s="286"/>
      <c r="AR163" s="286"/>
      <c r="AS163" s="286"/>
      <c r="AT163" s="286"/>
    </row>
    <row r="164" spans="1:46" ht="14.1" customHeight="1" x14ac:dyDescent="0.25">
      <c r="A164" s="283" t="s">
        <v>314</v>
      </c>
      <c r="E164" s="283" t="s">
        <v>60</v>
      </c>
      <c r="F164" s="143"/>
      <c r="G164" s="284"/>
      <c r="H164" s="284"/>
      <c r="I164" s="289" t="s">
        <v>860</v>
      </c>
      <c r="J164" s="286"/>
      <c r="K164" s="286"/>
      <c r="L164" s="286"/>
      <c r="M164" s="286"/>
      <c r="N164" s="286"/>
      <c r="O164" s="551"/>
      <c r="P164" s="551"/>
      <c r="Q164" s="551"/>
      <c r="R164" s="551"/>
      <c r="S164" s="551"/>
      <c r="T164" s="551"/>
      <c r="U164" s="551"/>
      <c r="V164" s="551"/>
      <c r="W164" s="551"/>
      <c r="X164" s="551"/>
      <c r="Y164" s="551"/>
      <c r="Z164" s="551"/>
      <c r="AA164" s="551"/>
      <c r="AB164" s="551"/>
      <c r="AC164" s="551"/>
      <c r="AD164" s="551"/>
      <c r="AE164" s="551"/>
      <c r="AF164" s="551"/>
      <c r="AG164" s="551"/>
      <c r="AH164" s="551"/>
      <c r="AI164" s="551"/>
      <c r="AJ164" s="551"/>
      <c r="AK164" s="551"/>
      <c r="AL164" s="551"/>
      <c r="AM164" s="551"/>
      <c r="AN164" s="551"/>
      <c r="AO164" s="286"/>
      <c r="AP164" s="286"/>
      <c r="AQ164" s="286"/>
      <c r="AR164" s="286"/>
      <c r="AS164" s="286"/>
      <c r="AT164" s="286"/>
    </row>
    <row r="165" spans="1:46" ht="14.1" customHeight="1" x14ac:dyDescent="0.25">
      <c r="A165" s="319" t="s">
        <v>861</v>
      </c>
      <c r="F165" s="143"/>
      <c r="G165" s="284" t="s">
        <v>862</v>
      </c>
      <c r="H165" s="284"/>
      <c r="I165" s="289" t="s">
        <v>863</v>
      </c>
      <c r="J165" s="304"/>
      <c r="K165" s="304"/>
      <c r="L165" s="304"/>
      <c r="M165" s="304"/>
      <c r="N165" s="304"/>
      <c r="O165" s="550">
        <v>2592.0037700000003</v>
      </c>
      <c r="P165" s="550">
        <v>2654.0077200000001</v>
      </c>
      <c r="Q165" s="550">
        <v>2928.9183199999998</v>
      </c>
      <c r="R165" s="550">
        <v>2667.0359799999992</v>
      </c>
      <c r="S165" s="550">
        <v>2700.9211999999993</v>
      </c>
      <c r="T165" s="550">
        <v>2575.0329799999995</v>
      </c>
      <c r="U165" s="550">
        <v>2421.0260000000007</v>
      </c>
      <c r="V165" s="550">
        <v>2849.5346699999986</v>
      </c>
      <c r="W165" s="550">
        <v>2444.719970000001</v>
      </c>
      <c r="X165" s="550">
        <v>2691.9368900000004</v>
      </c>
      <c r="Y165" s="550">
        <v>2625.011219999999</v>
      </c>
      <c r="Z165" s="550">
        <v>2913.15904</v>
      </c>
      <c r="AA165" s="550">
        <v>2980.4728600000003</v>
      </c>
      <c r="AB165" s="550">
        <v>3065.5975199999998</v>
      </c>
      <c r="AC165" s="550">
        <v>2782.4774400000001</v>
      </c>
      <c r="AD165" s="550">
        <v>2391.9378612833634</v>
      </c>
      <c r="AE165" s="550">
        <v>3411.9601300000008</v>
      </c>
      <c r="AF165" s="550">
        <v>2753.2090800000001</v>
      </c>
      <c r="AG165" s="550">
        <v>3417.6156199999996</v>
      </c>
      <c r="AH165" s="550">
        <v>2674.32447</v>
      </c>
      <c r="AI165" s="550">
        <v>3117.6299999999997</v>
      </c>
      <c r="AJ165" s="550">
        <v>2822.4414299999994</v>
      </c>
      <c r="AK165" s="550">
        <v>2940.7592199999999</v>
      </c>
      <c r="AL165" s="550">
        <v>3575.7807399999997</v>
      </c>
      <c r="AM165" s="550">
        <v>3493.004555</v>
      </c>
      <c r="AN165" s="550">
        <v>3095.6878889999994</v>
      </c>
      <c r="AO165" s="304">
        <v>3672.219008</v>
      </c>
      <c r="AP165" s="304">
        <v>3252.375446</v>
      </c>
      <c r="AQ165" s="304">
        <v>3919.3927509999999</v>
      </c>
      <c r="AR165" s="304">
        <v>3348.1705939999993</v>
      </c>
      <c r="AS165" s="304">
        <v>3501.362353</v>
      </c>
      <c r="AT165" s="304">
        <v>3754.903624</v>
      </c>
    </row>
    <row r="166" spans="1:46" ht="14.1" customHeight="1" x14ac:dyDescent="0.25">
      <c r="A166" s="319" t="s">
        <v>864</v>
      </c>
      <c r="F166" s="143"/>
      <c r="G166" s="284" t="s">
        <v>865</v>
      </c>
      <c r="H166" s="284"/>
      <c r="I166" s="289" t="s">
        <v>866</v>
      </c>
      <c r="J166" s="304"/>
      <c r="K166" s="304"/>
      <c r="L166" s="304"/>
      <c r="M166" s="304"/>
      <c r="N166" s="304"/>
      <c r="O166" s="550">
        <v>1574.1893600000005</v>
      </c>
      <c r="P166" s="550">
        <v>1339.1383900000001</v>
      </c>
      <c r="Q166" s="550">
        <v>1520.29295</v>
      </c>
      <c r="R166" s="550">
        <v>1897.8181099999999</v>
      </c>
      <c r="S166" s="550">
        <v>1783.66581</v>
      </c>
      <c r="T166" s="550">
        <v>1685.3919599999999</v>
      </c>
      <c r="U166" s="550">
        <v>1768.2110000000002</v>
      </c>
      <c r="V166" s="550">
        <v>1996.07593</v>
      </c>
      <c r="W166" s="550">
        <v>1758.7678000000003</v>
      </c>
      <c r="X166" s="550">
        <v>2032.3532099999998</v>
      </c>
      <c r="Y166" s="550">
        <v>1801.2281699999996</v>
      </c>
      <c r="Z166" s="550">
        <v>1757.6766299999999</v>
      </c>
      <c r="AA166" s="550">
        <v>2067.3717299999998</v>
      </c>
      <c r="AB166" s="550">
        <v>2059.7407900000003</v>
      </c>
      <c r="AC166" s="550">
        <v>2459.1919500000004</v>
      </c>
      <c r="AD166" s="550">
        <v>1956.4239459999999</v>
      </c>
      <c r="AE166" s="550">
        <v>2507.6939799999996</v>
      </c>
      <c r="AF166" s="550">
        <v>1987.2453899999996</v>
      </c>
      <c r="AG166" s="550">
        <v>2227.6510499999999</v>
      </c>
      <c r="AH166" s="550">
        <v>1999.7068100000004</v>
      </c>
      <c r="AI166" s="550">
        <v>2196.2216400000002</v>
      </c>
      <c r="AJ166" s="550">
        <v>2116.4979100000005</v>
      </c>
      <c r="AK166" s="550">
        <v>1809.9443399999996</v>
      </c>
      <c r="AL166" s="550">
        <v>2202.3953899999997</v>
      </c>
      <c r="AM166" s="550">
        <v>2389.5619770000008</v>
      </c>
      <c r="AN166" s="550">
        <v>2018.4227539999997</v>
      </c>
      <c r="AO166" s="304">
        <v>2381.7356869999999</v>
      </c>
      <c r="AP166" s="304">
        <v>1966.6871450000003</v>
      </c>
      <c r="AQ166" s="304">
        <v>2398.2872519999992</v>
      </c>
      <c r="AR166" s="304">
        <v>1893.5770249999998</v>
      </c>
      <c r="AS166" s="304">
        <v>2316.7544899999998</v>
      </c>
      <c r="AT166" s="304">
        <v>2153.4743440000002</v>
      </c>
    </row>
    <row r="167" spans="1:46" ht="14.1" customHeight="1" x14ac:dyDescent="0.25">
      <c r="A167" s="319" t="s">
        <v>867</v>
      </c>
      <c r="F167" s="143"/>
      <c r="G167" s="284" t="s">
        <v>868</v>
      </c>
      <c r="H167" s="284"/>
      <c r="I167" s="289" t="s">
        <v>869</v>
      </c>
      <c r="J167" s="304"/>
      <c r="K167" s="304"/>
      <c r="L167" s="304"/>
      <c r="M167" s="304"/>
      <c r="N167" s="304"/>
      <c r="O167" s="550">
        <v>621.69494999999995</v>
      </c>
      <c r="P167" s="550">
        <v>547.8258800000001</v>
      </c>
      <c r="Q167" s="550">
        <v>736.68952999999988</v>
      </c>
      <c r="R167" s="550">
        <v>613.33642000000009</v>
      </c>
      <c r="S167" s="550">
        <v>537.7824700000001</v>
      </c>
      <c r="T167" s="550">
        <v>449.81135</v>
      </c>
      <c r="U167" s="550">
        <v>482.04400000000004</v>
      </c>
      <c r="V167" s="550">
        <v>894.35126999999989</v>
      </c>
      <c r="W167" s="550">
        <v>871.71317999999985</v>
      </c>
      <c r="X167" s="550">
        <v>866.38734000000011</v>
      </c>
      <c r="Y167" s="550">
        <v>909.80718999999999</v>
      </c>
      <c r="Z167" s="550">
        <v>1018.8817400000001</v>
      </c>
      <c r="AA167" s="550">
        <v>989.90064999999993</v>
      </c>
      <c r="AB167" s="550">
        <v>1125.9866500000003</v>
      </c>
      <c r="AC167" s="550">
        <v>807.29710999999963</v>
      </c>
      <c r="AD167" s="550">
        <v>942.77522956406574</v>
      </c>
      <c r="AE167" s="550">
        <v>874.97011999999995</v>
      </c>
      <c r="AF167" s="550">
        <v>504.93443000000008</v>
      </c>
      <c r="AG167" s="550">
        <v>686.1488599999999</v>
      </c>
      <c r="AH167" s="550">
        <v>552.26937999999984</v>
      </c>
      <c r="AI167" s="550">
        <v>710.44277</v>
      </c>
      <c r="AJ167" s="550">
        <v>728.73514999999998</v>
      </c>
      <c r="AK167" s="550">
        <v>686.41435000000001</v>
      </c>
      <c r="AL167" s="550">
        <v>812.74227999999982</v>
      </c>
      <c r="AM167" s="550">
        <v>1082.601727</v>
      </c>
      <c r="AN167" s="550">
        <v>769.16923600000007</v>
      </c>
      <c r="AO167" s="304">
        <v>948.10278100000005</v>
      </c>
      <c r="AP167" s="304">
        <v>916.92839400000014</v>
      </c>
      <c r="AQ167" s="304">
        <v>1121.1700669999998</v>
      </c>
      <c r="AR167" s="304">
        <v>932.08831699999996</v>
      </c>
      <c r="AS167" s="304">
        <v>1135.7616049599619</v>
      </c>
      <c r="AT167" s="304">
        <v>1041.9593469999998</v>
      </c>
    </row>
    <row r="168" spans="1:46" ht="14.1" customHeight="1" x14ac:dyDescent="0.25">
      <c r="A168" s="319" t="s">
        <v>870</v>
      </c>
      <c r="F168" s="143"/>
      <c r="G168" s="284" t="s">
        <v>871</v>
      </c>
      <c r="H168" s="284"/>
      <c r="I168" s="289" t="s">
        <v>872</v>
      </c>
      <c r="J168" s="304"/>
      <c r="K168" s="304"/>
      <c r="L168" s="304"/>
      <c r="M168" s="304"/>
      <c r="N168" s="304"/>
      <c r="O168" s="550">
        <v>21.294019999999996</v>
      </c>
      <c r="P168" s="550">
        <v>23.68974</v>
      </c>
      <c r="Q168" s="550">
        <v>33.512060000000005</v>
      </c>
      <c r="R168" s="550">
        <v>34.527840000000005</v>
      </c>
      <c r="S168" s="550">
        <v>33.244690000000013</v>
      </c>
      <c r="T168" s="550">
        <v>35.961459999999995</v>
      </c>
      <c r="U168" s="550">
        <v>26.710999999999991</v>
      </c>
      <c r="V168" s="550">
        <v>34.177060000000004</v>
      </c>
      <c r="W168" s="550">
        <v>38.102230000000006</v>
      </c>
      <c r="X168" s="550">
        <v>29.404090000000007</v>
      </c>
      <c r="Y168" s="550">
        <v>30.626420000000003</v>
      </c>
      <c r="Z168" s="550">
        <v>35.587789999999998</v>
      </c>
      <c r="AA168" s="550">
        <v>48.870740000000012</v>
      </c>
      <c r="AB168" s="550">
        <v>36.265419999999999</v>
      </c>
      <c r="AC168" s="550">
        <v>41.684289999999997</v>
      </c>
      <c r="AD168" s="550">
        <v>67.359022855280571</v>
      </c>
      <c r="AE168" s="550">
        <v>63.465710000000001</v>
      </c>
      <c r="AF168" s="550">
        <v>53.681439999999995</v>
      </c>
      <c r="AG168" s="550">
        <v>48.289639999999984</v>
      </c>
      <c r="AH168" s="550">
        <v>62.621429999999997</v>
      </c>
      <c r="AI168" s="550">
        <v>59.269119999999994</v>
      </c>
      <c r="AJ168" s="550">
        <v>60.181449999999984</v>
      </c>
      <c r="AK168" s="550">
        <v>63.848260000000003</v>
      </c>
      <c r="AL168" s="550">
        <v>66.813080000000014</v>
      </c>
      <c r="AM168" s="550">
        <v>76.276307000000003</v>
      </c>
      <c r="AN168" s="550">
        <v>78.061704999999989</v>
      </c>
      <c r="AO168" s="304">
        <v>75.328952999999998</v>
      </c>
      <c r="AP168" s="304">
        <v>83.478133999999997</v>
      </c>
      <c r="AQ168" s="304">
        <v>79.277652999999987</v>
      </c>
      <c r="AR168" s="304">
        <v>74.222438666666662</v>
      </c>
      <c r="AS168" s="304">
        <v>83.634900000000002</v>
      </c>
      <c r="AT168" s="304">
        <v>85.499949000000001</v>
      </c>
    </row>
    <row r="169" spans="1:46" ht="14.1" customHeight="1" x14ac:dyDescent="0.25">
      <c r="A169" s="293" t="s">
        <v>315</v>
      </c>
      <c r="B169" s="293"/>
      <c r="C169" s="293"/>
      <c r="E169" s="293" t="s">
        <v>316</v>
      </c>
      <c r="G169" s="292"/>
      <c r="H169" s="292"/>
      <c r="I169" s="289" t="s">
        <v>873</v>
      </c>
      <c r="J169" s="295"/>
      <c r="K169" s="295"/>
      <c r="L169" s="295"/>
      <c r="M169" s="295"/>
      <c r="N169" s="295"/>
      <c r="O169" s="519"/>
      <c r="P169" s="519"/>
      <c r="Q169" s="519"/>
      <c r="R169" s="519"/>
      <c r="S169" s="519"/>
      <c r="T169" s="519"/>
      <c r="U169" s="519"/>
      <c r="V169" s="519"/>
      <c r="W169" s="519"/>
      <c r="X169" s="519"/>
      <c r="Y169" s="519"/>
      <c r="Z169" s="519"/>
      <c r="AA169" s="519"/>
      <c r="AB169" s="519"/>
      <c r="AC169" s="519"/>
      <c r="AD169" s="519"/>
      <c r="AE169" s="519"/>
      <c r="AF169" s="519"/>
      <c r="AG169" s="519"/>
      <c r="AH169" s="519"/>
      <c r="AI169" s="519"/>
      <c r="AJ169" s="519"/>
      <c r="AK169" s="519"/>
      <c r="AL169" s="519"/>
      <c r="AM169" s="519"/>
      <c r="AN169" s="519"/>
      <c r="AO169" s="295"/>
      <c r="AP169" s="295"/>
      <c r="AQ169" s="295"/>
      <c r="AR169" s="295"/>
      <c r="AS169" s="295"/>
      <c r="AT169" s="295"/>
    </row>
    <row r="170" spans="1:46" ht="14.1" customHeight="1" x14ac:dyDescent="0.25">
      <c r="A170" s="319" t="s">
        <v>874</v>
      </c>
      <c r="B170" s="293"/>
      <c r="C170" s="293"/>
      <c r="E170" s="293"/>
      <c r="G170" s="292" t="s">
        <v>875</v>
      </c>
      <c r="H170" s="292"/>
      <c r="I170" s="289" t="s">
        <v>876</v>
      </c>
      <c r="J170" s="304"/>
      <c r="K170" s="304"/>
      <c r="L170" s="304"/>
      <c r="M170" s="304"/>
      <c r="N170" s="304"/>
      <c r="O170" s="550">
        <v>476.81207000000012</v>
      </c>
      <c r="P170" s="550">
        <v>461.63224000000014</v>
      </c>
      <c r="Q170" s="550">
        <v>418.09836000000007</v>
      </c>
      <c r="R170" s="550">
        <v>406.05765999999994</v>
      </c>
      <c r="S170" s="550">
        <v>306.74137999999994</v>
      </c>
      <c r="T170" s="550">
        <v>405.24112000000002</v>
      </c>
      <c r="U170" s="550">
        <v>391.43799999999993</v>
      </c>
      <c r="V170" s="550">
        <v>308.97597000000007</v>
      </c>
      <c r="W170" s="550">
        <v>344.74099999999993</v>
      </c>
      <c r="X170" s="550">
        <v>368.34483999999998</v>
      </c>
      <c r="Y170" s="550">
        <v>332.66372000000013</v>
      </c>
      <c r="Z170" s="550">
        <v>322.32560999999998</v>
      </c>
      <c r="AA170" s="550">
        <v>327.49849</v>
      </c>
      <c r="AB170" s="550">
        <v>323.97690999999998</v>
      </c>
      <c r="AC170" s="550">
        <v>302.30079999999998</v>
      </c>
      <c r="AD170" s="550">
        <v>312.36357256953647</v>
      </c>
      <c r="AE170" s="550">
        <v>339.88604000000009</v>
      </c>
      <c r="AF170" s="550">
        <v>264.44950499999999</v>
      </c>
      <c r="AG170" s="550">
        <v>280.71464999999995</v>
      </c>
      <c r="AH170" s="550">
        <v>251.24390999999994</v>
      </c>
      <c r="AI170" s="550">
        <v>237.50290999999999</v>
      </c>
      <c r="AJ170" s="550">
        <v>243.43292999999997</v>
      </c>
      <c r="AK170" s="550">
        <v>241.20743999999996</v>
      </c>
      <c r="AL170" s="550">
        <v>254.25574</v>
      </c>
      <c r="AM170" s="550">
        <v>241.81136332000003</v>
      </c>
      <c r="AN170" s="550">
        <v>270.75171</v>
      </c>
      <c r="AO170" s="304">
        <v>281.95779579999999</v>
      </c>
      <c r="AP170" s="304">
        <v>266.964809</v>
      </c>
      <c r="AQ170" s="304">
        <v>308.40714499999996</v>
      </c>
      <c r="AR170" s="304">
        <v>314.14172136855274</v>
      </c>
      <c r="AS170" s="304">
        <v>287.54903126327366</v>
      </c>
      <c r="AT170" s="304">
        <v>307.49655300000001</v>
      </c>
    </row>
    <row r="171" spans="1:46" ht="14.1" customHeight="1" x14ac:dyDescent="0.25">
      <c r="A171" s="319" t="s">
        <v>877</v>
      </c>
      <c r="B171" s="293"/>
      <c r="C171" s="293"/>
      <c r="E171" s="293"/>
      <c r="G171" s="292" t="s">
        <v>878</v>
      </c>
      <c r="H171" s="292"/>
      <c r="I171" s="289" t="s">
        <v>879</v>
      </c>
      <c r="J171" s="304"/>
      <c r="K171" s="304"/>
      <c r="L171" s="304"/>
      <c r="M171" s="304"/>
      <c r="N171" s="304"/>
      <c r="O171" s="550">
        <v>6212.7995199999987</v>
      </c>
      <c r="P171" s="550">
        <v>4597.0079400000004</v>
      </c>
      <c r="Q171" s="550">
        <v>5151.6902199999986</v>
      </c>
      <c r="R171" s="550">
        <v>4155.1126499999982</v>
      </c>
      <c r="S171" s="550">
        <v>2947.6207099999997</v>
      </c>
      <c r="T171" s="550">
        <v>2944.7842299999993</v>
      </c>
      <c r="U171" s="550">
        <v>4791.0919999999987</v>
      </c>
      <c r="V171" s="550">
        <v>5008.9675200000001</v>
      </c>
      <c r="W171" s="550">
        <v>5022.132889999999</v>
      </c>
      <c r="X171" s="550">
        <v>5234.5411000000004</v>
      </c>
      <c r="Y171" s="550">
        <v>6112.1865900000012</v>
      </c>
      <c r="Z171" s="550">
        <v>4945.0344200000009</v>
      </c>
      <c r="AA171" s="550">
        <v>5601.8540300000004</v>
      </c>
      <c r="AB171" s="550">
        <v>6937.334670000002</v>
      </c>
      <c r="AC171" s="550">
        <v>6889.1258700000017</v>
      </c>
      <c r="AD171" s="550">
        <v>5740.7415006428555</v>
      </c>
      <c r="AE171" s="550">
        <v>6250.3684799999992</v>
      </c>
      <c r="AF171" s="550">
        <v>5699.4719679999998</v>
      </c>
      <c r="AG171" s="550">
        <v>5672.472960000001</v>
      </c>
      <c r="AH171" s="550">
        <v>5283.3092699999988</v>
      </c>
      <c r="AI171" s="550">
        <v>5867.0427100000006</v>
      </c>
      <c r="AJ171" s="550">
        <v>5565.3735099999985</v>
      </c>
      <c r="AK171" s="550">
        <v>5088.5691699999998</v>
      </c>
      <c r="AL171" s="550">
        <v>7226.5327400000006</v>
      </c>
      <c r="AM171" s="550">
        <v>5978.5563160000011</v>
      </c>
      <c r="AN171" s="550">
        <v>5527.106217999999</v>
      </c>
      <c r="AO171" s="304">
        <v>5819.8409890000012</v>
      </c>
      <c r="AP171" s="304">
        <v>5119.1192438599983</v>
      </c>
      <c r="AQ171" s="304">
        <v>6673.4800349999969</v>
      </c>
      <c r="AR171" s="304">
        <v>5430.4084778479737</v>
      </c>
      <c r="AS171" s="304">
        <v>6529.2107681815596</v>
      </c>
      <c r="AT171" s="304">
        <v>5778.5436070000023</v>
      </c>
    </row>
    <row r="172" spans="1:46" ht="14.1" customHeight="1" x14ac:dyDescent="0.25">
      <c r="A172" s="319" t="s">
        <v>880</v>
      </c>
      <c r="B172" s="293"/>
      <c r="C172" s="293"/>
      <c r="E172" s="293"/>
      <c r="G172" s="292" t="s">
        <v>881</v>
      </c>
      <c r="H172" s="292"/>
      <c r="I172" s="289" t="s">
        <v>882</v>
      </c>
      <c r="J172" s="304"/>
      <c r="K172" s="304"/>
      <c r="L172" s="304"/>
      <c r="M172" s="304"/>
      <c r="N172" s="304"/>
      <c r="O172" s="550">
        <v>0</v>
      </c>
      <c r="P172" s="550">
        <v>0</v>
      </c>
      <c r="Q172" s="550">
        <v>0</v>
      </c>
      <c r="R172" s="550">
        <v>0</v>
      </c>
      <c r="S172" s="550">
        <v>0</v>
      </c>
      <c r="T172" s="550">
        <v>0</v>
      </c>
      <c r="U172" s="550">
        <v>0</v>
      </c>
      <c r="V172" s="550">
        <v>11.926309999999999</v>
      </c>
      <c r="W172" s="550">
        <v>6.7320000000000002</v>
      </c>
      <c r="X172" s="550">
        <v>4.9849899999999989</v>
      </c>
      <c r="Y172" s="550">
        <v>5.0652799999999996</v>
      </c>
      <c r="Z172" s="550">
        <v>4.3763500000000004</v>
      </c>
      <c r="AA172" s="550">
        <v>5.2325900000000001</v>
      </c>
      <c r="AB172" s="550">
        <v>7.68</v>
      </c>
      <c r="AC172" s="550">
        <v>4.5338399999999996</v>
      </c>
      <c r="AD172" s="550">
        <v>1.2520499999999999</v>
      </c>
      <c r="AE172" s="550">
        <v>4.7982699999999996</v>
      </c>
      <c r="AF172" s="550">
        <v>1.3399099999999999</v>
      </c>
      <c r="AG172" s="550">
        <v>0.86816999999999989</v>
      </c>
      <c r="AH172" s="550">
        <v>0.8277500000000001</v>
      </c>
      <c r="AI172" s="550">
        <v>3.0726</v>
      </c>
      <c r="AJ172" s="550">
        <v>0.50790000000000002</v>
      </c>
      <c r="AK172" s="550">
        <v>2.9557500000000001</v>
      </c>
      <c r="AL172" s="550">
        <v>1.74912</v>
      </c>
      <c r="AM172" s="550">
        <v>1.3984920000000001</v>
      </c>
      <c r="AN172" s="550">
        <v>1.29375</v>
      </c>
      <c r="AO172" s="304">
        <v>1.29755</v>
      </c>
      <c r="AP172" s="304">
        <v>1.29695</v>
      </c>
      <c r="AQ172" s="304">
        <v>1.3675099999999998</v>
      </c>
      <c r="AR172" s="304">
        <v>0.99309600000000009</v>
      </c>
      <c r="AS172" s="304">
        <v>0.99834000000000012</v>
      </c>
      <c r="AT172" s="304">
        <v>0.89680499999999996</v>
      </c>
    </row>
    <row r="173" spans="1:46" ht="14.1" customHeight="1" x14ac:dyDescent="0.25">
      <c r="A173" s="293" t="s">
        <v>317</v>
      </c>
      <c r="B173" s="293"/>
      <c r="C173" s="293"/>
      <c r="D173" s="293"/>
      <c r="E173" s="293" t="s">
        <v>318</v>
      </c>
      <c r="G173" s="292"/>
      <c r="H173" s="292"/>
      <c r="I173" s="289" t="s">
        <v>883</v>
      </c>
      <c r="J173" s="295"/>
      <c r="K173" s="295"/>
      <c r="L173" s="295"/>
      <c r="M173" s="295"/>
      <c r="N173" s="295"/>
      <c r="O173" s="519"/>
      <c r="P173" s="519"/>
      <c r="Q173" s="519"/>
      <c r="R173" s="519"/>
      <c r="S173" s="519"/>
      <c r="T173" s="519"/>
      <c r="U173" s="519"/>
      <c r="V173" s="519"/>
      <c r="W173" s="519"/>
      <c r="X173" s="519"/>
      <c r="Y173" s="519"/>
      <c r="Z173" s="519"/>
      <c r="AA173" s="519"/>
      <c r="AB173" s="519"/>
      <c r="AC173" s="519"/>
      <c r="AD173" s="519"/>
      <c r="AE173" s="519"/>
      <c r="AF173" s="519"/>
      <c r="AG173" s="519"/>
      <c r="AH173" s="519"/>
      <c r="AI173" s="519"/>
      <c r="AJ173" s="519"/>
      <c r="AK173" s="519"/>
      <c r="AL173" s="519"/>
      <c r="AM173" s="519"/>
      <c r="AN173" s="519"/>
      <c r="AO173" s="295"/>
      <c r="AP173" s="295"/>
      <c r="AQ173" s="295"/>
      <c r="AR173" s="295"/>
      <c r="AS173" s="295"/>
      <c r="AT173" s="295"/>
    </row>
    <row r="174" spans="1:46" ht="14.1" customHeight="1" x14ac:dyDescent="0.25">
      <c r="A174" s="319" t="s">
        <v>884</v>
      </c>
      <c r="B174" s="293"/>
      <c r="C174" s="293"/>
      <c r="D174" s="293"/>
      <c r="E174" s="293"/>
      <c r="G174" s="292" t="s">
        <v>885</v>
      </c>
      <c r="H174" s="292"/>
      <c r="I174" s="289" t="s">
        <v>886</v>
      </c>
      <c r="J174" s="304"/>
      <c r="K174" s="304"/>
      <c r="L174" s="304"/>
      <c r="M174" s="304"/>
      <c r="N174" s="304"/>
      <c r="O174" s="550">
        <v>213.35032000000004</v>
      </c>
      <c r="P174" s="550">
        <v>253.05873000000003</v>
      </c>
      <c r="Q174" s="550">
        <v>228.17785999999995</v>
      </c>
      <c r="R174" s="550">
        <v>202.44284000000002</v>
      </c>
      <c r="S174" s="550">
        <v>190.16258000000002</v>
      </c>
      <c r="T174" s="550">
        <v>176.88199999999998</v>
      </c>
      <c r="U174" s="550">
        <v>193.88599999999997</v>
      </c>
      <c r="V174" s="550">
        <v>286.28983999999997</v>
      </c>
      <c r="W174" s="550">
        <v>258.19277</v>
      </c>
      <c r="X174" s="550">
        <v>387.59366999999997</v>
      </c>
      <c r="Y174" s="550">
        <v>330.72231999999997</v>
      </c>
      <c r="Z174" s="550">
        <v>485.94382000000002</v>
      </c>
      <c r="AA174" s="550">
        <v>357.33270000000005</v>
      </c>
      <c r="AB174" s="550">
        <v>497.93876999999998</v>
      </c>
      <c r="AC174" s="550">
        <v>454.74531000000002</v>
      </c>
      <c r="AD174" s="550">
        <v>374.763057</v>
      </c>
      <c r="AE174" s="550">
        <v>395.51277000000005</v>
      </c>
      <c r="AF174" s="550">
        <v>438.30845999999997</v>
      </c>
      <c r="AG174" s="550">
        <v>396.26960999999994</v>
      </c>
      <c r="AH174" s="550">
        <v>489.18328999999994</v>
      </c>
      <c r="AI174" s="550">
        <v>515.38882000000001</v>
      </c>
      <c r="AJ174" s="550">
        <v>467.13313999999997</v>
      </c>
      <c r="AK174" s="550">
        <v>400.54052000000001</v>
      </c>
      <c r="AL174" s="550">
        <v>483.61852000000005</v>
      </c>
      <c r="AM174" s="550">
        <v>442.372749</v>
      </c>
      <c r="AN174" s="550">
        <v>540.38042899999994</v>
      </c>
      <c r="AO174" s="304">
        <v>511.05767299999991</v>
      </c>
      <c r="AP174" s="304">
        <v>504.91299399999997</v>
      </c>
      <c r="AQ174" s="304">
        <v>554.91522099999997</v>
      </c>
      <c r="AR174" s="304">
        <v>322.926875</v>
      </c>
      <c r="AS174" s="304">
        <v>385.51496999999995</v>
      </c>
      <c r="AT174" s="304">
        <v>573.60168499999997</v>
      </c>
    </row>
    <row r="175" spans="1:46" ht="14.1" customHeight="1" x14ac:dyDescent="0.25">
      <c r="A175" s="319" t="s">
        <v>887</v>
      </c>
      <c r="B175" s="293"/>
      <c r="C175" s="293"/>
      <c r="D175" s="293"/>
      <c r="E175" s="293"/>
      <c r="G175" s="292" t="s">
        <v>888</v>
      </c>
      <c r="H175" s="292"/>
      <c r="I175" s="289" t="s">
        <v>889</v>
      </c>
      <c r="J175" s="304"/>
      <c r="K175" s="304"/>
      <c r="L175" s="304"/>
      <c r="M175" s="304"/>
      <c r="N175" s="304"/>
      <c r="O175" s="550">
        <v>3137.7084700000005</v>
      </c>
      <c r="P175" s="550">
        <v>2704.9375799999993</v>
      </c>
      <c r="Q175" s="550">
        <v>2940.9602000000009</v>
      </c>
      <c r="R175" s="550">
        <v>2595.0946400000016</v>
      </c>
      <c r="S175" s="550">
        <v>2593.4414900000002</v>
      </c>
      <c r="T175" s="550">
        <v>1585.4565200000002</v>
      </c>
      <c r="U175" s="550">
        <v>4596.1329999999998</v>
      </c>
      <c r="V175" s="550">
        <v>5587.6128000000008</v>
      </c>
      <c r="W175" s="550">
        <v>4017.5159099999996</v>
      </c>
      <c r="X175" s="550">
        <v>3070.0234499999992</v>
      </c>
      <c r="Y175" s="550">
        <v>4770.2420699999993</v>
      </c>
      <c r="Z175" s="550">
        <v>6492.3257900000017</v>
      </c>
      <c r="AA175" s="550">
        <v>4055.4751100000012</v>
      </c>
      <c r="AB175" s="550">
        <v>7052.1718299999975</v>
      </c>
      <c r="AC175" s="550">
        <v>4744.9198500000011</v>
      </c>
      <c r="AD175" s="550">
        <v>3645.6024670000006</v>
      </c>
      <c r="AE175" s="550">
        <v>5282.6888200000012</v>
      </c>
      <c r="AF175" s="550">
        <v>5700.961330000001</v>
      </c>
      <c r="AG175" s="550">
        <v>5088.3364900000006</v>
      </c>
      <c r="AH175" s="550">
        <v>6481.8153799999973</v>
      </c>
      <c r="AI175" s="550">
        <v>6680.9578699999993</v>
      </c>
      <c r="AJ175" s="550">
        <v>7357.8481730000003</v>
      </c>
      <c r="AK175" s="550">
        <v>3452.7001599999994</v>
      </c>
      <c r="AL175" s="550">
        <v>8766.4947300000003</v>
      </c>
      <c r="AM175" s="550">
        <v>4136.4116009999998</v>
      </c>
      <c r="AN175" s="550">
        <v>6811.2421240000003</v>
      </c>
      <c r="AO175" s="304">
        <v>6570.6558559999994</v>
      </c>
      <c r="AP175" s="304">
        <v>6043.9758629999997</v>
      </c>
      <c r="AQ175" s="304">
        <v>9264.6605079999972</v>
      </c>
      <c r="AR175" s="304">
        <v>5641.50281</v>
      </c>
      <c r="AS175" s="304">
        <v>7684.1890210000001</v>
      </c>
      <c r="AT175" s="304">
        <v>7687.2739890000021</v>
      </c>
    </row>
    <row r="176" spans="1:46" ht="14.1" customHeight="1" x14ac:dyDescent="0.25">
      <c r="A176" s="319" t="s">
        <v>890</v>
      </c>
      <c r="B176" s="293"/>
      <c r="C176" s="293"/>
      <c r="D176" s="293"/>
      <c r="E176" s="293"/>
      <c r="F176" s="293"/>
      <c r="G176" s="292" t="s">
        <v>891</v>
      </c>
      <c r="H176" s="292"/>
      <c r="I176" s="289" t="s">
        <v>892</v>
      </c>
      <c r="J176" s="320"/>
      <c r="K176" s="320"/>
      <c r="L176" s="320"/>
      <c r="M176" s="320"/>
      <c r="N176" s="320"/>
      <c r="O176" s="561">
        <v>176.72207999999998</v>
      </c>
      <c r="P176" s="561">
        <v>166.00066000000001</v>
      </c>
      <c r="Q176" s="561">
        <v>157.74745000000001</v>
      </c>
      <c r="R176" s="550">
        <v>142.91995000000003</v>
      </c>
      <c r="S176" s="550">
        <v>134.41640999999998</v>
      </c>
      <c r="T176" s="550">
        <v>144.41526000000002</v>
      </c>
      <c r="U176" s="550">
        <v>157.78500000000003</v>
      </c>
      <c r="V176" s="550">
        <v>132.07270000000003</v>
      </c>
      <c r="W176" s="550">
        <v>134.27572000000001</v>
      </c>
      <c r="X176" s="550">
        <v>115.81095000000002</v>
      </c>
      <c r="Y176" s="550">
        <v>110.82699</v>
      </c>
      <c r="Z176" s="550">
        <v>98.489989999999992</v>
      </c>
      <c r="AA176" s="550">
        <v>280.13701999999995</v>
      </c>
      <c r="AB176" s="550">
        <v>159.83498</v>
      </c>
      <c r="AC176" s="550">
        <v>110.24956000000002</v>
      </c>
      <c r="AD176" s="550">
        <v>113.66291131444977</v>
      </c>
      <c r="AE176" s="550">
        <v>100.17926</v>
      </c>
      <c r="AF176" s="550">
        <v>104.38627999999999</v>
      </c>
      <c r="AG176" s="550">
        <v>118.96203</v>
      </c>
      <c r="AH176" s="550">
        <v>67.426639999999992</v>
      </c>
      <c r="AI176" s="550">
        <v>72.258459999999985</v>
      </c>
      <c r="AJ176" s="550">
        <v>71.975443000000013</v>
      </c>
      <c r="AK176" s="550">
        <v>58.733639999999994</v>
      </c>
      <c r="AL176" s="550">
        <v>54.019040000000004</v>
      </c>
      <c r="AM176" s="550">
        <v>78.745828846659379</v>
      </c>
      <c r="AN176" s="550">
        <v>53.137484844872461</v>
      </c>
      <c r="AO176" s="550">
        <v>59.881978228571434</v>
      </c>
      <c r="AP176" s="550">
        <v>43.322545769230771</v>
      </c>
      <c r="AQ176" s="550">
        <v>59.727936818181817</v>
      </c>
      <c r="AR176" s="550">
        <v>40.290795296964724</v>
      </c>
      <c r="AS176" s="550">
        <v>62.061282553795792</v>
      </c>
      <c r="AT176" s="550">
        <v>54.435549000000009</v>
      </c>
    </row>
    <row r="177" spans="1:46" ht="14.1" customHeight="1" x14ac:dyDescent="0.25">
      <c r="A177" s="331" t="s">
        <v>414</v>
      </c>
      <c r="B177" s="288"/>
      <c r="C177" s="288"/>
      <c r="D177" s="288" t="s">
        <v>338</v>
      </c>
      <c r="E177" s="288"/>
      <c r="F177" s="288"/>
      <c r="G177" s="287"/>
      <c r="H177" s="287"/>
      <c r="I177" s="289"/>
      <c r="J177" s="290"/>
      <c r="K177" s="290"/>
      <c r="L177" s="290"/>
      <c r="M177" s="290"/>
      <c r="N177" s="290"/>
      <c r="O177" s="517">
        <v>73.819207000000006</v>
      </c>
      <c r="P177" s="517">
        <v>69.117781399999998</v>
      </c>
      <c r="Q177" s="517">
        <v>69.117782000000005</v>
      </c>
      <c r="R177" s="517">
        <v>66.330514600000001</v>
      </c>
      <c r="S177" s="517">
        <v>66.85393000000002</v>
      </c>
      <c r="T177" s="517">
        <v>69.461268799999985</v>
      </c>
      <c r="U177" s="517">
        <v>72.875000000000014</v>
      </c>
      <c r="V177" s="517">
        <v>36.250349</v>
      </c>
      <c r="W177" s="517">
        <v>89.844737000000009</v>
      </c>
      <c r="X177" s="517">
        <v>71.799724000000012</v>
      </c>
      <c r="Y177" s="517">
        <v>85.149145999999988</v>
      </c>
      <c r="Z177" s="517">
        <v>96.425152999999995</v>
      </c>
      <c r="AA177" s="517">
        <v>118.40574900000001</v>
      </c>
      <c r="AB177" s="517">
        <v>280.27779900000002</v>
      </c>
      <c r="AC177" s="517">
        <v>207.92496999999997</v>
      </c>
      <c r="AD177" s="517">
        <v>144.99761200000003</v>
      </c>
      <c r="AE177" s="517">
        <v>113.962592</v>
      </c>
      <c r="AF177" s="517">
        <v>89.213837000000012</v>
      </c>
      <c r="AG177" s="517">
        <v>108.21399599999994</v>
      </c>
      <c r="AH177" s="517">
        <v>77.203931999999995</v>
      </c>
      <c r="AI177" s="517">
        <v>85.207231599999972</v>
      </c>
      <c r="AJ177" s="517">
        <v>89.651901039999984</v>
      </c>
      <c r="AK177" s="517">
        <v>94.877560000000017</v>
      </c>
      <c r="AL177" s="517">
        <v>86.569710000000001</v>
      </c>
      <c r="AM177" s="517">
        <v>92.881515999999976</v>
      </c>
      <c r="AN177" s="517">
        <v>75.120260999999999</v>
      </c>
      <c r="AO177" s="290">
        <v>72.681882506855757</v>
      </c>
      <c r="AP177" s="290">
        <v>87.647068199999993</v>
      </c>
      <c r="AQ177" s="290">
        <v>74.817429200000007</v>
      </c>
      <c r="AR177" s="290">
        <v>87.226483000000016</v>
      </c>
      <c r="AS177" s="290">
        <v>70.232630999999984</v>
      </c>
      <c r="AT177" s="290">
        <v>78.352454199999983</v>
      </c>
    </row>
    <row r="178" spans="1:46" ht="14.1" customHeight="1" x14ac:dyDescent="0.25">
      <c r="G178" s="284"/>
      <c r="H178" s="284"/>
      <c r="I178" s="289"/>
      <c r="J178" s="286"/>
      <c r="K178" s="286"/>
      <c r="L178" s="286"/>
      <c r="M178" s="286"/>
      <c r="N178" s="286"/>
      <c r="O178" s="551"/>
      <c r="P178" s="551"/>
      <c r="Q178" s="551"/>
      <c r="R178" s="551"/>
      <c r="S178" s="551"/>
      <c r="T178" s="551"/>
      <c r="U178" s="551"/>
      <c r="V178" s="551"/>
      <c r="W178" s="551"/>
      <c r="X178" s="551"/>
      <c r="Y178" s="551"/>
      <c r="Z178" s="551"/>
      <c r="AA178" s="551"/>
      <c r="AB178" s="551"/>
      <c r="AC178" s="551"/>
      <c r="AD178" s="551"/>
      <c r="AE178" s="551"/>
      <c r="AF178" s="551"/>
      <c r="AG178" s="551"/>
      <c r="AH178" s="551"/>
      <c r="AI178" s="551"/>
      <c r="AJ178" s="551"/>
      <c r="AK178" s="551"/>
      <c r="AL178" s="551"/>
      <c r="AM178" s="551"/>
      <c r="AN178" s="551"/>
      <c r="AO178" s="286"/>
      <c r="AP178" s="286"/>
      <c r="AQ178" s="286"/>
      <c r="AR178" s="286"/>
      <c r="AS178" s="286"/>
      <c r="AT178" s="286"/>
    </row>
    <row r="179" spans="1:46" ht="14.1" customHeight="1" x14ac:dyDescent="0.25">
      <c r="A179" s="331" t="s">
        <v>415</v>
      </c>
      <c r="B179" s="288"/>
      <c r="C179" s="288"/>
      <c r="D179" s="288" t="s">
        <v>68</v>
      </c>
      <c r="E179" s="288"/>
      <c r="F179" s="288"/>
      <c r="G179" s="287"/>
      <c r="H179" s="287"/>
      <c r="I179" s="289"/>
      <c r="J179" s="290"/>
      <c r="K179" s="290"/>
      <c r="L179" s="290"/>
      <c r="M179" s="290"/>
      <c r="N179" s="290"/>
      <c r="O179" s="517"/>
      <c r="P179" s="517"/>
      <c r="Q179" s="517"/>
      <c r="R179" s="517"/>
      <c r="S179" s="517"/>
      <c r="T179" s="517"/>
      <c r="U179" s="517"/>
      <c r="V179" s="517"/>
      <c r="W179" s="517"/>
      <c r="X179" s="517"/>
      <c r="Y179" s="517"/>
      <c r="Z179" s="517"/>
      <c r="AA179" s="517"/>
      <c r="AB179" s="517"/>
      <c r="AC179" s="517"/>
      <c r="AD179" s="517"/>
      <c r="AE179" s="517"/>
      <c r="AF179" s="517"/>
      <c r="AG179" s="517"/>
      <c r="AH179" s="517"/>
      <c r="AI179" s="517"/>
      <c r="AJ179" s="517"/>
      <c r="AK179" s="517"/>
      <c r="AL179" s="517"/>
      <c r="AM179" s="517"/>
      <c r="AN179" s="517"/>
      <c r="AO179" s="290"/>
      <c r="AP179" s="290"/>
      <c r="AQ179" s="290"/>
      <c r="AR179" s="290"/>
      <c r="AS179" s="290"/>
      <c r="AT179" s="290"/>
    </row>
    <row r="180" spans="1:46" ht="14.1" customHeight="1" x14ac:dyDescent="0.25">
      <c r="G180" s="284"/>
      <c r="H180" s="284"/>
      <c r="I180" s="289"/>
      <c r="J180" s="286"/>
      <c r="K180" s="286"/>
      <c r="L180" s="286"/>
      <c r="M180" s="286"/>
      <c r="N180" s="286"/>
      <c r="O180" s="551"/>
      <c r="P180" s="551"/>
      <c r="Q180" s="551"/>
      <c r="R180" s="551"/>
      <c r="S180" s="551"/>
      <c r="T180" s="551"/>
      <c r="U180" s="551"/>
      <c r="V180" s="551"/>
      <c r="W180" s="551"/>
      <c r="X180" s="551"/>
      <c r="Y180" s="551"/>
      <c r="Z180" s="551"/>
      <c r="AA180" s="551"/>
      <c r="AB180" s="551"/>
      <c r="AC180" s="551"/>
      <c r="AD180" s="551"/>
      <c r="AE180" s="551"/>
      <c r="AF180" s="551"/>
      <c r="AG180" s="551"/>
      <c r="AH180" s="551"/>
      <c r="AI180" s="551"/>
      <c r="AJ180" s="551"/>
      <c r="AK180" s="551"/>
      <c r="AL180" s="551"/>
      <c r="AM180" s="551"/>
      <c r="AN180" s="551"/>
      <c r="AO180" s="286"/>
      <c r="AP180" s="286"/>
      <c r="AQ180" s="286"/>
      <c r="AR180" s="286"/>
      <c r="AS180" s="286"/>
      <c r="AT180" s="286"/>
    </row>
    <row r="181" spans="1:46" ht="14.1" customHeight="1" x14ac:dyDescent="0.25">
      <c r="A181" s="276" t="s">
        <v>266</v>
      </c>
      <c r="B181" s="276"/>
      <c r="C181" s="276" t="s">
        <v>339</v>
      </c>
      <c r="D181" s="275"/>
      <c r="E181" s="276"/>
      <c r="F181" s="276"/>
      <c r="G181" s="332"/>
      <c r="H181" s="332"/>
      <c r="I181" s="289"/>
      <c r="J181" s="333">
        <f>J183+J225</f>
        <v>0</v>
      </c>
      <c r="K181" s="333">
        <f>K183+K225</f>
        <v>0</v>
      </c>
      <c r="L181" s="333">
        <f>L183+L225</f>
        <v>0</v>
      </c>
      <c r="M181" s="333">
        <f>M183+M225</f>
        <v>0</v>
      </c>
      <c r="N181" s="333">
        <f t="shared" ref="N181:AT181" si="13">N183+N225</f>
        <v>0</v>
      </c>
      <c r="O181" s="333">
        <f t="shared" si="13"/>
        <v>24047.37090837197</v>
      </c>
      <c r="P181" s="333">
        <f t="shared" si="13"/>
        <v>23596.619644865274</v>
      </c>
      <c r="Q181" s="333">
        <f t="shared" si="13"/>
        <v>23467.858547423395</v>
      </c>
      <c r="R181" s="333">
        <f t="shared" si="13"/>
        <v>23565.907265771635</v>
      </c>
      <c r="S181" s="333">
        <f t="shared" si="13"/>
        <v>23357.865295983305</v>
      </c>
      <c r="T181" s="333">
        <f t="shared" si="13"/>
        <v>22064.082356703748</v>
      </c>
      <c r="U181" s="333">
        <f t="shared" si="13"/>
        <v>23900.703877116077</v>
      </c>
      <c r="V181" s="333">
        <f t="shared" si="13"/>
        <v>23975.99856702652</v>
      </c>
      <c r="W181" s="333">
        <f t="shared" si="13"/>
        <v>26102.903751343307</v>
      </c>
      <c r="X181" s="333">
        <f t="shared" si="13"/>
        <v>24962.050701542961</v>
      </c>
      <c r="Y181" s="333">
        <f t="shared" si="13"/>
        <v>24968.340954407169</v>
      </c>
      <c r="Z181" s="333">
        <f t="shared" si="13"/>
        <v>24654.466112262126</v>
      </c>
      <c r="AA181" s="333">
        <f t="shared" si="13"/>
        <v>25679.09285742967</v>
      </c>
      <c r="AB181" s="333">
        <f t="shared" si="13"/>
        <v>25600.285181418833</v>
      </c>
      <c r="AC181" s="333">
        <f t="shared" si="13"/>
        <v>26388.844125522395</v>
      </c>
      <c r="AD181" s="333">
        <f t="shared" si="13"/>
        <v>23903.60598561569</v>
      </c>
      <c r="AE181" s="333">
        <f t="shared" si="13"/>
        <v>24379.296746044831</v>
      </c>
      <c r="AF181" s="333">
        <f t="shared" si="13"/>
        <v>24575.573331145508</v>
      </c>
      <c r="AG181" s="333">
        <f t="shared" si="13"/>
        <v>23935.586342581257</v>
      </c>
      <c r="AH181" s="333">
        <f t="shared" si="13"/>
        <v>22400.190987730897</v>
      </c>
      <c r="AI181" s="333">
        <f t="shared" si="13"/>
        <v>19916.120448429279</v>
      </c>
      <c r="AJ181" s="333">
        <f t="shared" si="13"/>
        <v>22890.666763100664</v>
      </c>
      <c r="AK181" s="333">
        <f t="shared" si="13"/>
        <v>22226.009648781033</v>
      </c>
      <c r="AL181" s="333">
        <f t="shared" si="13"/>
        <v>22930.988037446859</v>
      </c>
      <c r="AM181" s="333">
        <f t="shared" si="13"/>
        <v>23058.059582058806</v>
      </c>
      <c r="AN181" s="333">
        <f t="shared" si="13"/>
        <v>22366.176543493653</v>
      </c>
      <c r="AO181" s="333">
        <f t="shared" si="13"/>
        <v>23070.542722892635</v>
      </c>
      <c r="AP181" s="518">
        <f t="shared" si="13"/>
        <v>21749.86828509979</v>
      </c>
      <c r="AQ181" s="518">
        <f t="shared" si="13"/>
        <v>22655.291773070545</v>
      </c>
      <c r="AR181" s="518">
        <f t="shared" si="13"/>
        <v>21599.956278116759</v>
      </c>
      <c r="AS181" s="518">
        <f t="shared" si="13"/>
        <v>22335.856830236633</v>
      </c>
      <c r="AT181" s="518">
        <f t="shared" si="13"/>
        <v>22257.742138806178</v>
      </c>
    </row>
    <row r="182" spans="1:46" ht="14.1" customHeight="1" x14ac:dyDescent="0.25">
      <c r="A182" s="293"/>
      <c r="B182" s="293"/>
      <c r="C182" s="293"/>
      <c r="D182" s="293"/>
      <c r="E182" s="293"/>
      <c r="F182" s="293"/>
      <c r="G182" s="292"/>
      <c r="H182" s="292"/>
      <c r="I182" s="289"/>
      <c r="J182" s="295"/>
      <c r="K182" s="295"/>
      <c r="L182" s="295"/>
      <c r="M182" s="295"/>
      <c r="N182" s="295"/>
      <c r="O182" s="295"/>
      <c r="P182" s="295"/>
      <c r="Q182" s="295"/>
      <c r="R182" s="295"/>
      <c r="S182" s="295"/>
      <c r="T182" s="295"/>
      <c r="U182" s="295"/>
      <c r="V182" s="295"/>
      <c r="W182" s="295"/>
      <c r="X182" s="295"/>
      <c r="Y182" s="295"/>
      <c r="Z182" s="295"/>
      <c r="AA182" s="295"/>
      <c r="AB182" s="295"/>
      <c r="AC182" s="295"/>
      <c r="AD182" s="295"/>
      <c r="AE182" s="295"/>
      <c r="AF182" s="295"/>
      <c r="AG182" s="295"/>
      <c r="AH182" s="295"/>
      <c r="AI182" s="295"/>
      <c r="AJ182" s="295"/>
      <c r="AK182" s="295"/>
      <c r="AL182" s="295"/>
      <c r="AM182" s="295"/>
      <c r="AN182" s="295"/>
      <c r="AO182" s="295"/>
      <c r="AP182" s="519"/>
      <c r="AQ182" s="519"/>
      <c r="AR182" s="519"/>
      <c r="AS182" s="519"/>
      <c r="AT182" s="519"/>
    </row>
    <row r="183" spans="1:46" ht="14.1" customHeight="1" x14ac:dyDescent="0.25">
      <c r="A183" s="288" t="s">
        <v>267</v>
      </c>
      <c r="B183" s="288"/>
      <c r="C183" s="288"/>
      <c r="D183" s="288" t="s">
        <v>340</v>
      </c>
      <c r="E183" s="287"/>
      <c r="F183" s="334"/>
      <c r="G183" s="334"/>
      <c r="H183" s="334"/>
      <c r="I183" s="305" t="s">
        <v>893</v>
      </c>
      <c r="J183" s="290">
        <f>SUM(J185:J204)</f>
        <v>0</v>
      </c>
      <c r="K183" s="290">
        <f>SUM(K185:K204)</f>
        <v>0</v>
      </c>
      <c r="L183" s="290">
        <f>SUM(L185:L204)</f>
        <v>0</v>
      </c>
      <c r="M183" s="290">
        <f>SUM(M185:M204)</f>
        <v>0</v>
      </c>
      <c r="N183" s="290">
        <f t="shared" ref="N183" si="14">SUM(N185:N204)</f>
        <v>0</v>
      </c>
      <c r="O183" s="290">
        <f t="shared" ref="O183:AT183" si="15">SUM(O185:O204)</f>
        <v>8380.9643886295016</v>
      </c>
      <c r="P183" s="290">
        <f t="shared" si="15"/>
        <v>8349.5763834576119</v>
      </c>
      <c r="Q183" s="290">
        <f t="shared" si="15"/>
        <v>8130.6058660991985</v>
      </c>
      <c r="R183" s="290">
        <f t="shared" si="15"/>
        <v>8143.9405443960413</v>
      </c>
      <c r="S183" s="290">
        <f t="shared" si="15"/>
        <v>7740.9805215223014</v>
      </c>
      <c r="T183" s="290">
        <f t="shared" si="15"/>
        <v>6936.5336420821723</v>
      </c>
      <c r="U183" s="290">
        <f t="shared" si="15"/>
        <v>7766.7780413393466</v>
      </c>
      <c r="V183" s="290">
        <f t="shared" si="15"/>
        <v>7595.9143019030998</v>
      </c>
      <c r="W183" s="290">
        <f t="shared" si="15"/>
        <v>9242.3105901360013</v>
      </c>
      <c r="X183" s="290">
        <f t="shared" si="15"/>
        <v>8408.9477269699983</v>
      </c>
      <c r="Y183" s="290">
        <f t="shared" si="15"/>
        <v>8553.4682636799989</v>
      </c>
      <c r="Z183" s="290">
        <f t="shared" si="15"/>
        <v>8306.5499260200013</v>
      </c>
      <c r="AA183" s="290">
        <f t="shared" si="15"/>
        <v>8286.8900056499988</v>
      </c>
      <c r="AB183" s="290">
        <f t="shared" si="15"/>
        <v>8236.2629925799993</v>
      </c>
      <c r="AC183" s="290">
        <f t="shared" si="15"/>
        <v>8539.6717992100002</v>
      </c>
      <c r="AD183" s="290">
        <f t="shared" si="15"/>
        <v>7708.267537820002</v>
      </c>
      <c r="AE183" s="290">
        <f t="shared" si="15"/>
        <v>7823.3721775200002</v>
      </c>
      <c r="AF183" s="290">
        <f t="shared" si="15"/>
        <v>8478.4932896399987</v>
      </c>
      <c r="AG183" s="290">
        <f t="shared" si="15"/>
        <v>8010.7838886499994</v>
      </c>
      <c r="AH183" s="290">
        <f t="shared" si="15"/>
        <v>6513.3427404399999</v>
      </c>
      <c r="AI183" s="290">
        <f t="shared" si="15"/>
        <v>3867.9743331999998</v>
      </c>
      <c r="AJ183" s="290">
        <f t="shared" si="15"/>
        <v>6481.9780809999993</v>
      </c>
      <c r="AK183" s="290">
        <f t="shared" si="15"/>
        <v>6273.8017012199989</v>
      </c>
      <c r="AL183" s="290">
        <f t="shared" si="15"/>
        <v>6956.9967726100003</v>
      </c>
      <c r="AM183" s="290">
        <f t="shared" si="15"/>
        <v>6939.633534150651</v>
      </c>
      <c r="AN183" s="290">
        <f t="shared" si="15"/>
        <v>6319.6791930915615</v>
      </c>
      <c r="AO183" s="290">
        <f t="shared" si="15"/>
        <v>6885.0454208984302</v>
      </c>
      <c r="AP183" s="517">
        <f t="shared" si="15"/>
        <v>5681.2430873758585</v>
      </c>
      <c r="AQ183" s="517">
        <f t="shared" si="15"/>
        <v>6562.2630459031698</v>
      </c>
      <c r="AR183" s="517">
        <f t="shared" si="15"/>
        <v>6096.8161618334907</v>
      </c>
      <c r="AS183" s="517">
        <f t="shared" si="15"/>
        <v>6466.1995523141695</v>
      </c>
      <c r="AT183" s="517">
        <f t="shared" si="15"/>
        <v>6433.4873229564928</v>
      </c>
    </row>
    <row r="184" spans="1:46" ht="13.5" customHeight="1" x14ac:dyDescent="0.25">
      <c r="A184" s="293" t="s">
        <v>268</v>
      </c>
      <c r="B184" s="293"/>
      <c r="C184" s="293"/>
      <c r="E184" s="143" t="s">
        <v>273</v>
      </c>
      <c r="F184" s="143"/>
      <c r="G184" s="143"/>
      <c r="H184" s="143"/>
      <c r="I184" s="305" t="s">
        <v>894</v>
      </c>
      <c r="J184" s="295"/>
      <c r="K184" s="295"/>
      <c r="L184" s="295"/>
      <c r="M184" s="295"/>
      <c r="N184" s="295"/>
      <c r="O184" s="519"/>
      <c r="P184" s="519"/>
      <c r="Q184" s="519"/>
      <c r="R184" s="519"/>
      <c r="S184" s="519"/>
      <c r="T184" s="519"/>
      <c r="U184" s="519"/>
      <c r="V184" s="519"/>
      <c r="W184" s="519"/>
      <c r="X184" s="519"/>
      <c r="Y184" s="519"/>
      <c r="Z184" s="519"/>
      <c r="AA184" s="519"/>
      <c r="AB184" s="519"/>
      <c r="AC184" s="519"/>
      <c r="AD184" s="519"/>
      <c r="AE184" s="519"/>
      <c r="AF184" s="519"/>
      <c r="AG184" s="519"/>
      <c r="AH184" s="519"/>
      <c r="AI184" s="519"/>
      <c r="AJ184" s="519"/>
      <c r="AK184" s="519"/>
      <c r="AL184" s="519"/>
      <c r="AM184" s="519"/>
      <c r="AN184" s="519"/>
      <c r="AO184" s="295"/>
      <c r="AP184" s="295"/>
      <c r="AQ184" s="295"/>
      <c r="AR184" s="295"/>
      <c r="AS184" s="295"/>
      <c r="AT184" s="295"/>
    </row>
    <row r="185" spans="1:46" ht="14.1" customHeight="1" x14ac:dyDescent="0.25">
      <c r="A185" s="283" t="s">
        <v>341</v>
      </c>
      <c r="D185" s="119"/>
      <c r="F185" s="335" t="s">
        <v>269</v>
      </c>
      <c r="G185" s="143"/>
      <c r="H185" s="143"/>
      <c r="I185" s="305" t="s">
        <v>895</v>
      </c>
      <c r="J185" s="304"/>
      <c r="K185" s="304"/>
      <c r="L185" s="304"/>
      <c r="M185" s="304"/>
      <c r="N185" s="304"/>
      <c r="O185" s="550">
        <v>997.53133500000024</v>
      </c>
      <c r="P185" s="550">
        <v>1108.7883328500002</v>
      </c>
      <c r="Q185" s="550">
        <v>1115.9120639999999</v>
      </c>
      <c r="R185" s="550">
        <v>729.73165764239991</v>
      </c>
      <c r="S185" s="550">
        <v>847.59524900000008</v>
      </c>
      <c r="T185" s="550">
        <v>712.11889954439994</v>
      </c>
      <c r="U185" s="550">
        <v>1019.8839187899998</v>
      </c>
      <c r="V185" s="550">
        <v>824.38136771400002</v>
      </c>
      <c r="W185" s="550">
        <v>1050.7126062860002</v>
      </c>
      <c r="X185" s="550">
        <v>889.64180159999989</v>
      </c>
      <c r="Y185" s="550">
        <v>1039.0171470000003</v>
      </c>
      <c r="Z185" s="550">
        <v>775.22567000000015</v>
      </c>
      <c r="AA185" s="550">
        <v>627.86752999999999</v>
      </c>
      <c r="AB185" s="550">
        <v>733.87753399999997</v>
      </c>
      <c r="AC185" s="550">
        <v>748.24067500000012</v>
      </c>
      <c r="AD185" s="550">
        <v>569.60376499999995</v>
      </c>
      <c r="AE185" s="550">
        <v>683.54057699999998</v>
      </c>
      <c r="AF185" s="550">
        <v>759.39089000000013</v>
      </c>
      <c r="AG185" s="550">
        <v>673.58583199999998</v>
      </c>
      <c r="AH185" s="550">
        <v>547.78746200000012</v>
      </c>
      <c r="AI185" s="550">
        <v>497.97510100000005</v>
      </c>
      <c r="AJ185" s="550">
        <v>579.27855499999998</v>
      </c>
      <c r="AK185" s="550">
        <v>524.12701800000002</v>
      </c>
      <c r="AL185" s="550">
        <v>828.89973599999985</v>
      </c>
      <c r="AM185" s="550">
        <v>811.50771465720004</v>
      </c>
      <c r="AN185" s="550">
        <v>537.10967667480008</v>
      </c>
      <c r="AO185" s="304">
        <v>618.71886090359999</v>
      </c>
      <c r="AP185" s="304">
        <v>597.92358591674281</v>
      </c>
      <c r="AQ185" s="304">
        <v>688.73530095340016</v>
      </c>
      <c r="AR185" s="304">
        <v>642.4506285729999</v>
      </c>
      <c r="AS185" s="304">
        <v>695.20244601040031</v>
      </c>
      <c r="AT185" s="304">
        <v>733.7412168840001</v>
      </c>
    </row>
    <row r="186" spans="1:46" ht="14.1" customHeight="1" x14ac:dyDescent="0.25">
      <c r="A186" s="293" t="s">
        <v>270</v>
      </c>
      <c r="B186" s="293"/>
      <c r="C186" s="293"/>
      <c r="D186" s="143"/>
      <c r="F186" s="143" t="s">
        <v>274</v>
      </c>
      <c r="G186" s="143"/>
      <c r="H186" s="143"/>
      <c r="I186" s="305" t="s">
        <v>896</v>
      </c>
      <c r="J186" s="304"/>
      <c r="K186" s="304"/>
      <c r="L186" s="304"/>
      <c r="M186" s="304"/>
      <c r="N186" s="304"/>
      <c r="O186" s="550">
        <v>1391.6210420000002</v>
      </c>
      <c r="P186" s="550">
        <v>1359.5028718704002</v>
      </c>
      <c r="Q186" s="550">
        <v>1438.5058450000001</v>
      </c>
      <c r="R186" s="550">
        <v>1572.4996945448001</v>
      </c>
      <c r="S186" s="550">
        <v>1484.0752869999999</v>
      </c>
      <c r="T186" s="550">
        <v>1360.3076768544001</v>
      </c>
      <c r="U186" s="550">
        <v>1520.7174888</v>
      </c>
      <c r="V186" s="550">
        <v>1467.9053989999998</v>
      </c>
      <c r="W186" s="550">
        <v>1242.2766319999998</v>
      </c>
      <c r="X186" s="550">
        <v>1139.8410199999998</v>
      </c>
      <c r="Y186" s="550">
        <v>1157.7402250000002</v>
      </c>
      <c r="Z186" s="550">
        <v>1197.8454880000002</v>
      </c>
      <c r="AA186" s="550">
        <v>1192.3856490000001</v>
      </c>
      <c r="AB186" s="550">
        <v>1179.777609</v>
      </c>
      <c r="AC186" s="550">
        <v>1215.7232830000003</v>
      </c>
      <c r="AD186" s="550">
        <v>1226.111684</v>
      </c>
      <c r="AE186" s="550">
        <v>1185.4803930000003</v>
      </c>
      <c r="AF186" s="550">
        <v>1158.7208509999996</v>
      </c>
      <c r="AG186" s="550">
        <v>1181.5921700000001</v>
      </c>
      <c r="AH186" s="550">
        <v>1324.7275850000001</v>
      </c>
      <c r="AI186" s="550">
        <v>982.03000399999996</v>
      </c>
      <c r="AJ186" s="550">
        <v>1121.8988789999999</v>
      </c>
      <c r="AK186" s="550">
        <v>1362.9294589999997</v>
      </c>
      <c r="AL186" s="550">
        <v>1326.110492</v>
      </c>
      <c r="AM186" s="550">
        <v>1516.2100484704004</v>
      </c>
      <c r="AN186" s="550">
        <v>1356.3899232312001</v>
      </c>
      <c r="AO186" s="304">
        <v>1252.7946811528004</v>
      </c>
      <c r="AP186" s="304">
        <v>1160.1315321656</v>
      </c>
      <c r="AQ186" s="304">
        <v>1229.6306583783999</v>
      </c>
      <c r="AR186" s="304">
        <v>1249.3227406816004</v>
      </c>
      <c r="AS186" s="304">
        <v>1288.8465680008003</v>
      </c>
      <c r="AT186" s="304">
        <v>1339.6158534943997</v>
      </c>
    </row>
    <row r="187" spans="1:46" ht="14.1" customHeight="1" x14ac:dyDescent="0.25">
      <c r="A187" s="319" t="s">
        <v>897</v>
      </c>
      <c r="B187" s="293"/>
      <c r="C187" s="293"/>
      <c r="D187" s="143"/>
      <c r="F187" s="143" t="s">
        <v>898</v>
      </c>
      <c r="G187" s="143"/>
      <c r="H187" s="143"/>
      <c r="I187" s="289" t="s">
        <v>899</v>
      </c>
      <c r="J187" s="304"/>
      <c r="K187" s="304"/>
      <c r="L187" s="304"/>
      <c r="M187" s="304"/>
      <c r="N187" s="304"/>
      <c r="O187" s="550">
        <v>50.218681000000004</v>
      </c>
      <c r="P187" s="550">
        <v>46.9164608703</v>
      </c>
      <c r="Q187" s="550">
        <v>48.078544000000001</v>
      </c>
      <c r="R187" s="550">
        <v>38.987295681399999</v>
      </c>
      <c r="S187" s="550">
        <v>37.870846999999998</v>
      </c>
      <c r="T187" s="550">
        <v>27.067996518099999</v>
      </c>
      <c r="U187" s="550">
        <v>31.232236799999999</v>
      </c>
      <c r="V187" s="550">
        <v>25.269542999999999</v>
      </c>
      <c r="W187" s="550">
        <v>35.809798000000001</v>
      </c>
      <c r="X187" s="550">
        <v>27.939336000000001</v>
      </c>
      <c r="Y187" s="550">
        <v>21.030889000000002</v>
      </c>
      <c r="Z187" s="550">
        <v>21.408644000000002</v>
      </c>
      <c r="AA187" s="550">
        <v>26.824057</v>
      </c>
      <c r="AB187" s="550">
        <v>18.701289000000003</v>
      </c>
      <c r="AC187" s="550">
        <v>19.813504999999999</v>
      </c>
      <c r="AD187" s="550">
        <v>15.854705000000001</v>
      </c>
      <c r="AE187" s="550">
        <v>15.027222999999999</v>
      </c>
      <c r="AF187" s="550">
        <v>11.584672000000001</v>
      </c>
      <c r="AG187" s="550">
        <v>9.2966309999999996</v>
      </c>
      <c r="AH187" s="550">
        <v>6.7431049999999999</v>
      </c>
      <c r="AI187" s="550">
        <v>4.1319030000000003</v>
      </c>
      <c r="AJ187" s="550">
        <v>6.5436949999999996</v>
      </c>
      <c r="AK187" s="550">
        <v>14.870221999999998</v>
      </c>
      <c r="AL187" s="550">
        <v>10.392486</v>
      </c>
      <c r="AM187" s="550">
        <v>12.3574202002</v>
      </c>
      <c r="AN187" s="550">
        <v>13.438207265100001</v>
      </c>
      <c r="AO187" s="304">
        <v>17.102312743899997</v>
      </c>
      <c r="AP187" s="304">
        <v>18.250384490494739</v>
      </c>
      <c r="AQ187" s="304">
        <v>25.695701047099995</v>
      </c>
      <c r="AR187" s="304">
        <v>18.778078711400003</v>
      </c>
      <c r="AS187" s="304">
        <v>22.894283454057273</v>
      </c>
      <c r="AT187" s="304">
        <v>18.953220603321974</v>
      </c>
    </row>
    <row r="188" spans="1:46" ht="14.1" customHeight="1" x14ac:dyDescent="0.25">
      <c r="A188" s="293" t="s">
        <v>342</v>
      </c>
      <c r="B188" s="293"/>
      <c r="C188" s="293"/>
      <c r="D188" s="143"/>
      <c r="F188" s="143" t="s">
        <v>343</v>
      </c>
      <c r="G188" s="143"/>
      <c r="H188" s="143"/>
      <c r="I188" s="305" t="s">
        <v>900</v>
      </c>
      <c r="J188" s="304"/>
      <c r="K188" s="304"/>
      <c r="L188" s="304"/>
      <c r="M188" s="304"/>
      <c r="N188" s="304"/>
      <c r="O188" s="550">
        <v>464.78024380870005</v>
      </c>
      <c r="P188" s="550">
        <v>455.54338353809993</v>
      </c>
      <c r="Q188" s="550">
        <v>387.42535774049998</v>
      </c>
      <c r="R188" s="550">
        <v>379.39239559399999</v>
      </c>
      <c r="S188" s="550">
        <v>326.05590042109998</v>
      </c>
      <c r="T188" s="550">
        <v>325.98851857147156</v>
      </c>
      <c r="U188" s="550">
        <v>369.10908709054974</v>
      </c>
      <c r="V188" s="550">
        <v>332.76830004999999</v>
      </c>
      <c r="W188" s="550">
        <v>328.07245938999995</v>
      </c>
      <c r="X188" s="550">
        <v>294.44758690000003</v>
      </c>
      <c r="Y188" s="550">
        <v>235.53533471999998</v>
      </c>
      <c r="Z188" s="550">
        <v>266.98837972000007</v>
      </c>
      <c r="AA188" s="550">
        <v>284.30536560000002</v>
      </c>
      <c r="AB188" s="550">
        <v>202.01806791999999</v>
      </c>
      <c r="AC188" s="550">
        <v>525.68730058000017</v>
      </c>
      <c r="AD188" s="550">
        <v>275.96500968999999</v>
      </c>
      <c r="AE188" s="550">
        <v>347.53341013000005</v>
      </c>
      <c r="AF188" s="550">
        <v>461.70885505000001</v>
      </c>
      <c r="AG188" s="550">
        <v>410.53226157000006</v>
      </c>
      <c r="AH188" s="550">
        <v>352.24376300999995</v>
      </c>
      <c r="AI188" s="550">
        <v>175.14314250999999</v>
      </c>
      <c r="AJ188" s="550">
        <v>368.99910253000002</v>
      </c>
      <c r="AK188" s="550">
        <v>380.28429963000002</v>
      </c>
      <c r="AL188" s="550">
        <v>387.10683738999995</v>
      </c>
      <c r="AM188" s="550">
        <v>362.22691362240005</v>
      </c>
      <c r="AN188" s="550">
        <v>424.31823012143275</v>
      </c>
      <c r="AO188" s="304">
        <v>440.24347912961457</v>
      </c>
      <c r="AP188" s="304">
        <v>461.69292279388026</v>
      </c>
      <c r="AQ188" s="304">
        <v>528.9478949928</v>
      </c>
      <c r="AR188" s="304">
        <v>524.83558284056471</v>
      </c>
      <c r="AS188" s="304">
        <v>765.34272756659902</v>
      </c>
      <c r="AT188" s="304">
        <v>858.14768462400002</v>
      </c>
    </row>
    <row r="189" spans="1:46" ht="14.1" customHeight="1" x14ac:dyDescent="0.25">
      <c r="A189" s="283" t="s">
        <v>345</v>
      </c>
      <c r="E189" s="283" t="s">
        <v>344</v>
      </c>
      <c r="F189" s="143"/>
      <c r="G189" s="143"/>
      <c r="H189" s="143"/>
      <c r="I189" s="305" t="s">
        <v>901</v>
      </c>
      <c r="J189" s="295"/>
      <c r="K189" s="295"/>
      <c r="L189" s="295"/>
      <c r="M189" s="295"/>
      <c r="N189" s="295"/>
      <c r="O189" s="519"/>
      <c r="P189" s="519"/>
      <c r="Q189" s="519"/>
      <c r="R189" s="519"/>
      <c r="S189" s="519"/>
      <c r="T189" s="519"/>
      <c r="U189" s="519"/>
      <c r="V189" s="519"/>
      <c r="W189" s="519"/>
      <c r="X189" s="519"/>
      <c r="Y189" s="519"/>
      <c r="Z189" s="519"/>
      <c r="AA189" s="519"/>
      <c r="AB189" s="519"/>
      <c r="AC189" s="519"/>
      <c r="AD189" s="519"/>
      <c r="AE189" s="519"/>
      <c r="AF189" s="519"/>
      <c r="AG189" s="519"/>
      <c r="AH189" s="519"/>
      <c r="AI189" s="519"/>
      <c r="AJ189" s="519"/>
      <c r="AK189" s="519"/>
      <c r="AL189" s="519"/>
      <c r="AM189" s="519"/>
      <c r="AN189" s="519"/>
      <c r="AO189" s="295"/>
      <c r="AP189" s="295"/>
      <c r="AQ189" s="295"/>
      <c r="AR189" s="295"/>
      <c r="AS189" s="295"/>
      <c r="AT189" s="295"/>
    </row>
    <row r="190" spans="1:46" ht="14.1" customHeight="1" x14ac:dyDescent="0.25">
      <c r="A190" s="283" t="s">
        <v>272</v>
      </c>
      <c r="F190" s="143" t="s">
        <v>346</v>
      </c>
      <c r="G190" s="143"/>
      <c r="H190" s="143"/>
      <c r="I190" s="305" t="s">
        <v>902</v>
      </c>
      <c r="J190" s="304"/>
      <c r="K190" s="304"/>
      <c r="L190" s="304"/>
      <c r="M190" s="304"/>
      <c r="N190" s="304"/>
      <c r="O190" s="550">
        <v>174.78295788</v>
      </c>
      <c r="P190" s="550">
        <v>145.24793197</v>
      </c>
      <c r="Q190" s="550">
        <v>119.06579615999996</v>
      </c>
      <c r="R190" s="550">
        <v>148.04318988</v>
      </c>
      <c r="S190" s="550">
        <v>97.133854959999979</v>
      </c>
      <c r="T190" s="550">
        <v>121.63461036720003</v>
      </c>
      <c r="U190" s="550">
        <v>30.183063600000001</v>
      </c>
      <c r="V190" s="550">
        <v>65.584551800000014</v>
      </c>
      <c r="W190" s="550">
        <v>69.948514340000017</v>
      </c>
      <c r="X190" s="550">
        <v>78.445567649999973</v>
      </c>
      <c r="Y190" s="550">
        <v>65.73061177000001</v>
      </c>
      <c r="Z190" s="550">
        <v>75.941123010000013</v>
      </c>
      <c r="AA190" s="550">
        <v>64.275425609999999</v>
      </c>
      <c r="AB190" s="550">
        <v>55.02294879999998</v>
      </c>
      <c r="AC190" s="550">
        <v>72.283564989999988</v>
      </c>
      <c r="AD190" s="550">
        <v>64.253643200000013</v>
      </c>
      <c r="AE190" s="550">
        <v>57.171099820000002</v>
      </c>
      <c r="AF190" s="550">
        <v>39.023128239999998</v>
      </c>
      <c r="AG190" s="550">
        <v>42.642698219999993</v>
      </c>
      <c r="AH190" s="550">
        <v>39.236810599999998</v>
      </c>
      <c r="AI190" s="550">
        <v>6.3160528000000005</v>
      </c>
      <c r="AJ190" s="550">
        <v>5.0977977999999995</v>
      </c>
      <c r="AK190" s="550">
        <v>7.5497445900000004</v>
      </c>
      <c r="AL190" s="550">
        <v>10.7728012</v>
      </c>
      <c r="AM190" s="550">
        <v>11.152271268946736</v>
      </c>
      <c r="AN190" s="550">
        <v>18.257915094697019</v>
      </c>
      <c r="AO190" s="304">
        <v>14.652354902372014</v>
      </c>
      <c r="AP190" s="304">
        <v>11.044085859534539</v>
      </c>
      <c r="AQ190" s="304">
        <v>11.689824911747138</v>
      </c>
      <c r="AR190" s="304">
        <v>7.5760670495887661</v>
      </c>
      <c r="AS190" s="304">
        <v>8.4265751225173453</v>
      </c>
      <c r="AT190" s="304">
        <v>5.7284141827098223</v>
      </c>
    </row>
    <row r="191" spans="1:46" ht="14.1" customHeight="1" x14ac:dyDescent="0.25">
      <c r="A191" s="283" t="s">
        <v>271</v>
      </c>
      <c r="F191" s="143" t="s">
        <v>347</v>
      </c>
      <c r="G191" s="143"/>
      <c r="H191" s="143"/>
      <c r="I191" s="305" t="s">
        <v>903</v>
      </c>
      <c r="J191" s="304"/>
      <c r="K191" s="304"/>
      <c r="L191" s="304"/>
      <c r="M191" s="304"/>
      <c r="N191" s="304"/>
      <c r="O191" s="550">
        <v>2921.8549932715005</v>
      </c>
      <c r="P191" s="550">
        <v>2892.6547491650999</v>
      </c>
      <c r="Q191" s="550">
        <v>2740.9376921173998</v>
      </c>
      <c r="R191" s="550">
        <v>2693.9047673763998</v>
      </c>
      <c r="S191" s="550">
        <v>2570.7380040379999</v>
      </c>
      <c r="T191" s="550">
        <v>2247.0204203396002</v>
      </c>
      <c r="U191" s="550">
        <v>2261.1031760725996</v>
      </c>
      <c r="V191" s="550">
        <v>2573.2337698000001</v>
      </c>
      <c r="W191" s="550">
        <v>2720.8690621600003</v>
      </c>
      <c r="X191" s="550">
        <v>2533.64395122</v>
      </c>
      <c r="Y191" s="550">
        <v>2681.9950851799995</v>
      </c>
      <c r="Z191" s="550">
        <v>2739.6807364999995</v>
      </c>
      <c r="AA191" s="550">
        <v>2383.1059706599995</v>
      </c>
      <c r="AB191" s="550">
        <v>2517.5207190000006</v>
      </c>
      <c r="AC191" s="550">
        <v>2592.8727716000003</v>
      </c>
      <c r="AD191" s="550">
        <v>2144.7310300000004</v>
      </c>
      <c r="AE191" s="550">
        <v>2646.8462375500003</v>
      </c>
      <c r="AF191" s="550">
        <v>2705.3814698399997</v>
      </c>
      <c r="AG191" s="550">
        <v>2177.86204847</v>
      </c>
      <c r="AH191" s="550">
        <v>2258.9685471200005</v>
      </c>
      <c r="AI191" s="550">
        <v>398.24441221999996</v>
      </c>
      <c r="AJ191" s="550">
        <v>2388.9130885799996</v>
      </c>
      <c r="AK191" s="550">
        <v>2141.5323959999996</v>
      </c>
      <c r="AL191" s="550">
        <v>2255.7756054999995</v>
      </c>
      <c r="AM191" s="550">
        <v>2091.8961687168003</v>
      </c>
      <c r="AN191" s="550">
        <v>1991.8941985422002</v>
      </c>
      <c r="AO191" s="304">
        <v>2278.8012702250003</v>
      </c>
      <c r="AP191" s="304">
        <v>1843.0857911520545</v>
      </c>
      <c r="AQ191" s="304">
        <v>2056.9477735580599</v>
      </c>
      <c r="AR191" s="304">
        <v>1878.6604972993321</v>
      </c>
      <c r="AS191" s="304">
        <v>1987.2596079561997</v>
      </c>
      <c r="AT191" s="304">
        <v>1920.522535953</v>
      </c>
    </row>
    <row r="192" spans="1:46" ht="14.1" customHeight="1" x14ac:dyDescent="0.25">
      <c r="A192" s="319" t="s">
        <v>904</v>
      </c>
      <c r="F192" s="143" t="s">
        <v>905</v>
      </c>
      <c r="G192" s="143"/>
      <c r="H192" s="143"/>
      <c r="I192" s="305" t="s">
        <v>906</v>
      </c>
      <c r="J192" s="304"/>
      <c r="K192" s="304"/>
      <c r="L192" s="304"/>
      <c r="M192" s="304"/>
      <c r="N192" s="304"/>
      <c r="O192" s="550">
        <v>91.398921589300002</v>
      </c>
      <c r="P192" s="550">
        <v>98.775638592099995</v>
      </c>
      <c r="Q192" s="550">
        <v>81.358544871299998</v>
      </c>
      <c r="R192" s="550">
        <v>81.668304656700002</v>
      </c>
      <c r="S192" s="550">
        <v>96.022483773200008</v>
      </c>
      <c r="T192" s="550">
        <v>44.764584536400008</v>
      </c>
      <c r="U192" s="550">
        <v>47.323729786800001</v>
      </c>
      <c r="V192" s="550">
        <v>44.320486640000006</v>
      </c>
      <c r="W192" s="550">
        <v>45.12784474</v>
      </c>
      <c r="X192" s="550">
        <v>42.836090939999991</v>
      </c>
      <c r="Y192" s="550">
        <v>40.817050949999995</v>
      </c>
      <c r="Z192" s="550">
        <v>40.870936999999991</v>
      </c>
      <c r="AA192" s="550">
        <v>38.982906309999997</v>
      </c>
      <c r="AB192" s="550">
        <v>42.032088880000003</v>
      </c>
      <c r="AC192" s="550">
        <v>45.020187560000004</v>
      </c>
      <c r="AD192" s="550">
        <v>28.565874729999997</v>
      </c>
      <c r="AE192" s="550">
        <v>42.887113520000007</v>
      </c>
      <c r="AF192" s="550">
        <v>43.66971925</v>
      </c>
      <c r="AG192" s="550">
        <v>49.005496780000009</v>
      </c>
      <c r="AH192" s="550">
        <v>53.744064219999998</v>
      </c>
      <c r="AI192" s="550">
        <v>69.488464960000016</v>
      </c>
      <c r="AJ192" s="550">
        <v>50.852113199999998</v>
      </c>
      <c r="AK192" s="550">
        <v>45.213956039999992</v>
      </c>
      <c r="AL192" s="550">
        <v>54.832958339999998</v>
      </c>
      <c r="AM192" s="550">
        <v>35.304534776807998</v>
      </c>
      <c r="AN192" s="550">
        <v>47.208409737542993</v>
      </c>
      <c r="AO192" s="304">
        <v>74.842586343034654</v>
      </c>
      <c r="AP192" s="304">
        <v>64.749486405212735</v>
      </c>
      <c r="AQ192" s="304">
        <v>83.224345062999021</v>
      </c>
      <c r="AR192" s="304">
        <v>66.00730232591593</v>
      </c>
      <c r="AS192" s="304">
        <v>82.536792935782074</v>
      </c>
      <c r="AT192" s="304">
        <v>74.595135790800015</v>
      </c>
    </row>
    <row r="193" spans="1:46" ht="14.1" customHeight="1" x14ac:dyDescent="0.25">
      <c r="A193" s="319" t="s">
        <v>907</v>
      </c>
      <c r="F193" s="143" t="s">
        <v>908</v>
      </c>
      <c r="G193" s="143"/>
      <c r="H193" s="143"/>
      <c r="I193" s="305" t="s">
        <v>909</v>
      </c>
      <c r="J193" s="304"/>
      <c r="K193" s="304"/>
      <c r="L193" s="304"/>
      <c r="M193" s="304"/>
      <c r="N193" s="304"/>
      <c r="O193" s="550">
        <v>5.6214299999999993</v>
      </c>
      <c r="P193" s="550">
        <v>12.254493</v>
      </c>
      <c r="Q193" s="550">
        <v>4.9597449999999998</v>
      </c>
      <c r="R193" s="550">
        <v>4.0412549999999996</v>
      </c>
      <c r="S193" s="550">
        <v>6.1241040000000009</v>
      </c>
      <c r="T193" s="550">
        <v>9.8199354000000003</v>
      </c>
      <c r="U193" s="550">
        <v>17.892263700000001</v>
      </c>
      <c r="V193" s="550">
        <v>9.4944896500000002</v>
      </c>
      <c r="W193" s="550">
        <v>9.4870415000000001</v>
      </c>
      <c r="X193" s="550">
        <v>9.2560005599999986</v>
      </c>
      <c r="Y193" s="550">
        <v>8.8204320000000003</v>
      </c>
      <c r="Z193" s="550">
        <v>8.4082860000000004</v>
      </c>
      <c r="AA193" s="550">
        <v>8.3372860000000006</v>
      </c>
      <c r="AB193" s="550">
        <v>8.3695979999999999</v>
      </c>
      <c r="AC193" s="550">
        <v>2.7774668</v>
      </c>
      <c r="AD193" s="550">
        <v>2.0793930000000005</v>
      </c>
      <c r="AE193" s="550">
        <v>1.9832950000000003</v>
      </c>
      <c r="AF193" s="550">
        <v>2.871931</v>
      </c>
      <c r="AG193" s="550">
        <v>4.2877307200000008</v>
      </c>
      <c r="AH193" s="550">
        <v>2.7195199999999997</v>
      </c>
      <c r="AI193" s="550">
        <v>3.5610132499999994</v>
      </c>
      <c r="AJ193" s="550">
        <v>0.47797424999999999</v>
      </c>
      <c r="AK193" s="550">
        <v>0.82522050000000013</v>
      </c>
      <c r="AL193" s="550">
        <v>0.32682025000000003</v>
      </c>
      <c r="AM193" s="550">
        <v>0.37388901517241385</v>
      </c>
      <c r="AN193" s="550">
        <v>2.650098624029126</v>
      </c>
      <c r="AO193" s="304">
        <v>1.51364169</v>
      </c>
      <c r="AP193" s="304">
        <v>0.90165867</v>
      </c>
      <c r="AQ193" s="304">
        <v>0.58809373500000006</v>
      </c>
      <c r="AR193" s="304">
        <v>0.79336812000000012</v>
      </c>
      <c r="AS193" s="304">
        <v>0.86958002999999995</v>
      </c>
      <c r="AT193" s="304">
        <v>1.25102925</v>
      </c>
    </row>
    <row r="194" spans="1:46" ht="14.1" customHeight="1" x14ac:dyDescent="0.25">
      <c r="A194" s="319" t="s">
        <v>910</v>
      </c>
      <c r="F194" s="143" t="s">
        <v>911</v>
      </c>
      <c r="G194" s="143"/>
      <c r="H194" s="143"/>
      <c r="I194" s="289" t="s">
        <v>912</v>
      </c>
      <c r="J194" s="304"/>
      <c r="K194" s="304"/>
      <c r="L194" s="304"/>
      <c r="M194" s="304"/>
      <c r="N194" s="304"/>
      <c r="O194" s="550">
        <v>374.12284599999998</v>
      </c>
      <c r="P194" s="550">
        <v>373.56553027199999</v>
      </c>
      <c r="Q194" s="550">
        <v>332.64060699999993</v>
      </c>
      <c r="R194" s="550">
        <v>437.31323328000008</v>
      </c>
      <c r="S194" s="550">
        <v>262.03649999999999</v>
      </c>
      <c r="T194" s="550">
        <v>265.09807183200002</v>
      </c>
      <c r="U194" s="550">
        <v>404.75442656999985</v>
      </c>
      <c r="V194" s="550">
        <v>265.10442108909996</v>
      </c>
      <c r="W194" s="550">
        <v>281.09731827999997</v>
      </c>
      <c r="X194" s="550">
        <v>242.366559</v>
      </c>
      <c r="Y194" s="550">
        <v>266.80354299999993</v>
      </c>
      <c r="Z194" s="550">
        <v>235.08929699999999</v>
      </c>
      <c r="AA194" s="550">
        <v>210.99426599999995</v>
      </c>
      <c r="AB194" s="550">
        <v>203.90600999999998</v>
      </c>
      <c r="AC194" s="550">
        <v>196.36835399999995</v>
      </c>
      <c r="AD194" s="550">
        <v>109.78034200000002</v>
      </c>
      <c r="AE194" s="550">
        <v>200.42435600000005</v>
      </c>
      <c r="AF194" s="550">
        <v>182.13831799999997</v>
      </c>
      <c r="AG194" s="550">
        <v>160.06180000000001</v>
      </c>
      <c r="AH194" s="550">
        <v>209.05469600000006</v>
      </c>
      <c r="AI194" s="550">
        <v>275.19152499999996</v>
      </c>
      <c r="AJ194" s="550">
        <v>320.08022099999999</v>
      </c>
      <c r="AK194" s="550">
        <v>260.32001600000001</v>
      </c>
      <c r="AL194" s="550">
        <v>380.70591899999999</v>
      </c>
      <c r="AM194" s="550">
        <v>340.70970304799999</v>
      </c>
      <c r="AN194" s="550">
        <v>361.55542104000006</v>
      </c>
      <c r="AO194" s="304">
        <v>460.39577760000009</v>
      </c>
      <c r="AP194" s="304">
        <v>211.75812234181819</v>
      </c>
      <c r="AQ194" s="304">
        <v>567.44857318947368</v>
      </c>
      <c r="AR194" s="304">
        <v>374.58432712800004</v>
      </c>
      <c r="AS194" s="304">
        <v>575.54319081600011</v>
      </c>
      <c r="AT194" s="304">
        <v>592.5246109200001</v>
      </c>
    </row>
    <row r="195" spans="1:46" ht="14.1" customHeight="1" x14ac:dyDescent="0.25">
      <c r="A195" s="283" t="s">
        <v>348</v>
      </c>
      <c r="F195" s="143" t="s">
        <v>349</v>
      </c>
      <c r="G195" s="143"/>
      <c r="H195" s="143"/>
      <c r="I195" s="305" t="s">
        <v>913</v>
      </c>
      <c r="J195" s="304"/>
      <c r="K195" s="304"/>
      <c r="L195" s="304"/>
      <c r="M195" s="304"/>
      <c r="N195" s="304"/>
      <c r="O195" s="550">
        <v>21.281707000000004</v>
      </c>
      <c r="P195" s="550">
        <v>17.476496639412215</v>
      </c>
      <c r="Q195" s="550">
        <v>13.089131</v>
      </c>
      <c r="R195" s="550">
        <v>7.9699407476999999</v>
      </c>
      <c r="S195" s="550">
        <v>7.9130460000000014</v>
      </c>
      <c r="T195" s="550">
        <v>10.3955290242</v>
      </c>
      <c r="U195" s="550">
        <v>10.563702300000001</v>
      </c>
      <c r="V195" s="550">
        <v>7.1080889999999997</v>
      </c>
      <c r="W195" s="550">
        <v>14.166507999999999</v>
      </c>
      <c r="X195" s="550">
        <v>5.2894550000000002</v>
      </c>
      <c r="Y195" s="550">
        <v>7.2710989999999995</v>
      </c>
      <c r="Z195" s="550">
        <v>4.8006180000000009</v>
      </c>
      <c r="AA195" s="550">
        <v>4.8216659999999987</v>
      </c>
      <c r="AB195" s="550">
        <v>7.3795350000000006</v>
      </c>
      <c r="AC195" s="550">
        <v>6.1610479999999992</v>
      </c>
      <c r="AD195" s="550">
        <v>4.0386839999999999</v>
      </c>
      <c r="AE195" s="550">
        <v>5.7967549999999992</v>
      </c>
      <c r="AF195" s="550">
        <v>6.2683730000000013</v>
      </c>
      <c r="AG195" s="550">
        <v>8.9683679999999999</v>
      </c>
      <c r="AH195" s="550">
        <v>8.4829239999999988</v>
      </c>
      <c r="AI195" s="550">
        <v>10.326098</v>
      </c>
      <c r="AJ195" s="550">
        <v>7.9858469999999997</v>
      </c>
      <c r="AK195" s="550">
        <v>13.227497</v>
      </c>
      <c r="AL195" s="550">
        <v>15.368382</v>
      </c>
      <c r="AM195" s="550">
        <v>17.475341814300002</v>
      </c>
      <c r="AN195" s="550">
        <v>3.9762878348999999</v>
      </c>
      <c r="AO195" s="304">
        <v>4.6330627617347115</v>
      </c>
      <c r="AP195" s="304">
        <v>4.947247968670589</v>
      </c>
      <c r="AQ195" s="304">
        <v>8.1882833450164743</v>
      </c>
      <c r="AR195" s="304">
        <v>7.7925057702000036</v>
      </c>
      <c r="AS195" s="304">
        <v>6.1788918533999988</v>
      </c>
      <c r="AT195" s="304">
        <v>14.274181192558066</v>
      </c>
    </row>
    <row r="196" spans="1:46" ht="14.1" customHeight="1" x14ac:dyDescent="0.25">
      <c r="A196" s="329" t="s">
        <v>284</v>
      </c>
      <c r="F196" s="283" t="s">
        <v>69</v>
      </c>
      <c r="G196" s="143"/>
      <c r="H196" s="143"/>
      <c r="I196" s="305" t="s">
        <v>914</v>
      </c>
      <c r="J196" s="304"/>
      <c r="K196" s="304"/>
      <c r="L196" s="304"/>
      <c r="M196" s="304"/>
      <c r="N196" s="304"/>
      <c r="O196" s="550">
        <v>62.637098000000009</v>
      </c>
      <c r="P196" s="550">
        <v>66.857082809699989</v>
      </c>
      <c r="Q196" s="550">
        <v>54.14776599999999</v>
      </c>
      <c r="R196" s="550">
        <v>55.185169534800011</v>
      </c>
      <c r="S196" s="550">
        <v>51.418927000000004</v>
      </c>
      <c r="T196" s="550">
        <v>41.345195211599993</v>
      </c>
      <c r="U196" s="550">
        <v>37.097851326200001</v>
      </c>
      <c r="V196" s="550">
        <v>37.550532000000004</v>
      </c>
      <c r="W196" s="550">
        <v>26.426130000000001</v>
      </c>
      <c r="X196" s="550">
        <v>24.622237999999999</v>
      </c>
      <c r="Y196" s="550">
        <v>23.646287000000001</v>
      </c>
      <c r="Z196" s="550">
        <v>19.133034999999996</v>
      </c>
      <c r="AA196" s="550">
        <v>20.416800000000002</v>
      </c>
      <c r="AB196" s="550">
        <v>18.697797999999999</v>
      </c>
      <c r="AC196" s="550">
        <v>16.207262</v>
      </c>
      <c r="AD196" s="550">
        <v>10.239333</v>
      </c>
      <c r="AE196" s="550">
        <v>9.3148389999999992</v>
      </c>
      <c r="AF196" s="550">
        <v>7.350619</v>
      </c>
      <c r="AG196" s="550">
        <v>7.1861959999999998</v>
      </c>
      <c r="AH196" s="550">
        <v>5.3035020000000008</v>
      </c>
      <c r="AI196" s="550">
        <v>2.3183250000000006</v>
      </c>
      <c r="AJ196" s="550">
        <v>4.7213459999999996</v>
      </c>
      <c r="AK196" s="550">
        <v>4.3102309999999999</v>
      </c>
      <c r="AL196" s="550">
        <v>4.4054260000000003</v>
      </c>
      <c r="AM196" s="550">
        <v>4.6755960232000007</v>
      </c>
      <c r="AN196" s="550">
        <v>3.6224528449999998</v>
      </c>
      <c r="AO196" s="304">
        <v>3.7299177129999999</v>
      </c>
      <c r="AP196" s="304">
        <v>3.145986776</v>
      </c>
      <c r="AQ196" s="304">
        <v>2.9170830180000005</v>
      </c>
      <c r="AR196" s="304">
        <v>3.2332541540000004</v>
      </c>
      <c r="AS196" s="304">
        <v>2.6310041026255817</v>
      </c>
      <c r="AT196" s="304">
        <v>2.5864183892206896</v>
      </c>
    </row>
    <row r="197" spans="1:46" ht="14.1" customHeight="1" x14ac:dyDescent="0.25">
      <c r="A197" s="329" t="s">
        <v>367</v>
      </c>
      <c r="F197" s="365" t="s">
        <v>70</v>
      </c>
      <c r="G197" s="143"/>
      <c r="H197" s="143"/>
      <c r="I197" s="305" t="s">
        <v>915</v>
      </c>
      <c r="J197" s="295"/>
      <c r="K197" s="295"/>
      <c r="L197" s="295"/>
      <c r="M197" s="295"/>
      <c r="N197" s="295"/>
      <c r="O197" s="519"/>
      <c r="P197" s="519"/>
      <c r="Q197" s="519"/>
      <c r="R197" s="519"/>
      <c r="S197" s="519"/>
      <c r="T197" s="519"/>
      <c r="U197" s="519"/>
      <c r="V197" s="519"/>
      <c r="W197" s="519"/>
      <c r="X197" s="519"/>
      <c r="Y197" s="519"/>
      <c r="Z197" s="519"/>
      <c r="AA197" s="519"/>
      <c r="AB197" s="519"/>
      <c r="AC197" s="519"/>
      <c r="AD197" s="519"/>
      <c r="AE197" s="519"/>
      <c r="AF197" s="519"/>
      <c r="AG197" s="519"/>
      <c r="AH197" s="519"/>
      <c r="AI197" s="519"/>
      <c r="AJ197" s="519"/>
      <c r="AK197" s="519"/>
      <c r="AL197" s="519"/>
      <c r="AM197" s="519"/>
      <c r="AN197" s="519"/>
      <c r="AO197" s="295"/>
      <c r="AP197" s="295"/>
      <c r="AQ197" s="295"/>
      <c r="AR197" s="295"/>
      <c r="AS197" s="295"/>
      <c r="AT197" s="295"/>
    </row>
    <row r="198" spans="1:46" ht="14.1" customHeight="1" x14ac:dyDescent="0.25">
      <c r="A198" s="329" t="s">
        <v>370</v>
      </c>
      <c r="G198" s="307" t="s">
        <v>373</v>
      </c>
      <c r="H198" s="307"/>
      <c r="I198" s="289" t="s">
        <v>916</v>
      </c>
      <c r="J198" s="295"/>
      <c r="K198" s="295"/>
      <c r="L198" s="295"/>
      <c r="M198" s="295"/>
      <c r="N198" s="295"/>
      <c r="O198" s="519"/>
      <c r="P198" s="519"/>
      <c r="Q198" s="519"/>
      <c r="R198" s="519"/>
      <c r="S198" s="519"/>
      <c r="T198" s="519"/>
      <c r="U198" s="519"/>
      <c r="V198" s="519"/>
      <c r="W198" s="519"/>
      <c r="X198" s="519"/>
      <c r="Y198" s="519"/>
      <c r="Z198" s="519"/>
      <c r="AA198" s="519"/>
      <c r="AB198" s="519"/>
      <c r="AC198" s="519"/>
      <c r="AD198" s="519"/>
      <c r="AE198" s="519"/>
      <c r="AF198" s="519"/>
      <c r="AG198" s="519"/>
      <c r="AH198" s="519"/>
      <c r="AI198" s="519"/>
      <c r="AJ198" s="519"/>
      <c r="AK198" s="519"/>
      <c r="AL198" s="519"/>
      <c r="AM198" s="519"/>
      <c r="AN198" s="519"/>
      <c r="AO198" s="295"/>
      <c r="AP198" s="295"/>
      <c r="AQ198" s="295"/>
      <c r="AR198" s="295"/>
      <c r="AS198" s="295"/>
      <c r="AT198" s="295"/>
    </row>
    <row r="199" spans="1:46" ht="14.1" customHeight="1" x14ac:dyDescent="0.25">
      <c r="A199" s="329" t="s">
        <v>371</v>
      </c>
      <c r="G199" s="307" t="s">
        <v>374</v>
      </c>
      <c r="H199" s="307"/>
      <c r="I199" s="289" t="s">
        <v>917</v>
      </c>
      <c r="J199" s="304"/>
      <c r="K199" s="304"/>
      <c r="L199" s="304"/>
      <c r="M199" s="304"/>
      <c r="N199" s="304"/>
      <c r="O199" s="550">
        <v>1.0649999999999999</v>
      </c>
      <c r="P199" s="550">
        <v>0.97589999999999999</v>
      </c>
      <c r="Q199" s="550">
        <v>0.68910000000000005</v>
      </c>
      <c r="R199" s="550">
        <v>0.74369979999999991</v>
      </c>
      <c r="S199" s="550">
        <v>0.421599</v>
      </c>
      <c r="T199" s="550">
        <v>0.62290000000000012</v>
      </c>
      <c r="U199" s="550">
        <v>0.8948003000000001</v>
      </c>
      <c r="V199" s="550">
        <v>1.0238</v>
      </c>
      <c r="W199" s="550">
        <v>0.79210000000000014</v>
      </c>
      <c r="X199" s="550">
        <v>15.021758999999999</v>
      </c>
      <c r="Y199" s="550">
        <v>0.93519000000000008</v>
      </c>
      <c r="Z199" s="550">
        <v>0</v>
      </c>
      <c r="AA199" s="550">
        <v>1.2500000000000001E-2</v>
      </c>
      <c r="AB199" s="550">
        <v>3.1591000000000001E-2</v>
      </c>
      <c r="AC199" s="550">
        <v>2.35E-2</v>
      </c>
      <c r="AD199" s="550">
        <v>5.7800000000000004E-2</v>
      </c>
      <c r="AE199" s="550">
        <v>2.734E-2</v>
      </c>
      <c r="AF199" s="550">
        <v>4.9391999999999998E-2</v>
      </c>
      <c r="AG199" s="550">
        <v>3.015E-2</v>
      </c>
      <c r="AH199" s="550">
        <v>3.0300000000000001E-2</v>
      </c>
      <c r="AI199" s="550">
        <v>2.3E-3</v>
      </c>
      <c r="AJ199" s="550">
        <v>9.8299999999999998E-2</v>
      </c>
      <c r="AK199" s="550">
        <v>4.4700000000000004E-2</v>
      </c>
      <c r="AL199" s="550">
        <v>3.6799999999999999E-2</v>
      </c>
      <c r="AM199" s="550">
        <v>3.9800000000000002E-2</v>
      </c>
      <c r="AN199" s="550">
        <v>1.7300000000000003E-2</v>
      </c>
      <c r="AO199" s="304">
        <v>1.4999999999999999E-2</v>
      </c>
      <c r="AP199" s="304">
        <v>0.01</v>
      </c>
      <c r="AQ199" s="304">
        <v>0</v>
      </c>
      <c r="AR199" s="304">
        <v>8.0000000000000004E-4</v>
      </c>
      <c r="AS199" s="304">
        <v>2.7E-2</v>
      </c>
      <c r="AT199" s="304">
        <v>2.247E-2</v>
      </c>
    </row>
    <row r="200" spans="1:46" ht="14.1" customHeight="1" x14ac:dyDescent="0.25">
      <c r="A200" s="329" t="s">
        <v>372</v>
      </c>
      <c r="G200" s="307" t="s">
        <v>375</v>
      </c>
      <c r="H200" s="307"/>
      <c r="I200" s="289" t="s">
        <v>918</v>
      </c>
      <c r="J200" s="304"/>
      <c r="K200" s="304"/>
      <c r="L200" s="304"/>
      <c r="M200" s="304"/>
      <c r="N200" s="304"/>
      <c r="O200" s="550">
        <v>89.069064000000026</v>
      </c>
      <c r="P200" s="550">
        <v>85.542045959999982</v>
      </c>
      <c r="Q200" s="550">
        <v>67.251133999999993</v>
      </c>
      <c r="R200" s="550">
        <v>63.17604907600002</v>
      </c>
      <c r="S200" s="550">
        <v>62.381602000000015</v>
      </c>
      <c r="T200" s="550">
        <v>58.764144740000006</v>
      </c>
      <c r="U200" s="550">
        <v>57.565636394000002</v>
      </c>
      <c r="V200" s="550">
        <v>38.944519</v>
      </c>
      <c r="W200" s="550">
        <v>33.121442000000009</v>
      </c>
      <c r="X200" s="550">
        <v>14.695516999999999</v>
      </c>
      <c r="Y200" s="550">
        <v>15.498644000000002</v>
      </c>
      <c r="Z200" s="550">
        <v>14.011445</v>
      </c>
      <c r="AA200" s="550">
        <v>9.3516499999999994</v>
      </c>
      <c r="AB200" s="550">
        <v>11.871860999999999</v>
      </c>
      <c r="AC200" s="550">
        <v>6.0191950000000007</v>
      </c>
      <c r="AD200" s="550">
        <v>5.5979660000000004</v>
      </c>
      <c r="AE200" s="550">
        <v>4.8911919999999993</v>
      </c>
      <c r="AF200" s="550">
        <v>4.5163229999999999</v>
      </c>
      <c r="AG200" s="550">
        <v>4.4480240000000002</v>
      </c>
      <c r="AH200" s="550">
        <v>3.2822769999999992</v>
      </c>
      <c r="AI200" s="550">
        <v>2.6296200000000001</v>
      </c>
      <c r="AJ200" s="550">
        <v>7.109615999999999</v>
      </c>
      <c r="AK200" s="550">
        <v>5.3118540000000003</v>
      </c>
      <c r="AL200" s="550">
        <v>2.9201729999999997</v>
      </c>
      <c r="AM200" s="550">
        <v>2.8775935019999999</v>
      </c>
      <c r="AN200" s="550">
        <v>1.6910037200000003</v>
      </c>
      <c r="AO200" s="304">
        <v>1.63082584</v>
      </c>
      <c r="AP200" s="304">
        <v>2.14974417</v>
      </c>
      <c r="AQ200" s="304">
        <v>2.5779437039999999</v>
      </c>
      <c r="AR200" s="304">
        <v>2.4819815159999998</v>
      </c>
      <c r="AS200" s="304">
        <v>1.7032898820000002</v>
      </c>
      <c r="AT200" s="304">
        <v>1.6582347740000001</v>
      </c>
    </row>
    <row r="201" spans="1:46" ht="14.1" customHeight="1" x14ac:dyDescent="0.25">
      <c r="A201" s="329" t="s">
        <v>369</v>
      </c>
      <c r="G201" s="307" t="s">
        <v>368</v>
      </c>
      <c r="H201" s="307"/>
      <c r="I201" s="289" t="s">
        <v>919</v>
      </c>
      <c r="J201" s="304"/>
      <c r="K201" s="304"/>
      <c r="L201" s="304"/>
      <c r="M201" s="304"/>
      <c r="N201" s="304"/>
      <c r="O201" s="550">
        <v>54.555411999999997</v>
      </c>
      <c r="P201" s="550">
        <v>53.416879621000007</v>
      </c>
      <c r="Q201" s="550">
        <v>49.060722999999996</v>
      </c>
      <c r="R201" s="550">
        <v>43.772376551799994</v>
      </c>
      <c r="S201" s="550">
        <v>42.849430000000005</v>
      </c>
      <c r="T201" s="550">
        <v>38.118508258000006</v>
      </c>
      <c r="U201" s="550">
        <v>49.110246299999993</v>
      </c>
      <c r="V201" s="550">
        <v>43.815690000000004</v>
      </c>
      <c r="W201" s="550">
        <v>21.063570000000002</v>
      </c>
      <c r="X201" s="550">
        <v>21.898384</v>
      </c>
      <c r="Y201" s="550">
        <v>26.729256999999997</v>
      </c>
      <c r="Z201" s="550">
        <v>26.539330999999994</v>
      </c>
      <c r="AA201" s="550">
        <v>32.953253999999994</v>
      </c>
      <c r="AB201" s="550">
        <v>30.879406000000003</v>
      </c>
      <c r="AC201" s="550">
        <v>29.020291999999998</v>
      </c>
      <c r="AD201" s="550">
        <v>29.322301999999993</v>
      </c>
      <c r="AE201" s="550">
        <v>25.644091000000003</v>
      </c>
      <c r="AF201" s="550">
        <v>25.144573999999995</v>
      </c>
      <c r="AG201" s="550">
        <v>24.517562999999996</v>
      </c>
      <c r="AH201" s="550">
        <v>25.025259999999999</v>
      </c>
      <c r="AI201" s="550">
        <v>14.823422000000001</v>
      </c>
      <c r="AJ201" s="550">
        <v>19.957870999999997</v>
      </c>
      <c r="AK201" s="550">
        <v>20.485204</v>
      </c>
      <c r="AL201" s="550">
        <v>20.322226000000001</v>
      </c>
      <c r="AM201" s="550">
        <v>20.254697092000001</v>
      </c>
      <c r="AN201" s="550">
        <v>19.933746167999999</v>
      </c>
      <c r="AO201" s="304">
        <v>18.715329447999999</v>
      </c>
      <c r="AP201" s="304">
        <v>17.991355729400002</v>
      </c>
      <c r="AQ201" s="304">
        <v>17.092268355200002</v>
      </c>
      <c r="AR201" s="304">
        <v>15.721014279999997</v>
      </c>
      <c r="AS201" s="304">
        <v>14.715065103900001</v>
      </c>
      <c r="AT201" s="304">
        <v>14.354070029899999</v>
      </c>
    </row>
    <row r="202" spans="1:46" ht="14.1" customHeight="1" x14ac:dyDescent="0.25">
      <c r="A202" s="319" t="s">
        <v>920</v>
      </c>
      <c r="B202" s="143"/>
      <c r="C202" s="143"/>
      <c r="D202" s="143"/>
      <c r="E202" s="143"/>
      <c r="F202" s="143"/>
      <c r="G202" s="143"/>
      <c r="H202" s="143"/>
      <c r="I202" s="289" t="s">
        <v>921</v>
      </c>
      <c r="J202" s="304"/>
      <c r="K202" s="304"/>
      <c r="L202" s="304"/>
      <c r="M202" s="304"/>
      <c r="N202" s="304"/>
      <c r="O202" s="550">
        <v>3.5440999999999994</v>
      </c>
      <c r="P202" s="550">
        <v>3.1208005999999999</v>
      </c>
      <c r="Q202" s="550">
        <v>2.4966999999999997</v>
      </c>
      <c r="R202" s="550">
        <v>2.1719990999999998</v>
      </c>
      <c r="S202" s="550">
        <v>1.8581990000000002</v>
      </c>
      <c r="T202" s="550">
        <v>2.0251033999999999</v>
      </c>
      <c r="U202" s="550">
        <v>29.401300000000003</v>
      </c>
      <c r="V202" s="550">
        <v>1.7918000000000001</v>
      </c>
      <c r="W202" s="550">
        <v>1.7471259999999997</v>
      </c>
      <c r="X202" s="550">
        <v>1.7264060000000001</v>
      </c>
      <c r="Y202" s="550">
        <v>1.439538</v>
      </c>
      <c r="Z202" s="550">
        <v>1.1665399999999999</v>
      </c>
      <c r="AA202" s="550">
        <v>1.0240799999999999</v>
      </c>
      <c r="AB202" s="550">
        <v>1.8024499999999999</v>
      </c>
      <c r="AC202" s="550">
        <v>1.6882999999999999</v>
      </c>
      <c r="AD202" s="550">
        <v>1.9571800000000001</v>
      </c>
      <c r="AE202" s="550">
        <v>2.2411099999999999</v>
      </c>
      <c r="AF202" s="550">
        <v>1.7364419999999996</v>
      </c>
      <c r="AG202" s="550">
        <v>0</v>
      </c>
      <c r="AH202" s="550">
        <v>1.3567119999999999</v>
      </c>
      <c r="AI202" s="550">
        <v>1.833564</v>
      </c>
      <c r="AJ202" s="550">
        <v>3.2651850000000002</v>
      </c>
      <c r="AK202" s="550">
        <v>1.825226</v>
      </c>
      <c r="AL202" s="550">
        <v>1.4696009999999997</v>
      </c>
      <c r="AM202" s="550">
        <v>1.7162738000000002</v>
      </c>
      <c r="AN202" s="550">
        <v>1.7069612000000003</v>
      </c>
      <c r="AO202" s="304">
        <v>1.6959380000000002</v>
      </c>
      <c r="AP202" s="304">
        <v>1.7541560000000005</v>
      </c>
      <c r="AQ202" s="304">
        <v>1.6080430000000001</v>
      </c>
      <c r="AR202" s="304">
        <v>1.6813149999999999</v>
      </c>
      <c r="AS202" s="304">
        <v>1.6405430000000001</v>
      </c>
      <c r="AT202" s="304">
        <v>1.6748425</v>
      </c>
    </row>
    <row r="203" spans="1:46" ht="14.1" customHeight="1" x14ac:dyDescent="0.25">
      <c r="A203" s="319" t="s">
        <v>922</v>
      </c>
      <c r="F203" s="143"/>
      <c r="G203" s="143" t="s">
        <v>923</v>
      </c>
      <c r="H203" s="143"/>
      <c r="I203" s="289" t="s">
        <v>924</v>
      </c>
      <c r="J203" s="304"/>
      <c r="K203" s="304"/>
      <c r="L203" s="304"/>
      <c r="M203" s="304"/>
      <c r="N203" s="304"/>
      <c r="O203" s="550">
        <v>1665.3170330799994</v>
      </c>
      <c r="P203" s="550">
        <v>1618.1940929877999</v>
      </c>
      <c r="Q203" s="550">
        <v>1662.47052921</v>
      </c>
      <c r="R203" s="550">
        <v>1874.1981530573994</v>
      </c>
      <c r="S203" s="550">
        <v>1833.6503793299999</v>
      </c>
      <c r="T203" s="550">
        <v>1665.7019060346001</v>
      </c>
      <c r="U203" s="550">
        <v>1871.0037829575997</v>
      </c>
      <c r="V203" s="550">
        <v>1843.3164781599999</v>
      </c>
      <c r="W203" s="550">
        <v>3333.7477724400005</v>
      </c>
      <c r="X203" s="550">
        <v>2990.764067099999</v>
      </c>
      <c r="Y203" s="550">
        <v>2871.4136760599995</v>
      </c>
      <c r="Z203" s="550">
        <v>2879.4403957900004</v>
      </c>
      <c r="AA203" s="550">
        <v>3297.6203064700007</v>
      </c>
      <c r="AB203" s="550">
        <v>3106.6473129799992</v>
      </c>
      <c r="AC203" s="550">
        <v>2960.42982368</v>
      </c>
      <c r="AD203" s="550">
        <v>3176.5825292000004</v>
      </c>
      <c r="AE203" s="550">
        <v>2551.6652115000002</v>
      </c>
      <c r="AF203" s="550">
        <v>2991.1177112600003</v>
      </c>
      <c r="AG203" s="550">
        <v>3208.3287598899997</v>
      </c>
      <c r="AH203" s="550">
        <v>1574.0798414900003</v>
      </c>
      <c r="AI203" s="550">
        <v>1385.67231646</v>
      </c>
      <c r="AJ203" s="550">
        <v>1518.1419146400001</v>
      </c>
      <c r="AK203" s="550">
        <v>1468.6337764599998</v>
      </c>
      <c r="AL203" s="550">
        <v>1619.7608379299995</v>
      </c>
      <c r="AM203" s="550">
        <v>1664.4340885708223</v>
      </c>
      <c r="AN203" s="550">
        <v>1491.5680272748605</v>
      </c>
      <c r="AO203" s="304">
        <v>1649.9562553246633</v>
      </c>
      <c r="AP203" s="304">
        <v>1255.4690466041261</v>
      </c>
      <c r="AQ203" s="304">
        <v>1323.4003571397973</v>
      </c>
      <c r="AR203" s="304">
        <v>1288.2318761683614</v>
      </c>
      <c r="AS203" s="304">
        <v>1004.114079100875</v>
      </c>
      <c r="AT203" s="304">
        <v>846.76872488628271</v>
      </c>
    </row>
    <row r="204" spans="1:46" ht="14.1" customHeight="1" x14ac:dyDescent="0.25">
      <c r="A204" s="319" t="s">
        <v>925</v>
      </c>
      <c r="F204" s="143" t="s">
        <v>926</v>
      </c>
      <c r="G204" s="143"/>
      <c r="H204" s="143"/>
      <c r="I204" s="289" t="s">
        <v>927</v>
      </c>
      <c r="J204" s="304"/>
      <c r="K204" s="304"/>
      <c r="L204" s="304"/>
      <c r="M204" s="304"/>
      <c r="N204" s="304"/>
      <c r="O204" s="550">
        <v>11.562524000000002</v>
      </c>
      <c r="P204" s="550">
        <v>10.7436927117</v>
      </c>
      <c r="Q204" s="550">
        <v>12.516586999999996</v>
      </c>
      <c r="R204" s="550">
        <v>11.141362872642269</v>
      </c>
      <c r="S204" s="550">
        <v>12.835109000000001</v>
      </c>
      <c r="T204" s="550">
        <v>5.7396414501999997</v>
      </c>
      <c r="U204" s="550">
        <v>8.9413305516000001</v>
      </c>
      <c r="V204" s="550">
        <v>14.301065000000001</v>
      </c>
      <c r="W204" s="550">
        <v>27.844664999999999</v>
      </c>
      <c r="X204" s="550">
        <v>76.511986999999991</v>
      </c>
      <c r="Y204" s="550">
        <v>89.044253999999995</v>
      </c>
      <c r="Z204" s="550">
        <v>0</v>
      </c>
      <c r="AA204" s="550">
        <v>83.611293000000003</v>
      </c>
      <c r="AB204" s="550">
        <v>97.727173999999991</v>
      </c>
      <c r="AC204" s="550">
        <v>101.33527000000001</v>
      </c>
      <c r="AD204" s="550">
        <v>43.526297</v>
      </c>
      <c r="AE204" s="550">
        <v>42.897933999999999</v>
      </c>
      <c r="AF204" s="550">
        <v>77.820020999999997</v>
      </c>
      <c r="AG204" s="550">
        <v>48.438159000000006</v>
      </c>
      <c r="AH204" s="550">
        <v>100.556371</v>
      </c>
      <c r="AI204" s="550">
        <v>38.287068999999995</v>
      </c>
      <c r="AJ204" s="550">
        <v>78.556574999999995</v>
      </c>
      <c r="AK204" s="550">
        <v>22.310881000000002</v>
      </c>
      <c r="AL204" s="550">
        <v>37.789671000000006</v>
      </c>
      <c r="AM204" s="550">
        <v>46.421479572400017</v>
      </c>
      <c r="AN204" s="550">
        <v>44.341333717799998</v>
      </c>
      <c r="AO204" s="304">
        <v>45.604127120709911</v>
      </c>
      <c r="AP204" s="304">
        <v>26.237980332323396</v>
      </c>
      <c r="AQ204" s="304">
        <v>13.570901512175244</v>
      </c>
      <c r="AR204" s="304">
        <v>14.664822215527272</v>
      </c>
      <c r="AS204" s="304">
        <v>8.2679073790126765</v>
      </c>
      <c r="AT204" s="304">
        <v>7.0686794823000003</v>
      </c>
    </row>
    <row r="205" spans="1:46" ht="14.1" customHeight="1" x14ac:dyDescent="0.25">
      <c r="E205" s="143"/>
      <c r="F205" s="143"/>
      <c r="G205" s="143"/>
      <c r="H205" s="143"/>
      <c r="I205" s="337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5"/>
      <c r="AT205" s="295"/>
    </row>
    <row r="206" spans="1:46" ht="14.1" customHeight="1" x14ac:dyDescent="0.25">
      <c r="A206" s="331" t="s">
        <v>416</v>
      </c>
      <c r="B206" s="288"/>
      <c r="C206" s="288"/>
      <c r="D206" s="338" t="s">
        <v>928</v>
      </c>
      <c r="E206" s="334"/>
      <c r="F206" s="334"/>
      <c r="G206" s="334"/>
      <c r="H206" s="334"/>
      <c r="I206" s="305"/>
      <c r="J206" s="290">
        <f t="shared" ref="J206:AT206" si="16">J207+J214</f>
        <v>0</v>
      </c>
      <c r="K206" s="290">
        <f t="shared" si="16"/>
        <v>0</v>
      </c>
      <c r="L206" s="290">
        <f t="shared" si="16"/>
        <v>0</v>
      </c>
      <c r="M206" s="290">
        <f t="shared" si="16"/>
        <v>0</v>
      </c>
      <c r="N206" s="290">
        <f t="shared" si="16"/>
        <v>0</v>
      </c>
      <c r="O206" s="290">
        <f t="shared" si="16"/>
        <v>24584.934256612185</v>
      </c>
      <c r="P206" s="290">
        <f t="shared" si="16"/>
        <v>24426.327131451097</v>
      </c>
      <c r="Q206" s="290">
        <f t="shared" si="16"/>
        <v>24103.213417356823</v>
      </c>
      <c r="R206" s="290">
        <f t="shared" si="16"/>
        <v>24560.33650242566</v>
      </c>
      <c r="S206" s="290">
        <f t="shared" si="16"/>
        <v>24848.983675076364</v>
      </c>
      <c r="T206" s="290">
        <f t="shared" si="16"/>
        <v>23942.993022039507</v>
      </c>
      <c r="U206" s="290">
        <f t="shared" si="16"/>
        <v>25477.350690549436</v>
      </c>
      <c r="V206" s="290">
        <f t="shared" si="16"/>
        <v>25926.684755782382</v>
      </c>
      <c r="W206" s="290">
        <f t="shared" si="16"/>
        <v>26164.36457631876</v>
      </c>
      <c r="X206" s="290">
        <f t="shared" si="16"/>
        <v>25527.446145910224</v>
      </c>
      <c r="Y206" s="290">
        <f t="shared" si="16"/>
        <v>25851.456946859616</v>
      </c>
      <c r="Z206" s="290">
        <f t="shared" si="16"/>
        <v>25319.7622050682</v>
      </c>
      <c r="AA206" s="290">
        <f t="shared" si="16"/>
        <v>26438.964585881091</v>
      </c>
      <c r="AB206" s="290">
        <f t="shared" si="16"/>
        <v>26239.183452420642</v>
      </c>
      <c r="AC206" s="290">
        <f t="shared" si="16"/>
        <v>26940.302001822165</v>
      </c>
      <c r="AD206" s="290">
        <f t="shared" si="16"/>
        <v>24459.239965358374</v>
      </c>
      <c r="AE206" s="290">
        <f t="shared" si="16"/>
        <v>25194.507419483478</v>
      </c>
      <c r="AF206" s="290">
        <f t="shared" si="16"/>
        <v>24481.874832029956</v>
      </c>
      <c r="AG206" s="290">
        <f t="shared" si="16"/>
        <v>24751.266584966026</v>
      </c>
      <c r="AH206" s="290">
        <f t="shared" si="16"/>
        <v>24401.702999124347</v>
      </c>
      <c r="AI206" s="290">
        <f t="shared" si="16"/>
        <v>24801.922560269901</v>
      </c>
      <c r="AJ206" s="290">
        <f t="shared" si="16"/>
        <v>25495.971002728009</v>
      </c>
      <c r="AK206" s="290">
        <f t="shared" si="16"/>
        <v>24687.305658593687</v>
      </c>
      <c r="AL206" s="290">
        <f t="shared" si="16"/>
        <v>25348.699619941359</v>
      </c>
      <c r="AM206" s="290">
        <f t="shared" si="16"/>
        <v>25196.291734842627</v>
      </c>
      <c r="AN206" s="290">
        <f t="shared" si="16"/>
        <v>24877.975783157872</v>
      </c>
      <c r="AO206" s="290">
        <f t="shared" si="16"/>
        <v>25071.132839444588</v>
      </c>
      <c r="AP206" s="290">
        <f t="shared" si="16"/>
        <v>24594.223530355252</v>
      </c>
      <c r="AQ206" s="290">
        <f t="shared" si="16"/>
        <v>25146.413213420805</v>
      </c>
      <c r="AR206" s="290">
        <f t="shared" si="16"/>
        <v>24507.516551440764</v>
      </c>
      <c r="AS206" s="290">
        <f t="shared" si="16"/>
        <v>25262.546097560145</v>
      </c>
      <c r="AT206" s="290">
        <f t="shared" si="16"/>
        <v>24991.137591642822</v>
      </c>
    </row>
    <row r="207" spans="1:46" ht="14.1" customHeight="1" x14ac:dyDescent="0.25">
      <c r="A207" s="283" t="s">
        <v>350</v>
      </c>
      <c r="E207" s="283" t="s">
        <v>929</v>
      </c>
      <c r="F207" s="143"/>
      <c r="G207" s="143"/>
      <c r="H207" s="143"/>
      <c r="I207" s="305" t="s">
        <v>930</v>
      </c>
      <c r="J207" s="339">
        <f>J208+J209</f>
        <v>0</v>
      </c>
      <c r="K207" s="339">
        <f t="shared" ref="K207:AT207" si="17">K208+K209</f>
        <v>0</v>
      </c>
      <c r="L207" s="339">
        <f t="shared" si="17"/>
        <v>0</v>
      </c>
      <c r="M207" s="339">
        <f t="shared" si="17"/>
        <v>0</v>
      </c>
      <c r="N207" s="339">
        <f t="shared" si="17"/>
        <v>0</v>
      </c>
      <c r="O207" s="339">
        <f t="shared" si="17"/>
        <v>7586.1094387161738</v>
      </c>
      <c r="P207" s="339">
        <f t="shared" si="17"/>
        <v>7421.5538799506794</v>
      </c>
      <c r="Q207" s="339">
        <f t="shared" si="17"/>
        <v>6969.2436582035698</v>
      </c>
      <c r="R207" s="339">
        <f t="shared" si="17"/>
        <v>7247.5060760089427</v>
      </c>
      <c r="S207" s="339">
        <f t="shared" si="17"/>
        <v>7246.9111246786697</v>
      </c>
      <c r="T207" s="339">
        <f t="shared" si="17"/>
        <v>6626.2412124335096</v>
      </c>
      <c r="U207" s="339">
        <f t="shared" si="17"/>
        <v>8077.2837117010595</v>
      </c>
      <c r="V207" s="339">
        <f t="shared" si="17"/>
        <v>8475.8749569497704</v>
      </c>
      <c r="W207" s="339">
        <f t="shared" si="17"/>
        <v>8709.3794988607897</v>
      </c>
      <c r="X207" s="339">
        <f t="shared" si="17"/>
        <v>7960.6797256526606</v>
      </c>
      <c r="Y207" s="339">
        <f t="shared" si="17"/>
        <v>8275.5755923019915</v>
      </c>
      <c r="Z207" s="339">
        <f t="shared" si="17"/>
        <v>7641.575554252292</v>
      </c>
      <c r="AA207" s="339">
        <f t="shared" si="17"/>
        <v>8633.4697630804676</v>
      </c>
      <c r="AB207" s="339">
        <f t="shared" si="17"/>
        <v>8340.9574616648752</v>
      </c>
      <c r="AC207" s="339">
        <f t="shared" si="17"/>
        <v>9030.811479718619</v>
      </c>
      <c r="AD207" s="339">
        <f t="shared" si="17"/>
        <v>7151.9957857106019</v>
      </c>
      <c r="AE207" s="339">
        <f t="shared" si="17"/>
        <v>7475.1697894942045</v>
      </c>
      <c r="AF207" s="339">
        <f t="shared" si="17"/>
        <v>7004.7926163785814</v>
      </c>
      <c r="AG207" s="339">
        <f t="shared" si="17"/>
        <v>6790.5255445002513</v>
      </c>
      <c r="AH207" s="339">
        <f t="shared" si="17"/>
        <v>6386.0276281534298</v>
      </c>
      <c r="AI207" s="339">
        <f t="shared" si="17"/>
        <v>6495.1924248765317</v>
      </c>
      <c r="AJ207" s="339">
        <f t="shared" si="17"/>
        <v>6779.0656420896948</v>
      </c>
      <c r="AK207" s="339">
        <f t="shared" si="17"/>
        <v>6040.9197939528403</v>
      </c>
      <c r="AL207" s="339">
        <f t="shared" si="17"/>
        <v>6624.9651372413682</v>
      </c>
      <c r="AM207" s="339">
        <f t="shared" si="17"/>
        <v>6505.3818251311695</v>
      </c>
      <c r="AN207" s="339">
        <f t="shared" si="17"/>
        <v>6492.3767179338638</v>
      </c>
      <c r="AO207" s="339">
        <f t="shared" si="17"/>
        <v>6737.8961209807612</v>
      </c>
      <c r="AP207" s="339">
        <f t="shared" si="17"/>
        <v>6121.3698758329556</v>
      </c>
      <c r="AQ207" s="339">
        <f t="shared" si="17"/>
        <v>6763.7278635348539</v>
      </c>
      <c r="AR207" s="339">
        <f t="shared" si="17"/>
        <v>6141.5317056819049</v>
      </c>
      <c r="AS207" s="339">
        <f t="shared" si="17"/>
        <v>6861.9858083454028</v>
      </c>
      <c r="AT207" s="339">
        <f t="shared" si="17"/>
        <v>6590.5773024280807</v>
      </c>
    </row>
    <row r="208" spans="1:46" ht="14.1" customHeight="1" x14ac:dyDescent="0.25">
      <c r="A208" s="283" t="s">
        <v>351</v>
      </c>
      <c r="F208" s="283" t="s">
        <v>931</v>
      </c>
      <c r="G208" s="143"/>
      <c r="H208" s="143"/>
      <c r="I208" s="305" t="s">
        <v>932</v>
      </c>
      <c r="J208" s="304">
        <v>0</v>
      </c>
      <c r="K208" s="304">
        <v>0</v>
      </c>
      <c r="L208" s="304">
        <v>0</v>
      </c>
      <c r="M208" s="304">
        <v>0</v>
      </c>
      <c r="N208" s="304">
        <v>0</v>
      </c>
      <c r="O208" s="304">
        <v>0</v>
      </c>
      <c r="P208" s="304">
        <v>0</v>
      </c>
      <c r="Q208" s="304">
        <v>0</v>
      </c>
      <c r="R208" s="304">
        <v>0</v>
      </c>
      <c r="S208" s="304">
        <v>0</v>
      </c>
      <c r="T208" s="304">
        <v>0</v>
      </c>
      <c r="U208" s="304">
        <v>0</v>
      </c>
      <c r="V208" s="304">
        <v>0</v>
      </c>
      <c r="W208" s="304">
        <v>0</v>
      </c>
      <c r="X208" s="304">
        <v>0</v>
      </c>
      <c r="Y208" s="304">
        <v>0</v>
      </c>
      <c r="Z208" s="304">
        <v>0</v>
      </c>
      <c r="AA208" s="304">
        <v>0</v>
      </c>
      <c r="AB208" s="304">
        <v>0</v>
      </c>
      <c r="AC208" s="304">
        <v>0</v>
      </c>
      <c r="AD208" s="304">
        <v>0</v>
      </c>
      <c r="AE208" s="304">
        <v>0</v>
      </c>
      <c r="AF208" s="304">
        <v>0</v>
      </c>
      <c r="AG208" s="304">
        <v>0</v>
      </c>
      <c r="AH208" s="304">
        <v>0</v>
      </c>
      <c r="AI208" s="304">
        <v>0</v>
      </c>
      <c r="AJ208" s="304">
        <v>0</v>
      </c>
      <c r="AK208" s="304">
        <v>0</v>
      </c>
      <c r="AL208" s="304">
        <v>0</v>
      </c>
      <c r="AM208" s="304">
        <v>0</v>
      </c>
      <c r="AN208" s="304">
        <v>0</v>
      </c>
      <c r="AO208" s="304">
        <v>0</v>
      </c>
      <c r="AP208" s="304">
        <v>0</v>
      </c>
      <c r="AQ208" s="304">
        <v>0</v>
      </c>
      <c r="AR208" s="304">
        <v>0</v>
      </c>
      <c r="AS208" s="304">
        <v>0</v>
      </c>
      <c r="AT208" s="304">
        <v>1</v>
      </c>
    </row>
    <row r="209" spans="1:46" ht="14.1" customHeight="1" x14ac:dyDescent="0.25">
      <c r="A209" s="283" t="s">
        <v>352</v>
      </c>
      <c r="F209" s="283" t="s">
        <v>933</v>
      </c>
      <c r="G209" s="143"/>
      <c r="H209" s="143"/>
      <c r="I209" s="305" t="s">
        <v>934</v>
      </c>
      <c r="J209" s="339">
        <f>SUM(J210:J213)</f>
        <v>0</v>
      </c>
      <c r="K209" s="339">
        <f t="shared" ref="K209:AT209" si="18">SUM(K210:K213)</f>
        <v>0</v>
      </c>
      <c r="L209" s="339">
        <f t="shared" si="18"/>
        <v>0</v>
      </c>
      <c r="M209" s="339">
        <f t="shared" si="18"/>
        <v>0</v>
      </c>
      <c r="N209" s="339">
        <f t="shared" si="18"/>
        <v>0</v>
      </c>
      <c r="O209" s="339">
        <f t="shared" si="18"/>
        <v>7586.1094387161738</v>
      </c>
      <c r="P209" s="339">
        <f t="shared" si="18"/>
        <v>7421.5538799506794</v>
      </c>
      <c r="Q209" s="339">
        <f t="shared" si="18"/>
        <v>6969.2436582035698</v>
      </c>
      <c r="R209" s="339">
        <f t="shared" si="18"/>
        <v>7247.5060760089427</v>
      </c>
      <c r="S209" s="339">
        <f t="shared" si="18"/>
        <v>7246.9111246786697</v>
      </c>
      <c r="T209" s="339">
        <f t="shared" si="18"/>
        <v>6626.2412124335096</v>
      </c>
      <c r="U209" s="339">
        <f t="shared" si="18"/>
        <v>8077.2837117010595</v>
      </c>
      <c r="V209" s="339">
        <f t="shared" si="18"/>
        <v>8475.8749569497704</v>
      </c>
      <c r="W209" s="339">
        <f t="shared" si="18"/>
        <v>8709.3794988607897</v>
      </c>
      <c r="X209" s="339">
        <f t="shared" si="18"/>
        <v>7960.6797256526606</v>
      </c>
      <c r="Y209" s="339">
        <f t="shared" si="18"/>
        <v>8275.5755923019915</v>
      </c>
      <c r="Z209" s="339">
        <f t="shared" si="18"/>
        <v>7641.575554252292</v>
      </c>
      <c r="AA209" s="339">
        <f t="shared" si="18"/>
        <v>8633.4697630804676</v>
      </c>
      <c r="AB209" s="339">
        <f t="shared" si="18"/>
        <v>8340.9574616648752</v>
      </c>
      <c r="AC209" s="339">
        <f t="shared" si="18"/>
        <v>9030.811479718619</v>
      </c>
      <c r="AD209" s="339">
        <f t="shared" si="18"/>
        <v>7151.9957857106019</v>
      </c>
      <c r="AE209" s="339">
        <f t="shared" si="18"/>
        <v>7475.1697894942045</v>
      </c>
      <c r="AF209" s="339">
        <f t="shared" si="18"/>
        <v>7004.7926163785814</v>
      </c>
      <c r="AG209" s="339">
        <f t="shared" si="18"/>
        <v>6790.5255445002513</v>
      </c>
      <c r="AH209" s="339">
        <f t="shared" si="18"/>
        <v>6386.0276281534298</v>
      </c>
      <c r="AI209" s="339">
        <f t="shared" si="18"/>
        <v>6495.1924248765317</v>
      </c>
      <c r="AJ209" s="339">
        <f t="shared" si="18"/>
        <v>6779.0656420896948</v>
      </c>
      <c r="AK209" s="339">
        <f t="shared" si="18"/>
        <v>6040.9197939528403</v>
      </c>
      <c r="AL209" s="339">
        <f t="shared" si="18"/>
        <v>6624.9651372413682</v>
      </c>
      <c r="AM209" s="339">
        <f t="shared" si="18"/>
        <v>6505.3818251311695</v>
      </c>
      <c r="AN209" s="339">
        <f t="shared" si="18"/>
        <v>6492.3767179338638</v>
      </c>
      <c r="AO209" s="339">
        <f t="shared" si="18"/>
        <v>6737.8961209807612</v>
      </c>
      <c r="AP209" s="339">
        <f t="shared" si="18"/>
        <v>6121.3698758329556</v>
      </c>
      <c r="AQ209" s="339">
        <f t="shared" si="18"/>
        <v>6763.7278635348539</v>
      </c>
      <c r="AR209" s="339">
        <f t="shared" si="18"/>
        <v>6141.5317056819049</v>
      </c>
      <c r="AS209" s="339">
        <f t="shared" si="18"/>
        <v>6861.9858083454028</v>
      </c>
      <c r="AT209" s="339">
        <f t="shared" si="18"/>
        <v>6589.5773024280807</v>
      </c>
    </row>
    <row r="210" spans="1:46" ht="14.1" customHeight="1" x14ac:dyDescent="0.25">
      <c r="A210" s="330" t="s">
        <v>935</v>
      </c>
      <c r="G210" s="143" t="s">
        <v>936</v>
      </c>
      <c r="H210" s="143"/>
      <c r="I210" s="305" t="s">
        <v>937</v>
      </c>
      <c r="J210" s="340"/>
      <c r="K210" s="340"/>
      <c r="L210" s="340"/>
      <c r="M210" s="340"/>
      <c r="N210" s="340"/>
      <c r="O210" s="550">
        <v>4822.4381338038284</v>
      </c>
      <c r="P210" s="550">
        <v>4671.3841778448677</v>
      </c>
      <c r="Q210" s="550">
        <v>4235.9898831829823</v>
      </c>
      <c r="R210" s="550">
        <v>4459.7556453001243</v>
      </c>
      <c r="S210" s="550">
        <v>4330.0666149998642</v>
      </c>
      <c r="T210" s="550">
        <v>3719.7853746375413</v>
      </c>
      <c r="U210" s="550">
        <v>5412.4085292009486</v>
      </c>
      <c r="V210" s="550">
        <v>5366.7485167543409</v>
      </c>
      <c r="W210" s="550">
        <v>5532.874738756951</v>
      </c>
      <c r="X210" s="550">
        <v>4922.0735579570091</v>
      </c>
      <c r="Y210" s="550">
        <v>5341.4444494792133</v>
      </c>
      <c r="Z210" s="550">
        <v>4736.8790087961142</v>
      </c>
      <c r="AA210" s="550">
        <v>5264.4230141545968</v>
      </c>
      <c r="AB210" s="550">
        <v>5007.535199733079</v>
      </c>
      <c r="AC210" s="550">
        <v>5388.5355132867999</v>
      </c>
      <c r="AD210" s="550">
        <v>4202.7329615481067</v>
      </c>
      <c r="AE210" s="550">
        <v>4090.2739737031111</v>
      </c>
      <c r="AF210" s="550">
        <v>4269.2134537404218</v>
      </c>
      <c r="AG210" s="550">
        <v>4038.3223292166199</v>
      </c>
      <c r="AH210" s="550">
        <v>3690.1394292687551</v>
      </c>
      <c r="AI210" s="550">
        <v>3901.0136567263221</v>
      </c>
      <c r="AJ210" s="550">
        <v>4386.0304473489268</v>
      </c>
      <c r="AK210" s="550">
        <v>3690.2402444616059</v>
      </c>
      <c r="AL210" s="550">
        <v>4310.4040700048199</v>
      </c>
      <c r="AM210" s="550">
        <v>4316.6389915606142</v>
      </c>
      <c r="AN210" s="550">
        <v>4276.832152374609</v>
      </c>
      <c r="AO210" s="473">
        <v>4497.2372525401788</v>
      </c>
      <c r="AP210" s="473">
        <v>3891.0362703603005</v>
      </c>
      <c r="AQ210" s="473">
        <v>4584.8613419455069</v>
      </c>
      <c r="AR210" s="473">
        <v>3997.7999023218799</v>
      </c>
      <c r="AS210" s="473">
        <v>4493.8085029106442</v>
      </c>
      <c r="AT210" s="473">
        <v>4313.1776903193495</v>
      </c>
    </row>
    <row r="211" spans="1:46" ht="14.1" customHeight="1" x14ac:dyDescent="0.25">
      <c r="A211" s="330" t="s">
        <v>938</v>
      </c>
      <c r="G211" s="143" t="s">
        <v>939</v>
      </c>
      <c r="H211" s="143"/>
      <c r="I211" s="305" t="s">
        <v>940</v>
      </c>
      <c r="J211" s="340"/>
      <c r="K211" s="340"/>
      <c r="L211" s="340"/>
      <c r="M211" s="340"/>
      <c r="N211" s="340"/>
      <c r="O211" s="550">
        <v>309.37540062949989</v>
      </c>
      <c r="P211" s="550">
        <v>294.04043958129995</v>
      </c>
      <c r="Q211" s="550">
        <v>275.18702109920002</v>
      </c>
      <c r="R211" s="550">
        <v>306.31116751249999</v>
      </c>
      <c r="S211" s="550">
        <v>305.1957005223</v>
      </c>
      <c r="T211" s="550">
        <v>292.82823145000003</v>
      </c>
      <c r="U211" s="550">
        <v>119.13817856989999</v>
      </c>
      <c r="V211" s="550">
        <v>519.53835390309996</v>
      </c>
      <c r="W211" s="550">
        <v>561.33161713600009</v>
      </c>
      <c r="X211" s="550">
        <v>409.94682496999997</v>
      </c>
      <c r="Y211" s="550">
        <v>300.65041067999999</v>
      </c>
      <c r="Z211" s="550">
        <v>260.23859402000005</v>
      </c>
      <c r="AA211" s="550">
        <v>728.07920865000017</v>
      </c>
      <c r="AB211" s="550">
        <v>696.4936195800002</v>
      </c>
      <c r="AC211" s="550">
        <v>1010.93128921</v>
      </c>
      <c r="AD211" s="550">
        <v>363.20122982000004</v>
      </c>
      <c r="AE211" s="550">
        <v>894.20419251999999</v>
      </c>
      <c r="AF211" s="550">
        <v>228.36222164000003</v>
      </c>
      <c r="AG211" s="550">
        <v>333.91933065000001</v>
      </c>
      <c r="AH211" s="550">
        <v>264.60141444000004</v>
      </c>
      <c r="AI211" s="550">
        <v>214.82313200000002</v>
      </c>
      <c r="AJ211" s="550">
        <v>214.82313200000002</v>
      </c>
      <c r="AK211" s="550">
        <v>215.88067221999998</v>
      </c>
      <c r="AL211" s="550">
        <v>251.83139260999997</v>
      </c>
      <c r="AM211" s="550">
        <v>163.67438671305959</v>
      </c>
      <c r="AN211" s="550">
        <v>230.30854013475619</v>
      </c>
      <c r="AO211" s="473">
        <v>295.66572743039706</v>
      </c>
      <c r="AP211" s="473">
        <v>334.13138943398621</v>
      </c>
      <c r="AQ211" s="473">
        <v>306.70079151766487</v>
      </c>
      <c r="AR211" s="473">
        <v>285.17363390511451</v>
      </c>
      <c r="AS211" s="473">
        <v>491.95384055842231</v>
      </c>
      <c r="AT211" s="473">
        <v>400.17614723239495</v>
      </c>
    </row>
    <row r="212" spans="1:46" ht="14.1" customHeight="1" x14ac:dyDescent="0.25">
      <c r="A212" s="330" t="s">
        <v>941</v>
      </c>
      <c r="G212" s="143" t="s">
        <v>942</v>
      </c>
      <c r="H212" s="143"/>
      <c r="I212" s="305" t="s">
        <v>943</v>
      </c>
      <c r="J212" s="340"/>
      <c r="K212" s="340"/>
      <c r="L212" s="340"/>
      <c r="M212" s="340"/>
      <c r="N212" s="340"/>
      <c r="O212" s="550">
        <v>2454.2959042828447</v>
      </c>
      <c r="P212" s="550">
        <v>2456.1292625245114</v>
      </c>
      <c r="Q212" s="550">
        <v>2458.0667539213869</v>
      </c>
      <c r="R212" s="550">
        <v>2481.4392631963183</v>
      </c>
      <c r="S212" s="550">
        <v>2611.6488091565052</v>
      </c>
      <c r="T212" s="550">
        <v>2613.6276063459682</v>
      </c>
      <c r="U212" s="550">
        <v>2545.7370039302104</v>
      </c>
      <c r="V212" s="550">
        <v>2589.58808629233</v>
      </c>
      <c r="W212" s="550">
        <v>2615.1731429678389</v>
      </c>
      <c r="X212" s="550">
        <v>2628.6593427256516</v>
      </c>
      <c r="Y212" s="550">
        <v>2633.4807321427775</v>
      </c>
      <c r="Z212" s="550">
        <v>2644.4579514361776</v>
      </c>
      <c r="AA212" s="550">
        <v>2640.9675402758708</v>
      </c>
      <c r="AB212" s="550">
        <v>2636.9286423517951</v>
      </c>
      <c r="AC212" s="550">
        <v>2631.3446772218199</v>
      </c>
      <c r="AD212" s="550">
        <v>2586.0615943424959</v>
      </c>
      <c r="AE212" s="550">
        <v>2490.6916232710937</v>
      </c>
      <c r="AF212" s="550">
        <v>2507.2169409981598</v>
      </c>
      <c r="AG212" s="550">
        <v>2418.2838846336317</v>
      </c>
      <c r="AH212" s="550">
        <v>2431.286784444675</v>
      </c>
      <c r="AI212" s="550">
        <v>2379.3556361502092</v>
      </c>
      <c r="AJ212" s="550">
        <v>2178.2120627407676</v>
      </c>
      <c r="AK212" s="550">
        <v>2134.7988772712347</v>
      </c>
      <c r="AL212" s="550">
        <v>2062.7296746265483</v>
      </c>
      <c r="AM212" s="550">
        <v>2025.0684468574957</v>
      </c>
      <c r="AN212" s="550">
        <v>1985.2360254244986</v>
      </c>
      <c r="AO212" s="473">
        <v>1944.9931410101851</v>
      </c>
      <c r="AP212" s="473">
        <v>1896.2022160386689</v>
      </c>
      <c r="AQ212" s="473">
        <v>1872.165730071682</v>
      </c>
      <c r="AR212" s="473">
        <v>1858.5581694549098</v>
      </c>
      <c r="AS212" s="473">
        <v>1876.2234648763358</v>
      </c>
      <c r="AT212" s="473">
        <v>1876.2234648763358</v>
      </c>
    </row>
    <row r="213" spans="1:46" ht="14.1" customHeight="1" x14ac:dyDescent="0.25">
      <c r="A213" s="330" t="s">
        <v>944</v>
      </c>
      <c r="G213" s="143" t="s">
        <v>945</v>
      </c>
      <c r="H213" s="143"/>
      <c r="I213" s="299" t="s">
        <v>946</v>
      </c>
      <c r="J213" s="340"/>
      <c r="K213" s="340"/>
      <c r="L213" s="340"/>
      <c r="M213" s="340"/>
      <c r="N213" s="340"/>
      <c r="O213" s="550"/>
      <c r="P213" s="550"/>
      <c r="Q213" s="550"/>
      <c r="R213" s="550"/>
      <c r="S213" s="550"/>
      <c r="T213" s="550"/>
      <c r="U213" s="550"/>
      <c r="V213" s="550"/>
      <c r="W213" s="550"/>
      <c r="X213" s="550"/>
      <c r="Y213" s="550"/>
      <c r="Z213" s="550"/>
      <c r="AA213" s="550"/>
      <c r="AB213" s="550"/>
      <c r="AC213" s="550"/>
      <c r="AD213" s="550"/>
      <c r="AE213" s="550"/>
      <c r="AF213" s="550"/>
      <c r="AG213" s="550"/>
      <c r="AH213" s="550"/>
      <c r="AI213" s="550"/>
      <c r="AJ213" s="550"/>
      <c r="AK213" s="550"/>
      <c r="AL213" s="550"/>
      <c r="AM213" s="550"/>
      <c r="AN213" s="550"/>
      <c r="AO213" s="473"/>
      <c r="AP213" s="473"/>
      <c r="AQ213" s="473"/>
      <c r="AR213" s="473"/>
      <c r="AS213" s="473"/>
      <c r="AT213" s="473"/>
    </row>
    <row r="214" spans="1:46" ht="14.1" customHeight="1" x14ac:dyDescent="0.25">
      <c r="A214" s="293" t="s">
        <v>275</v>
      </c>
      <c r="B214" s="293"/>
      <c r="C214" s="293"/>
      <c r="D214" s="143"/>
      <c r="E214" s="293" t="s">
        <v>947</v>
      </c>
      <c r="F214" s="293"/>
      <c r="G214" s="292"/>
      <c r="H214" s="292"/>
      <c r="I214" s="289"/>
      <c r="J214" s="339">
        <f>J215+J216</f>
        <v>0</v>
      </c>
      <c r="K214" s="339">
        <f t="shared" ref="K214:AT214" si="19">K215+K216</f>
        <v>0</v>
      </c>
      <c r="L214" s="339">
        <f t="shared" si="19"/>
        <v>0</v>
      </c>
      <c r="M214" s="339">
        <f t="shared" si="19"/>
        <v>0</v>
      </c>
      <c r="N214" s="339">
        <f t="shared" si="19"/>
        <v>0</v>
      </c>
      <c r="O214" s="339">
        <f t="shared" si="19"/>
        <v>16998.824817896013</v>
      </c>
      <c r="P214" s="339">
        <f t="shared" si="19"/>
        <v>17004.773251500417</v>
      </c>
      <c r="Q214" s="339">
        <f t="shared" si="19"/>
        <v>17133.969759153253</v>
      </c>
      <c r="R214" s="339">
        <f t="shared" si="19"/>
        <v>17312.830426416716</v>
      </c>
      <c r="S214" s="339">
        <f t="shared" si="19"/>
        <v>17602.072550397694</v>
      </c>
      <c r="T214" s="339">
        <f t="shared" si="19"/>
        <v>17316.751809605998</v>
      </c>
      <c r="U214" s="339">
        <f t="shared" si="19"/>
        <v>17400.066978848376</v>
      </c>
      <c r="V214" s="339">
        <f t="shared" si="19"/>
        <v>17450.809798832612</v>
      </c>
      <c r="W214" s="339">
        <f t="shared" si="19"/>
        <v>17454.985077457968</v>
      </c>
      <c r="X214" s="339">
        <f t="shared" si="19"/>
        <v>17566.766420257562</v>
      </c>
      <c r="Y214" s="339">
        <f t="shared" si="19"/>
        <v>17575.881354557627</v>
      </c>
      <c r="Z214" s="339">
        <f t="shared" si="19"/>
        <v>17678.186650815907</v>
      </c>
      <c r="AA214" s="339">
        <f t="shared" si="19"/>
        <v>17805.494822800625</v>
      </c>
      <c r="AB214" s="339">
        <f t="shared" si="19"/>
        <v>17898.225990755767</v>
      </c>
      <c r="AC214" s="339">
        <f t="shared" si="19"/>
        <v>17909.490522103548</v>
      </c>
      <c r="AD214" s="339">
        <f t="shared" si="19"/>
        <v>17307.244179647772</v>
      </c>
      <c r="AE214" s="339">
        <f t="shared" si="19"/>
        <v>17719.337629989273</v>
      </c>
      <c r="AF214" s="339">
        <f t="shared" si="19"/>
        <v>17477.082215651375</v>
      </c>
      <c r="AG214" s="339">
        <f t="shared" si="19"/>
        <v>17960.741040465775</v>
      </c>
      <c r="AH214" s="339">
        <f t="shared" si="19"/>
        <v>18015.675370970916</v>
      </c>
      <c r="AI214" s="339">
        <f t="shared" si="19"/>
        <v>18306.730135393369</v>
      </c>
      <c r="AJ214" s="339">
        <f t="shared" si="19"/>
        <v>18716.905360638313</v>
      </c>
      <c r="AK214" s="339">
        <f t="shared" si="19"/>
        <v>18646.385864640848</v>
      </c>
      <c r="AL214" s="339">
        <f t="shared" si="19"/>
        <v>18723.734482699991</v>
      </c>
      <c r="AM214" s="339">
        <f t="shared" si="19"/>
        <v>18690.909909711459</v>
      </c>
      <c r="AN214" s="339">
        <f t="shared" si="19"/>
        <v>18385.599065224007</v>
      </c>
      <c r="AO214" s="339">
        <f t="shared" si="19"/>
        <v>18333.236718463828</v>
      </c>
      <c r="AP214" s="339">
        <f t="shared" si="19"/>
        <v>18472.853654522296</v>
      </c>
      <c r="AQ214" s="339">
        <f t="shared" si="19"/>
        <v>18382.685349885949</v>
      </c>
      <c r="AR214" s="339">
        <f t="shared" si="19"/>
        <v>18365.98484575886</v>
      </c>
      <c r="AS214" s="339">
        <f t="shared" si="19"/>
        <v>18400.560289214744</v>
      </c>
      <c r="AT214" s="339">
        <f t="shared" si="19"/>
        <v>18400.560289214744</v>
      </c>
    </row>
    <row r="215" spans="1:46" ht="14.1" customHeight="1" x14ac:dyDescent="0.25">
      <c r="A215" s="293" t="s">
        <v>353</v>
      </c>
      <c r="B215" s="293"/>
      <c r="C215" s="293"/>
      <c r="D215" s="293"/>
      <c r="E215" s="143"/>
      <c r="F215" s="293" t="s">
        <v>948</v>
      </c>
      <c r="I215" s="297" t="s">
        <v>949</v>
      </c>
      <c r="J215" s="304"/>
      <c r="K215" s="304"/>
      <c r="L215" s="304"/>
      <c r="M215" s="304"/>
      <c r="N215" s="304"/>
      <c r="O215" s="304">
        <v>4088.1693452447166</v>
      </c>
      <c r="P215" s="304">
        <v>3957.6919464162479</v>
      </c>
      <c r="Q215" s="304">
        <v>3709.142785444913</v>
      </c>
      <c r="R215" s="304">
        <v>3762.0024011888759</v>
      </c>
      <c r="S215" s="304">
        <v>3545.490834955132</v>
      </c>
      <c r="T215" s="304">
        <v>3473.634208520275</v>
      </c>
      <c r="U215" s="304">
        <v>2950.794848886329</v>
      </c>
      <c r="V215" s="304">
        <v>3367.7403066262864</v>
      </c>
      <c r="W215" s="304">
        <v>3372.7244883953863</v>
      </c>
      <c r="X215" s="304">
        <v>2794.9585220376562</v>
      </c>
      <c r="Y215" s="304">
        <v>2855.060305803805</v>
      </c>
      <c r="Z215" s="304">
        <v>2706.2238407325835</v>
      </c>
      <c r="AA215" s="304">
        <v>3140.9888934769428</v>
      </c>
      <c r="AB215" s="304">
        <v>3184.5148511728457</v>
      </c>
      <c r="AC215" s="304">
        <v>3509.5082005911281</v>
      </c>
      <c r="AD215" s="304">
        <v>2885.5017191455245</v>
      </c>
      <c r="AE215" s="304">
        <v>3455.020760076025</v>
      </c>
      <c r="AF215" s="304">
        <v>2496.1473961033025</v>
      </c>
      <c r="AG215" s="304">
        <v>2256.1177268907122</v>
      </c>
      <c r="AH215" s="304">
        <v>2490.3198571024109</v>
      </c>
      <c r="AI215" s="304">
        <v>2674.3583960738779</v>
      </c>
      <c r="AJ215" s="304">
        <v>2605.4640856033593</v>
      </c>
      <c r="AK215" s="304">
        <v>2792.9763878070385</v>
      </c>
      <c r="AL215" s="304">
        <v>3120.1091064986372</v>
      </c>
      <c r="AM215" s="304">
        <v>3072.295913234947</v>
      </c>
      <c r="AN215" s="304">
        <v>2778.8928887615566</v>
      </c>
      <c r="AO215" s="304">
        <v>2744.3579424840232</v>
      </c>
      <c r="AP215" s="304">
        <v>2716.4121209661753</v>
      </c>
      <c r="AQ215" s="304">
        <v>2764.2625826933836</v>
      </c>
      <c r="AR215" s="304">
        <v>2788.3465240913047</v>
      </c>
      <c r="AS215" s="304">
        <v>2692.1519343980822</v>
      </c>
      <c r="AT215" s="304">
        <v>2703.7314893987623</v>
      </c>
    </row>
    <row r="216" spans="1:46" ht="14.1" customHeight="1" x14ac:dyDescent="0.25">
      <c r="A216" s="283" t="s">
        <v>354</v>
      </c>
      <c r="E216" s="143"/>
      <c r="F216" s="283" t="s">
        <v>950</v>
      </c>
      <c r="I216" s="297"/>
      <c r="J216" s="339">
        <f>J217+J218</f>
        <v>0</v>
      </c>
      <c r="K216" s="339">
        <f t="shared" ref="K216:AT216" si="20">K217+K218</f>
        <v>0</v>
      </c>
      <c r="L216" s="339">
        <f t="shared" si="20"/>
        <v>0</v>
      </c>
      <c r="M216" s="339">
        <f t="shared" si="20"/>
        <v>0</v>
      </c>
      <c r="N216" s="339">
        <f t="shared" si="20"/>
        <v>0</v>
      </c>
      <c r="O216" s="339">
        <f t="shared" si="20"/>
        <v>12910.655472651295</v>
      </c>
      <c r="P216" s="339">
        <f t="shared" si="20"/>
        <v>13047.081305084168</v>
      </c>
      <c r="Q216" s="339">
        <f t="shared" si="20"/>
        <v>13424.826973708341</v>
      </c>
      <c r="R216" s="339">
        <f t="shared" si="20"/>
        <v>13550.82802522784</v>
      </c>
      <c r="S216" s="339">
        <f t="shared" si="20"/>
        <v>14056.581715442562</v>
      </c>
      <c r="T216" s="339">
        <f t="shared" si="20"/>
        <v>13843.117601085723</v>
      </c>
      <c r="U216" s="339">
        <f t="shared" si="20"/>
        <v>14449.272129962048</v>
      </c>
      <c r="V216" s="339">
        <f t="shared" si="20"/>
        <v>14083.069492206327</v>
      </c>
      <c r="W216" s="339">
        <f t="shared" si="20"/>
        <v>14082.260589062582</v>
      </c>
      <c r="X216" s="339">
        <f t="shared" si="20"/>
        <v>14771.807898219904</v>
      </c>
      <c r="Y216" s="339">
        <f t="shared" si="20"/>
        <v>14720.821048753824</v>
      </c>
      <c r="Z216" s="339">
        <f t="shared" si="20"/>
        <v>14971.962810083323</v>
      </c>
      <c r="AA216" s="339">
        <f t="shared" si="20"/>
        <v>14664.505929323681</v>
      </c>
      <c r="AB216" s="339">
        <f t="shared" si="20"/>
        <v>14713.711139582923</v>
      </c>
      <c r="AC216" s="339">
        <f t="shared" si="20"/>
        <v>14399.98232151242</v>
      </c>
      <c r="AD216" s="339">
        <f t="shared" si="20"/>
        <v>14421.742460502248</v>
      </c>
      <c r="AE216" s="339">
        <f t="shared" si="20"/>
        <v>14264.316869913248</v>
      </c>
      <c r="AF216" s="339">
        <f t="shared" si="20"/>
        <v>14980.934819548072</v>
      </c>
      <c r="AG216" s="339">
        <f t="shared" si="20"/>
        <v>15704.623313575063</v>
      </c>
      <c r="AH216" s="339">
        <f t="shared" si="20"/>
        <v>15525.355513868506</v>
      </c>
      <c r="AI216" s="339">
        <f t="shared" si="20"/>
        <v>15632.371739319491</v>
      </c>
      <c r="AJ216" s="339">
        <f t="shared" si="20"/>
        <v>16111.441275034955</v>
      </c>
      <c r="AK216" s="339">
        <f t="shared" si="20"/>
        <v>15853.409476833811</v>
      </c>
      <c r="AL216" s="339">
        <f t="shared" si="20"/>
        <v>15603.625376201353</v>
      </c>
      <c r="AM216" s="339">
        <f t="shared" si="20"/>
        <v>15618.613996476513</v>
      </c>
      <c r="AN216" s="339">
        <f t="shared" si="20"/>
        <v>15606.706176462452</v>
      </c>
      <c r="AO216" s="339">
        <f t="shared" si="20"/>
        <v>15588.878775979805</v>
      </c>
      <c r="AP216" s="339">
        <f t="shared" si="20"/>
        <v>15756.441533556121</v>
      </c>
      <c r="AQ216" s="339">
        <f t="shared" si="20"/>
        <v>15618.422767192566</v>
      </c>
      <c r="AR216" s="339">
        <f t="shared" si="20"/>
        <v>15577.638321667555</v>
      </c>
      <c r="AS216" s="339">
        <f t="shared" si="20"/>
        <v>15708.408354816662</v>
      </c>
      <c r="AT216" s="339">
        <f t="shared" si="20"/>
        <v>15696.828799815983</v>
      </c>
    </row>
    <row r="217" spans="1:46" ht="14.1" customHeight="1" x14ac:dyDescent="0.25">
      <c r="A217" s="283" t="s">
        <v>355</v>
      </c>
      <c r="E217" s="143"/>
      <c r="G217" s="283" t="s">
        <v>951</v>
      </c>
      <c r="I217" s="297" t="s">
        <v>952</v>
      </c>
      <c r="J217" s="304"/>
      <c r="K217" s="304"/>
      <c r="L217" s="304"/>
      <c r="M217" s="304"/>
      <c r="N217" s="304"/>
      <c r="O217" s="304">
        <v>2967.5031975859379</v>
      </c>
      <c r="P217" s="304">
        <v>3088.3749714753462</v>
      </c>
      <c r="Q217" s="304">
        <v>3340.5685741032521</v>
      </c>
      <c r="R217" s="304">
        <v>3338.4692781250146</v>
      </c>
      <c r="S217" s="304">
        <v>3591.5158275437475</v>
      </c>
      <c r="T217" s="304">
        <v>3657.959402545338</v>
      </c>
      <c r="U217" s="304">
        <v>4151.7303179381688</v>
      </c>
      <c r="V217" s="304">
        <v>3855.3452571762095</v>
      </c>
      <c r="W217" s="304">
        <v>3856.2355985168278</v>
      </c>
      <c r="X217" s="304">
        <v>4473.8332874179214</v>
      </c>
      <c r="Y217" s="304">
        <v>4411.1786924247963</v>
      </c>
      <c r="Z217" s="304">
        <v>4580.1241241162588</v>
      </c>
      <c r="AA217" s="304">
        <v>4140.5057650089366</v>
      </c>
      <c r="AB217" s="304">
        <v>4093.8183481567685</v>
      </c>
      <c r="AC217" s="304">
        <v>3770.1324258821815</v>
      </c>
      <c r="AD217" s="304">
        <v>4184.9620837302609</v>
      </c>
      <c r="AE217" s="304">
        <v>3319.6116107115777</v>
      </c>
      <c r="AF217" s="304">
        <v>4187.0104361111371</v>
      </c>
      <c r="AG217" s="304">
        <v>4465.9375346336783</v>
      </c>
      <c r="AH217" s="304">
        <v>4226.8144713344791</v>
      </c>
      <c r="AI217" s="304">
        <v>4313.7658424692618</v>
      </c>
      <c r="AJ217" s="304">
        <v>4398.4150672594142</v>
      </c>
      <c r="AK217" s="304">
        <v>4239.0260457621935</v>
      </c>
      <c r="AL217" s="304">
        <v>3880.4592206459852</v>
      </c>
      <c r="AM217" s="304">
        <v>4068.8289649874359</v>
      </c>
      <c r="AN217" s="304">
        <v>4179.2734374277616</v>
      </c>
      <c r="AO217" s="304">
        <v>4129.9844589084605</v>
      </c>
      <c r="AP217" s="304">
        <v>4129.2264671578296</v>
      </c>
      <c r="AQ217" s="304">
        <v>4017.7961974576256</v>
      </c>
      <c r="AR217" s="304">
        <v>3975.2535154286852</v>
      </c>
      <c r="AS217" s="304">
        <v>4033.2839053626435</v>
      </c>
      <c r="AT217" s="304">
        <v>4021.7043503619634</v>
      </c>
    </row>
    <row r="218" spans="1:46" ht="14.1" customHeight="1" x14ac:dyDescent="0.25">
      <c r="A218" s="293" t="s">
        <v>356</v>
      </c>
      <c r="B218" s="293"/>
      <c r="C218" s="293"/>
      <c r="D218" s="293"/>
      <c r="E218" s="143"/>
      <c r="F218" s="293"/>
      <c r="G218" s="292" t="s">
        <v>953</v>
      </c>
      <c r="H218" s="292"/>
      <c r="I218" s="289"/>
      <c r="J218" s="339">
        <f>SUM(J219:J223)</f>
        <v>0</v>
      </c>
      <c r="K218" s="339">
        <f t="shared" ref="K218:AT218" si="21">SUM(K219:K223)</f>
        <v>0</v>
      </c>
      <c r="L218" s="339">
        <f t="shared" si="21"/>
        <v>0</v>
      </c>
      <c r="M218" s="339">
        <f t="shared" si="21"/>
        <v>0</v>
      </c>
      <c r="N218" s="339">
        <f t="shared" si="21"/>
        <v>0</v>
      </c>
      <c r="O218" s="339">
        <f t="shared" si="21"/>
        <v>9943.1522750653567</v>
      </c>
      <c r="P218" s="339">
        <f t="shared" si="21"/>
        <v>9958.7063336088213</v>
      </c>
      <c r="Q218" s="339">
        <f t="shared" si="21"/>
        <v>10084.258399605089</v>
      </c>
      <c r="R218" s="339">
        <f t="shared" si="21"/>
        <v>10212.358747102826</v>
      </c>
      <c r="S218" s="339">
        <f t="shared" si="21"/>
        <v>10465.065887898814</v>
      </c>
      <c r="T218" s="339">
        <f t="shared" si="21"/>
        <v>10185.158198540386</v>
      </c>
      <c r="U218" s="339">
        <f t="shared" si="21"/>
        <v>10297.541812023879</v>
      </c>
      <c r="V218" s="339">
        <f t="shared" si="21"/>
        <v>10227.724235030117</v>
      </c>
      <c r="W218" s="339">
        <f t="shared" si="21"/>
        <v>10226.024990545753</v>
      </c>
      <c r="X218" s="339">
        <f t="shared" si="21"/>
        <v>10297.974610801983</v>
      </c>
      <c r="Y218" s="339">
        <f t="shared" si="21"/>
        <v>10309.642356329026</v>
      </c>
      <c r="Z218" s="339">
        <f t="shared" si="21"/>
        <v>10391.838685967065</v>
      </c>
      <c r="AA218" s="339">
        <f t="shared" si="21"/>
        <v>10524.000164314744</v>
      </c>
      <c r="AB218" s="339">
        <f t="shared" si="21"/>
        <v>10619.892791426155</v>
      </c>
      <c r="AC218" s="339">
        <f t="shared" si="21"/>
        <v>10629.849895630239</v>
      </c>
      <c r="AD218" s="339">
        <f t="shared" si="21"/>
        <v>10236.780376771987</v>
      </c>
      <c r="AE218" s="339">
        <f t="shared" si="21"/>
        <v>10944.70525920167</v>
      </c>
      <c r="AF218" s="339">
        <f t="shared" si="21"/>
        <v>10793.924383436935</v>
      </c>
      <c r="AG218" s="339">
        <f t="shared" si="21"/>
        <v>11238.685778941384</v>
      </c>
      <c r="AH218" s="339">
        <f t="shared" si="21"/>
        <v>11298.541042534027</v>
      </c>
      <c r="AI218" s="339">
        <f t="shared" si="21"/>
        <v>11318.605896850229</v>
      </c>
      <c r="AJ218" s="339">
        <f t="shared" si="21"/>
        <v>11713.026207775541</v>
      </c>
      <c r="AK218" s="339">
        <f t="shared" si="21"/>
        <v>11614.383431071617</v>
      </c>
      <c r="AL218" s="339">
        <f t="shared" si="21"/>
        <v>11723.166155555367</v>
      </c>
      <c r="AM218" s="339">
        <f t="shared" si="21"/>
        <v>11549.785031489078</v>
      </c>
      <c r="AN218" s="339">
        <f t="shared" si="21"/>
        <v>11427.432739034692</v>
      </c>
      <c r="AO218" s="339">
        <f t="shared" si="21"/>
        <v>11458.894317071345</v>
      </c>
      <c r="AP218" s="339">
        <f t="shared" si="21"/>
        <v>11627.21506639829</v>
      </c>
      <c r="AQ218" s="339">
        <f t="shared" si="21"/>
        <v>11600.626569734941</v>
      </c>
      <c r="AR218" s="339">
        <f t="shared" si="21"/>
        <v>11602.38480623887</v>
      </c>
      <c r="AS218" s="339">
        <f t="shared" si="21"/>
        <v>11675.124449454019</v>
      </c>
      <c r="AT218" s="339">
        <f t="shared" si="21"/>
        <v>11675.124449454019</v>
      </c>
    </row>
    <row r="219" spans="1:46" ht="14.1" customHeight="1" x14ac:dyDescent="0.25">
      <c r="A219" s="330" t="s">
        <v>954</v>
      </c>
      <c r="B219" s="293"/>
      <c r="C219" s="293"/>
      <c r="D219" s="293"/>
      <c r="E219" s="143"/>
      <c r="F219" s="293"/>
      <c r="G219" s="292" t="s">
        <v>955</v>
      </c>
      <c r="H219" s="292"/>
      <c r="I219" s="297" t="s">
        <v>956</v>
      </c>
      <c r="J219" s="304"/>
      <c r="K219" s="304"/>
      <c r="L219" s="304"/>
      <c r="M219" s="304"/>
      <c r="N219" s="304"/>
      <c r="O219" s="550">
        <v>689.58230739103385</v>
      </c>
      <c r="P219" s="550">
        <v>693.04914110292589</v>
      </c>
      <c r="Q219" s="550">
        <v>691.45809003522425</v>
      </c>
      <c r="R219" s="550">
        <v>694.76729173865829</v>
      </c>
      <c r="S219" s="550">
        <v>704.30515414139711</v>
      </c>
      <c r="T219" s="550">
        <v>705.96063210480565</v>
      </c>
      <c r="U219" s="550">
        <v>706.91663307849956</v>
      </c>
      <c r="V219" s="550">
        <v>708.38823303571564</v>
      </c>
      <c r="W219" s="550">
        <v>708.91694626788455</v>
      </c>
      <c r="X219" s="550">
        <v>711.73017433516486</v>
      </c>
      <c r="Y219" s="550">
        <v>709.14648488474916</v>
      </c>
      <c r="Z219" s="550">
        <v>715.50892544280487</v>
      </c>
      <c r="AA219" s="550">
        <v>720.27128004858616</v>
      </c>
      <c r="AB219" s="550">
        <v>721.59866385554415</v>
      </c>
      <c r="AC219" s="550">
        <v>723.2917229796351</v>
      </c>
      <c r="AD219" s="550">
        <v>688.82033292958567</v>
      </c>
      <c r="AE219" s="550">
        <v>945.35613776560012</v>
      </c>
      <c r="AF219" s="550">
        <v>1030.0849148434502</v>
      </c>
      <c r="AG219" s="550">
        <v>959.63301648697461</v>
      </c>
      <c r="AH219" s="550">
        <v>959.11644075351296</v>
      </c>
      <c r="AI219" s="550">
        <v>756.06088623874541</v>
      </c>
      <c r="AJ219" s="550">
        <v>782.67843949227927</v>
      </c>
      <c r="AK219" s="550">
        <v>788.74398769454581</v>
      </c>
      <c r="AL219" s="550">
        <v>775.93000870296953</v>
      </c>
      <c r="AM219" s="550">
        <v>758.66396263662284</v>
      </c>
      <c r="AN219" s="550">
        <v>802.32657787000494</v>
      </c>
      <c r="AO219" s="304">
        <v>822.96349304053797</v>
      </c>
      <c r="AP219" s="304">
        <v>824.48617134934716</v>
      </c>
      <c r="AQ219" s="304">
        <v>1279.6389938879761</v>
      </c>
      <c r="AR219" s="304">
        <v>1251.2876995678457</v>
      </c>
      <c r="AS219" s="304">
        <v>1247.2146300749694</v>
      </c>
      <c r="AT219" s="304">
        <v>1247.2146300749694</v>
      </c>
    </row>
    <row r="220" spans="1:46" ht="14.1" customHeight="1" x14ac:dyDescent="0.25">
      <c r="A220" s="330" t="s">
        <v>957</v>
      </c>
      <c r="B220" s="293"/>
      <c r="C220" s="293"/>
      <c r="D220" s="293"/>
      <c r="E220" s="143"/>
      <c r="F220" s="293"/>
      <c r="G220" s="292" t="s">
        <v>958</v>
      </c>
      <c r="H220" s="292"/>
      <c r="I220" s="297" t="s">
        <v>959</v>
      </c>
      <c r="J220" s="304"/>
      <c r="K220" s="304"/>
      <c r="L220" s="304"/>
      <c r="M220" s="304"/>
      <c r="N220" s="304"/>
      <c r="O220" s="550">
        <v>7125.2945694031805</v>
      </c>
      <c r="P220" s="550">
        <v>7129.9816688676319</v>
      </c>
      <c r="Q220" s="550">
        <v>7219.2489607684092</v>
      </c>
      <c r="R220" s="550">
        <v>7308.8004254475272</v>
      </c>
      <c r="S220" s="550">
        <v>7497.7241231856524</v>
      </c>
      <c r="T220" s="550">
        <v>7281.6049879139073</v>
      </c>
      <c r="U220" s="550">
        <v>7352.4769615207115</v>
      </c>
      <c r="V220" s="550">
        <v>7313.7278897798615</v>
      </c>
      <c r="W220" s="550">
        <v>7304.6773541024386</v>
      </c>
      <c r="X220" s="550">
        <v>7362.8318127056546</v>
      </c>
      <c r="Y220" s="550">
        <v>7374.597506536732</v>
      </c>
      <c r="Z220" s="550">
        <v>7430.1546724363079</v>
      </c>
      <c r="AA220" s="550">
        <v>7526.5204842815492</v>
      </c>
      <c r="AB220" s="550">
        <v>7600.6909367224534</v>
      </c>
      <c r="AC220" s="550">
        <v>7610.2951012800831</v>
      </c>
      <c r="AD220" s="550">
        <v>7343.2738574088153</v>
      </c>
      <c r="AE220" s="550">
        <v>7337.8705939776937</v>
      </c>
      <c r="AF220" s="550">
        <v>6933.9213684538172</v>
      </c>
      <c r="AG220" s="550">
        <v>6895.9509275520977</v>
      </c>
      <c r="AH220" s="550">
        <v>6839.4933137824055</v>
      </c>
      <c r="AI220" s="550">
        <v>6885.8556500316108</v>
      </c>
      <c r="AJ220" s="550">
        <v>7234.2292051993463</v>
      </c>
      <c r="AK220" s="550">
        <v>7191.9154397268812</v>
      </c>
      <c r="AL220" s="550">
        <v>7276.9607517650702</v>
      </c>
      <c r="AM220" s="550">
        <v>7180.7952699528914</v>
      </c>
      <c r="AN220" s="550">
        <v>7137.6118975267682</v>
      </c>
      <c r="AO220" s="304">
        <v>7126.480788210617</v>
      </c>
      <c r="AP220" s="304">
        <v>7219.4180578189389</v>
      </c>
      <c r="AQ220" s="304">
        <v>6882.5040280298836</v>
      </c>
      <c r="AR220" s="304">
        <v>6857.8448546739819</v>
      </c>
      <c r="AS220" s="304">
        <v>6882.5504633738892</v>
      </c>
      <c r="AT220" s="304">
        <v>6882.5504633738892</v>
      </c>
    </row>
    <row r="221" spans="1:46" ht="14.1" customHeight="1" x14ac:dyDescent="0.25">
      <c r="A221" s="330" t="s">
        <v>960</v>
      </c>
      <c r="B221" s="293"/>
      <c r="C221" s="293"/>
      <c r="D221" s="293"/>
      <c r="E221" s="143"/>
      <c r="F221" s="293"/>
      <c r="G221" s="292" t="s">
        <v>961</v>
      </c>
      <c r="H221" s="292"/>
      <c r="I221" s="297" t="s">
        <v>962</v>
      </c>
      <c r="J221" s="304"/>
      <c r="K221" s="304"/>
      <c r="L221" s="304"/>
      <c r="M221" s="304"/>
      <c r="N221" s="304"/>
      <c r="O221" s="550">
        <v>2128.2753982711429</v>
      </c>
      <c r="P221" s="550">
        <v>2135.6755236382637</v>
      </c>
      <c r="Q221" s="550">
        <v>2173.5513488014558</v>
      </c>
      <c r="R221" s="550">
        <v>2208.7910299166415</v>
      </c>
      <c r="S221" s="550">
        <v>2263.0366105717635</v>
      </c>
      <c r="T221" s="550">
        <v>2197.5925785216741</v>
      </c>
      <c r="U221" s="550">
        <v>2238.148217424668</v>
      </c>
      <c r="V221" s="550">
        <v>2205.6081122145392</v>
      </c>
      <c r="W221" s="550">
        <v>2212.4306901754308</v>
      </c>
      <c r="X221" s="550">
        <v>2223.4126237611636</v>
      </c>
      <c r="Y221" s="550">
        <v>2225.8983649075462</v>
      </c>
      <c r="Z221" s="550">
        <v>2246.1750880879526</v>
      </c>
      <c r="AA221" s="550">
        <v>2277.2083999846081</v>
      </c>
      <c r="AB221" s="550">
        <v>2297.6031908481555</v>
      </c>
      <c r="AC221" s="550">
        <v>2296.2630713705194</v>
      </c>
      <c r="AD221" s="550">
        <v>2204.686186433586</v>
      </c>
      <c r="AE221" s="550">
        <v>2661.478527458376</v>
      </c>
      <c r="AF221" s="550">
        <v>2829.9181001396687</v>
      </c>
      <c r="AG221" s="550">
        <v>3383.1018349023134</v>
      </c>
      <c r="AH221" s="550">
        <v>3499.9312879981071</v>
      </c>
      <c r="AI221" s="550">
        <v>3676.6893605798741</v>
      </c>
      <c r="AJ221" s="550">
        <v>3696.1185630839154</v>
      </c>
      <c r="AK221" s="550">
        <v>3633.7240036501903</v>
      </c>
      <c r="AL221" s="550">
        <v>3670.2753950873275</v>
      </c>
      <c r="AM221" s="550">
        <v>3610.3257988995638</v>
      </c>
      <c r="AN221" s="550">
        <v>3487.4942636379192</v>
      </c>
      <c r="AO221" s="304">
        <v>3509.4500358201894</v>
      </c>
      <c r="AP221" s="304">
        <v>3583.3108372300044</v>
      </c>
      <c r="AQ221" s="304">
        <v>3438.4835478170803</v>
      </c>
      <c r="AR221" s="304">
        <v>3493.252251997043</v>
      </c>
      <c r="AS221" s="304">
        <v>3545.3593560051613</v>
      </c>
      <c r="AT221" s="304">
        <v>3545.3593560051613</v>
      </c>
    </row>
    <row r="222" spans="1:46" ht="14.1" customHeight="1" x14ac:dyDescent="0.25">
      <c r="A222" s="330" t="s">
        <v>963</v>
      </c>
      <c r="B222" s="293"/>
      <c r="C222" s="293"/>
      <c r="D222" s="293"/>
      <c r="E222" s="143"/>
      <c r="F222" s="293"/>
      <c r="G222" s="292" t="s">
        <v>964</v>
      </c>
      <c r="H222" s="292"/>
      <c r="I222" s="299" t="s">
        <v>965</v>
      </c>
      <c r="J222" s="304"/>
      <c r="K222" s="304"/>
      <c r="L222" s="304"/>
      <c r="M222" s="304"/>
      <c r="N222" s="304"/>
      <c r="O222" s="550"/>
      <c r="P222" s="550"/>
      <c r="Q222" s="550"/>
      <c r="R222" s="550"/>
      <c r="S222" s="550"/>
      <c r="T222" s="550"/>
      <c r="U222" s="550"/>
      <c r="V222" s="550"/>
      <c r="W222" s="550"/>
      <c r="X222" s="550"/>
      <c r="Y222" s="550"/>
      <c r="Z222" s="550"/>
      <c r="AA222" s="550"/>
      <c r="AB222" s="550"/>
      <c r="AC222" s="550"/>
      <c r="AD222" s="550"/>
      <c r="AE222" s="550"/>
      <c r="AF222" s="550"/>
      <c r="AG222" s="550"/>
      <c r="AH222" s="550"/>
      <c r="AI222" s="550"/>
      <c r="AJ222" s="550"/>
      <c r="AK222" s="550"/>
      <c r="AL222" s="550"/>
      <c r="AM222" s="550"/>
      <c r="AN222" s="550"/>
      <c r="AO222" s="304"/>
      <c r="AP222" s="304"/>
      <c r="AQ222" s="304"/>
      <c r="AR222" s="304"/>
      <c r="AS222" s="304"/>
      <c r="AT222" s="304"/>
    </row>
    <row r="223" spans="1:46" ht="14.1" customHeight="1" x14ac:dyDescent="0.25">
      <c r="A223" s="330" t="s">
        <v>966</v>
      </c>
      <c r="B223" s="293"/>
      <c r="C223" s="293"/>
      <c r="D223" s="293"/>
      <c r="E223" s="143"/>
      <c r="F223" s="293"/>
      <c r="G223" s="292" t="s">
        <v>967</v>
      </c>
      <c r="H223" s="292"/>
      <c r="I223" s="299" t="s">
        <v>968</v>
      </c>
      <c r="J223" s="304"/>
      <c r="K223" s="304"/>
      <c r="L223" s="304"/>
      <c r="M223" s="304"/>
      <c r="N223" s="304"/>
      <c r="O223" s="550"/>
      <c r="P223" s="550"/>
      <c r="Q223" s="550"/>
      <c r="R223" s="550"/>
      <c r="S223" s="550"/>
      <c r="T223" s="550"/>
      <c r="U223" s="550"/>
      <c r="V223" s="550"/>
      <c r="W223" s="550"/>
      <c r="X223" s="550"/>
      <c r="Y223" s="550"/>
      <c r="Z223" s="550"/>
      <c r="AA223" s="550"/>
      <c r="AB223" s="550"/>
      <c r="AC223" s="550"/>
      <c r="AD223" s="550"/>
      <c r="AE223" s="550"/>
      <c r="AF223" s="550"/>
      <c r="AG223" s="550"/>
      <c r="AH223" s="550"/>
      <c r="AI223" s="550"/>
      <c r="AJ223" s="550"/>
      <c r="AK223" s="550"/>
      <c r="AL223" s="550"/>
      <c r="AM223" s="550"/>
      <c r="AN223" s="550"/>
      <c r="AO223" s="304"/>
      <c r="AP223" s="304"/>
      <c r="AQ223" s="304"/>
      <c r="AR223" s="304"/>
      <c r="AS223" s="304"/>
      <c r="AT223" s="304"/>
    </row>
    <row r="224" spans="1:46" ht="14.1" customHeight="1" x14ac:dyDescent="0.25">
      <c r="A224" s="293"/>
      <c r="B224" s="293"/>
      <c r="C224" s="293"/>
      <c r="D224" s="293"/>
      <c r="E224" s="143"/>
      <c r="F224" s="293"/>
      <c r="G224" s="292"/>
      <c r="H224" s="292"/>
      <c r="I224" s="289"/>
      <c r="J224" s="286"/>
      <c r="K224" s="286"/>
      <c r="L224" s="286"/>
      <c r="M224" s="286"/>
      <c r="N224" s="286"/>
      <c r="O224" s="286"/>
      <c r="P224" s="286"/>
      <c r="Q224" s="286"/>
      <c r="R224" s="286"/>
      <c r="S224" s="286"/>
      <c r="T224" s="286"/>
      <c r="U224" s="286"/>
      <c r="V224" s="286"/>
      <c r="W224" s="286"/>
      <c r="X224" s="286"/>
      <c r="Y224" s="286"/>
      <c r="Z224" s="286"/>
      <c r="AA224" s="286"/>
      <c r="AB224" s="286"/>
      <c r="AC224" s="286"/>
      <c r="AD224" s="286"/>
      <c r="AE224" s="286"/>
      <c r="AF224" s="286"/>
      <c r="AG224" s="286"/>
      <c r="AH224" s="286"/>
      <c r="AI224" s="286"/>
      <c r="AJ224" s="286"/>
      <c r="AK224" s="286"/>
      <c r="AL224" s="286"/>
      <c r="AM224" s="286"/>
      <c r="AN224" s="286"/>
      <c r="AO224" s="286"/>
      <c r="AP224" s="286"/>
      <c r="AQ224" s="286"/>
      <c r="AR224" s="286"/>
      <c r="AS224" s="286"/>
      <c r="AT224" s="286"/>
    </row>
    <row r="225" spans="1:46" ht="14.1" customHeight="1" x14ac:dyDescent="0.25">
      <c r="A225" s="331" t="s">
        <v>417</v>
      </c>
      <c r="B225" s="288"/>
      <c r="C225" s="288"/>
      <c r="D225" s="338" t="s">
        <v>969</v>
      </c>
      <c r="E225" s="334"/>
      <c r="F225" s="334"/>
      <c r="G225" s="334"/>
      <c r="H225" s="334"/>
      <c r="I225" s="305" t="s">
        <v>970</v>
      </c>
      <c r="J225" s="290">
        <f t="shared" ref="J225:AT225" si="22">J226+J233</f>
        <v>0</v>
      </c>
      <c r="K225" s="290">
        <f t="shared" si="22"/>
        <v>0</v>
      </c>
      <c r="L225" s="290">
        <f t="shared" si="22"/>
        <v>0</v>
      </c>
      <c r="M225" s="290">
        <f t="shared" si="22"/>
        <v>0</v>
      </c>
      <c r="N225" s="290">
        <f t="shared" si="22"/>
        <v>0</v>
      </c>
      <c r="O225" s="290">
        <f t="shared" si="22"/>
        <v>15666.406519742468</v>
      </c>
      <c r="P225" s="290">
        <f t="shared" si="22"/>
        <v>15247.043261407662</v>
      </c>
      <c r="Q225" s="290">
        <f t="shared" si="22"/>
        <v>15337.252681324197</v>
      </c>
      <c r="R225" s="290">
        <f t="shared" si="22"/>
        <v>15421.966721375595</v>
      </c>
      <c r="S225" s="290">
        <f t="shared" si="22"/>
        <v>15616.884774461005</v>
      </c>
      <c r="T225" s="290">
        <f t="shared" si="22"/>
        <v>15127.548714621576</v>
      </c>
      <c r="U225" s="290">
        <f t="shared" si="22"/>
        <v>16133.92583577673</v>
      </c>
      <c r="V225" s="290">
        <f t="shared" si="22"/>
        <v>16380.08426512342</v>
      </c>
      <c r="W225" s="290">
        <f t="shared" si="22"/>
        <v>16860.593161207304</v>
      </c>
      <c r="X225" s="290">
        <f t="shared" si="22"/>
        <v>16553.102974572961</v>
      </c>
      <c r="Y225" s="290">
        <f t="shared" si="22"/>
        <v>16414.87269072717</v>
      </c>
      <c r="Z225" s="290">
        <f t="shared" si="22"/>
        <v>16347.916186242124</v>
      </c>
      <c r="AA225" s="290">
        <f t="shared" si="22"/>
        <v>17392.202851779672</v>
      </c>
      <c r="AB225" s="290">
        <f t="shared" si="22"/>
        <v>17364.022188838833</v>
      </c>
      <c r="AC225" s="290">
        <f t="shared" si="22"/>
        <v>17849.172326312393</v>
      </c>
      <c r="AD225" s="290">
        <f t="shared" si="22"/>
        <v>16195.338447795688</v>
      </c>
      <c r="AE225" s="290">
        <f t="shared" si="22"/>
        <v>16555.924568524832</v>
      </c>
      <c r="AF225" s="290">
        <f t="shared" si="22"/>
        <v>16097.080041505509</v>
      </c>
      <c r="AG225" s="290">
        <f t="shared" si="22"/>
        <v>15924.802453931256</v>
      </c>
      <c r="AH225" s="290">
        <f t="shared" si="22"/>
        <v>15886.848247290898</v>
      </c>
      <c r="AI225" s="290">
        <f t="shared" si="22"/>
        <v>16048.14611522928</v>
      </c>
      <c r="AJ225" s="290">
        <f t="shared" si="22"/>
        <v>16408.688682100663</v>
      </c>
      <c r="AK225" s="290">
        <f t="shared" si="22"/>
        <v>15952.207947561035</v>
      </c>
      <c r="AL225" s="290">
        <f t="shared" si="22"/>
        <v>15973.991264836859</v>
      </c>
      <c r="AM225" s="290">
        <f t="shared" si="22"/>
        <v>16118.426047908157</v>
      </c>
      <c r="AN225" s="290">
        <f t="shared" si="22"/>
        <v>16046.497350402093</v>
      </c>
      <c r="AO225" s="290">
        <f t="shared" si="22"/>
        <v>16185.497301994203</v>
      </c>
      <c r="AP225" s="290">
        <f t="shared" si="22"/>
        <v>16068.625197723932</v>
      </c>
      <c r="AQ225" s="290">
        <f t="shared" si="22"/>
        <v>16093.028727167373</v>
      </c>
      <c r="AR225" s="290">
        <f t="shared" si="22"/>
        <v>15503.140116283268</v>
      </c>
      <c r="AS225" s="290">
        <f t="shared" si="22"/>
        <v>15869.657277922463</v>
      </c>
      <c r="AT225" s="290">
        <f t="shared" si="22"/>
        <v>15824.254815849683</v>
      </c>
    </row>
    <row r="226" spans="1:46" s="2" customFormat="1" ht="14.1" customHeight="1" x14ac:dyDescent="0.25">
      <c r="A226" s="283" t="s">
        <v>418</v>
      </c>
      <c r="B226" s="283"/>
      <c r="C226" s="283"/>
      <c r="E226" s="283" t="s">
        <v>971</v>
      </c>
      <c r="I226" s="341"/>
      <c r="J226" s="339">
        <f>J227+J228</f>
        <v>0</v>
      </c>
      <c r="K226" s="339">
        <f t="shared" ref="K226:AT226" si="23">K227+K228</f>
        <v>0</v>
      </c>
      <c r="L226" s="339">
        <f t="shared" si="23"/>
        <v>0</v>
      </c>
      <c r="M226" s="339">
        <f t="shared" si="23"/>
        <v>0</v>
      </c>
      <c r="N226" s="339">
        <f t="shared" si="23"/>
        <v>0</v>
      </c>
      <c r="O226" s="339">
        <f t="shared" si="23"/>
        <v>3265.5984336210895</v>
      </c>
      <c r="P226" s="339">
        <f t="shared" si="23"/>
        <v>2857.6339968279117</v>
      </c>
      <c r="Q226" s="339">
        <f t="shared" si="23"/>
        <v>2840.801080131886</v>
      </c>
      <c r="R226" s="339">
        <f t="shared" si="23"/>
        <v>2817.4598515182206</v>
      </c>
      <c r="S226" s="339">
        <f t="shared" si="23"/>
        <v>2754.363014806484</v>
      </c>
      <c r="T226" s="339">
        <f t="shared" si="23"/>
        <v>2510.206983562126</v>
      </c>
      <c r="U226" s="339">
        <f t="shared" si="23"/>
        <v>3278.5779826369749</v>
      </c>
      <c r="V226" s="339">
        <f t="shared" si="23"/>
        <v>3555.4347899998675</v>
      </c>
      <c r="W226" s="339">
        <f t="shared" si="23"/>
        <v>3999.0707083883408</v>
      </c>
      <c r="X226" s="339">
        <f t="shared" si="23"/>
        <v>3561.0873346018843</v>
      </c>
      <c r="Y226" s="339">
        <f t="shared" si="23"/>
        <v>3350.8415074126333</v>
      </c>
      <c r="Z226" s="339">
        <f t="shared" si="23"/>
        <v>3325.1383682072765</v>
      </c>
      <c r="AA226" s="339">
        <f t="shared" si="23"/>
        <v>4150.8888810121143</v>
      </c>
      <c r="AB226" s="339">
        <f t="shared" si="23"/>
        <v>4020.6212591450403</v>
      </c>
      <c r="AC226" s="339">
        <f t="shared" si="23"/>
        <v>4582.5645795264509</v>
      </c>
      <c r="AD226" s="339">
        <f t="shared" si="23"/>
        <v>3329.9402669373558</v>
      </c>
      <c r="AE226" s="339">
        <f t="shared" si="23"/>
        <v>3820.0793516169792</v>
      </c>
      <c r="AF226" s="339">
        <f t="shared" si="23"/>
        <v>3337.7428157937838</v>
      </c>
      <c r="AG226" s="339">
        <f t="shared" si="23"/>
        <v>2934.9877195340555</v>
      </c>
      <c r="AH226" s="339">
        <f t="shared" si="23"/>
        <v>2826.7252747258913</v>
      </c>
      <c r="AI226" s="339">
        <f t="shared" si="23"/>
        <v>2829.1624979268604</v>
      </c>
      <c r="AJ226" s="339">
        <f t="shared" si="23"/>
        <v>2901.3112882775422</v>
      </c>
      <c r="AK226" s="339">
        <f t="shared" si="23"/>
        <v>2488.2869217189382</v>
      </c>
      <c r="AL226" s="339">
        <f t="shared" si="23"/>
        <v>2536.4364311768845</v>
      </c>
      <c r="AM226" s="339">
        <f t="shared" si="23"/>
        <v>2575.3365437309185</v>
      </c>
      <c r="AN226" s="339">
        <f t="shared" si="23"/>
        <v>2739.3527946451186</v>
      </c>
      <c r="AO226" s="339">
        <f t="shared" si="23"/>
        <v>2940.8452284664236</v>
      </c>
      <c r="AP226" s="339">
        <f t="shared" si="23"/>
        <v>2747.765370477242</v>
      </c>
      <c r="AQ226" s="339">
        <f t="shared" si="23"/>
        <v>2951.7370949018118</v>
      </c>
      <c r="AR226" s="339">
        <f t="shared" si="23"/>
        <v>2475.9029096160975</v>
      </c>
      <c r="AS226" s="339">
        <f t="shared" si="23"/>
        <v>2839.6719765620001</v>
      </c>
      <c r="AT226" s="339">
        <f t="shared" si="23"/>
        <v>2757.0738635233001</v>
      </c>
    </row>
    <row r="227" spans="1:46" s="2" customFormat="1" ht="14.1" customHeight="1" x14ac:dyDescent="0.25">
      <c r="A227" s="283" t="s">
        <v>419</v>
      </c>
      <c r="B227" s="283"/>
      <c r="C227" s="283"/>
      <c r="D227" s="283"/>
      <c r="F227" s="283" t="s">
        <v>972</v>
      </c>
      <c r="I227" s="341"/>
      <c r="J227" s="304">
        <v>0</v>
      </c>
      <c r="K227" s="304">
        <v>0</v>
      </c>
      <c r="L227" s="304">
        <v>0</v>
      </c>
      <c r="M227" s="304">
        <v>0</v>
      </c>
      <c r="N227" s="304">
        <v>0</v>
      </c>
      <c r="O227" s="304">
        <v>0</v>
      </c>
      <c r="P227" s="304">
        <v>0</v>
      </c>
      <c r="Q227" s="304">
        <v>0</v>
      </c>
      <c r="R227" s="304">
        <v>0</v>
      </c>
      <c r="S227" s="304">
        <v>0</v>
      </c>
      <c r="T227" s="304">
        <v>0</v>
      </c>
      <c r="U227" s="304">
        <v>0</v>
      </c>
      <c r="V227" s="304">
        <v>0</v>
      </c>
      <c r="W227" s="304">
        <v>0</v>
      </c>
      <c r="X227" s="304">
        <v>0</v>
      </c>
      <c r="Y227" s="304">
        <v>0</v>
      </c>
      <c r="Z227" s="304">
        <v>0</v>
      </c>
      <c r="AA227" s="304">
        <v>0</v>
      </c>
      <c r="AB227" s="304">
        <v>0</v>
      </c>
      <c r="AC227" s="304">
        <v>0</v>
      </c>
      <c r="AD227" s="304">
        <v>0</v>
      </c>
      <c r="AE227" s="304">
        <v>0</v>
      </c>
      <c r="AF227" s="304">
        <v>0</v>
      </c>
      <c r="AG227" s="304">
        <v>0</v>
      </c>
      <c r="AH227" s="304">
        <v>0</v>
      </c>
      <c r="AI227" s="304">
        <v>0</v>
      </c>
      <c r="AJ227" s="304">
        <v>0</v>
      </c>
      <c r="AK227" s="304">
        <v>0</v>
      </c>
      <c r="AL227" s="304">
        <v>0</v>
      </c>
      <c r="AM227" s="304">
        <v>0</v>
      </c>
      <c r="AN227" s="304">
        <v>0</v>
      </c>
      <c r="AO227" s="304">
        <v>0</v>
      </c>
      <c r="AP227" s="304">
        <v>0</v>
      </c>
      <c r="AQ227" s="304">
        <v>0</v>
      </c>
      <c r="AR227" s="304">
        <v>0</v>
      </c>
      <c r="AS227" s="304">
        <v>0</v>
      </c>
      <c r="AT227" s="304">
        <v>1</v>
      </c>
    </row>
    <row r="228" spans="1:46" s="2" customFormat="1" ht="14.1" customHeight="1" x14ac:dyDescent="0.25">
      <c r="A228" s="283" t="s">
        <v>420</v>
      </c>
      <c r="B228" s="283"/>
      <c r="C228" s="283"/>
      <c r="D228" s="283"/>
      <c r="F228" s="283" t="s">
        <v>973</v>
      </c>
      <c r="I228" s="341"/>
      <c r="J228" s="339">
        <f>SUM(J229:J232)</f>
        <v>0</v>
      </c>
      <c r="K228" s="339">
        <f t="shared" ref="K228:AJ228" si="24">SUM(K229:K232)</f>
        <v>0</v>
      </c>
      <c r="L228" s="339">
        <f t="shared" si="24"/>
        <v>0</v>
      </c>
      <c r="M228" s="339">
        <f t="shared" si="24"/>
        <v>0</v>
      </c>
      <c r="N228" s="339">
        <f t="shared" si="24"/>
        <v>0</v>
      </c>
      <c r="O228" s="339">
        <f t="shared" si="24"/>
        <v>3265.5984336210895</v>
      </c>
      <c r="P228" s="339">
        <f t="shared" si="24"/>
        <v>2857.6339968279117</v>
      </c>
      <c r="Q228" s="339">
        <f t="shared" si="24"/>
        <v>2840.801080131886</v>
      </c>
      <c r="R228" s="339">
        <f t="shared" si="24"/>
        <v>2817.4598515182206</v>
      </c>
      <c r="S228" s="339">
        <f t="shared" si="24"/>
        <v>2754.363014806484</v>
      </c>
      <c r="T228" s="339">
        <f t="shared" si="24"/>
        <v>2510.206983562126</v>
      </c>
      <c r="U228" s="339">
        <f t="shared" si="24"/>
        <v>3278.5779826369749</v>
      </c>
      <c r="V228" s="339">
        <f t="shared" si="24"/>
        <v>3555.4347899998675</v>
      </c>
      <c r="W228" s="339">
        <f t="shared" si="24"/>
        <v>3999.0707083883408</v>
      </c>
      <c r="X228" s="339">
        <f t="shared" si="24"/>
        <v>3561.0873346018843</v>
      </c>
      <c r="Y228" s="339">
        <f t="shared" si="24"/>
        <v>3350.8415074126333</v>
      </c>
      <c r="Z228" s="339">
        <f t="shared" si="24"/>
        <v>3325.1383682072765</v>
      </c>
      <c r="AA228" s="339">
        <f t="shared" si="24"/>
        <v>4150.8888810121143</v>
      </c>
      <c r="AB228" s="339">
        <f t="shared" si="24"/>
        <v>4020.6212591450403</v>
      </c>
      <c r="AC228" s="339">
        <f t="shared" si="24"/>
        <v>4582.5645795264509</v>
      </c>
      <c r="AD228" s="339">
        <f t="shared" si="24"/>
        <v>3329.9402669373558</v>
      </c>
      <c r="AE228" s="339">
        <f t="shared" si="24"/>
        <v>3820.0793516169792</v>
      </c>
      <c r="AF228" s="339">
        <f t="shared" si="24"/>
        <v>3337.7428157937838</v>
      </c>
      <c r="AG228" s="339">
        <f t="shared" si="24"/>
        <v>2934.9877195340555</v>
      </c>
      <c r="AH228" s="339">
        <f t="shared" si="24"/>
        <v>2826.7252747258913</v>
      </c>
      <c r="AI228" s="339">
        <f t="shared" si="24"/>
        <v>2829.1624979268604</v>
      </c>
      <c r="AJ228" s="339">
        <f t="shared" si="24"/>
        <v>2901.3112882775422</v>
      </c>
      <c r="AK228" s="339">
        <f t="shared" ref="AK228:AT228" si="25">SUM(AK229:AK232)</f>
        <v>2488.2869217189382</v>
      </c>
      <c r="AL228" s="339">
        <f t="shared" si="25"/>
        <v>2536.4364311768845</v>
      </c>
      <c r="AM228" s="339">
        <f t="shared" si="25"/>
        <v>2575.3365437309185</v>
      </c>
      <c r="AN228" s="339">
        <f t="shared" si="25"/>
        <v>2739.3527946451186</v>
      </c>
      <c r="AO228" s="339">
        <f t="shared" si="25"/>
        <v>2940.8452284664236</v>
      </c>
      <c r="AP228" s="339">
        <f t="shared" si="25"/>
        <v>2747.765370477242</v>
      </c>
      <c r="AQ228" s="339">
        <f t="shared" si="25"/>
        <v>2951.7370949018118</v>
      </c>
      <c r="AR228" s="339">
        <f t="shared" si="25"/>
        <v>2475.9029096160975</v>
      </c>
      <c r="AS228" s="339">
        <f t="shared" si="25"/>
        <v>2839.6719765620001</v>
      </c>
      <c r="AT228" s="339">
        <f t="shared" si="25"/>
        <v>2756.0738635233001</v>
      </c>
    </row>
    <row r="229" spans="1:46" s="2" customFormat="1" ht="14.1" customHeight="1" x14ac:dyDescent="0.25">
      <c r="A229" s="330" t="s">
        <v>974</v>
      </c>
      <c r="B229" s="283"/>
      <c r="C229" s="283"/>
      <c r="D229" s="283"/>
      <c r="E229" s="283"/>
      <c r="F229" s="283"/>
      <c r="G229" s="143" t="s">
        <v>936</v>
      </c>
      <c r="H229" s="143"/>
      <c r="I229" s="305" t="s">
        <v>937</v>
      </c>
      <c r="J229" s="340"/>
      <c r="K229" s="340"/>
      <c r="L229" s="340"/>
      <c r="M229" s="340"/>
      <c r="N229" s="340"/>
      <c r="O229" s="550">
        <v>2455.1997712865095</v>
      </c>
      <c r="P229" s="550">
        <v>2062.5702030720149</v>
      </c>
      <c r="Q229" s="550">
        <v>2058.0935382316479</v>
      </c>
      <c r="R229" s="550">
        <v>2002.9524867005355</v>
      </c>
      <c r="S229" s="550">
        <v>1902.2430954024205</v>
      </c>
      <c r="T229" s="550">
        <v>1669.4747580007227</v>
      </c>
      <c r="U229" s="550">
        <v>2593.7660618390178</v>
      </c>
      <c r="V229" s="550">
        <v>2500.0171366940413</v>
      </c>
      <c r="W229" s="550">
        <v>2902.8706888642519</v>
      </c>
      <c r="X229" s="550">
        <v>2595.4069418894114</v>
      </c>
      <c r="Y229" s="550">
        <v>2471.1389983850904</v>
      </c>
      <c r="Z229" s="550">
        <v>2483.8045610465238</v>
      </c>
      <c r="AA229" s="550">
        <v>2892.315819965148</v>
      </c>
      <c r="AB229" s="550">
        <v>2784.5615983791622</v>
      </c>
      <c r="AC229" s="550">
        <v>3077.1349420128554</v>
      </c>
      <c r="AD229" s="550">
        <v>2414.8622375279656</v>
      </c>
      <c r="AE229" s="550">
        <v>2436.7098602633864</v>
      </c>
      <c r="AF229" s="550">
        <v>2540.9165386497839</v>
      </c>
      <c r="AG229" s="550">
        <v>2061.020534441971</v>
      </c>
      <c r="AH229" s="550">
        <v>2009.6660492999265</v>
      </c>
      <c r="AI229" s="550">
        <v>2069.8120790602579</v>
      </c>
      <c r="AJ229" s="550">
        <v>2189.5165691327684</v>
      </c>
      <c r="AK229" s="550">
        <v>1788.1573939097991</v>
      </c>
      <c r="AL229" s="550">
        <v>1822.6378047912276</v>
      </c>
      <c r="AM229" s="550">
        <v>1949.8996917149386</v>
      </c>
      <c r="AN229" s="550">
        <v>2061.2844909243727</v>
      </c>
      <c r="AO229" s="473">
        <v>2216.7164317135007</v>
      </c>
      <c r="AP229" s="473">
        <v>2000.1970215785243</v>
      </c>
      <c r="AQ229" s="473">
        <v>2235.2815253929657</v>
      </c>
      <c r="AR229" s="473">
        <v>1790.108120245754</v>
      </c>
      <c r="AS229" s="473">
        <v>1965.7093726393114</v>
      </c>
      <c r="AT229" s="473">
        <v>1958.0988738342912</v>
      </c>
    </row>
    <row r="230" spans="1:46" s="2" customFormat="1" ht="14.1" customHeight="1" x14ac:dyDescent="0.25">
      <c r="A230" s="330" t="s">
        <v>975</v>
      </c>
      <c r="B230" s="283"/>
      <c r="C230" s="283"/>
      <c r="D230" s="283"/>
      <c r="E230" s="283"/>
      <c r="F230" s="283"/>
      <c r="G230" s="143" t="s">
        <v>939</v>
      </c>
      <c r="H230" s="143"/>
      <c r="I230" s="305" t="s">
        <v>940</v>
      </c>
      <c r="J230" s="340"/>
      <c r="K230" s="340"/>
      <c r="L230" s="340"/>
      <c r="M230" s="340"/>
      <c r="N230" s="340"/>
      <c r="O230" s="550">
        <v>278.43786056655</v>
      </c>
      <c r="P230" s="550">
        <v>264.63639562317002</v>
      </c>
      <c r="Q230" s="550">
        <v>247.66831898928001</v>
      </c>
      <c r="R230" s="550">
        <v>275.68005076124996</v>
      </c>
      <c r="S230" s="550">
        <v>274.67613047006995</v>
      </c>
      <c r="T230" s="550">
        <v>263.54540830500002</v>
      </c>
      <c r="U230" s="550">
        <v>107.22436071291</v>
      </c>
      <c r="V230" s="550">
        <v>467.58451851279</v>
      </c>
      <c r="W230" s="550">
        <v>505.1984554224</v>
      </c>
      <c r="X230" s="550">
        <v>368.95214247300004</v>
      </c>
      <c r="Y230" s="550">
        <v>270.58536961200002</v>
      </c>
      <c r="Z230" s="550">
        <v>234.21473461799999</v>
      </c>
      <c r="AA230" s="550">
        <v>655.27128778500003</v>
      </c>
      <c r="AB230" s="550">
        <v>626.8442576220001</v>
      </c>
      <c r="AC230" s="550">
        <v>909.8381602889998</v>
      </c>
      <c r="AD230" s="550">
        <v>326.88110683799999</v>
      </c>
      <c r="AE230" s="550">
        <v>804.78377326799978</v>
      </c>
      <c r="AF230" s="550">
        <v>205.52599947600001</v>
      </c>
      <c r="AG230" s="550">
        <v>300.52739758500013</v>
      </c>
      <c r="AH230" s="550">
        <v>238.14127299600003</v>
      </c>
      <c r="AI230" s="550">
        <v>193.34081879999997</v>
      </c>
      <c r="AJ230" s="550">
        <v>193.34081879999997</v>
      </c>
      <c r="AK230" s="550">
        <v>194.29260499800003</v>
      </c>
      <c r="AL230" s="550">
        <v>226.64825334900002</v>
      </c>
      <c r="AM230" s="550">
        <v>147.30694804175357</v>
      </c>
      <c r="AN230" s="550">
        <v>207.2776861212806</v>
      </c>
      <c r="AO230" s="473">
        <v>266.09915468735733</v>
      </c>
      <c r="AP230" s="473">
        <v>300.71825049058759</v>
      </c>
      <c r="AQ230" s="473">
        <v>276.03071236589835</v>
      </c>
      <c r="AR230" s="473">
        <v>256.65627051460308</v>
      </c>
      <c r="AS230" s="473">
        <v>442.7584565025798</v>
      </c>
      <c r="AT230" s="473">
        <v>360.15853250915552</v>
      </c>
    </row>
    <row r="231" spans="1:46" s="2" customFormat="1" ht="14.1" customHeight="1" x14ac:dyDescent="0.25">
      <c r="A231" s="330" t="s">
        <v>976</v>
      </c>
      <c r="B231" s="283"/>
      <c r="C231" s="283"/>
      <c r="D231" s="283"/>
      <c r="E231" s="283"/>
      <c r="F231" s="283"/>
      <c r="G231" s="143" t="s">
        <v>942</v>
      </c>
      <c r="H231" s="143"/>
      <c r="I231" s="305" t="s">
        <v>943</v>
      </c>
      <c r="J231" s="340"/>
      <c r="K231" s="340"/>
      <c r="L231" s="340"/>
      <c r="M231" s="340"/>
      <c r="N231" s="340"/>
      <c r="O231" s="550">
        <v>531.96080176802957</v>
      </c>
      <c r="P231" s="550">
        <v>530.42739813272681</v>
      </c>
      <c r="Q231" s="550">
        <v>535.03922291095819</v>
      </c>
      <c r="R231" s="550">
        <v>538.8273140564354</v>
      </c>
      <c r="S231" s="550">
        <v>577.44378893399312</v>
      </c>
      <c r="T231" s="550">
        <v>577.18681725640317</v>
      </c>
      <c r="U231" s="550">
        <v>577.58756008504736</v>
      </c>
      <c r="V231" s="550">
        <v>587.83313479303638</v>
      </c>
      <c r="W231" s="550">
        <v>591.00156410168881</v>
      </c>
      <c r="X231" s="550">
        <v>596.7282502394728</v>
      </c>
      <c r="Y231" s="550">
        <v>609.1171394155424</v>
      </c>
      <c r="Z231" s="550">
        <v>607.11907254275263</v>
      </c>
      <c r="AA231" s="550">
        <v>603.30177326196645</v>
      </c>
      <c r="AB231" s="550">
        <v>609.21540314387789</v>
      </c>
      <c r="AC231" s="550">
        <v>595.59147722459579</v>
      </c>
      <c r="AD231" s="550">
        <v>588.19692257139025</v>
      </c>
      <c r="AE231" s="550">
        <v>578.58571808559316</v>
      </c>
      <c r="AF231" s="550">
        <v>591.30027766800026</v>
      </c>
      <c r="AG231" s="550">
        <v>573.43978750708459</v>
      </c>
      <c r="AH231" s="550">
        <v>578.91795242996466</v>
      </c>
      <c r="AI231" s="550">
        <v>566.00960006660262</v>
      </c>
      <c r="AJ231" s="550">
        <v>518.45390034477384</v>
      </c>
      <c r="AK231" s="550">
        <v>505.83692281113895</v>
      </c>
      <c r="AL231" s="550">
        <v>487.1503730366573</v>
      </c>
      <c r="AM231" s="550">
        <v>478.12990397422624</v>
      </c>
      <c r="AN231" s="550">
        <v>470.79061759946535</v>
      </c>
      <c r="AO231" s="473">
        <v>458.02964206556533</v>
      </c>
      <c r="AP231" s="473">
        <v>446.85009840813041</v>
      </c>
      <c r="AQ231" s="473">
        <v>440.42485714294753</v>
      </c>
      <c r="AR231" s="473">
        <v>429.13851885574036</v>
      </c>
      <c r="AS231" s="473">
        <v>431.20414742010854</v>
      </c>
      <c r="AT231" s="473">
        <v>437.81645717985327</v>
      </c>
    </row>
    <row r="232" spans="1:46" s="2" customFormat="1" ht="14.1" customHeight="1" x14ac:dyDescent="0.25">
      <c r="A232" s="330" t="s">
        <v>977</v>
      </c>
      <c r="B232" s="283"/>
      <c r="C232" s="283"/>
      <c r="D232" s="283"/>
      <c r="E232" s="283"/>
      <c r="F232" s="283"/>
      <c r="G232" s="143" t="s">
        <v>945</v>
      </c>
      <c r="H232" s="143"/>
      <c r="I232" s="299" t="s">
        <v>946</v>
      </c>
      <c r="J232" s="340"/>
      <c r="K232" s="340"/>
      <c r="L232" s="340"/>
      <c r="M232" s="340"/>
      <c r="N232" s="340"/>
      <c r="O232" s="550"/>
      <c r="P232" s="550"/>
      <c r="Q232" s="550"/>
      <c r="R232" s="550"/>
      <c r="S232" s="550"/>
      <c r="T232" s="550"/>
      <c r="U232" s="550"/>
      <c r="V232" s="550"/>
      <c r="W232" s="550"/>
      <c r="X232" s="550"/>
      <c r="Y232" s="550"/>
      <c r="Z232" s="550"/>
      <c r="AA232" s="550"/>
      <c r="AB232" s="550"/>
      <c r="AC232" s="550"/>
      <c r="AD232" s="550"/>
      <c r="AE232" s="550"/>
      <c r="AF232" s="550"/>
      <c r="AG232" s="550"/>
      <c r="AH232" s="550"/>
      <c r="AI232" s="550"/>
      <c r="AJ232" s="550"/>
      <c r="AK232" s="550"/>
      <c r="AL232" s="550"/>
      <c r="AM232" s="550"/>
      <c r="AN232" s="550"/>
      <c r="AO232" s="473"/>
      <c r="AP232" s="473"/>
      <c r="AQ232" s="473"/>
      <c r="AR232" s="473"/>
      <c r="AS232" s="473"/>
      <c r="AT232" s="473"/>
    </row>
    <row r="233" spans="1:46" s="2" customFormat="1" ht="14.1" customHeight="1" x14ac:dyDescent="0.25">
      <c r="A233" s="293" t="s">
        <v>421</v>
      </c>
      <c r="B233" s="293"/>
      <c r="C233" s="293"/>
      <c r="E233" s="293" t="s">
        <v>978</v>
      </c>
      <c r="F233" s="293"/>
      <c r="G233" s="292"/>
      <c r="H233" s="292"/>
      <c r="I233" s="289"/>
      <c r="J233" s="339">
        <f>J234+J235</f>
        <v>0</v>
      </c>
      <c r="K233" s="339">
        <f t="shared" ref="K233:AT233" si="26">K234+K235</f>
        <v>0</v>
      </c>
      <c r="L233" s="339">
        <f t="shared" si="26"/>
        <v>0</v>
      </c>
      <c r="M233" s="339">
        <f t="shared" si="26"/>
        <v>0</v>
      </c>
      <c r="N233" s="339">
        <f t="shared" si="26"/>
        <v>0</v>
      </c>
      <c r="O233" s="339">
        <f t="shared" si="26"/>
        <v>12400.808086121378</v>
      </c>
      <c r="P233" s="339">
        <f t="shared" si="26"/>
        <v>12389.40926457975</v>
      </c>
      <c r="Q233" s="339">
        <f t="shared" si="26"/>
        <v>12496.451601192312</v>
      </c>
      <c r="R233" s="339">
        <f t="shared" si="26"/>
        <v>12604.506869857374</v>
      </c>
      <c r="S233" s="339">
        <f t="shared" si="26"/>
        <v>12862.521759654521</v>
      </c>
      <c r="T233" s="339">
        <f t="shared" si="26"/>
        <v>12617.34173105945</v>
      </c>
      <c r="U233" s="339">
        <f t="shared" si="26"/>
        <v>12855.347853139756</v>
      </c>
      <c r="V233" s="339">
        <f t="shared" si="26"/>
        <v>12824.649475123551</v>
      </c>
      <c r="W233" s="339">
        <f t="shared" si="26"/>
        <v>12861.522452818963</v>
      </c>
      <c r="X233" s="339">
        <f t="shared" si="26"/>
        <v>12992.015639971076</v>
      </c>
      <c r="Y233" s="339">
        <f t="shared" si="26"/>
        <v>13064.031183314539</v>
      </c>
      <c r="Z233" s="339">
        <f t="shared" si="26"/>
        <v>13022.777818034849</v>
      </c>
      <c r="AA233" s="339">
        <f t="shared" si="26"/>
        <v>13241.313970767556</v>
      </c>
      <c r="AB233" s="339">
        <f t="shared" si="26"/>
        <v>13343.400929693793</v>
      </c>
      <c r="AC233" s="339">
        <f t="shared" si="26"/>
        <v>13266.607746785943</v>
      </c>
      <c r="AD233" s="339">
        <f t="shared" si="26"/>
        <v>12865.398180858332</v>
      </c>
      <c r="AE233" s="339">
        <f t="shared" si="26"/>
        <v>12735.845216907852</v>
      </c>
      <c r="AF233" s="339">
        <f t="shared" si="26"/>
        <v>12759.337225711726</v>
      </c>
      <c r="AG233" s="339">
        <f t="shared" si="26"/>
        <v>12989.8147343972</v>
      </c>
      <c r="AH233" s="339">
        <f t="shared" si="26"/>
        <v>13060.122972565006</v>
      </c>
      <c r="AI233" s="339">
        <f t="shared" si="26"/>
        <v>13218.98361730242</v>
      </c>
      <c r="AJ233" s="339">
        <f t="shared" si="26"/>
        <v>13507.377393823121</v>
      </c>
      <c r="AK233" s="339">
        <f t="shared" si="26"/>
        <v>13463.921025842097</v>
      </c>
      <c r="AL233" s="339">
        <f t="shared" si="26"/>
        <v>13437.554833659975</v>
      </c>
      <c r="AM233" s="339">
        <f t="shared" si="26"/>
        <v>13543.089504177238</v>
      </c>
      <c r="AN233" s="339">
        <f t="shared" si="26"/>
        <v>13307.144555756975</v>
      </c>
      <c r="AO233" s="339">
        <f t="shared" si="26"/>
        <v>13244.652073527779</v>
      </c>
      <c r="AP233" s="339">
        <f t="shared" si="26"/>
        <v>13320.85982724669</v>
      </c>
      <c r="AQ233" s="339">
        <f t="shared" si="26"/>
        <v>13141.291632265562</v>
      </c>
      <c r="AR233" s="339">
        <f t="shared" si="26"/>
        <v>13027.237206667171</v>
      </c>
      <c r="AS233" s="339">
        <f t="shared" si="26"/>
        <v>13029.985301360462</v>
      </c>
      <c r="AT233" s="339">
        <f t="shared" si="26"/>
        <v>13067.180952326384</v>
      </c>
    </row>
    <row r="234" spans="1:46" s="2" customFormat="1" ht="14.1" customHeight="1" x14ac:dyDescent="0.25">
      <c r="A234" s="293" t="s">
        <v>422</v>
      </c>
      <c r="B234" s="293"/>
      <c r="C234" s="293"/>
      <c r="D234" s="293"/>
      <c r="F234" s="293" t="s">
        <v>979</v>
      </c>
      <c r="I234" s="297" t="s">
        <v>949</v>
      </c>
      <c r="J234" s="304"/>
      <c r="K234" s="304"/>
      <c r="L234" s="304"/>
      <c r="M234" s="304"/>
      <c r="N234" s="304"/>
      <c r="O234" s="550">
        <v>3679.3524107202456</v>
      </c>
      <c r="P234" s="550">
        <v>3561.9227517746226</v>
      </c>
      <c r="Q234" s="550">
        <v>3338.2285069004215</v>
      </c>
      <c r="R234" s="550">
        <v>3385.8021610699875</v>
      </c>
      <c r="S234" s="550">
        <v>3190.9417514596189</v>
      </c>
      <c r="T234" s="550">
        <v>3126.2707876682466</v>
      </c>
      <c r="U234" s="550">
        <v>2655.7153639976959</v>
      </c>
      <c r="V234" s="550">
        <v>3030.9662759636567</v>
      </c>
      <c r="W234" s="550">
        <v>3035.4520395558484</v>
      </c>
      <c r="X234" s="550">
        <v>2515.4626698338902</v>
      </c>
      <c r="Y234" s="550">
        <v>2569.5542752234242</v>
      </c>
      <c r="Z234" s="550">
        <v>2435.601456659324</v>
      </c>
      <c r="AA234" s="550">
        <v>2826.8900041292472</v>
      </c>
      <c r="AB234" s="550">
        <v>2866.0633660555613</v>
      </c>
      <c r="AC234" s="550">
        <v>3158.557380532015</v>
      </c>
      <c r="AD234" s="550">
        <v>2596.9515472309718</v>
      </c>
      <c r="AE234" s="550">
        <v>3109.5186840684219</v>
      </c>
      <c r="AF234" s="550">
        <v>2246.5326564929719</v>
      </c>
      <c r="AG234" s="550">
        <v>2030.5059542016411</v>
      </c>
      <c r="AH234" s="550">
        <v>2241.2878713921696</v>
      </c>
      <c r="AI234" s="550">
        <v>2406.9225564664889</v>
      </c>
      <c r="AJ234" s="550">
        <v>2344.9176770430231</v>
      </c>
      <c r="AK234" s="550">
        <v>2513.6787490263337</v>
      </c>
      <c r="AL234" s="550">
        <v>2808.0981958487728</v>
      </c>
      <c r="AM234" s="550">
        <v>2765.0663219114526</v>
      </c>
      <c r="AN234" s="550">
        <v>2501.0035998854</v>
      </c>
      <c r="AO234" s="304">
        <v>2469.922148235622</v>
      </c>
      <c r="AP234" s="304">
        <v>2444.7709088695592</v>
      </c>
      <c r="AQ234" s="304">
        <v>2487.8363244240454</v>
      </c>
      <c r="AR234" s="304">
        <v>2509.5118716821753</v>
      </c>
      <c r="AS234" s="304">
        <v>2422.9367409582737</v>
      </c>
      <c r="AT234" s="304">
        <v>2433.3583404588858</v>
      </c>
    </row>
    <row r="235" spans="1:46" s="2" customFormat="1" ht="14.1" customHeight="1" x14ac:dyDescent="0.25">
      <c r="A235" s="283" t="s">
        <v>423</v>
      </c>
      <c r="B235" s="283"/>
      <c r="C235" s="283"/>
      <c r="D235" s="283"/>
      <c r="F235" s="283" t="s">
        <v>980</v>
      </c>
      <c r="I235" s="297"/>
      <c r="J235" s="339">
        <f>J236+J237</f>
        <v>0</v>
      </c>
      <c r="K235" s="339">
        <f t="shared" ref="K235:AT235" si="27">K236+K237</f>
        <v>0</v>
      </c>
      <c r="L235" s="339">
        <f t="shared" si="27"/>
        <v>0</v>
      </c>
      <c r="M235" s="339">
        <f t="shared" si="27"/>
        <v>0</v>
      </c>
      <c r="N235" s="339">
        <f t="shared" si="27"/>
        <v>0</v>
      </c>
      <c r="O235" s="339">
        <f t="shared" si="27"/>
        <v>8721.4556754011319</v>
      </c>
      <c r="P235" s="339">
        <f t="shared" si="27"/>
        <v>8827.4865128051279</v>
      </c>
      <c r="Q235" s="339">
        <f t="shared" si="27"/>
        <v>9158.2230942918904</v>
      </c>
      <c r="R235" s="339">
        <f t="shared" si="27"/>
        <v>9218.7047087873871</v>
      </c>
      <c r="S235" s="339">
        <f t="shared" si="27"/>
        <v>9671.5800081949019</v>
      </c>
      <c r="T235" s="339">
        <f t="shared" si="27"/>
        <v>9491.0709433912034</v>
      </c>
      <c r="U235" s="339">
        <f t="shared" si="27"/>
        <v>10199.632489142059</v>
      </c>
      <c r="V235" s="339">
        <f t="shared" si="27"/>
        <v>9793.6831991598956</v>
      </c>
      <c r="W235" s="339">
        <f t="shared" si="27"/>
        <v>9826.0704132631145</v>
      </c>
      <c r="X235" s="339">
        <f t="shared" si="27"/>
        <v>10476.552970137185</v>
      </c>
      <c r="Y235" s="339">
        <f t="shared" si="27"/>
        <v>10494.476908091116</v>
      </c>
      <c r="Z235" s="339">
        <f t="shared" si="27"/>
        <v>10587.176361375525</v>
      </c>
      <c r="AA235" s="339">
        <f t="shared" si="27"/>
        <v>10414.423966638309</v>
      </c>
      <c r="AB235" s="339">
        <f t="shared" si="27"/>
        <v>10477.337563638232</v>
      </c>
      <c r="AC235" s="339">
        <f t="shared" si="27"/>
        <v>10108.050366253929</v>
      </c>
      <c r="AD235" s="339">
        <f t="shared" si="27"/>
        <v>10268.44663362736</v>
      </c>
      <c r="AE235" s="339">
        <f t="shared" si="27"/>
        <v>9626.32653283943</v>
      </c>
      <c r="AF235" s="339">
        <f t="shared" si="27"/>
        <v>10512.804569218755</v>
      </c>
      <c r="AG235" s="339">
        <f t="shared" si="27"/>
        <v>10959.308780195559</v>
      </c>
      <c r="AH235" s="339">
        <f t="shared" si="27"/>
        <v>10818.835101172837</v>
      </c>
      <c r="AI235" s="339">
        <f t="shared" si="27"/>
        <v>10812.061060835931</v>
      </c>
      <c r="AJ235" s="339">
        <f t="shared" si="27"/>
        <v>11162.459716780097</v>
      </c>
      <c r="AK235" s="339">
        <f t="shared" si="27"/>
        <v>10950.242276815763</v>
      </c>
      <c r="AL235" s="339">
        <f t="shared" si="27"/>
        <v>10629.456637811201</v>
      </c>
      <c r="AM235" s="339">
        <f t="shared" si="27"/>
        <v>10778.023182265786</v>
      </c>
      <c r="AN235" s="339">
        <f t="shared" si="27"/>
        <v>10806.140955871575</v>
      </c>
      <c r="AO235" s="339">
        <f t="shared" si="27"/>
        <v>10774.729925292157</v>
      </c>
      <c r="AP235" s="339">
        <f t="shared" si="27"/>
        <v>10876.088918377131</v>
      </c>
      <c r="AQ235" s="339">
        <f t="shared" si="27"/>
        <v>10653.455307841516</v>
      </c>
      <c r="AR235" s="339">
        <f t="shared" si="27"/>
        <v>10517.725334984994</v>
      </c>
      <c r="AS235" s="339">
        <f t="shared" si="27"/>
        <v>10607.048560402189</v>
      </c>
      <c r="AT235" s="339">
        <f t="shared" si="27"/>
        <v>10633.822611867497</v>
      </c>
    </row>
    <row r="236" spans="1:46" s="2" customFormat="1" ht="14.1" customHeight="1" x14ac:dyDescent="0.25">
      <c r="A236" s="283" t="s">
        <v>424</v>
      </c>
      <c r="B236" s="283"/>
      <c r="C236" s="283"/>
      <c r="D236" s="283"/>
      <c r="E236" s="283"/>
      <c r="G236" s="283" t="s">
        <v>981</v>
      </c>
      <c r="H236" s="283"/>
      <c r="I236" s="297" t="s">
        <v>952</v>
      </c>
      <c r="J236" s="304"/>
      <c r="K236" s="304"/>
      <c r="L236" s="304"/>
      <c r="M236" s="304"/>
      <c r="N236" s="304"/>
      <c r="O236" s="550">
        <v>2670.7528778273445</v>
      </c>
      <c r="P236" s="550">
        <v>2779.5374743278117</v>
      </c>
      <c r="Q236" s="550">
        <v>3006.5117166929267</v>
      </c>
      <c r="R236" s="550">
        <v>3004.6223503125129</v>
      </c>
      <c r="S236" s="550">
        <v>3232.3642447893722</v>
      </c>
      <c r="T236" s="550">
        <v>3292.1634622908036</v>
      </c>
      <c r="U236" s="550">
        <v>3736.5572861443516</v>
      </c>
      <c r="V236" s="550">
        <v>3469.8107314585882</v>
      </c>
      <c r="W236" s="550">
        <v>3470.6120386651464</v>
      </c>
      <c r="X236" s="550">
        <v>4026.4499586761294</v>
      </c>
      <c r="Y236" s="550">
        <v>3970.0608231823167</v>
      </c>
      <c r="Z236" s="550">
        <v>4122.1117117046315</v>
      </c>
      <c r="AA236" s="550">
        <v>3726.4551885080405</v>
      </c>
      <c r="AB236" s="550">
        <v>3684.4365133410915</v>
      </c>
      <c r="AC236" s="550">
        <v>3393.119183293963</v>
      </c>
      <c r="AD236" s="550">
        <v>3766.4658753572344</v>
      </c>
      <c r="AE236" s="550">
        <v>2987.6504496404195</v>
      </c>
      <c r="AF236" s="550">
        <v>3768.3093925000226</v>
      </c>
      <c r="AG236" s="550">
        <v>4019.3437811703106</v>
      </c>
      <c r="AH236" s="550">
        <v>3804.1330242010317</v>
      </c>
      <c r="AI236" s="550">
        <v>3882.3892582223348</v>
      </c>
      <c r="AJ236" s="550">
        <v>3958.573560533473</v>
      </c>
      <c r="AK236" s="550">
        <v>3815.1234411859741</v>
      </c>
      <c r="AL236" s="550">
        <v>3492.4132985813853</v>
      </c>
      <c r="AM236" s="550">
        <v>3661.9460684886926</v>
      </c>
      <c r="AN236" s="550">
        <v>3761.3460936849842</v>
      </c>
      <c r="AO236" s="304">
        <v>3716.9860130176166</v>
      </c>
      <c r="AP236" s="304">
        <v>3716.3038204420491</v>
      </c>
      <c r="AQ236" s="304">
        <v>3616.0165777118632</v>
      </c>
      <c r="AR236" s="304">
        <v>3577.728163885818</v>
      </c>
      <c r="AS236" s="304">
        <v>3629.9555148263785</v>
      </c>
      <c r="AT236" s="304">
        <v>3619.5339153257664</v>
      </c>
    </row>
    <row r="237" spans="1:46" ht="14.1" customHeight="1" x14ac:dyDescent="0.25">
      <c r="A237" s="293" t="s">
        <v>425</v>
      </c>
      <c r="B237" s="293"/>
      <c r="C237" s="293"/>
      <c r="D237" s="293"/>
      <c r="E237" s="293"/>
      <c r="F237" s="143"/>
      <c r="G237" s="292" t="s">
        <v>982</v>
      </c>
      <c r="H237" s="292"/>
      <c r="I237" s="289"/>
      <c r="J237" s="339">
        <f>SUM(J238:J242)</f>
        <v>0</v>
      </c>
      <c r="K237" s="339">
        <f t="shared" ref="K237:AT237" si="28">SUM(K238:K242)</f>
        <v>0</v>
      </c>
      <c r="L237" s="339">
        <f t="shared" si="28"/>
        <v>0</v>
      </c>
      <c r="M237" s="339">
        <f t="shared" si="28"/>
        <v>0</v>
      </c>
      <c r="N237" s="339">
        <f t="shared" si="28"/>
        <v>0</v>
      </c>
      <c r="O237" s="339">
        <f t="shared" si="28"/>
        <v>6050.7027975737865</v>
      </c>
      <c r="P237" s="339">
        <f t="shared" si="28"/>
        <v>6047.9490384773162</v>
      </c>
      <c r="Q237" s="339">
        <f t="shared" si="28"/>
        <v>6151.7113775989646</v>
      </c>
      <c r="R237" s="339">
        <f t="shared" si="28"/>
        <v>6214.0823584748732</v>
      </c>
      <c r="S237" s="339">
        <f t="shared" si="28"/>
        <v>6439.2157634055293</v>
      </c>
      <c r="T237" s="339">
        <f t="shared" si="28"/>
        <v>6198.9074811003993</v>
      </c>
      <c r="U237" s="339">
        <f t="shared" si="28"/>
        <v>6463.0752029977066</v>
      </c>
      <c r="V237" s="339">
        <f t="shared" si="28"/>
        <v>6323.872467701307</v>
      </c>
      <c r="W237" s="339">
        <f t="shared" si="28"/>
        <v>6355.4583745979671</v>
      </c>
      <c r="X237" s="339">
        <f t="shared" si="28"/>
        <v>6450.1030114610548</v>
      </c>
      <c r="Y237" s="339">
        <f t="shared" si="28"/>
        <v>6524.4160849087984</v>
      </c>
      <c r="Z237" s="339">
        <f t="shared" si="28"/>
        <v>6465.0646496708923</v>
      </c>
      <c r="AA237" s="339">
        <f t="shared" si="28"/>
        <v>6687.9687781302682</v>
      </c>
      <c r="AB237" s="339">
        <f t="shared" si="28"/>
        <v>6792.9010502971405</v>
      </c>
      <c r="AC237" s="339">
        <f t="shared" si="28"/>
        <v>6714.9311829599656</v>
      </c>
      <c r="AD237" s="339">
        <f t="shared" si="28"/>
        <v>6501.9807582701251</v>
      </c>
      <c r="AE237" s="339">
        <f t="shared" si="28"/>
        <v>6638.6760831990096</v>
      </c>
      <c r="AF237" s="339">
        <f t="shared" si="28"/>
        <v>6744.4951767187322</v>
      </c>
      <c r="AG237" s="339">
        <f t="shared" si="28"/>
        <v>6939.9649990252474</v>
      </c>
      <c r="AH237" s="339">
        <f t="shared" si="28"/>
        <v>7014.7020769718047</v>
      </c>
      <c r="AI237" s="339">
        <f t="shared" si="28"/>
        <v>6929.6718026135968</v>
      </c>
      <c r="AJ237" s="339">
        <f t="shared" si="28"/>
        <v>7203.8861562466227</v>
      </c>
      <c r="AK237" s="339">
        <f t="shared" si="28"/>
        <v>7135.118835629788</v>
      </c>
      <c r="AL237" s="339">
        <f t="shared" si="28"/>
        <v>7137.0433392298155</v>
      </c>
      <c r="AM237" s="339">
        <f t="shared" si="28"/>
        <v>7116.0771137770935</v>
      </c>
      <c r="AN237" s="339">
        <f t="shared" si="28"/>
        <v>7044.7948621865917</v>
      </c>
      <c r="AO237" s="339">
        <f t="shared" si="28"/>
        <v>7057.74391227454</v>
      </c>
      <c r="AP237" s="339">
        <f t="shared" si="28"/>
        <v>7159.7850979350815</v>
      </c>
      <c r="AQ237" s="339">
        <f t="shared" si="28"/>
        <v>7037.438730129652</v>
      </c>
      <c r="AR237" s="339">
        <f t="shared" si="28"/>
        <v>6939.9971710991767</v>
      </c>
      <c r="AS237" s="339">
        <f t="shared" si="28"/>
        <v>6977.0930455758107</v>
      </c>
      <c r="AT237" s="339">
        <f t="shared" si="28"/>
        <v>7014.2886965417301</v>
      </c>
    </row>
    <row r="238" spans="1:46" ht="14.1" customHeight="1" x14ac:dyDescent="0.25">
      <c r="A238" s="330" t="s">
        <v>983</v>
      </c>
      <c r="B238" s="293"/>
      <c r="C238" s="293"/>
      <c r="D238" s="293"/>
      <c r="E238" s="293"/>
      <c r="F238" s="293"/>
      <c r="G238" s="292" t="s">
        <v>955</v>
      </c>
      <c r="H238" s="292"/>
      <c r="I238" s="297" t="s">
        <v>956</v>
      </c>
      <c r="J238" s="304"/>
      <c r="K238" s="304"/>
      <c r="L238" s="304"/>
      <c r="M238" s="304"/>
      <c r="N238" s="304"/>
      <c r="O238" s="550">
        <v>261.77013772018796</v>
      </c>
      <c r="P238" s="550">
        <v>257.3650624915374</v>
      </c>
      <c r="Q238" s="550">
        <v>261.27656978596485</v>
      </c>
      <c r="R238" s="550">
        <v>264.29254754685485</v>
      </c>
      <c r="S238" s="550">
        <v>272.63007763725852</v>
      </c>
      <c r="T238" s="550">
        <v>276.8316070804355</v>
      </c>
      <c r="U238" s="550">
        <v>290.59285693351069</v>
      </c>
      <c r="V238" s="550">
        <v>286.09868949697193</v>
      </c>
      <c r="W238" s="550">
        <v>301.63838852376932</v>
      </c>
      <c r="X238" s="550">
        <v>296.95304488795807</v>
      </c>
      <c r="Y238" s="550">
        <v>309.58302184581231</v>
      </c>
      <c r="Z238" s="550">
        <v>316.29283633840436</v>
      </c>
      <c r="AA238" s="550">
        <v>309.71098427131255</v>
      </c>
      <c r="AB238" s="550">
        <v>316.391670046294</v>
      </c>
      <c r="AC238" s="550">
        <v>317.48091373181757</v>
      </c>
      <c r="AD238" s="550">
        <v>305.25020818086114</v>
      </c>
      <c r="AE238" s="550">
        <v>368.27514402858043</v>
      </c>
      <c r="AF238" s="550">
        <v>418.32182117641014</v>
      </c>
      <c r="AG238" s="550">
        <v>388.51717590225604</v>
      </c>
      <c r="AH238" s="550">
        <v>377.66657522985577</v>
      </c>
      <c r="AI238" s="550">
        <v>345.67806619477915</v>
      </c>
      <c r="AJ238" s="550">
        <v>379.93076800100852</v>
      </c>
      <c r="AK238" s="550">
        <v>381.95495567842499</v>
      </c>
      <c r="AL238" s="550">
        <v>366.81481110239071</v>
      </c>
      <c r="AM238" s="550">
        <v>365.62327227220305</v>
      </c>
      <c r="AN238" s="550">
        <v>386.75563088742467</v>
      </c>
      <c r="AO238" s="304">
        <v>404.67770484010862</v>
      </c>
      <c r="AP238" s="304">
        <v>404.85134262945382</v>
      </c>
      <c r="AQ238" s="304">
        <v>576.0780019789579</v>
      </c>
      <c r="AR238" s="304">
        <v>545.16441573856901</v>
      </c>
      <c r="AS238" s="304">
        <v>541.29559854483261</v>
      </c>
      <c r="AT238" s="304">
        <v>548.52246092146595</v>
      </c>
    </row>
    <row r="239" spans="1:46" ht="14.1" customHeight="1" x14ac:dyDescent="0.25">
      <c r="A239" s="330" t="s">
        <v>984</v>
      </c>
      <c r="G239" s="292" t="s">
        <v>958</v>
      </c>
      <c r="H239" s="292"/>
      <c r="I239" s="297" t="s">
        <v>959</v>
      </c>
      <c r="J239" s="304"/>
      <c r="K239" s="304"/>
      <c r="L239" s="304"/>
      <c r="M239" s="304"/>
      <c r="N239" s="304"/>
      <c r="O239" s="550">
        <v>4685.3099595830645</v>
      </c>
      <c r="P239" s="550">
        <v>4682.7430804963669</v>
      </c>
      <c r="Q239" s="550">
        <v>4763.3853983699055</v>
      </c>
      <c r="R239" s="550">
        <v>4802.736273616948</v>
      </c>
      <c r="S239" s="550">
        <v>4989.9927942761824</v>
      </c>
      <c r="T239" s="550">
        <v>4799.5664953116802</v>
      </c>
      <c r="U239" s="550">
        <v>4989.4735342078784</v>
      </c>
      <c r="V239" s="550">
        <v>4895.1260925815013</v>
      </c>
      <c r="W239" s="550">
        <v>4898.9789881199149</v>
      </c>
      <c r="X239" s="550">
        <v>4990.6712900730508</v>
      </c>
      <c r="Y239" s="550">
        <v>5044.0319000999161</v>
      </c>
      <c r="Z239" s="550">
        <v>4953.5547594755462</v>
      </c>
      <c r="AA239" s="550">
        <v>5163.0369408947317</v>
      </c>
      <c r="AB239" s="550">
        <v>5243.8111653397555</v>
      </c>
      <c r="AC239" s="550">
        <v>5171.5551308180311</v>
      </c>
      <c r="AD239" s="550">
        <v>5023.8688010249407</v>
      </c>
      <c r="AE239" s="550">
        <v>5001.6792217925313</v>
      </c>
      <c r="AF239" s="550">
        <v>4921.182220519413</v>
      </c>
      <c r="AG239" s="550">
        <v>4869.3110944820946</v>
      </c>
      <c r="AH239" s="550">
        <v>4902.0523268212701</v>
      </c>
      <c r="AI239" s="550">
        <v>4856.2386594944091</v>
      </c>
      <c r="AJ239" s="550">
        <v>5110.7949381955732</v>
      </c>
      <c r="AK239" s="550">
        <v>5072.4533520650157</v>
      </c>
      <c r="AL239" s="550">
        <v>5083.3722917568793</v>
      </c>
      <c r="AM239" s="550">
        <v>5074.8829658082814</v>
      </c>
      <c r="AN239" s="550">
        <v>5040.3857732007154</v>
      </c>
      <c r="AO239" s="304">
        <v>5027.7022129767947</v>
      </c>
      <c r="AP239" s="304">
        <v>5101.9975607703054</v>
      </c>
      <c r="AQ239" s="304">
        <v>4836.1014753936843</v>
      </c>
      <c r="AR239" s="304">
        <v>4775.7198167741826</v>
      </c>
      <c r="AS239" s="304">
        <v>4793.1102703167626</v>
      </c>
      <c r="AT239" s="304">
        <v>4808.3387796282495</v>
      </c>
    </row>
    <row r="240" spans="1:46" ht="14.1" customHeight="1" x14ac:dyDescent="0.25">
      <c r="A240" s="330" t="s">
        <v>985</v>
      </c>
      <c r="G240" s="292" t="s">
        <v>961</v>
      </c>
      <c r="H240" s="292"/>
      <c r="I240" s="297" t="s">
        <v>962</v>
      </c>
      <c r="J240" s="304"/>
      <c r="K240" s="304"/>
      <c r="L240" s="304"/>
      <c r="M240" s="304"/>
      <c r="N240" s="304"/>
      <c r="O240" s="550">
        <v>1103.6227002705339</v>
      </c>
      <c r="P240" s="550">
        <v>1107.8408954894117</v>
      </c>
      <c r="Q240" s="550">
        <v>1127.0494094430942</v>
      </c>
      <c r="R240" s="550">
        <v>1147.0535373110704</v>
      </c>
      <c r="S240" s="550">
        <v>1176.5928914920892</v>
      </c>
      <c r="T240" s="550">
        <v>1122.5093787082837</v>
      </c>
      <c r="U240" s="550">
        <v>1183.0088118563174</v>
      </c>
      <c r="V240" s="550">
        <v>1142.6476856228339</v>
      </c>
      <c r="W240" s="550">
        <v>1154.8409979542828</v>
      </c>
      <c r="X240" s="550">
        <v>1162.4786765000465</v>
      </c>
      <c r="Y240" s="550">
        <v>1170.8011629630698</v>
      </c>
      <c r="Z240" s="550">
        <v>1195.2170538569419</v>
      </c>
      <c r="AA240" s="550">
        <v>1215.2208529642242</v>
      </c>
      <c r="AB240" s="550">
        <v>1232.6982149110911</v>
      </c>
      <c r="AC240" s="550">
        <v>1225.8951384101167</v>
      </c>
      <c r="AD240" s="550">
        <v>1172.861749064323</v>
      </c>
      <c r="AE240" s="550">
        <v>1268.7217173778984</v>
      </c>
      <c r="AF240" s="550">
        <v>1404.991135022909</v>
      </c>
      <c r="AG240" s="550">
        <v>1682.1367286408963</v>
      </c>
      <c r="AH240" s="550">
        <v>1734.9831749206785</v>
      </c>
      <c r="AI240" s="550">
        <v>1727.7550769244078</v>
      </c>
      <c r="AJ240" s="550">
        <v>1713.1604500500403</v>
      </c>
      <c r="AK240" s="550">
        <v>1680.7105278863473</v>
      </c>
      <c r="AL240" s="550">
        <v>1686.856236370545</v>
      </c>
      <c r="AM240" s="550">
        <v>1675.5708756966083</v>
      </c>
      <c r="AN240" s="550">
        <v>1617.6534580984517</v>
      </c>
      <c r="AO240" s="304">
        <v>1625.3639944576369</v>
      </c>
      <c r="AP240" s="304">
        <v>1652.9361945353221</v>
      </c>
      <c r="AQ240" s="304">
        <v>1625.2592527570091</v>
      </c>
      <c r="AR240" s="304">
        <v>1619.1129385864249</v>
      </c>
      <c r="AS240" s="304">
        <v>1642.6871767142154</v>
      </c>
      <c r="AT240" s="304">
        <v>1657.4274559920148</v>
      </c>
    </row>
    <row r="241" spans="1:46" ht="14.1" customHeight="1" x14ac:dyDescent="0.25">
      <c r="A241" s="330" t="s">
        <v>986</v>
      </c>
      <c r="G241" s="292" t="s">
        <v>964</v>
      </c>
      <c r="H241" s="292"/>
      <c r="I241" s="299" t="s">
        <v>965</v>
      </c>
      <c r="J241" s="304"/>
      <c r="K241" s="304"/>
      <c r="L241" s="304"/>
      <c r="M241" s="304"/>
      <c r="N241" s="304"/>
      <c r="O241" s="550"/>
      <c r="P241" s="550"/>
      <c r="Q241" s="550"/>
      <c r="R241" s="550"/>
      <c r="S241" s="550"/>
      <c r="T241" s="550"/>
      <c r="U241" s="550"/>
      <c r="V241" s="550"/>
      <c r="W241" s="550"/>
      <c r="X241" s="550"/>
      <c r="Y241" s="550"/>
      <c r="Z241" s="550"/>
      <c r="AA241" s="550"/>
      <c r="AB241" s="550"/>
      <c r="AC241" s="550"/>
      <c r="AD241" s="550"/>
      <c r="AE241" s="550"/>
      <c r="AF241" s="550"/>
      <c r="AG241" s="550"/>
      <c r="AH241" s="550"/>
      <c r="AI241" s="550"/>
      <c r="AJ241" s="550"/>
      <c r="AK241" s="550"/>
      <c r="AL241" s="550"/>
      <c r="AM241" s="550"/>
      <c r="AN241" s="550"/>
      <c r="AO241" s="304"/>
      <c r="AP241" s="304"/>
      <c r="AQ241" s="304"/>
      <c r="AR241" s="304"/>
      <c r="AS241" s="304"/>
      <c r="AT241" s="304"/>
    </row>
    <row r="242" spans="1:46" ht="14.1" customHeight="1" x14ac:dyDescent="0.25">
      <c r="A242" s="330" t="s">
        <v>987</v>
      </c>
      <c r="G242" s="292" t="s">
        <v>967</v>
      </c>
      <c r="H242" s="292"/>
      <c r="I242" s="299" t="s">
        <v>968</v>
      </c>
      <c r="J242" s="304"/>
      <c r="K242" s="304"/>
      <c r="L242" s="304"/>
      <c r="M242" s="304"/>
      <c r="N242" s="304"/>
      <c r="O242" s="550"/>
      <c r="P242" s="550"/>
      <c r="Q242" s="550"/>
      <c r="R242" s="550"/>
      <c r="S242" s="550"/>
      <c r="T242" s="550"/>
      <c r="U242" s="550"/>
      <c r="V242" s="550"/>
      <c r="W242" s="550"/>
      <c r="X242" s="550"/>
      <c r="Y242" s="550"/>
      <c r="Z242" s="550"/>
      <c r="AA242" s="550"/>
      <c r="AB242" s="550"/>
      <c r="AC242" s="550"/>
      <c r="AD242" s="550"/>
      <c r="AE242" s="550"/>
      <c r="AF242" s="550"/>
      <c r="AG242" s="550"/>
      <c r="AH242" s="550"/>
      <c r="AI242" s="550"/>
      <c r="AJ242" s="550"/>
      <c r="AK242" s="550"/>
      <c r="AL242" s="550"/>
      <c r="AM242" s="550"/>
      <c r="AN242" s="550"/>
      <c r="AO242" s="304"/>
      <c r="AP242" s="304"/>
      <c r="AQ242" s="304"/>
      <c r="AR242" s="304"/>
      <c r="AS242" s="304"/>
      <c r="AT242" s="304"/>
    </row>
    <row r="243" spans="1:46" x14ac:dyDescent="0.25">
      <c r="G243" s="603"/>
      <c r="H243" s="603"/>
    </row>
    <row r="244" spans="1:46" x14ac:dyDescent="0.25">
      <c r="G244" s="603"/>
      <c r="H244" s="603"/>
    </row>
    <row r="245" spans="1:46" x14ac:dyDescent="0.25">
      <c r="G245" s="603"/>
      <c r="H245" s="603"/>
    </row>
    <row r="249" spans="1:46" x14ac:dyDescent="0.25">
      <c r="J249" s="603"/>
    </row>
    <row r="250" spans="1:46" x14ac:dyDescent="0.25">
      <c r="J250" s="603"/>
    </row>
    <row r="251" spans="1:46" x14ac:dyDescent="0.25">
      <c r="J251" s="603"/>
    </row>
    <row r="252" spans="1:46" x14ac:dyDescent="0.25">
      <c r="J252" s="603"/>
    </row>
    <row r="253" spans="1:46" x14ac:dyDescent="0.25">
      <c r="J253" s="603"/>
    </row>
    <row r="254" spans="1:46" x14ac:dyDescent="0.25">
      <c r="J254" s="603"/>
    </row>
    <row r="255" spans="1:46" x14ac:dyDescent="0.25">
      <c r="J255" s="603"/>
    </row>
    <row r="256" spans="1:46" x14ac:dyDescent="0.25">
      <c r="J256" s="603"/>
    </row>
    <row r="257" spans="10:10" x14ac:dyDescent="0.25">
      <c r="J257" s="603"/>
    </row>
  </sheetData>
  <mergeCells count="2">
    <mergeCell ref="A1:I1"/>
    <mergeCell ref="B2:G2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27" fitToWidth="2" orientation="landscape" r:id="rId1"/>
  <headerFooter alignWithMargins="0">
    <oddHeader>&amp;LCOUNTRY:        ESPAÑA</oddHeader>
    <oddFooter>&amp;R&amp;"Times,Normal"&amp;D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AT242"/>
  <sheetViews>
    <sheetView zoomScale="85" zoomScaleNormal="85" zoomScaleSheetLayoutView="70" workbookViewId="0">
      <pane xSplit="7" ySplit="2" topLeftCell="H3" activePane="bottomRight" state="frozen"/>
      <selection activeCell="CJ41" sqref="CJ41"/>
      <selection pane="topRight" activeCell="CJ41" sqref="CJ41"/>
      <selection pane="bottomLeft" activeCell="CJ41" sqref="CJ41"/>
      <selection pane="bottomRight" activeCell="Q29" sqref="Q29"/>
    </sheetView>
  </sheetViews>
  <sheetFormatPr baseColWidth="10" defaultColWidth="9.140625" defaultRowHeight="15" outlineLevelCol="1" x14ac:dyDescent="0.25"/>
  <cols>
    <col min="1" max="1" width="12" style="137" customWidth="1"/>
    <col min="2" max="3" width="3" style="137" customWidth="1"/>
    <col min="4" max="6" width="2.28515625" style="137" customWidth="1"/>
    <col min="7" max="7" width="25.140625" style="148" customWidth="1"/>
    <col min="8" max="8" width="11" style="563" customWidth="1"/>
    <col min="9" max="9" width="51.140625" style="563" customWidth="1"/>
    <col min="10" max="14" width="7.5703125" style="144" hidden="1" customWidth="1" outlineLevel="1"/>
    <col min="15" max="15" width="5.7109375" style="144" customWidth="1" collapsed="1"/>
    <col min="16" max="20" width="5.7109375" style="141" customWidth="1"/>
    <col min="21" max="46" width="5.7109375" style="140" customWidth="1"/>
    <col min="47" max="16384" width="9.140625" style="140"/>
  </cols>
  <sheetData>
    <row r="1" spans="1:46" s="132" customFormat="1" ht="14.25" x14ac:dyDescent="0.2">
      <c r="A1" s="129" t="s">
        <v>607</v>
      </c>
      <c r="B1" s="129"/>
      <c r="C1" s="129"/>
      <c r="D1" s="130"/>
      <c r="E1" s="130"/>
      <c r="F1" s="130"/>
      <c r="G1" s="130"/>
      <c r="H1" s="562"/>
      <c r="I1" s="562"/>
      <c r="J1" s="100"/>
      <c r="K1" s="100"/>
      <c r="L1" s="100"/>
      <c r="O1" s="100"/>
      <c r="P1" s="100"/>
      <c r="Q1" s="100"/>
      <c r="R1" s="100"/>
      <c r="S1" s="100"/>
      <c r="T1" s="131"/>
      <c r="U1" s="131"/>
      <c r="AC1" s="133"/>
      <c r="AE1" s="133"/>
      <c r="AG1" s="133"/>
      <c r="AH1" s="400"/>
      <c r="AI1" s="400"/>
      <c r="AJ1" s="400"/>
      <c r="AL1" s="612" t="s">
        <v>648</v>
      </c>
      <c r="AM1" s="612"/>
      <c r="AN1" s="612"/>
      <c r="AO1" s="612"/>
      <c r="AP1" s="612"/>
      <c r="AQ1" s="590"/>
      <c r="AR1" s="590"/>
      <c r="AS1" s="590"/>
      <c r="AT1" s="590"/>
    </row>
    <row r="2" spans="1:46" s="134" customFormat="1" ht="28.5" x14ac:dyDescent="0.2">
      <c r="A2" s="101" t="s">
        <v>190</v>
      </c>
      <c r="B2" s="101"/>
      <c r="C2" s="101"/>
      <c r="D2" s="102"/>
      <c r="E2" s="102"/>
      <c r="F2" s="102" t="s">
        <v>1</v>
      </c>
      <c r="G2" s="102"/>
      <c r="H2" s="480" t="s">
        <v>2</v>
      </c>
      <c r="I2" s="250" t="s">
        <v>0</v>
      </c>
      <c r="J2" s="437" t="s">
        <v>3</v>
      </c>
      <c r="K2" s="437" t="s">
        <v>4</v>
      </c>
      <c r="L2" s="437" t="s">
        <v>5</v>
      </c>
      <c r="M2" s="437" t="s">
        <v>6</v>
      </c>
      <c r="N2" s="437" t="s">
        <v>7</v>
      </c>
      <c r="O2" s="437" t="s">
        <v>8</v>
      </c>
      <c r="P2" s="437" t="s">
        <v>9</v>
      </c>
      <c r="Q2" s="437" t="s">
        <v>10</v>
      </c>
      <c r="R2" s="437" t="s">
        <v>11</v>
      </c>
      <c r="S2" s="437" t="s">
        <v>12</v>
      </c>
      <c r="T2" s="437" t="s">
        <v>13</v>
      </c>
      <c r="U2" s="437" t="s">
        <v>14</v>
      </c>
      <c r="V2" s="93">
        <v>1997</v>
      </c>
      <c r="W2" s="93">
        <v>1998</v>
      </c>
      <c r="X2" s="93">
        <v>1999</v>
      </c>
      <c r="Y2" s="93">
        <v>2000</v>
      </c>
      <c r="Z2" s="93">
        <v>2001</v>
      </c>
      <c r="AA2" s="93">
        <v>2002</v>
      </c>
      <c r="AB2" s="93">
        <v>2003</v>
      </c>
      <c r="AC2" s="93">
        <v>2004</v>
      </c>
      <c r="AD2" s="93">
        <v>2005</v>
      </c>
      <c r="AE2" s="93">
        <v>2006</v>
      </c>
      <c r="AF2" s="93">
        <v>2007</v>
      </c>
      <c r="AG2" s="93">
        <v>2008</v>
      </c>
      <c r="AH2" s="93">
        <v>2009</v>
      </c>
      <c r="AI2" s="93">
        <v>2010</v>
      </c>
      <c r="AJ2" s="93">
        <v>2011</v>
      </c>
      <c r="AK2" s="93">
        <v>2012</v>
      </c>
      <c r="AL2" s="93">
        <v>2013</v>
      </c>
      <c r="AM2" s="93">
        <v>2014</v>
      </c>
      <c r="AN2" s="93">
        <v>2015</v>
      </c>
      <c r="AO2" s="93">
        <v>2016</v>
      </c>
      <c r="AP2" s="93">
        <v>2017</v>
      </c>
      <c r="AQ2" s="93">
        <v>2018</v>
      </c>
      <c r="AR2" s="93">
        <v>2019</v>
      </c>
      <c r="AS2" s="93">
        <v>2020</v>
      </c>
      <c r="AT2" s="93">
        <v>2021</v>
      </c>
    </row>
    <row r="3" spans="1:46" s="136" customFormat="1" x14ac:dyDescent="0.25">
      <c r="A3" s="273" t="s">
        <v>663</v>
      </c>
      <c r="B3" s="274"/>
      <c r="C3" s="275" t="s">
        <v>664</v>
      </c>
      <c r="D3" s="276"/>
      <c r="E3" s="276"/>
      <c r="F3" s="275"/>
      <c r="G3" s="274"/>
      <c r="H3" s="274"/>
      <c r="I3" s="277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5"/>
      <c r="Y3" s="345"/>
      <c r="Z3" s="345"/>
      <c r="AA3" s="345"/>
      <c r="AB3" s="345"/>
      <c r="AC3" s="345"/>
      <c r="AD3" s="345"/>
      <c r="AE3" s="345"/>
      <c r="AF3" s="345"/>
      <c r="AG3" s="345"/>
      <c r="AH3" s="345"/>
      <c r="AI3" s="345"/>
      <c r="AJ3" s="345"/>
      <c r="AK3" s="345"/>
      <c r="AL3" s="345"/>
      <c r="AM3" s="345"/>
      <c r="AN3" s="345"/>
      <c r="AO3" s="345"/>
      <c r="AP3" s="345"/>
      <c r="AQ3" s="345"/>
      <c r="AR3" s="345"/>
      <c r="AS3" s="345"/>
      <c r="AT3" s="345"/>
    </row>
    <row r="4" spans="1:46" x14ac:dyDescent="0.25">
      <c r="A4" s="279"/>
      <c r="B4" s="279"/>
      <c r="C4" s="279"/>
      <c r="D4" s="279"/>
      <c r="E4" s="279"/>
      <c r="F4" s="279"/>
      <c r="G4" s="279"/>
      <c r="H4" s="279"/>
      <c r="I4" s="280"/>
      <c r="J4" s="346"/>
      <c r="K4" s="346"/>
      <c r="L4" s="346"/>
      <c r="M4" s="346"/>
      <c r="N4" s="346"/>
      <c r="O4" s="346"/>
      <c r="P4" s="346"/>
      <c r="Q4" s="346"/>
      <c r="R4" s="346"/>
      <c r="S4" s="346"/>
      <c r="T4" s="346"/>
      <c r="U4" s="346"/>
      <c r="V4" s="346"/>
      <c r="W4" s="346"/>
      <c r="X4" s="346"/>
      <c r="Y4" s="346"/>
      <c r="Z4" s="346"/>
      <c r="AA4" s="346"/>
      <c r="AB4" s="346"/>
      <c r="AC4" s="346"/>
      <c r="AD4" s="346"/>
      <c r="AE4" s="346"/>
      <c r="AF4" s="346"/>
      <c r="AG4" s="346"/>
      <c r="AH4" s="346"/>
      <c r="AI4" s="346"/>
      <c r="AJ4" s="346"/>
      <c r="AK4" s="346"/>
      <c r="AL4" s="346"/>
      <c r="AM4" s="346"/>
      <c r="AN4" s="346"/>
      <c r="AO4" s="346"/>
      <c r="AP4" s="346"/>
      <c r="AQ4" s="346"/>
      <c r="AR4" s="346"/>
      <c r="AS4" s="346"/>
      <c r="AT4" s="346"/>
    </row>
    <row r="5" spans="1:46" x14ac:dyDescent="0.25">
      <c r="A5" s="273" t="s">
        <v>403</v>
      </c>
      <c r="B5" s="274"/>
      <c r="C5" s="275" t="s">
        <v>48</v>
      </c>
      <c r="D5" s="276"/>
      <c r="E5" s="276"/>
      <c r="F5" s="275"/>
      <c r="G5" s="274"/>
      <c r="H5" s="274"/>
      <c r="I5" s="277"/>
      <c r="J5" s="345"/>
      <c r="K5" s="345"/>
      <c r="L5" s="345"/>
      <c r="M5" s="345"/>
      <c r="N5" s="345"/>
      <c r="O5" s="345"/>
      <c r="P5" s="345"/>
      <c r="Q5" s="345"/>
      <c r="R5" s="345"/>
      <c r="S5" s="345"/>
      <c r="T5" s="345"/>
      <c r="U5" s="345"/>
      <c r="V5" s="345"/>
      <c r="W5" s="345"/>
      <c r="X5" s="345"/>
      <c r="Y5" s="345"/>
      <c r="Z5" s="345"/>
      <c r="AA5" s="345"/>
      <c r="AB5" s="345"/>
      <c r="AC5" s="345"/>
      <c r="AD5" s="345"/>
      <c r="AE5" s="345"/>
      <c r="AF5" s="345"/>
      <c r="AG5" s="345"/>
      <c r="AH5" s="345"/>
      <c r="AI5" s="345"/>
      <c r="AJ5" s="345"/>
      <c r="AK5" s="345"/>
      <c r="AL5" s="345"/>
      <c r="AM5" s="345"/>
      <c r="AN5" s="345"/>
      <c r="AO5" s="345"/>
      <c r="AP5" s="345"/>
      <c r="AQ5" s="345"/>
      <c r="AR5" s="345"/>
      <c r="AS5" s="345"/>
      <c r="AT5" s="345"/>
    </row>
    <row r="6" spans="1:46" x14ac:dyDescent="0.25">
      <c r="A6" s="282"/>
      <c r="B6" s="282"/>
      <c r="C6" s="282"/>
      <c r="D6" s="283"/>
      <c r="E6" s="283"/>
      <c r="F6" s="283"/>
      <c r="G6" s="284"/>
      <c r="H6" s="284"/>
      <c r="I6" s="285"/>
      <c r="J6" s="347"/>
      <c r="K6" s="347"/>
      <c r="L6" s="347"/>
      <c r="M6" s="347"/>
      <c r="N6" s="347"/>
      <c r="O6" s="347"/>
      <c r="P6" s="347"/>
      <c r="Q6" s="347"/>
      <c r="R6" s="347"/>
      <c r="S6" s="347"/>
      <c r="T6" s="347"/>
      <c r="U6" s="347"/>
      <c r="V6" s="347"/>
      <c r="W6" s="347"/>
      <c r="X6" s="347"/>
      <c r="Y6" s="347"/>
      <c r="Z6" s="347"/>
      <c r="AA6" s="347"/>
      <c r="AB6" s="347"/>
      <c r="AC6" s="347"/>
      <c r="AD6" s="347"/>
      <c r="AE6" s="347"/>
      <c r="AF6" s="347"/>
      <c r="AG6" s="347"/>
      <c r="AH6" s="347"/>
      <c r="AI6" s="347"/>
      <c r="AJ6" s="347"/>
      <c r="AK6" s="347"/>
      <c r="AL6" s="347"/>
      <c r="AM6" s="347"/>
      <c r="AN6" s="347"/>
      <c r="AO6" s="347"/>
      <c r="AP6" s="347"/>
      <c r="AQ6" s="347"/>
      <c r="AR6" s="347"/>
      <c r="AS6" s="347"/>
      <c r="AT6" s="347"/>
    </row>
    <row r="7" spans="1:46" x14ac:dyDescent="0.25">
      <c r="A7" s="287" t="s">
        <v>191</v>
      </c>
      <c r="B7" s="287"/>
      <c r="C7" s="288"/>
      <c r="D7" s="288" t="s">
        <v>219</v>
      </c>
      <c r="E7" s="288"/>
      <c r="F7" s="288"/>
      <c r="G7" s="287"/>
      <c r="H7" s="287"/>
      <c r="I7" s="289" t="s">
        <v>665</v>
      </c>
      <c r="J7" s="348"/>
      <c r="K7" s="348"/>
      <c r="L7" s="348"/>
      <c r="M7" s="348"/>
      <c r="N7" s="348"/>
      <c r="O7" s="348"/>
      <c r="P7" s="348"/>
      <c r="Q7" s="348"/>
      <c r="R7" s="348"/>
      <c r="S7" s="348"/>
      <c r="T7" s="348"/>
      <c r="U7" s="348"/>
      <c r="V7" s="348"/>
      <c r="W7" s="348"/>
      <c r="X7" s="348"/>
      <c r="Y7" s="348"/>
      <c r="Z7" s="348"/>
      <c r="AA7" s="348"/>
      <c r="AB7" s="348"/>
      <c r="AC7" s="348"/>
      <c r="AD7" s="348"/>
      <c r="AE7" s="348"/>
      <c r="AF7" s="348"/>
      <c r="AG7" s="348"/>
      <c r="AH7" s="348"/>
      <c r="AI7" s="348"/>
      <c r="AJ7" s="348"/>
      <c r="AK7" s="348"/>
      <c r="AL7" s="348"/>
      <c r="AM7" s="348"/>
      <c r="AN7" s="348"/>
      <c r="AO7" s="348"/>
      <c r="AP7" s="348"/>
      <c r="AQ7" s="348"/>
      <c r="AR7" s="348"/>
      <c r="AS7" s="348"/>
      <c r="AT7" s="348"/>
    </row>
    <row r="8" spans="1:46" x14ac:dyDescent="0.25">
      <c r="A8" s="292" t="s">
        <v>404</v>
      </c>
      <c r="B8" s="292"/>
      <c r="C8" s="293"/>
      <c r="D8" s="293"/>
      <c r="E8" s="293" t="s">
        <v>405</v>
      </c>
      <c r="F8" s="293"/>
      <c r="G8" s="292"/>
      <c r="H8" s="292"/>
      <c r="I8" s="289" t="s">
        <v>666</v>
      </c>
      <c r="J8" s="349"/>
      <c r="K8" s="349"/>
      <c r="L8" s="349"/>
      <c r="M8" s="349"/>
      <c r="N8" s="349"/>
      <c r="O8" s="349"/>
      <c r="P8" s="349"/>
      <c r="Q8" s="349"/>
      <c r="R8" s="349"/>
      <c r="S8" s="349"/>
      <c r="T8" s="349"/>
      <c r="U8" s="349"/>
      <c r="V8" s="349"/>
      <c r="W8" s="349"/>
      <c r="X8" s="349"/>
      <c r="Y8" s="349"/>
      <c r="Z8" s="349"/>
      <c r="AA8" s="349"/>
      <c r="AB8" s="349"/>
      <c r="AC8" s="349"/>
      <c r="AD8" s="349"/>
      <c r="AE8" s="349"/>
      <c r="AF8" s="349"/>
      <c r="AG8" s="349"/>
      <c r="AH8" s="349"/>
      <c r="AI8" s="349"/>
      <c r="AJ8" s="349"/>
      <c r="AK8" s="349"/>
      <c r="AL8" s="349"/>
      <c r="AM8" s="349"/>
      <c r="AN8" s="349"/>
      <c r="AO8" s="349"/>
      <c r="AP8" s="349"/>
      <c r="AQ8" s="349"/>
      <c r="AR8" s="349"/>
      <c r="AS8" s="349"/>
      <c r="AT8" s="349"/>
    </row>
    <row r="9" spans="1:46" x14ac:dyDescent="0.25">
      <c r="A9" s="284" t="s">
        <v>193</v>
      </c>
      <c r="B9" s="284"/>
      <c r="C9" s="284"/>
      <c r="D9" s="283"/>
      <c r="E9" s="283"/>
      <c r="F9" s="283" t="s">
        <v>49</v>
      </c>
      <c r="G9" s="284"/>
      <c r="H9" s="284"/>
      <c r="I9" s="297" t="s">
        <v>667</v>
      </c>
      <c r="J9" s="447" t="e">
        <f>'5.3 nutrient amount'!J9/'5.1 Crops and Forage'!J9</f>
        <v>#DIV/0!</v>
      </c>
      <c r="K9" s="447" t="e">
        <f>'5.3 nutrient amount'!K9/'5.1 Crops and Forage'!K9</f>
        <v>#DIV/0!</v>
      </c>
      <c r="L9" s="447" t="e">
        <f>'5.3 nutrient amount'!L9/'5.1 Crops and Forage'!L9</f>
        <v>#DIV/0!</v>
      </c>
      <c r="M9" s="447" t="e">
        <f>'5.3 nutrient amount'!M9/'5.1 Crops and Forage'!M9</f>
        <v>#DIV/0!</v>
      </c>
      <c r="N9" s="447" t="e">
        <f>'5.3 nutrient amount'!N9/'5.1 Crops and Forage'!N9</f>
        <v>#DIV/0!</v>
      </c>
      <c r="O9" s="447">
        <v>4.7999999999999989</v>
      </c>
      <c r="P9" s="447">
        <v>4.799999999999998</v>
      </c>
      <c r="Q9" s="447">
        <v>4.799999999999998</v>
      </c>
      <c r="R9" s="447">
        <v>4.8</v>
      </c>
      <c r="S9" s="447">
        <v>4.8000000000000007</v>
      </c>
      <c r="T9" s="447">
        <v>4.8000000000000007</v>
      </c>
      <c r="U9" s="447">
        <v>4.8</v>
      </c>
      <c r="V9" s="447">
        <v>4.8000000000000016</v>
      </c>
      <c r="W9" s="447">
        <v>4.7999999999999963</v>
      </c>
      <c r="X9" s="447">
        <v>4.8000000000000025</v>
      </c>
      <c r="Y9" s="447">
        <v>4.7999999999999989</v>
      </c>
      <c r="Z9" s="447">
        <v>4.8</v>
      </c>
      <c r="AA9" s="447">
        <v>4.8000000000000007</v>
      </c>
      <c r="AB9" s="447">
        <v>4.8000000000000016</v>
      </c>
      <c r="AC9" s="447">
        <v>4.8</v>
      </c>
      <c r="AD9" s="447">
        <v>4.8</v>
      </c>
      <c r="AE9" s="447">
        <v>4.8</v>
      </c>
      <c r="AF9" s="447">
        <v>4.8000000000000007</v>
      </c>
      <c r="AG9" s="447">
        <v>4.8000000000000007</v>
      </c>
      <c r="AH9" s="447">
        <v>4.8</v>
      </c>
      <c r="AI9" s="447">
        <v>4.8</v>
      </c>
      <c r="AJ9" s="447">
        <v>4.7999999999999989</v>
      </c>
      <c r="AK9" s="447">
        <v>4.8000000000000007</v>
      </c>
      <c r="AL9" s="447">
        <v>4.8</v>
      </c>
      <c r="AM9" s="447">
        <v>4.8000000000000007</v>
      </c>
      <c r="AN9" s="447">
        <v>4.7999999999999989</v>
      </c>
      <c r="AO9" s="447">
        <v>4.8</v>
      </c>
      <c r="AP9" s="447">
        <v>4.799999999999998</v>
      </c>
      <c r="AQ9" s="447">
        <v>4.8000000000000007</v>
      </c>
      <c r="AR9" s="447">
        <v>4.799999999999998</v>
      </c>
      <c r="AS9" s="447">
        <v>4.799999999999998</v>
      </c>
      <c r="AT9" s="447">
        <v>4.8000000000000016</v>
      </c>
    </row>
    <row r="10" spans="1:46" x14ac:dyDescent="0.25">
      <c r="A10" s="284" t="s">
        <v>194</v>
      </c>
      <c r="B10" s="284"/>
      <c r="C10" s="284"/>
      <c r="D10" s="283"/>
      <c r="E10" s="283"/>
      <c r="F10" s="284"/>
      <c r="G10" s="143" t="s">
        <v>192</v>
      </c>
      <c r="H10" s="143"/>
      <c r="I10" s="305" t="s">
        <v>668</v>
      </c>
      <c r="J10" s="350"/>
      <c r="K10" s="350"/>
      <c r="L10" s="350"/>
      <c r="M10" s="350"/>
      <c r="N10" s="350"/>
      <c r="O10" s="350"/>
      <c r="P10" s="350"/>
      <c r="Q10" s="350"/>
      <c r="R10" s="350"/>
      <c r="S10" s="350"/>
      <c r="T10" s="350"/>
      <c r="U10" s="350"/>
      <c r="V10" s="350"/>
      <c r="W10" s="350"/>
      <c r="X10" s="350"/>
      <c r="Y10" s="350"/>
      <c r="Z10" s="350"/>
      <c r="AA10" s="350"/>
      <c r="AB10" s="350"/>
      <c r="AC10" s="350"/>
      <c r="AD10" s="350"/>
      <c r="AE10" s="350"/>
      <c r="AF10" s="350"/>
      <c r="AG10" s="350"/>
      <c r="AH10" s="350"/>
      <c r="AI10" s="350"/>
      <c r="AJ10" s="350"/>
      <c r="AK10" s="350"/>
      <c r="AL10" s="350"/>
      <c r="AM10" s="350"/>
      <c r="AN10" s="350"/>
      <c r="AO10" s="350"/>
      <c r="AP10" s="350"/>
      <c r="AQ10" s="350"/>
      <c r="AR10" s="350"/>
      <c r="AS10" s="350"/>
      <c r="AT10" s="350"/>
    </row>
    <row r="11" spans="1:46" x14ac:dyDescent="0.25">
      <c r="A11" s="284" t="s">
        <v>195</v>
      </c>
      <c r="B11" s="284"/>
      <c r="C11" s="284"/>
      <c r="D11" s="283"/>
      <c r="E11" s="283"/>
      <c r="F11" s="283"/>
      <c r="G11" s="307" t="s">
        <v>99</v>
      </c>
      <c r="H11" s="307"/>
      <c r="I11" s="289" t="s">
        <v>669</v>
      </c>
      <c r="J11" s="351"/>
      <c r="K11" s="351"/>
      <c r="L11" s="351"/>
      <c r="M11" s="351"/>
      <c r="N11" s="351"/>
      <c r="O11" s="351"/>
      <c r="P11" s="351"/>
      <c r="Q11" s="351"/>
      <c r="R11" s="351"/>
      <c r="S11" s="351"/>
      <c r="T11" s="351"/>
      <c r="U11" s="351"/>
      <c r="V11" s="351"/>
      <c r="W11" s="351"/>
      <c r="X11" s="351"/>
      <c r="Y11" s="351"/>
      <c r="Z11" s="351"/>
      <c r="AA11" s="351"/>
      <c r="AB11" s="351"/>
      <c r="AC11" s="351"/>
      <c r="AD11" s="351"/>
      <c r="AE11" s="351"/>
      <c r="AF11" s="351"/>
      <c r="AG11" s="351"/>
      <c r="AH11" s="351"/>
      <c r="AI11" s="351"/>
      <c r="AJ11" s="351"/>
      <c r="AK11" s="351"/>
      <c r="AL11" s="351"/>
      <c r="AM11" s="351"/>
      <c r="AN11" s="351"/>
      <c r="AO11" s="351"/>
      <c r="AP11" s="351"/>
      <c r="AQ11" s="351"/>
      <c r="AR11" s="351"/>
      <c r="AS11" s="351"/>
      <c r="AT11" s="351"/>
    </row>
    <row r="12" spans="1:46" x14ac:dyDescent="0.25">
      <c r="A12" s="283" t="s">
        <v>536</v>
      </c>
      <c r="B12" s="283"/>
      <c r="C12" s="283"/>
      <c r="D12" s="283"/>
      <c r="E12" s="283"/>
      <c r="F12" s="283"/>
      <c r="G12" s="307" t="s">
        <v>357</v>
      </c>
      <c r="H12" s="307"/>
      <c r="I12" s="289" t="s">
        <v>670</v>
      </c>
      <c r="J12" s="351"/>
      <c r="K12" s="351"/>
      <c r="L12" s="351"/>
      <c r="M12" s="351"/>
      <c r="N12" s="351"/>
      <c r="O12" s="351"/>
      <c r="P12" s="351"/>
      <c r="Q12" s="351"/>
      <c r="R12" s="351"/>
      <c r="S12" s="351"/>
      <c r="T12" s="351"/>
      <c r="U12" s="351"/>
      <c r="V12" s="351"/>
      <c r="W12" s="351"/>
      <c r="X12" s="351"/>
      <c r="Y12" s="351"/>
      <c r="Z12" s="351"/>
      <c r="AA12" s="351"/>
      <c r="AB12" s="351"/>
      <c r="AC12" s="351"/>
      <c r="AD12" s="351"/>
      <c r="AE12" s="351"/>
      <c r="AF12" s="351"/>
      <c r="AG12" s="351"/>
      <c r="AH12" s="351"/>
      <c r="AI12" s="351"/>
      <c r="AJ12" s="351"/>
      <c r="AK12" s="351"/>
      <c r="AL12" s="351"/>
      <c r="AM12" s="351"/>
      <c r="AN12" s="351"/>
      <c r="AO12" s="351"/>
      <c r="AP12" s="351"/>
      <c r="AQ12" s="351"/>
      <c r="AR12" s="351"/>
      <c r="AS12" s="351"/>
      <c r="AT12" s="351"/>
    </row>
    <row r="13" spans="1:46" x14ac:dyDescent="0.25">
      <c r="A13" s="284" t="s">
        <v>196</v>
      </c>
      <c r="B13" s="284"/>
      <c r="C13" s="284"/>
      <c r="D13" s="283"/>
      <c r="E13" s="283"/>
      <c r="F13" s="283"/>
      <c r="G13" s="143" t="s">
        <v>50</v>
      </c>
      <c r="H13" s="143"/>
      <c r="I13" s="289" t="s">
        <v>671</v>
      </c>
      <c r="J13" s="352"/>
      <c r="K13" s="352"/>
      <c r="L13" s="352"/>
      <c r="M13" s="352"/>
      <c r="N13" s="352"/>
      <c r="O13" s="352"/>
      <c r="P13" s="352"/>
      <c r="Q13" s="352"/>
      <c r="R13" s="352"/>
      <c r="S13" s="352"/>
      <c r="T13" s="352"/>
      <c r="U13" s="352"/>
      <c r="V13" s="352"/>
      <c r="W13" s="352"/>
      <c r="X13" s="352"/>
      <c r="Y13" s="352"/>
      <c r="Z13" s="352"/>
      <c r="AA13" s="352"/>
      <c r="AB13" s="352"/>
      <c r="AC13" s="352"/>
      <c r="AD13" s="352"/>
      <c r="AE13" s="352"/>
      <c r="AF13" s="352"/>
      <c r="AG13" s="352"/>
      <c r="AH13" s="352"/>
      <c r="AI13" s="352"/>
      <c r="AJ13" s="352"/>
      <c r="AK13" s="352"/>
      <c r="AL13" s="352"/>
      <c r="AM13" s="352"/>
      <c r="AN13" s="352"/>
      <c r="AO13" s="352"/>
      <c r="AP13" s="352"/>
      <c r="AQ13" s="352"/>
      <c r="AR13" s="352"/>
      <c r="AS13" s="352"/>
      <c r="AT13" s="352"/>
    </row>
    <row r="14" spans="1:46" x14ac:dyDescent="0.25">
      <c r="A14" s="284" t="s">
        <v>92</v>
      </c>
      <c r="B14" s="284"/>
      <c r="C14" s="284"/>
      <c r="D14" s="283"/>
      <c r="E14" s="283"/>
      <c r="F14" s="283"/>
      <c r="G14" s="307" t="s">
        <v>206</v>
      </c>
      <c r="H14" s="307"/>
      <c r="I14" s="289" t="s">
        <v>672</v>
      </c>
      <c r="J14" s="351"/>
      <c r="K14" s="351"/>
      <c r="L14" s="351"/>
      <c r="M14" s="351"/>
      <c r="N14" s="351"/>
      <c r="O14" s="351"/>
      <c r="P14" s="351"/>
      <c r="Q14" s="351"/>
      <c r="R14" s="351"/>
      <c r="S14" s="351"/>
      <c r="T14" s="351"/>
      <c r="U14" s="351"/>
      <c r="V14" s="351"/>
      <c r="W14" s="351"/>
      <c r="X14" s="351"/>
      <c r="Y14" s="351"/>
      <c r="Z14" s="351"/>
      <c r="AA14" s="351"/>
      <c r="AB14" s="351"/>
      <c r="AC14" s="351"/>
      <c r="AD14" s="351"/>
      <c r="AE14" s="351"/>
      <c r="AF14" s="351"/>
      <c r="AG14" s="351"/>
      <c r="AH14" s="351"/>
      <c r="AI14" s="351"/>
      <c r="AJ14" s="351"/>
      <c r="AK14" s="351"/>
      <c r="AL14" s="351"/>
      <c r="AM14" s="351"/>
      <c r="AN14" s="351"/>
      <c r="AO14" s="351"/>
      <c r="AP14" s="351"/>
      <c r="AQ14" s="351"/>
      <c r="AR14" s="351"/>
      <c r="AS14" s="351"/>
      <c r="AT14" s="351"/>
    </row>
    <row r="15" spans="1:46" x14ac:dyDescent="0.25">
      <c r="A15" s="284" t="s">
        <v>93</v>
      </c>
      <c r="B15" s="284"/>
      <c r="C15" s="284"/>
      <c r="D15" s="283"/>
      <c r="E15" s="283"/>
      <c r="F15" s="283"/>
      <c r="G15" s="307" t="s">
        <v>207</v>
      </c>
      <c r="H15" s="307"/>
      <c r="I15" s="289" t="s">
        <v>673</v>
      </c>
      <c r="J15" s="351"/>
      <c r="K15" s="351"/>
      <c r="L15" s="351"/>
      <c r="M15" s="351"/>
      <c r="N15" s="351"/>
      <c r="O15" s="351"/>
      <c r="P15" s="351"/>
      <c r="Q15" s="351"/>
      <c r="R15" s="351"/>
      <c r="S15" s="351"/>
      <c r="T15" s="351"/>
      <c r="U15" s="351"/>
      <c r="V15" s="351"/>
      <c r="W15" s="351"/>
      <c r="X15" s="351"/>
      <c r="Y15" s="351"/>
      <c r="Z15" s="351"/>
      <c r="AA15" s="351"/>
      <c r="AB15" s="351"/>
      <c r="AC15" s="351"/>
      <c r="AD15" s="351"/>
      <c r="AE15" s="351"/>
      <c r="AF15" s="351"/>
      <c r="AG15" s="351"/>
      <c r="AH15" s="351"/>
      <c r="AI15" s="351"/>
      <c r="AJ15" s="351"/>
      <c r="AK15" s="351"/>
      <c r="AL15" s="351"/>
      <c r="AM15" s="351"/>
      <c r="AN15" s="351"/>
      <c r="AO15" s="351"/>
      <c r="AP15" s="351"/>
      <c r="AQ15" s="351"/>
      <c r="AR15" s="351"/>
      <c r="AS15" s="351"/>
      <c r="AT15" s="351"/>
    </row>
    <row r="16" spans="1:46" x14ac:dyDescent="0.25">
      <c r="A16" s="284" t="s">
        <v>358</v>
      </c>
      <c r="B16" s="284"/>
      <c r="C16" s="284"/>
      <c r="D16" s="283"/>
      <c r="E16" s="283"/>
      <c r="F16" s="284" t="s">
        <v>359</v>
      </c>
      <c r="G16" s="143"/>
      <c r="H16" s="143"/>
      <c r="I16" s="305" t="s">
        <v>674</v>
      </c>
      <c r="J16" s="351"/>
      <c r="K16" s="351"/>
      <c r="L16" s="351"/>
      <c r="M16" s="351"/>
      <c r="N16" s="351"/>
      <c r="O16" s="351"/>
      <c r="P16" s="351"/>
      <c r="Q16" s="351"/>
      <c r="R16" s="351"/>
      <c r="S16" s="351"/>
      <c r="T16" s="351"/>
      <c r="U16" s="351"/>
      <c r="V16" s="351"/>
      <c r="W16" s="351"/>
      <c r="X16" s="351"/>
      <c r="Y16" s="351"/>
      <c r="Z16" s="351"/>
      <c r="AA16" s="351"/>
      <c r="AB16" s="351"/>
      <c r="AC16" s="351"/>
      <c r="AD16" s="351"/>
      <c r="AE16" s="351"/>
      <c r="AF16" s="351"/>
      <c r="AG16" s="351"/>
      <c r="AH16" s="351"/>
      <c r="AI16" s="351"/>
      <c r="AJ16" s="351"/>
      <c r="AK16" s="351"/>
      <c r="AL16" s="351"/>
      <c r="AM16" s="351"/>
      <c r="AN16" s="351"/>
      <c r="AO16" s="351"/>
      <c r="AP16" s="351"/>
      <c r="AQ16" s="351"/>
      <c r="AR16" s="351"/>
      <c r="AS16" s="351"/>
      <c r="AT16" s="351"/>
    </row>
    <row r="17" spans="1:46" x14ac:dyDescent="0.25">
      <c r="A17" s="284" t="s">
        <v>201</v>
      </c>
      <c r="B17" s="284"/>
      <c r="C17" s="284"/>
      <c r="D17" s="283"/>
      <c r="E17" s="283"/>
      <c r="F17" s="143"/>
      <c r="G17" s="283" t="s">
        <v>54</v>
      </c>
      <c r="H17" s="283"/>
      <c r="I17" s="297" t="s">
        <v>675</v>
      </c>
      <c r="J17" s="447" t="e">
        <f>'5.3 nutrient amount'!J17/'5.1 Crops and Forage'!J17</f>
        <v>#DIV/0!</v>
      </c>
      <c r="K17" s="447" t="e">
        <f>'5.3 nutrient amount'!K17/'5.1 Crops and Forage'!K17</f>
        <v>#DIV/0!</v>
      </c>
      <c r="L17" s="447" t="e">
        <f>'5.3 nutrient amount'!L17/'5.1 Crops and Forage'!L17</f>
        <v>#DIV/0!</v>
      </c>
      <c r="M17" s="447" t="e">
        <f>'5.3 nutrient amount'!M17/'5.1 Crops and Forage'!M17</f>
        <v>#DIV/0!</v>
      </c>
      <c r="N17" s="447" t="e">
        <f>'5.3 nutrient amount'!N17/'5.1 Crops and Forage'!N17</f>
        <v>#DIV/0!</v>
      </c>
      <c r="O17" s="447">
        <v>4.3600000000000012</v>
      </c>
      <c r="P17" s="447">
        <v>4.3600000000000003</v>
      </c>
      <c r="Q17" s="447">
        <v>4.3599999999999994</v>
      </c>
      <c r="R17" s="447">
        <v>4.3600000000000021</v>
      </c>
      <c r="S17" s="447">
        <v>4.3600000000000021</v>
      </c>
      <c r="T17" s="447">
        <v>4.3599999999999994</v>
      </c>
      <c r="U17" s="447">
        <v>4.3599999999999994</v>
      </c>
      <c r="V17" s="447">
        <v>4.3600000000000003</v>
      </c>
      <c r="W17" s="447">
        <v>4.3600000000000003</v>
      </c>
      <c r="X17" s="447">
        <v>4.3599999999999985</v>
      </c>
      <c r="Y17" s="447">
        <v>4.3599999999999994</v>
      </c>
      <c r="Z17" s="447">
        <v>4.3600000000000012</v>
      </c>
      <c r="AA17" s="447">
        <v>4.3600000000000003</v>
      </c>
      <c r="AB17" s="447">
        <v>4.3599999999999985</v>
      </c>
      <c r="AC17" s="447">
        <v>4.3599999999999994</v>
      </c>
      <c r="AD17" s="447">
        <v>4.3600000000000012</v>
      </c>
      <c r="AE17" s="447">
        <v>4.3600000000000003</v>
      </c>
      <c r="AF17" s="447">
        <v>4.3600000000000003</v>
      </c>
      <c r="AG17" s="447">
        <v>4.3600000000000012</v>
      </c>
      <c r="AH17" s="447">
        <v>4.3600000000000003</v>
      </c>
      <c r="AI17" s="447">
        <v>4.3600000000000003</v>
      </c>
      <c r="AJ17" s="447">
        <v>4.3599999999999994</v>
      </c>
      <c r="AK17" s="447">
        <v>4.3600000000000012</v>
      </c>
      <c r="AL17" s="447">
        <v>4.3600000000000003</v>
      </c>
      <c r="AM17" s="447">
        <v>4.3600000000000012</v>
      </c>
      <c r="AN17" s="447">
        <v>4.3600000000000003</v>
      </c>
      <c r="AO17" s="447">
        <v>4.3600000000000003</v>
      </c>
      <c r="AP17" s="447">
        <v>4.3599999999999985</v>
      </c>
      <c r="AQ17" s="447">
        <v>4.3599999999999977</v>
      </c>
      <c r="AR17" s="447">
        <v>4.3600000000000003</v>
      </c>
      <c r="AS17" s="447">
        <v>4.3600000000000003</v>
      </c>
      <c r="AT17" s="447">
        <v>4.3599999999999994</v>
      </c>
    </row>
    <row r="18" spans="1:46" x14ac:dyDescent="0.25">
      <c r="A18" s="284" t="s">
        <v>215</v>
      </c>
      <c r="B18" s="284"/>
      <c r="C18" s="284"/>
      <c r="D18" s="283"/>
      <c r="E18" s="283"/>
      <c r="F18" s="283"/>
      <c r="G18" s="307" t="s">
        <v>217</v>
      </c>
      <c r="H18" s="307"/>
      <c r="I18" s="289" t="s">
        <v>676</v>
      </c>
      <c r="J18" s="351"/>
      <c r="K18" s="351"/>
      <c r="L18" s="351"/>
      <c r="M18" s="351"/>
      <c r="N18" s="351"/>
      <c r="O18" s="351"/>
      <c r="P18" s="351"/>
      <c r="Q18" s="351"/>
      <c r="R18" s="351"/>
      <c r="S18" s="351"/>
      <c r="T18" s="351"/>
      <c r="U18" s="351"/>
      <c r="V18" s="351"/>
      <c r="W18" s="351"/>
      <c r="X18" s="351"/>
      <c r="Y18" s="351"/>
      <c r="Z18" s="351"/>
      <c r="AA18" s="351"/>
      <c r="AB18" s="351"/>
      <c r="AC18" s="351"/>
      <c r="AD18" s="351"/>
      <c r="AE18" s="351"/>
      <c r="AF18" s="351"/>
      <c r="AG18" s="351"/>
      <c r="AH18" s="351"/>
      <c r="AI18" s="351"/>
      <c r="AJ18" s="351"/>
      <c r="AK18" s="351"/>
      <c r="AL18" s="351"/>
      <c r="AM18" s="351"/>
      <c r="AN18" s="351"/>
      <c r="AO18" s="351"/>
      <c r="AP18" s="351"/>
      <c r="AQ18" s="351"/>
      <c r="AR18" s="351"/>
      <c r="AS18" s="351"/>
      <c r="AT18" s="351"/>
    </row>
    <row r="19" spans="1:46" x14ac:dyDescent="0.25">
      <c r="A19" s="284" t="s">
        <v>216</v>
      </c>
      <c r="B19" s="284"/>
      <c r="C19" s="284"/>
      <c r="D19" s="283"/>
      <c r="E19" s="283"/>
      <c r="F19" s="283"/>
      <c r="G19" s="307" t="s">
        <v>218</v>
      </c>
      <c r="H19" s="307"/>
      <c r="I19" s="289" t="s">
        <v>677</v>
      </c>
      <c r="J19" s="351"/>
      <c r="K19" s="351"/>
      <c r="L19" s="351"/>
      <c r="M19" s="351"/>
      <c r="N19" s="351"/>
      <c r="O19" s="351"/>
      <c r="P19" s="351"/>
      <c r="Q19" s="351"/>
      <c r="R19" s="351"/>
      <c r="S19" s="351"/>
      <c r="T19" s="351"/>
      <c r="U19" s="351"/>
      <c r="V19" s="351"/>
      <c r="W19" s="351"/>
      <c r="X19" s="351"/>
      <c r="Y19" s="351"/>
      <c r="Z19" s="351"/>
      <c r="AA19" s="351"/>
      <c r="AB19" s="351"/>
      <c r="AC19" s="351"/>
      <c r="AD19" s="351"/>
      <c r="AE19" s="351"/>
      <c r="AF19" s="351"/>
      <c r="AG19" s="351"/>
      <c r="AH19" s="351"/>
      <c r="AI19" s="351"/>
      <c r="AJ19" s="351"/>
      <c r="AK19" s="351"/>
      <c r="AL19" s="351"/>
      <c r="AM19" s="351"/>
      <c r="AN19" s="351"/>
      <c r="AO19" s="351"/>
      <c r="AP19" s="351"/>
      <c r="AQ19" s="351"/>
      <c r="AR19" s="351"/>
      <c r="AS19" s="351"/>
      <c r="AT19" s="351"/>
    </row>
    <row r="20" spans="1:46" x14ac:dyDescent="0.25">
      <c r="A20" s="284" t="s">
        <v>205</v>
      </c>
      <c r="B20" s="284"/>
      <c r="C20" s="284"/>
      <c r="D20" s="283"/>
      <c r="E20" s="283"/>
      <c r="F20" s="283"/>
      <c r="G20" s="283" t="s">
        <v>360</v>
      </c>
      <c r="H20" s="283"/>
      <c r="I20" s="297" t="s">
        <v>678</v>
      </c>
      <c r="J20" s="447" t="e">
        <f>'5.3 nutrient amount'!J20/'5.1 Crops and Forage'!J20</f>
        <v>#DIV/0!</v>
      </c>
      <c r="K20" s="447" t="e">
        <f>'5.3 nutrient amount'!K20/'5.1 Crops and Forage'!K20</f>
        <v>#DIV/0!</v>
      </c>
      <c r="L20" s="447" t="e">
        <f>'5.3 nutrient amount'!L20/'5.1 Crops and Forage'!L20</f>
        <v>#DIV/0!</v>
      </c>
      <c r="M20" s="447" t="e">
        <f>'5.3 nutrient amount'!M20/'5.1 Crops and Forage'!M20</f>
        <v>#DIV/0!</v>
      </c>
      <c r="N20" s="447" t="e">
        <f>'5.3 nutrient amount'!N20/'5.1 Crops and Forage'!N20</f>
        <v>#DIV/0!</v>
      </c>
      <c r="O20" s="447">
        <v>4.3600000000000003</v>
      </c>
      <c r="P20" s="447">
        <v>4.3599999999999994</v>
      </c>
      <c r="Q20" s="447">
        <v>4.3600000000000003</v>
      </c>
      <c r="R20" s="447">
        <v>4.3600000000000003</v>
      </c>
      <c r="S20" s="447">
        <v>4.3600000000000003</v>
      </c>
      <c r="T20" s="447">
        <v>4.3600000000000021</v>
      </c>
      <c r="U20" s="447">
        <v>4.3600000000000012</v>
      </c>
      <c r="V20" s="447">
        <v>4.3600000000000003</v>
      </c>
      <c r="W20" s="447">
        <v>4.3600000000000012</v>
      </c>
      <c r="X20" s="447">
        <v>4.3599999999999994</v>
      </c>
      <c r="Y20" s="447">
        <v>4.3600000000000003</v>
      </c>
      <c r="Z20" s="447">
        <v>4.3600000000000003</v>
      </c>
      <c r="AA20" s="447">
        <v>4.3599999999999994</v>
      </c>
      <c r="AB20" s="447">
        <v>4.3600000000000003</v>
      </c>
      <c r="AC20" s="447">
        <v>4.3600000000000003</v>
      </c>
      <c r="AD20" s="447">
        <v>4.3600000000000003</v>
      </c>
      <c r="AE20" s="447">
        <v>4.3599999999999994</v>
      </c>
      <c r="AF20" s="447">
        <v>4.3599999999999994</v>
      </c>
      <c r="AG20" s="447">
        <v>4.3600000000000012</v>
      </c>
      <c r="AH20" s="447">
        <v>4.3600000000000012</v>
      </c>
      <c r="AI20" s="447">
        <v>4.3600000000000003</v>
      </c>
      <c r="AJ20" s="447">
        <v>4.3599999999999994</v>
      </c>
      <c r="AK20" s="447">
        <v>4.3599999999999994</v>
      </c>
      <c r="AL20" s="447">
        <v>4.3600000000000003</v>
      </c>
      <c r="AM20" s="447">
        <v>4.3600000000000003</v>
      </c>
      <c r="AN20" s="447">
        <v>4.3600000000000003</v>
      </c>
      <c r="AO20" s="447">
        <v>4.3600000000000003</v>
      </c>
      <c r="AP20" s="447">
        <v>4.3599999999999994</v>
      </c>
      <c r="AQ20" s="447">
        <v>4.3599999999999994</v>
      </c>
      <c r="AR20" s="447">
        <v>4.3600000000000003</v>
      </c>
      <c r="AS20" s="447">
        <v>4.3600000000000003</v>
      </c>
      <c r="AT20" s="447">
        <v>4.3600000000000012</v>
      </c>
    </row>
    <row r="21" spans="1:46" x14ac:dyDescent="0.25">
      <c r="A21" s="284" t="s">
        <v>198</v>
      </c>
      <c r="B21" s="284"/>
      <c r="C21" s="284"/>
      <c r="D21" s="283"/>
      <c r="E21" s="283"/>
      <c r="F21" s="283" t="s">
        <v>52</v>
      </c>
      <c r="G21" s="143"/>
      <c r="H21" s="143"/>
      <c r="I21" s="305" t="s">
        <v>679</v>
      </c>
      <c r="J21" s="447" t="e">
        <f>'5.3 nutrient amount'!J21/'5.1 Crops and Forage'!J21</f>
        <v>#DIV/0!</v>
      </c>
      <c r="K21" s="447" t="e">
        <f>'5.3 nutrient amount'!K21/'5.1 Crops and Forage'!K21</f>
        <v>#DIV/0!</v>
      </c>
      <c r="L21" s="447" t="e">
        <f>'5.3 nutrient amount'!L21/'5.1 Crops and Forage'!L21</f>
        <v>#DIV/0!</v>
      </c>
      <c r="M21" s="447" t="e">
        <f>'5.3 nutrient amount'!M21/'5.1 Crops and Forage'!M21</f>
        <v>#DIV/0!</v>
      </c>
      <c r="N21" s="447" t="e">
        <f>'5.3 nutrient amount'!N21/'5.1 Crops and Forage'!N21</f>
        <v>#DIV/0!</v>
      </c>
      <c r="O21" s="447">
        <v>4.3600000000000021</v>
      </c>
      <c r="P21" s="447">
        <v>4.3599999999999994</v>
      </c>
      <c r="Q21" s="447">
        <v>4.3600000000000012</v>
      </c>
      <c r="R21" s="447">
        <v>4.3600000000000012</v>
      </c>
      <c r="S21" s="447">
        <v>4.3600000000000003</v>
      </c>
      <c r="T21" s="447">
        <v>4.3599999999999985</v>
      </c>
      <c r="U21" s="447">
        <v>4.3599999999999985</v>
      </c>
      <c r="V21" s="447">
        <v>4.3600000000000003</v>
      </c>
      <c r="W21" s="447">
        <v>4.3600000000000021</v>
      </c>
      <c r="X21" s="447">
        <v>4.3599999999999994</v>
      </c>
      <c r="Y21" s="447">
        <v>4.3599999999999994</v>
      </c>
      <c r="Z21" s="447">
        <v>4.3600000000000003</v>
      </c>
      <c r="AA21" s="447">
        <v>4.3600000000000012</v>
      </c>
      <c r="AB21" s="447">
        <v>4.3600000000000003</v>
      </c>
      <c r="AC21" s="447">
        <v>4.3600000000000003</v>
      </c>
      <c r="AD21" s="447">
        <v>4.3599999999999994</v>
      </c>
      <c r="AE21" s="447">
        <v>4.3600000000000012</v>
      </c>
      <c r="AF21" s="447">
        <v>4.3599999999999985</v>
      </c>
      <c r="AG21" s="447">
        <v>4.3599999999999977</v>
      </c>
      <c r="AH21" s="447">
        <v>4.3599999999999994</v>
      </c>
      <c r="AI21" s="447">
        <v>4.3600000000000012</v>
      </c>
      <c r="AJ21" s="447">
        <v>4.3600000000000021</v>
      </c>
      <c r="AK21" s="447">
        <v>4.3600000000000003</v>
      </c>
      <c r="AL21" s="447">
        <v>4.3599999999999994</v>
      </c>
      <c r="AM21" s="447">
        <v>4.3599999999999994</v>
      </c>
      <c r="AN21" s="447">
        <v>4.3600000000000012</v>
      </c>
      <c r="AO21" s="447">
        <v>4.3600000000000003</v>
      </c>
      <c r="AP21" s="447">
        <v>4.3600000000000012</v>
      </c>
      <c r="AQ21" s="447">
        <v>4.3600000000000012</v>
      </c>
      <c r="AR21" s="447">
        <v>4.3600000000000012</v>
      </c>
      <c r="AS21" s="447">
        <v>4.3599999999999994</v>
      </c>
      <c r="AT21" s="447">
        <v>4.3600000000000012</v>
      </c>
    </row>
    <row r="22" spans="1:46" x14ac:dyDescent="0.25">
      <c r="A22" s="284" t="s">
        <v>211</v>
      </c>
      <c r="B22" s="284"/>
      <c r="C22" s="284"/>
      <c r="D22" s="283"/>
      <c r="E22" s="283"/>
      <c r="F22" s="283"/>
      <c r="G22" s="307" t="s">
        <v>213</v>
      </c>
      <c r="H22" s="307"/>
      <c r="I22" s="289" t="s">
        <v>680</v>
      </c>
      <c r="J22" s="351"/>
      <c r="K22" s="351"/>
      <c r="L22" s="351"/>
      <c r="M22" s="351"/>
      <c r="N22" s="351"/>
      <c r="O22" s="351"/>
      <c r="P22" s="351"/>
      <c r="Q22" s="351"/>
      <c r="R22" s="351"/>
      <c r="S22" s="351"/>
      <c r="T22" s="351"/>
      <c r="U22" s="351"/>
      <c r="V22" s="351"/>
      <c r="W22" s="351"/>
      <c r="X22" s="351"/>
      <c r="Y22" s="351"/>
      <c r="Z22" s="351"/>
      <c r="AA22" s="351"/>
      <c r="AB22" s="351"/>
      <c r="AC22" s="351"/>
      <c r="AD22" s="351"/>
      <c r="AE22" s="351"/>
      <c r="AF22" s="351"/>
      <c r="AG22" s="351"/>
      <c r="AH22" s="351"/>
      <c r="AI22" s="351"/>
      <c r="AJ22" s="351"/>
      <c r="AK22" s="351"/>
      <c r="AL22" s="351"/>
      <c r="AM22" s="351"/>
      <c r="AN22" s="351"/>
      <c r="AO22" s="351"/>
      <c r="AP22" s="351"/>
      <c r="AQ22" s="351"/>
      <c r="AR22" s="351"/>
      <c r="AS22" s="351"/>
      <c r="AT22" s="351"/>
    </row>
    <row r="23" spans="1:46" x14ac:dyDescent="0.25">
      <c r="A23" s="284" t="s">
        <v>212</v>
      </c>
      <c r="B23" s="284"/>
      <c r="C23" s="284"/>
      <c r="D23" s="283"/>
      <c r="E23" s="283"/>
      <c r="F23" s="283"/>
      <c r="G23" s="307" t="s">
        <v>214</v>
      </c>
      <c r="H23" s="307"/>
      <c r="I23" s="289" t="s">
        <v>681</v>
      </c>
      <c r="J23" s="351"/>
      <c r="K23" s="351"/>
      <c r="L23" s="351"/>
      <c r="M23" s="351"/>
      <c r="N23" s="351"/>
      <c r="O23" s="351"/>
      <c r="P23" s="351"/>
      <c r="Q23" s="351"/>
      <c r="R23" s="351"/>
      <c r="S23" s="351"/>
      <c r="T23" s="351"/>
      <c r="U23" s="351"/>
      <c r="V23" s="351"/>
      <c r="W23" s="351"/>
      <c r="X23" s="351"/>
      <c r="Y23" s="351"/>
      <c r="Z23" s="351"/>
      <c r="AA23" s="351"/>
      <c r="AB23" s="351"/>
      <c r="AC23" s="351"/>
      <c r="AD23" s="351"/>
      <c r="AE23" s="351"/>
      <c r="AF23" s="351"/>
      <c r="AG23" s="351"/>
      <c r="AH23" s="351"/>
      <c r="AI23" s="351"/>
      <c r="AJ23" s="351"/>
      <c r="AK23" s="351"/>
      <c r="AL23" s="351"/>
      <c r="AM23" s="351"/>
      <c r="AN23" s="351"/>
      <c r="AO23" s="351"/>
      <c r="AP23" s="351"/>
      <c r="AQ23" s="351"/>
      <c r="AR23" s="351"/>
      <c r="AS23" s="351"/>
      <c r="AT23" s="351"/>
    </row>
    <row r="24" spans="1:46" x14ac:dyDescent="0.25">
      <c r="A24" s="284" t="s">
        <v>200</v>
      </c>
      <c r="B24" s="284"/>
      <c r="C24" s="284"/>
      <c r="D24" s="283"/>
      <c r="E24" s="283"/>
      <c r="F24" s="283" t="s">
        <v>361</v>
      </c>
      <c r="G24" s="143"/>
      <c r="H24" s="143"/>
      <c r="I24" s="305" t="s">
        <v>682</v>
      </c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5"/>
      <c r="U24" s="355"/>
      <c r="V24" s="355"/>
      <c r="W24" s="355"/>
      <c r="X24" s="355"/>
      <c r="Y24" s="355"/>
      <c r="Z24" s="355"/>
      <c r="AA24" s="355"/>
      <c r="AB24" s="355"/>
      <c r="AC24" s="355"/>
      <c r="AD24" s="355"/>
      <c r="AE24" s="355"/>
      <c r="AF24" s="355"/>
      <c r="AG24" s="355"/>
      <c r="AH24" s="355"/>
      <c r="AI24" s="355"/>
      <c r="AJ24" s="355"/>
      <c r="AK24" s="355"/>
      <c r="AL24" s="355"/>
      <c r="AM24" s="355"/>
      <c r="AN24" s="355"/>
      <c r="AO24" s="355"/>
      <c r="AP24" s="355"/>
      <c r="AQ24" s="355"/>
      <c r="AR24" s="355"/>
      <c r="AS24" s="355"/>
      <c r="AT24" s="355"/>
    </row>
    <row r="25" spans="1:46" x14ac:dyDescent="0.25">
      <c r="A25" s="284" t="s">
        <v>210</v>
      </c>
      <c r="B25" s="284"/>
      <c r="C25" s="284"/>
      <c r="D25" s="283"/>
      <c r="E25" s="283"/>
      <c r="F25" s="283"/>
      <c r="G25" s="307" t="s">
        <v>53</v>
      </c>
      <c r="H25" s="307"/>
      <c r="I25" s="289" t="s">
        <v>682</v>
      </c>
      <c r="J25" s="447" t="e">
        <f>'5.3 nutrient amount'!J25/'5.1 Crops and Forage'!J25</f>
        <v>#DIV/0!</v>
      </c>
      <c r="K25" s="447" t="e">
        <f>'5.3 nutrient amount'!K25/'5.1 Crops and Forage'!K25</f>
        <v>#DIV/0!</v>
      </c>
      <c r="L25" s="447" t="e">
        <f>'5.3 nutrient amount'!L25/'5.1 Crops and Forage'!L25</f>
        <v>#DIV/0!</v>
      </c>
      <c r="M25" s="447" t="e">
        <f>'5.3 nutrient amount'!M25/'5.1 Crops and Forage'!M25</f>
        <v>#DIV/0!</v>
      </c>
      <c r="N25" s="447" t="e">
        <f>'5.3 nutrient amount'!N25/'5.1 Crops and Forage'!N25</f>
        <v>#DIV/0!</v>
      </c>
      <c r="O25" s="447">
        <v>4.8</v>
      </c>
      <c r="P25" s="447">
        <v>4.8</v>
      </c>
      <c r="Q25" s="447">
        <v>4.7999999999999989</v>
      </c>
      <c r="R25" s="447">
        <v>4.8000000000000007</v>
      </c>
      <c r="S25" s="447">
        <v>4.8000000000000007</v>
      </c>
      <c r="T25" s="447">
        <v>4.8</v>
      </c>
      <c r="U25" s="447">
        <v>4.8000000000000007</v>
      </c>
      <c r="V25" s="447">
        <v>4.7999999999999989</v>
      </c>
      <c r="W25" s="447">
        <v>4.8</v>
      </c>
      <c r="X25" s="447">
        <v>4.799999999999998</v>
      </c>
      <c r="Y25" s="447">
        <v>4.8</v>
      </c>
      <c r="Z25" s="447">
        <v>4.7999999999999989</v>
      </c>
      <c r="AA25" s="447">
        <v>4.8000000000000007</v>
      </c>
      <c r="AB25" s="447">
        <v>4.7999999999999989</v>
      </c>
      <c r="AC25" s="447">
        <v>4.8000000000000016</v>
      </c>
      <c r="AD25" s="447">
        <v>4.8000000000000007</v>
      </c>
      <c r="AE25" s="447">
        <v>4.7999999999999989</v>
      </c>
      <c r="AF25" s="447">
        <v>4.8</v>
      </c>
      <c r="AG25" s="447">
        <v>4.8</v>
      </c>
      <c r="AH25" s="447">
        <v>4.7999999999999989</v>
      </c>
      <c r="AI25" s="447">
        <v>4.799999999999998</v>
      </c>
      <c r="AJ25" s="447">
        <v>4.8</v>
      </c>
      <c r="AK25" s="447">
        <v>4.8000000000000016</v>
      </c>
      <c r="AL25" s="447">
        <v>4.7999999999999989</v>
      </c>
      <c r="AM25" s="447">
        <v>4.8000000000000007</v>
      </c>
      <c r="AN25" s="447">
        <v>4.7999999999999972</v>
      </c>
      <c r="AO25" s="447">
        <v>4.7999999999999989</v>
      </c>
      <c r="AP25" s="447">
        <v>4.8</v>
      </c>
      <c r="AQ25" s="447">
        <v>4.8000000000000007</v>
      </c>
      <c r="AR25" s="447">
        <v>4.799999999999998</v>
      </c>
      <c r="AS25" s="447">
        <v>4.8000000000000007</v>
      </c>
      <c r="AT25" s="447">
        <v>4.799999999999998</v>
      </c>
    </row>
    <row r="26" spans="1:46" x14ac:dyDescent="0.25">
      <c r="A26" s="284" t="s">
        <v>203</v>
      </c>
      <c r="B26" s="284"/>
      <c r="C26" s="284"/>
      <c r="D26" s="283"/>
      <c r="E26" s="283"/>
      <c r="F26" s="283"/>
      <c r="G26" s="283" t="s">
        <v>406</v>
      </c>
      <c r="H26" s="283"/>
      <c r="I26" s="297" t="s">
        <v>683</v>
      </c>
      <c r="J26" s="351"/>
      <c r="K26" s="351"/>
      <c r="L26" s="351"/>
      <c r="M26" s="351"/>
      <c r="N26" s="351"/>
      <c r="O26" s="351"/>
      <c r="P26" s="351"/>
      <c r="Q26" s="351"/>
      <c r="R26" s="351"/>
      <c r="S26" s="351"/>
      <c r="T26" s="351"/>
      <c r="U26" s="351"/>
      <c r="V26" s="351"/>
      <c r="W26" s="351"/>
      <c r="X26" s="351"/>
      <c r="Y26" s="351"/>
      <c r="Z26" s="351"/>
      <c r="AA26" s="351"/>
      <c r="AB26" s="351"/>
      <c r="AC26" s="351"/>
      <c r="AD26" s="351"/>
      <c r="AE26" s="351"/>
      <c r="AF26" s="351"/>
      <c r="AG26" s="351"/>
      <c r="AH26" s="351"/>
      <c r="AI26" s="351"/>
      <c r="AJ26" s="351"/>
      <c r="AK26" s="351"/>
      <c r="AL26" s="351"/>
      <c r="AM26" s="351"/>
      <c r="AN26" s="351"/>
      <c r="AO26" s="351"/>
      <c r="AP26" s="351"/>
      <c r="AQ26" s="351"/>
      <c r="AR26" s="351"/>
      <c r="AS26" s="351"/>
      <c r="AT26" s="351"/>
    </row>
    <row r="27" spans="1:46" x14ac:dyDescent="0.25">
      <c r="A27" s="284" t="s">
        <v>199</v>
      </c>
      <c r="B27" s="284"/>
      <c r="C27" s="284"/>
      <c r="D27" s="283"/>
      <c r="E27" s="283"/>
      <c r="F27" s="283" t="s">
        <v>362</v>
      </c>
      <c r="G27" s="143"/>
      <c r="H27" s="143"/>
      <c r="I27" s="305" t="s">
        <v>684</v>
      </c>
      <c r="J27" s="447" t="e">
        <f>'5.3 nutrient amount'!J27/'5.1 Crops and Forage'!J27</f>
        <v>#DIV/0!</v>
      </c>
      <c r="K27" s="447" t="e">
        <f>'5.3 nutrient amount'!K27/'5.1 Crops and Forage'!K27</f>
        <v>#DIV/0!</v>
      </c>
      <c r="L27" s="447" t="e">
        <f>'5.3 nutrient amount'!L27/'5.1 Crops and Forage'!L27</f>
        <v>#DIV/0!</v>
      </c>
      <c r="M27" s="447" t="e">
        <f>'5.3 nutrient amount'!M27/'5.1 Crops and Forage'!M27</f>
        <v>#DIV/0!</v>
      </c>
      <c r="N27" s="447" t="e">
        <f>'5.3 nutrient amount'!N27/'5.1 Crops and Forage'!N27</f>
        <v>#DIV/0!</v>
      </c>
      <c r="O27" s="447">
        <v>4.3600000000000003</v>
      </c>
      <c r="P27" s="447">
        <v>4.3600000000000003</v>
      </c>
      <c r="Q27" s="447">
        <v>4.3599999999999994</v>
      </c>
      <c r="R27" s="447">
        <v>4.3599999999999994</v>
      </c>
      <c r="S27" s="447">
        <v>4.3599999999999994</v>
      </c>
      <c r="T27" s="447">
        <v>4.3600000000000012</v>
      </c>
      <c r="U27" s="447">
        <v>4.3600000000000003</v>
      </c>
      <c r="V27" s="447">
        <v>4.3599999999999985</v>
      </c>
      <c r="W27" s="447">
        <v>4.3599999999999985</v>
      </c>
      <c r="X27" s="447">
        <v>4.3600000000000021</v>
      </c>
      <c r="Y27" s="447">
        <v>4.360000000000003</v>
      </c>
      <c r="Z27" s="447">
        <v>4.3600000000000003</v>
      </c>
      <c r="AA27" s="447">
        <v>4.3600000000000021</v>
      </c>
      <c r="AB27" s="447">
        <v>4.3600000000000012</v>
      </c>
      <c r="AC27" s="447">
        <v>4.3600000000000003</v>
      </c>
      <c r="AD27" s="447">
        <v>4.3600000000000012</v>
      </c>
      <c r="AE27" s="447">
        <v>4.3600000000000003</v>
      </c>
      <c r="AF27" s="447">
        <v>4.3599999999999985</v>
      </c>
      <c r="AG27" s="447">
        <v>4.3600000000000012</v>
      </c>
      <c r="AH27" s="447">
        <v>4.3599999999999994</v>
      </c>
      <c r="AI27" s="447">
        <v>4.3600000000000012</v>
      </c>
      <c r="AJ27" s="447">
        <v>4.3600000000000003</v>
      </c>
      <c r="AK27" s="447">
        <v>4.3600000000000003</v>
      </c>
      <c r="AL27" s="447">
        <v>4.3599999999999985</v>
      </c>
      <c r="AM27" s="447">
        <v>4.3600000000000012</v>
      </c>
      <c r="AN27" s="447">
        <v>4.3599999999999994</v>
      </c>
      <c r="AO27" s="447">
        <v>4.3600000000000012</v>
      </c>
      <c r="AP27" s="447">
        <v>4.3600000000000003</v>
      </c>
      <c r="AQ27" s="447">
        <v>4.3600000000000003</v>
      </c>
      <c r="AR27" s="447">
        <v>4.3600000000000003</v>
      </c>
      <c r="AS27" s="447">
        <v>4.3599999999999994</v>
      </c>
      <c r="AT27" s="447">
        <v>4.3599999999999994</v>
      </c>
    </row>
    <row r="28" spans="1:46" x14ac:dyDescent="0.25">
      <c r="A28" s="284" t="s">
        <v>202</v>
      </c>
      <c r="B28" s="284"/>
      <c r="C28" s="284"/>
      <c r="D28" s="283"/>
      <c r="E28" s="283"/>
      <c r="F28" s="283" t="s">
        <v>55</v>
      </c>
      <c r="G28" s="143"/>
      <c r="H28" s="143"/>
      <c r="I28" s="305" t="s">
        <v>685</v>
      </c>
      <c r="J28" s="447" t="e">
        <f>'5.3 nutrient amount'!J28/'5.1 Crops and Forage'!J28</f>
        <v>#DIV/0!</v>
      </c>
      <c r="K28" s="447" t="e">
        <f>'5.3 nutrient amount'!K28/'5.1 Crops and Forage'!K28</f>
        <v>#DIV/0!</v>
      </c>
      <c r="L28" s="447" t="e">
        <f>'5.3 nutrient amount'!L28/'5.1 Crops and Forage'!L28</f>
        <v>#DIV/0!</v>
      </c>
      <c r="M28" s="447" t="e">
        <f>'5.3 nutrient amount'!M28/'5.1 Crops and Forage'!M28</f>
        <v>#DIV/0!</v>
      </c>
      <c r="N28" s="447" t="e">
        <f>'5.3 nutrient amount'!N28/'5.1 Crops and Forage'!N28</f>
        <v>#DIV/0!</v>
      </c>
      <c r="O28" s="447">
        <v>4.3600000000000012</v>
      </c>
      <c r="P28" s="447">
        <v>4.3600000000000021</v>
      </c>
      <c r="Q28" s="447">
        <v>4.3600000000000012</v>
      </c>
      <c r="R28" s="447">
        <v>4.3600000000000003</v>
      </c>
      <c r="S28" s="447">
        <v>4.3600000000000012</v>
      </c>
      <c r="T28" s="447">
        <v>4.3600000000000012</v>
      </c>
      <c r="U28" s="447">
        <v>4.3600000000000003</v>
      </c>
      <c r="V28" s="447">
        <v>4.3600000000000003</v>
      </c>
      <c r="W28" s="447">
        <v>4.3599999999999994</v>
      </c>
      <c r="X28" s="447">
        <v>4.3599999999999994</v>
      </c>
      <c r="Y28" s="447">
        <v>4.3599999999999994</v>
      </c>
      <c r="Z28" s="447">
        <v>4.3600000000000012</v>
      </c>
      <c r="AA28" s="447">
        <v>4.3600000000000003</v>
      </c>
      <c r="AB28" s="447">
        <v>4.3600000000000003</v>
      </c>
      <c r="AC28" s="447">
        <v>4.3600000000000003</v>
      </c>
      <c r="AD28" s="447">
        <v>4.3600000000000003</v>
      </c>
      <c r="AE28" s="447">
        <v>4.3600000000000012</v>
      </c>
      <c r="AF28" s="447">
        <v>4.3600000000000021</v>
      </c>
      <c r="AG28" s="447">
        <v>4.3600000000000012</v>
      </c>
      <c r="AH28" s="447">
        <v>4.3599999999999994</v>
      </c>
      <c r="AI28" s="447">
        <v>4.3600000000000021</v>
      </c>
      <c r="AJ28" s="447">
        <v>4.3600000000000003</v>
      </c>
      <c r="AK28" s="447">
        <v>4.3600000000000003</v>
      </c>
      <c r="AL28" s="447">
        <v>4.3600000000000012</v>
      </c>
      <c r="AM28" s="447">
        <v>4.3599999999999994</v>
      </c>
      <c r="AN28" s="447">
        <v>4.3599999999999994</v>
      </c>
      <c r="AO28" s="447">
        <v>4.3600000000000003</v>
      </c>
      <c r="AP28" s="447">
        <v>4.3599999999999994</v>
      </c>
      <c r="AQ28" s="447"/>
      <c r="AR28" s="447">
        <v>4.3600000000000003</v>
      </c>
      <c r="AS28" s="447">
        <v>4.3600000000000003</v>
      </c>
      <c r="AT28" s="447">
        <v>4.3599999999999985</v>
      </c>
    </row>
    <row r="29" spans="1:46" x14ac:dyDescent="0.25">
      <c r="A29" s="284" t="s">
        <v>204</v>
      </c>
      <c r="B29" s="284"/>
      <c r="C29" s="284"/>
      <c r="D29" s="283"/>
      <c r="E29" s="283"/>
      <c r="F29" s="283" t="s">
        <v>56</v>
      </c>
      <c r="G29" s="143"/>
      <c r="H29" s="143"/>
      <c r="I29" s="305" t="s">
        <v>56</v>
      </c>
      <c r="J29" s="447" t="e">
        <f>'5.3 nutrient amount'!J29/'5.1 Crops and Forage'!J29</f>
        <v>#DIV/0!</v>
      </c>
      <c r="K29" s="447" t="e">
        <f>'5.3 nutrient amount'!K29/'5.1 Crops and Forage'!K29</f>
        <v>#DIV/0!</v>
      </c>
      <c r="L29" s="447" t="e">
        <f>'5.3 nutrient amount'!L29/'5.1 Crops and Forage'!L29</f>
        <v>#DIV/0!</v>
      </c>
      <c r="M29" s="447" t="e">
        <f>'5.3 nutrient amount'!M29/'5.1 Crops and Forage'!M29</f>
        <v>#DIV/0!</v>
      </c>
      <c r="N29" s="447" t="e">
        <f>'5.3 nutrient amount'!N29/'5.1 Crops and Forage'!N29</f>
        <v>#DIV/0!</v>
      </c>
      <c r="O29" s="447">
        <v>4.7999999999999989</v>
      </c>
      <c r="P29" s="447">
        <v>4.8</v>
      </c>
      <c r="Q29" s="447">
        <v>4.8</v>
      </c>
      <c r="R29" s="447">
        <v>4.8000000000000007</v>
      </c>
      <c r="S29" s="447">
        <v>4.7999999999999989</v>
      </c>
      <c r="T29" s="447">
        <v>4.8000000000000016</v>
      </c>
      <c r="U29" s="447">
        <v>4.8000000000000025</v>
      </c>
      <c r="V29" s="447">
        <v>4.8</v>
      </c>
      <c r="W29" s="447">
        <v>4.8000000000000007</v>
      </c>
      <c r="X29" s="447">
        <v>4.7999999999999989</v>
      </c>
      <c r="Y29" s="447">
        <v>4.8</v>
      </c>
      <c r="Z29" s="447">
        <v>4.8</v>
      </c>
      <c r="AA29" s="447">
        <v>4.799999999999998</v>
      </c>
      <c r="AB29" s="447">
        <v>4.7999999999999989</v>
      </c>
      <c r="AC29" s="447">
        <v>4.8000000000000007</v>
      </c>
      <c r="AD29" s="447">
        <v>4.8000000000000016</v>
      </c>
      <c r="AE29" s="447">
        <v>4.8000000000000007</v>
      </c>
      <c r="AF29" s="447">
        <v>4.8000000000000007</v>
      </c>
      <c r="AG29" s="447">
        <v>4.799999999999998</v>
      </c>
      <c r="AH29" s="447">
        <v>4.8</v>
      </c>
      <c r="AI29" s="447">
        <v>4.8000000000000034</v>
      </c>
      <c r="AJ29" s="447">
        <v>4.7999999999999989</v>
      </c>
      <c r="AK29" s="447">
        <v>4.8000000000000016</v>
      </c>
      <c r="AL29" s="447">
        <v>4.8</v>
      </c>
      <c r="AM29" s="447">
        <v>4.8000000000000016</v>
      </c>
      <c r="AN29" s="447">
        <v>4.8</v>
      </c>
      <c r="AO29" s="447">
        <v>4.8000000000000007</v>
      </c>
      <c r="AP29" s="447">
        <v>4.8000000000000016</v>
      </c>
      <c r="AQ29" s="447">
        <v>4.7999999999999972</v>
      </c>
      <c r="AR29" s="447">
        <v>4.8000000000000007</v>
      </c>
      <c r="AS29" s="447">
        <v>4.7999999999999989</v>
      </c>
      <c r="AT29" s="447">
        <v>4.7999999999999989</v>
      </c>
    </row>
    <row r="30" spans="1:46" x14ac:dyDescent="0.25">
      <c r="A30" s="284" t="s">
        <v>208</v>
      </c>
      <c r="B30" s="284"/>
      <c r="C30" s="284"/>
      <c r="D30" s="283"/>
      <c r="E30" s="283"/>
      <c r="F30" s="283"/>
      <c r="G30" s="307" t="s">
        <v>209</v>
      </c>
      <c r="H30" s="307"/>
      <c r="I30" s="289" t="s">
        <v>686</v>
      </c>
      <c r="J30" s="351"/>
      <c r="K30" s="351"/>
      <c r="L30" s="351"/>
      <c r="M30" s="351"/>
      <c r="N30" s="351"/>
      <c r="O30" s="351"/>
      <c r="P30" s="351"/>
      <c r="Q30" s="351"/>
      <c r="R30" s="351"/>
      <c r="S30" s="351"/>
      <c r="T30" s="351"/>
      <c r="U30" s="351"/>
      <c r="V30" s="351"/>
      <c r="W30" s="351"/>
      <c r="X30" s="351"/>
      <c r="Y30" s="351"/>
      <c r="Z30" s="351"/>
      <c r="AA30" s="351"/>
      <c r="AB30" s="351"/>
      <c r="AC30" s="351"/>
      <c r="AD30" s="351"/>
      <c r="AE30" s="351"/>
      <c r="AF30" s="351"/>
      <c r="AG30" s="351"/>
      <c r="AH30" s="351"/>
      <c r="AI30" s="351"/>
      <c r="AJ30" s="351"/>
      <c r="AK30" s="351"/>
      <c r="AL30" s="351"/>
      <c r="AM30" s="351"/>
      <c r="AN30" s="351"/>
      <c r="AO30" s="351"/>
      <c r="AP30" s="351"/>
      <c r="AQ30" s="351"/>
      <c r="AR30" s="351"/>
      <c r="AS30" s="351"/>
      <c r="AT30" s="351"/>
    </row>
    <row r="31" spans="1:46" x14ac:dyDescent="0.25">
      <c r="A31" s="283" t="s">
        <v>276</v>
      </c>
      <c r="B31" s="283"/>
      <c r="C31" s="283"/>
      <c r="D31" s="283"/>
      <c r="E31" s="283"/>
      <c r="F31" s="309" t="s">
        <v>277</v>
      </c>
      <c r="G31" s="143"/>
      <c r="H31" s="143"/>
      <c r="I31" s="305" t="s">
        <v>687</v>
      </c>
      <c r="J31" s="447" t="e">
        <f>'5.3 nutrient amount'!J31/'5.1 Crops and Forage'!J31</f>
        <v>#DIV/0!</v>
      </c>
      <c r="K31" s="447" t="e">
        <f>'5.3 nutrient amount'!K31/'5.1 Crops and Forage'!K31</f>
        <v>#DIV/0!</v>
      </c>
      <c r="L31" s="447" t="e">
        <f>'5.3 nutrient amount'!L31/'5.1 Crops and Forage'!L31</f>
        <v>#DIV/0!</v>
      </c>
      <c r="M31" s="447" t="e">
        <f>'5.3 nutrient amount'!M31/'5.1 Crops and Forage'!M31</f>
        <v>#DIV/0!</v>
      </c>
      <c r="N31" s="447" t="e">
        <f>'5.3 nutrient amount'!N31/'5.1 Crops and Forage'!N31</f>
        <v>#DIV/0!</v>
      </c>
      <c r="O31" s="447">
        <v>4.3599999999999977</v>
      </c>
      <c r="P31" s="447">
        <v>4.3600000000000003</v>
      </c>
      <c r="Q31" s="447">
        <v>4.3600000000000003</v>
      </c>
      <c r="R31" s="447">
        <v>4.3600000000000003</v>
      </c>
      <c r="S31" s="447">
        <v>4.3600000000000012</v>
      </c>
      <c r="T31" s="447">
        <v>4.3600000000000003</v>
      </c>
      <c r="U31" s="447">
        <v>4.3599999999999985</v>
      </c>
      <c r="V31" s="447">
        <v>4.3600000000000012</v>
      </c>
      <c r="W31" s="447">
        <v>4.3600000000000003</v>
      </c>
      <c r="X31" s="447">
        <v>4.3600000000000012</v>
      </c>
      <c r="Y31" s="447">
        <v>4.3600000000000021</v>
      </c>
      <c r="Z31" s="447">
        <v>4.3600000000000003</v>
      </c>
      <c r="AA31" s="447">
        <v>4.3599999999999985</v>
      </c>
      <c r="AB31" s="447">
        <v>4.3600000000000012</v>
      </c>
      <c r="AC31" s="447">
        <v>4.3600000000000021</v>
      </c>
      <c r="AD31" s="447">
        <v>4.3600000000000012</v>
      </c>
      <c r="AE31" s="447">
        <v>4.3600000000000003</v>
      </c>
      <c r="AF31" s="447">
        <v>4.3600000000000003</v>
      </c>
      <c r="AG31" s="447">
        <v>4.3599999999999994</v>
      </c>
      <c r="AH31" s="447">
        <v>4.3600000000000012</v>
      </c>
      <c r="AI31" s="447">
        <v>4.3599999999999994</v>
      </c>
      <c r="AJ31" s="447">
        <v>4.3599999999999994</v>
      </c>
      <c r="AK31" s="447">
        <v>4.3600000000000012</v>
      </c>
      <c r="AL31" s="447">
        <v>4.3599999999999985</v>
      </c>
      <c r="AM31" s="447">
        <v>4.3600000000000021</v>
      </c>
      <c r="AN31" s="447">
        <v>4.3599999999999994</v>
      </c>
      <c r="AO31" s="447">
        <v>4.3600000000000012</v>
      </c>
      <c r="AP31" s="447">
        <v>4.3599999999999994</v>
      </c>
      <c r="AQ31" s="447">
        <v>4.3600000000000003</v>
      </c>
      <c r="AR31" s="447">
        <v>4.3600000000000003</v>
      </c>
      <c r="AS31" s="447">
        <v>4.3600000000000012</v>
      </c>
      <c r="AT31" s="447">
        <v>4.3600000000000012</v>
      </c>
    </row>
    <row r="32" spans="1:46" x14ac:dyDescent="0.25">
      <c r="A32" s="284" t="s">
        <v>197</v>
      </c>
      <c r="B32" s="284"/>
      <c r="C32" s="284"/>
      <c r="D32" s="283"/>
      <c r="E32" s="283" t="s">
        <v>51</v>
      </c>
      <c r="F32" s="143"/>
      <c r="G32" s="284"/>
      <c r="H32" s="284"/>
      <c r="I32" s="289" t="s">
        <v>688</v>
      </c>
      <c r="J32" s="447" t="e">
        <f>'5.3 nutrient amount'!J32/'5.1 Crops and Forage'!J32</f>
        <v>#DIV/0!</v>
      </c>
      <c r="K32" s="447" t="e">
        <f>'5.3 nutrient amount'!K32/'5.1 Crops and Forage'!K32</f>
        <v>#DIV/0!</v>
      </c>
      <c r="L32" s="447" t="e">
        <f>'5.3 nutrient amount'!L32/'5.1 Crops and Forage'!L32</f>
        <v>#DIV/0!</v>
      </c>
      <c r="M32" s="447" t="e">
        <f>'5.3 nutrient amount'!M32/'5.1 Crops and Forage'!M32</f>
        <v>#DIV/0!</v>
      </c>
      <c r="N32" s="447" t="e">
        <f>'5.3 nutrient amount'!N32/'5.1 Crops and Forage'!N32</f>
        <v>#DIV/0!</v>
      </c>
      <c r="O32" s="447">
        <v>2.4195178569667295</v>
      </c>
      <c r="P32" s="447">
        <v>2.4195178569667304</v>
      </c>
      <c r="Q32" s="447">
        <v>2.4195178569667299</v>
      </c>
      <c r="R32" s="447">
        <v>2.4195178569667304</v>
      </c>
      <c r="S32" s="447">
        <v>2.4195178569667308</v>
      </c>
      <c r="T32" s="447">
        <v>2.4195178569667299</v>
      </c>
      <c r="U32" s="447">
        <v>2.4195178569667299</v>
      </c>
      <c r="V32" s="447">
        <v>2.4195178569667295</v>
      </c>
      <c r="W32" s="447">
        <v>2.4195178569667295</v>
      </c>
      <c r="X32" s="447">
        <v>2.4195178569667299</v>
      </c>
      <c r="Y32" s="447">
        <v>2.4195178569667308</v>
      </c>
      <c r="Z32" s="447">
        <v>2.4195178569667299</v>
      </c>
      <c r="AA32" s="447">
        <v>2.4195178569667304</v>
      </c>
      <c r="AB32" s="447">
        <v>2.4195178569667299</v>
      </c>
      <c r="AC32" s="447">
        <v>2.4195178569667295</v>
      </c>
      <c r="AD32" s="447">
        <v>2.4195178569667291</v>
      </c>
      <c r="AE32" s="447">
        <v>2.4195178569667295</v>
      </c>
      <c r="AF32" s="447">
        <v>2.4195178569667299</v>
      </c>
      <c r="AG32" s="447">
        <v>2.4195178569667304</v>
      </c>
      <c r="AH32" s="447">
        <v>2.4195178569667299</v>
      </c>
      <c r="AI32" s="447">
        <v>2.4195178569667308</v>
      </c>
      <c r="AJ32" s="447">
        <v>2.4195178569667304</v>
      </c>
      <c r="AK32" s="447">
        <v>2.4195178569667304</v>
      </c>
      <c r="AL32" s="447">
        <v>2.4195178569667291</v>
      </c>
      <c r="AM32" s="447">
        <v>2.4195178569667299</v>
      </c>
      <c r="AN32" s="447">
        <v>2.4195178569667295</v>
      </c>
      <c r="AO32" s="447">
        <v>2.4195178569667299</v>
      </c>
      <c r="AP32" s="447">
        <v>2.4195178569667295</v>
      </c>
      <c r="AQ32" s="447">
        <v>2.4195178569667304</v>
      </c>
      <c r="AR32" s="447">
        <v>2.4195178569667299</v>
      </c>
      <c r="AS32" s="447">
        <v>2.4195178569667299</v>
      </c>
      <c r="AT32" s="447">
        <v>2.4195178569667299</v>
      </c>
    </row>
    <row r="33" spans="1:46" x14ac:dyDescent="0.25">
      <c r="A33" s="283"/>
      <c r="B33" s="283"/>
      <c r="C33" s="283"/>
      <c r="D33" s="283"/>
      <c r="E33" s="283"/>
      <c r="F33" s="283"/>
      <c r="G33" s="283"/>
      <c r="H33" s="283"/>
      <c r="I33" s="297"/>
      <c r="J33" s="351"/>
      <c r="K33" s="351"/>
      <c r="L33" s="351"/>
      <c r="M33" s="351"/>
      <c r="N33" s="351"/>
      <c r="O33" s="351"/>
      <c r="P33" s="351"/>
      <c r="Q33" s="351"/>
      <c r="R33" s="351"/>
      <c r="S33" s="351"/>
      <c r="T33" s="351"/>
      <c r="U33" s="351"/>
      <c r="V33" s="351"/>
      <c r="W33" s="351"/>
      <c r="X33" s="351"/>
      <c r="Y33" s="351"/>
      <c r="Z33" s="351"/>
      <c r="AA33" s="351"/>
      <c r="AB33" s="351"/>
      <c r="AC33" s="351"/>
      <c r="AD33" s="351"/>
      <c r="AE33" s="351"/>
      <c r="AF33" s="351"/>
      <c r="AG33" s="351"/>
      <c r="AH33" s="351"/>
      <c r="AI33" s="351"/>
      <c r="AJ33" s="351"/>
      <c r="AK33" s="351"/>
      <c r="AL33" s="351"/>
      <c r="AM33" s="351"/>
      <c r="AN33" s="351"/>
      <c r="AO33" s="351"/>
      <c r="AP33" s="351"/>
      <c r="AQ33" s="351"/>
      <c r="AR33" s="351"/>
      <c r="AS33" s="351"/>
      <c r="AT33" s="351"/>
    </row>
    <row r="34" spans="1:46" x14ac:dyDescent="0.25">
      <c r="A34" s="288" t="s">
        <v>233</v>
      </c>
      <c r="B34" s="288"/>
      <c r="C34" s="288"/>
      <c r="D34" s="288" t="s">
        <v>363</v>
      </c>
      <c r="E34" s="288"/>
      <c r="F34" s="288"/>
      <c r="G34" s="287"/>
      <c r="H34" s="287"/>
      <c r="I34" s="289" t="s">
        <v>689</v>
      </c>
      <c r="J34" s="356"/>
      <c r="K34" s="356"/>
      <c r="L34" s="356"/>
      <c r="M34" s="356"/>
      <c r="N34" s="356"/>
      <c r="O34" s="356"/>
      <c r="P34" s="356"/>
      <c r="Q34" s="356"/>
      <c r="R34" s="356"/>
      <c r="S34" s="356"/>
      <c r="T34" s="356"/>
      <c r="U34" s="356"/>
      <c r="V34" s="356"/>
      <c r="W34" s="356"/>
      <c r="X34" s="356"/>
      <c r="Y34" s="356"/>
      <c r="Z34" s="356"/>
      <c r="AA34" s="356"/>
      <c r="AB34" s="356"/>
      <c r="AC34" s="356"/>
      <c r="AD34" s="356"/>
      <c r="AE34" s="356"/>
      <c r="AF34" s="356"/>
      <c r="AG34" s="356"/>
      <c r="AH34" s="356"/>
      <c r="AI34" s="356"/>
      <c r="AJ34" s="356"/>
      <c r="AK34" s="356"/>
      <c r="AL34" s="356"/>
      <c r="AM34" s="356"/>
      <c r="AN34" s="356"/>
      <c r="AO34" s="356"/>
      <c r="AP34" s="356"/>
      <c r="AQ34" s="356"/>
      <c r="AR34" s="356"/>
      <c r="AS34" s="356"/>
      <c r="AT34" s="356"/>
    </row>
    <row r="35" spans="1:46" x14ac:dyDescent="0.25">
      <c r="A35" s="293" t="s">
        <v>235</v>
      </c>
      <c r="B35" s="293"/>
      <c r="C35" s="293"/>
      <c r="D35" s="293"/>
      <c r="E35" s="293"/>
      <c r="F35" s="293" t="s">
        <v>234</v>
      </c>
      <c r="G35" s="292"/>
      <c r="H35" s="292"/>
      <c r="I35" s="289" t="s">
        <v>690</v>
      </c>
      <c r="J35" s="353"/>
      <c r="K35" s="353"/>
      <c r="L35" s="353"/>
      <c r="M35" s="353"/>
      <c r="N35" s="353"/>
      <c r="O35" s="353"/>
      <c r="P35" s="353"/>
      <c r="Q35" s="353"/>
      <c r="R35" s="353"/>
      <c r="S35" s="353"/>
      <c r="T35" s="353"/>
      <c r="U35" s="353"/>
      <c r="V35" s="353"/>
      <c r="W35" s="353"/>
      <c r="X35" s="353"/>
      <c r="Y35" s="353"/>
      <c r="Z35" s="353"/>
      <c r="AA35" s="353"/>
      <c r="AB35" s="353"/>
      <c r="AC35" s="353"/>
      <c r="AD35" s="353"/>
      <c r="AE35" s="353"/>
      <c r="AF35" s="353"/>
      <c r="AG35" s="353"/>
      <c r="AH35" s="353"/>
      <c r="AI35" s="353"/>
      <c r="AJ35" s="353"/>
      <c r="AK35" s="353"/>
      <c r="AL35" s="353"/>
      <c r="AM35" s="353"/>
      <c r="AN35" s="353"/>
      <c r="AO35" s="353"/>
      <c r="AP35" s="353"/>
      <c r="AQ35" s="353"/>
      <c r="AR35" s="353"/>
      <c r="AS35" s="353"/>
      <c r="AT35" s="353"/>
    </row>
    <row r="36" spans="1:46" x14ac:dyDescent="0.25">
      <c r="A36" s="293" t="s">
        <v>236</v>
      </c>
      <c r="B36" s="293"/>
      <c r="C36" s="293"/>
      <c r="D36" s="293"/>
      <c r="E36" s="293"/>
      <c r="F36" s="293"/>
      <c r="G36" s="293" t="s">
        <v>237</v>
      </c>
      <c r="H36" s="293"/>
      <c r="I36" s="297" t="s">
        <v>691</v>
      </c>
      <c r="J36" s="447" t="e">
        <f>'5.3 nutrient amount'!J36/'5.1 Crops and Forage'!J36</f>
        <v>#DIV/0!</v>
      </c>
      <c r="K36" s="447" t="e">
        <f>'5.3 nutrient amount'!K36/'5.1 Crops and Forage'!K36</f>
        <v>#DIV/0!</v>
      </c>
      <c r="L36" s="447" t="e">
        <f>'5.3 nutrient amount'!L36/'5.1 Crops and Forage'!L36</f>
        <v>#DIV/0!</v>
      </c>
      <c r="M36" s="447" t="e">
        <f>'5.3 nutrient amount'!M36/'5.1 Crops and Forage'!M36</f>
        <v>#DIV/0!</v>
      </c>
      <c r="N36" s="447" t="e">
        <f>'5.3 nutrient amount'!N36/'5.1 Crops and Forage'!N36</f>
        <v>#DIV/0!</v>
      </c>
      <c r="O36" s="447">
        <v>7.8599999999999994</v>
      </c>
      <c r="P36" s="447">
        <v>7.8599999999999994</v>
      </c>
      <c r="Q36" s="447">
        <v>7.8599999999999985</v>
      </c>
      <c r="R36" s="447">
        <v>7.8600000000000021</v>
      </c>
      <c r="S36" s="447">
        <v>7.8599999999999977</v>
      </c>
      <c r="T36" s="447">
        <v>7.8599999999999994</v>
      </c>
      <c r="U36" s="447">
        <v>7.8600000000000012</v>
      </c>
      <c r="V36" s="447">
        <v>7.8600000000000021</v>
      </c>
      <c r="W36" s="447">
        <v>7.86</v>
      </c>
      <c r="X36" s="447">
        <v>7.8600000000000012</v>
      </c>
      <c r="Y36" s="447">
        <v>7.8600000000000012</v>
      </c>
      <c r="Z36" s="447">
        <v>7.8599999999999994</v>
      </c>
      <c r="AA36" s="447">
        <v>7.8600000000000021</v>
      </c>
      <c r="AB36" s="447">
        <v>7.8600000000000012</v>
      </c>
      <c r="AC36" s="447">
        <v>7.8599999999999977</v>
      </c>
      <c r="AD36" s="447">
        <v>7.8599999999999994</v>
      </c>
      <c r="AE36" s="447">
        <v>7.8599999999999985</v>
      </c>
      <c r="AF36" s="447">
        <v>7.8599999999999994</v>
      </c>
      <c r="AG36" s="447">
        <v>7.860000000000003</v>
      </c>
      <c r="AH36" s="447">
        <v>7.8599999999999994</v>
      </c>
      <c r="AI36" s="447">
        <v>7.860000000000003</v>
      </c>
      <c r="AJ36" s="447">
        <v>7.86</v>
      </c>
      <c r="AK36" s="447">
        <v>7.86</v>
      </c>
      <c r="AL36" s="447">
        <v>7.8599999999999985</v>
      </c>
      <c r="AM36" s="447">
        <v>7.8600000000000012</v>
      </c>
      <c r="AN36" s="447">
        <v>7.86</v>
      </c>
      <c r="AO36" s="447">
        <v>7.8600000000000012</v>
      </c>
      <c r="AP36" s="447">
        <v>7.86</v>
      </c>
      <c r="AQ36" s="447">
        <v>7.86</v>
      </c>
      <c r="AR36" s="447">
        <v>7.8599999999999994</v>
      </c>
      <c r="AS36" s="447">
        <v>7.8600000000000021</v>
      </c>
      <c r="AT36" s="447">
        <v>7.86</v>
      </c>
    </row>
    <row r="37" spans="1:46" x14ac:dyDescent="0.25">
      <c r="A37" s="293" t="s">
        <v>364</v>
      </c>
      <c r="B37" s="293"/>
      <c r="C37" s="293"/>
      <c r="D37" s="293"/>
      <c r="E37" s="293"/>
      <c r="F37" s="293"/>
      <c r="G37" s="293" t="s">
        <v>365</v>
      </c>
      <c r="H37" s="293"/>
      <c r="I37" s="297" t="s">
        <v>692</v>
      </c>
      <c r="J37" s="447" t="e">
        <f>'5.3 nutrient amount'!J37/'5.1 Crops and Forage'!J37</f>
        <v>#DIV/0!</v>
      </c>
      <c r="K37" s="447" t="e">
        <f>'5.3 nutrient amount'!K37/'5.1 Crops and Forage'!K37</f>
        <v>#DIV/0!</v>
      </c>
      <c r="L37" s="447" t="e">
        <f>'5.3 nutrient amount'!L37/'5.1 Crops and Forage'!L37</f>
        <v>#DIV/0!</v>
      </c>
      <c r="M37" s="447" t="e">
        <f>'5.3 nutrient amount'!M37/'5.1 Crops and Forage'!M37</f>
        <v>#DIV/0!</v>
      </c>
      <c r="N37" s="447" t="e">
        <f>'5.3 nutrient amount'!N37/'5.1 Crops and Forage'!N37</f>
        <v>#DIV/0!</v>
      </c>
      <c r="O37" s="447">
        <v>3.4913677589707501</v>
      </c>
      <c r="P37" s="447">
        <v>3.4913677589707524</v>
      </c>
      <c r="Q37" s="447">
        <v>3.4913677589707501</v>
      </c>
      <c r="R37" s="447">
        <v>3.4913677589707519</v>
      </c>
      <c r="S37" s="447">
        <v>3.4913677589707501</v>
      </c>
      <c r="T37" s="447">
        <v>3.4913677589707506</v>
      </c>
      <c r="U37" s="447">
        <v>3.4913677589707506</v>
      </c>
      <c r="V37" s="447">
        <v>3.4913677589707497</v>
      </c>
      <c r="W37" s="447">
        <v>3.4913677589707484</v>
      </c>
      <c r="X37" s="447">
        <v>3.4913677589707528</v>
      </c>
      <c r="Y37" s="447">
        <v>3.4913677589707497</v>
      </c>
      <c r="Z37" s="447">
        <v>3.4913677589707506</v>
      </c>
      <c r="AA37" s="447">
        <v>3.4913677589707492</v>
      </c>
      <c r="AB37" s="447">
        <v>3.491367758970751</v>
      </c>
      <c r="AC37" s="447">
        <v>3.491367758970751</v>
      </c>
      <c r="AD37" s="447">
        <v>3.4913677589707515</v>
      </c>
      <c r="AE37" s="447">
        <v>3.4913677589707501</v>
      </c>
      <c r="AF37" s="447">
        <v>3.4913677589707519</v>
      </c>
      <c r="AG37" s="447">
        <v>3.4913677589707515</v>
      </c>
      <c r="AH37" s="447">
        <v>3.4913677589707484</v>
      </c>
      <c r="AI37" s="447">
        <v>3.4913677589707488</v>
      </c>
      <c r="AJ37" s="447">
        <v>3.4913677589707506</v>
      </c>
      <c r="AK37" s="447">
        <v>3.4913677589707501</v>
      </c>
      <c r="AL37" s="447">
        <v>3.4913677589707515</v>
      </c>
      <c r="AM37" s="447">
        <v>3.4913677589707506</v>
      </c>
      <c r="AN37" s="447">
        <v>3.4913677589707497</v>
      </c>
      <c r="AO37" s="447">
        <v>3.4913677589707501</v>
      </c>
      <c r="AP37" s="447">
        <v>3.4913677589707497</v>
      </c>
      <c r="AQ37" s="447">
        <v>3.4913677589707488</v>
      </c>
      <c r="AR37" s="447">
        <v>3.4913677589707501</v>
      </c>
      <c r="AS37" s="447">
        <v>3.491367758970751</v>
      </c>
      <c r="AT37" s="447">
        <v>3.4913677589707501</v>
      </c>
    </row>
    <row r="38" spans="1:46" x14ac:dyDescent="0.25">
      <c r="A38" s="293" t="s">
        <v>238</v>
      </c>
      <c r="B38" s="293"/>
      <c r="C38" s="293"/>
      <c r="D38" s="293"/>
      <c r="E38" s="293"/>
      <c r="F38" s="316" t="s">
        <v>409</v>
      </c>
      <c r="G38" s="292"/>
      <c r="H38" s="292"/>
      <c r="I38" s="289" t="s">
        <v>690</v>
      </c>
      <c r="J38" s="353"/>
      <c r="K38" s="353"/>
      <c r="L38" s="353"/>
      <c r="M38" s="353"/>
      <c r="N38" s="353"/>
      <c r="O38" s="353"/>
      <c r="P38" s="353"/>
      <c r="Q38" s="353"/>
      <c r="R38" s="353"/>
      <c r="S38" s="353"/>
      <c r="T38" s="353"/>
      <c r="U38" s="353"/>
      <c r="V38" s="353"/>
      <c r="W38" s="353"/>
      <c r="X38" s="353"/>
      <c r="Y38" s="353"/>
      <c r="Z38" s="353"/>
      <c r="AA38" s="353"/>
      <c r="AB38" s="353"/>
      <c r="AC38" s="353"/>
      <c r="AD38" s="353"/>
      <c r="AE38" s="353"/>
      <c r="AF38" s="353"/>
      <c r="AG38" s="353"/>
      <c r="AH38" s="353"/>
      <c r="AI38" s="353"/>
      <c r="AJ38" s="353"/>
      <c r="AK38" s="353"/>
      <c r="AL38" s="353"/>
      <c r="AM38" s="353"/>
      <c r="AN38" s="353"/>
      <c r="AO38" s="353"/>
      <c r="AP38" s="353"/>
      <c r="AQ38" s="353"/>
      <c r="AR38" s="353"/>
      <c r="AS38" s="353"/>
      <c r="AT38" s="353"/>
    </row>
    <row r="39" spans="1:46" x14ac:dyDescent="0.25">
      <c r="A39" s="293" t="s">
        <v>239</v>
      </c>
      <c r="B39" s="293"/>
      <c r="C39" s="293"/>
      <c r="D39" s="293"/>
      <c r="E39" s="293"/>
      <c r="F39" s="293"/>
      <c r="G39" s="292" t="s">
        <v>240</v>
      </c>
      <c r="H39" s="292"/>
      <c r="I39" s="289" t="s">
        <v>693</v>
      </c>
      <c r="J39" s="447" t="e">
        <f>'5.3 nutrient amount'!J39/'5.1 Crops and Forage'!J39</f>
        <v>#DIV/0!</v>
      </c>
      <c r="K39" s="447" t="e">
        <f>'5.3 nutrient amount'!K39/'5.1 Crops and Forage'!K39</f>
        <v>#DIV/0!</v>
      </c>
      <c r="L39" s="447" t="e">
        <f>'5.3 nutrient amount'!L39/'5.1 Crops and Forage'!L39</f>
        <v>#DIV/0!</v>
      </c>
      <c r="M39" s="447" t="e">
        <f>'5.3 nutrient amount'!M39/'5.1 Crops and Forage'!M39</f>
        <v>#DIV/0!</v>
      </c>
      <c r="N39" s="447" t="e">
        <f>'5.3 nutrient amount'!N39/'5.1 Crops and Forage'!N39</f>
        <v>#DIV/0!</v>
      </c>
      <c r="O39" s="447">
        <v>7.86</v>
      </c>
      <c r="P39" s="447">
        <v>7.86</v>
      </c>
      <c r="Q39" s="447">
        <v>7.8600000000000021</v>
      </c>
      <c r="R39" s="447">
        <v>7.86</v>
      </c>
      <c r="S39" s="447">
        <v>7.860000000000003</v>
      </c>
      <c r="T39" s="447">
        <v>7.8599999999999994</v>
      </c>
      <c r="U39" s="447">
        <v>7.8600000000000012</v>
      </c>
      <c r="V39" s="447">
        <v>7.8599999999999994</v>
      </c>
      <c r="W39" s="447">
        <v>7.8600000000000012</v>
      </c>
      <c r="X39" s="447">
        <v>7.8600000000000012</v>
      </c>
      <c r="Y39" s="447">
        <v>7.8599999999999994</v>
      </c>
      <c r="Z39" s="447">
        <v>7.86</v>
      </c>
      <c r="AA39" s="447">
        <v>7.8600000000000021</v>
      </c>
      <c r="AB39" s="447">
        <v>7.8600000000000012</v>
      </c>
      <c r="AC39" s="447">
        <v>7.8599999999999994</v>
      </c>
      <c r="AD39" s="447">
        <v>7.86</v>
      </c>
      <c r="AE39" s="447">
        <v>7.86</v>
      </c>
      <c r="AF39" s="447">
        <v>7.8599999999999994</v>
      </c>
      <c r="AG39" s="447">
        <v>7.8600000000000012</v>
      </c>
      <c r="AH39" s="447">
        <v>7.86</v>
      </c>
      <c r="AI39" s="447">
        <v>7.8600000000000012</v>
      </c>
      <c r="AJ39" s="447">
        <v>7.86</v>
      </c>
      <c r="AK39" s="447">
        <v>7.860000000000003</v>
      </c>
      <c r="AL39" s="447">
        <v>7.86</v>
      </c>
      <c r="AM39" s="447">
        <v>7.8600000000000012</v>
      </c>
      <c r="AN39" s="447">
        <v>7.860000000000003</v>
      </c>
      <c r="AO39" s="447">
        <v>7.8599999999999985</v>
      </c>
      <c r="AP39" s="447">
        <v>7.8599999999999985</v>
      </c>
      <c r="AQ39" s="447">
        <v>7.8600000000000012</v>
      </c>
      <c r="AR39" s="447">
        <v>7.8600000000000012</v>
      </c>
      <c r="AS39" s="447">
        <v>7.8599999999999994</v>
      </c>
      <c r="AT39" s="447">
        <v>7.86</v>
      </c>
    </row>
    <row r="40" spans="1:46" x14ac:dyDescent="0.25">
      <c r="A40" s="1" t="s">
        <v>407</v>
      </c>
      <c r="B40" s="316"/>
      <c r="C40" s="316"/>
      <c r="D40" s="316"/>
      <c r="E40" s="143"/>
      <c r="F40" s="316"/>
      <c r="G40" s="316" t="s">
        <v>408</v>
      </c>
      <c r="H40" s="316"/>
      <c r="I40" s="317" t="s">
        <v>694</v>
      </c>
      <c r="J40" s="447" t="e">
        <f>'5.3 nutrient amount'!J40/'5.1 Crops and Forage'!J40</f>
        <v>#DIV/0!</v>
      </c>
      <c r="K40" s="447" t="e">
        <f>'5.3 nutrient amount'!K40/'5.1 Crops and Forage'!K40</f>
        <v>#DIV/0!</v>
      </c>
      <c r="L40" s="447" t="e">
        <f>'5.3 nutrient amount'!L40/'5.1 Crops and Forage'!L40</f>
        <v>#DIV/0!</v>
      </c>
      <c r="M40" s="447" t="e">
        <f>'5.3 nutrient amount'!M40/'5.1 Crops and Forage'!M40</f>
        <v>#DIV/0!</v>
      </c>
      <c r="N40" s="447" t="e">
        <f>'5.3 nutrient amount'!N40/'5.1 Crops and Forage'!N40</f>
        <v>#DIV/0!</v>
      </c>
      <c r="O40" s="447">
        <v>6.9800000000000022</v>
      </c>
      <c r="P40" s="447">
        <v>6.9799999999999986</v>
      </c>
      <c r="Q40" s="447">
        <v>6.9799999999999986</v>
      </c>
      <c r="R40" s="447">
        <v>6.9800000000000013</v>
      </c>
      <c r="S40" s="447">
        <v>6.9799999999999986</v>
      </c>
      <c r="T40" s="447">
        <v>6.9799999999999986</v>
      </c>
      <c r="U40" s="447">
        <v>6.98</v>
      </c>
      <c r="V40" s="447">
        <v>6.9800000000000022</v>
      </c>
      <c r="W40" s="447">
        <v>6.9799999999999978</v>
      </c>
      <c r="X40" s="447">
        <v>6.98</v>
      </c>
      <c r="Y40" s="447">
        <v>6.9799999999999986</v>
      </c>
      <c r="Z40" s="447">
        <v>6.9799999999999995</v>
      </c>
      <c r="AA40" s="447">
        <v>6.9799999999999995</v>
      </c>
      <c r="AB40" s="447">
        <v>6.9799999999999978</v>
      </c>
      <c r="AC40" s="447">
        <v>6.98</v>
      </c>
      <c r="AD40" s="447">
        <v>6.9799999999999969</v>
      </c>
      <c r="AE40" s="447">
        <v>6.9799999999999986</v>
      </c>
      <c r="AF40" s="447">
        <v>6.9800000000000022</v>
      </c>
      <c r="AG40" s="447">
        <v>6.9800000000000022</v>
      </c>
      <c r="AH40" s="447">
        <v>6.9800000000000013</v>
      </c>
      <c r="AI40" s="447">
        <v>6.9800000000000013</v>
      </c>
      <c r="AJ40" s="447">
        <v>6.98</v>
      </c>
      <c r="AK40" s="447">
        <v>6.98</v>
      </c>
      <c r="AL40" s="447">
        <v>6.98</v>
      </c>
      <c r="AM40" s="447">
        <v>6.9799999999999986</v>
      </c>
      <c r="AN40" s="447">
        <v>6.9800000000000022</v>
      </c>
      <c r="AO40" s="447">
        <v>6.9799999999999986</v>
      </c>
      <c r="AP40" s="447">
        <v>6.9799999999999995</v>
      </c>
      <c r="AQ40" s="447">
        <v>6.9799999999999986</v>
      </c>
      <c r="AR40" s="447">
        <v>6.98</v>
      </c>
      <c r="AS40" s="447">
        <v>6.9800000000000022</v>
      </c>
      <c r="AT40" s="447">
        <v>6.9799999999999995</v>
      </c>
    </row>
    <row r="41" spans="1:46" x14ac:dyDescent="0.25">
      <c r="A41" s="293" t="s">
        <v>241</v>
      </c>
      <c r="B41" s="293"/>
      <c r="C41" s="293"/>
      <c r="D41" s="293"/>
      <c r="E41" s="293"/>
      <c r="F41" s="293" t="s">
        <v>242</v>
      </c>
      <c r="G41" s="316"/>
      <c r="H41" s="316"/>
      <c r="I41" s="317"/>
      <c r="J41" s="353"/>
      <c r="K41" s="353"/>
      <c r="L41" s="353"/>
      <c r="M41" s="353"/>
      <c r="N41" s="353"/>
      <c r="O41" s="353"/>
      <c r="P41" s="353"/>
      <c r="Q41" s="353"/>
      <c r="R41" s="353"/>
      <c r="S41" s="353"/>
      <c r="T41" s="353"/>
      <c r="U41" s="353"/>
      <c r="V41" s="353"/>
      <c r="W41" s="353"/>
      <c r="X41" s="353"/>
      <c r="Y41" s="353"/>
      <c r="Z41" s="353"/>
      <c r="AA41" s="353"/>
      <c r="AB41" s="353"/>
      <c r="AC41" s="353"/>
      <c r="AD41" s="353"/>
      <c r="AE41" s="353"/>
      <c r="AF41" s="353"/>
      <c r="AG41" s="353"/>
      <c r="AH41" s="353"/>
      <c r="AI41" s="353"/>
      <c r="AJ41" s="353"/>
      <c r="AK41" s="353"/>
      <c r="AL41" s="353"/>
      <c r="AM41" s="353"/>
      <c r="AN41" s="353"/>
      <c r="AO41" s="353"/>
      <c r="AP41" s="353"/>
      <c r="AQ41" s="353"/>
      <c r="AR41" s="353"/>
      <c r="AS41" s="353"/>
      <c r="AT41" s="353"/>
    </row>
    <row r="42" spans="1:46" x14ac:dyDescent="0.25">
      <c r="A42" s="293" t="s">
        <v>243</v>
      </c>
      <c r="B42" s="293"/>
      <c r="C42" s="293"/>
      <c r="D42" s="293"/>
      <c r="E42" s="293"/>
      <c r="F42" s="293"/>
      <c r="G42" s="292" t="s">
        <v>244</v>
      </c>
      <c r="H42" s="292"/>
      <c r="I42" s="289" t="s">
        <v>695</v>
      </c>
      <c r="J42" s="447" t="e">
        <f>'5.3 nutrient amount'!J42/'5.1 Crops and Forage'!J42</f>
        <v>#DIV/0!</v>
      </c>
      <c r="K42" s="447" t="e">
        <f>'5.3 nutrient amount'!K42/'5.1 Crops and Forage'!K42</f>
        <v>#DIV/0!</v>
      </c>
      <c r="L42" s="447" t="e">
        <f>'5.3 nutrient amount'!L42/'5.1 Crops and Forage'!L42</f>
        <v>#DIV/0!</v>
      </c>
      <c r="M42" s="447" t="e">
        <f>'5.3 nutrient amount'!M42/'5.1 Crops and Forage'!M42</f>
        <v>#DIV/0!</v>
      </c>
      <c r="N42" s="447" t="e">
        <f>'5.3 nutrient amount'!N42/'5.1 Crops and Forage'!N42</f>
        <v>#DIV/0!</v>
      </c>
      <c r="O42" s="447">
        <v>3.491367758970751</v>
      </c>
      <c r="P42" s="447">
        <v>3.4913677589707484</v>
      </c>
      <c r="Q42" s="447">
        <v>3.4913677589707537</v>
      </c>
      <c r="R42" s="447">
        <v>3.4913677589707497</v>
      </c>
      <c r="S42" s="447">
        <v>3.4913677589707501</v>
      </c>
      <c r="T42" s="447">
        <v>3.4913677589707497</v>
      </c>
      <c r="U42" s="447">
        <v>3.4913677589707488</v>
      </c>
      <c r="V42" s="447">
        <v>3.4913677589707501</v>
      </c>
      <c r="W42" s="447">
        <v>3.4913677589707519</v>
      </c>
      <c r="X42" s="447">
        <v>3.4913677589707501</v>
      </c>
      <c r="Y42" s="447">
        <v>3.4913677589707501</v>
      </c>
      <c r="Z42" s="447">
        <v>3.4913677589707497</v>
      </c>
      <c r="AA42" s="447">
        <v>3.4913677589707519</v>
      </c>
      <c r="AB42" s="447">
        <v>3.4913677589707492</v>
      </c>
      <c r="AC42" s="447">
        <v>3.4913677589707515</v>
      </c>
      <c r="AD42" s="447">
        <v>3.4913677589707497</v>
      </c>
      <c r="AE42" s="447">
        <v>3.4913677589707515</v>
      </c>
      <c r="AF42" s="447">
        <v>3.4913677589707497</v>
      </c>
      <c r="AG42" s="447">
        <v>3.4913677589707524</v>
      </c>
      <c r="AH42" s="447">
        <v>3.4913677589707506</v>
      </c>
      <c r="AI42" s="447">
        <v>3.4913677589707506</v>
      </c>
      <c r="AJ42" s="447">
        <v>3.4913677589707479</v>
      </c>
      <c r="AK42" s="447">
        <v>3.491367758970751</v>
      </c>
      <c r="AL42" s="447">
        <v>3.4913677589707515</v>
      </c>
      <c r="AM42" s="447">
        <v>3.4913677589707475</v>
      </c>
      <c r="AN42" s="447">
        <v>3.4913677589707492</v>
      </c>
      <c r="AO42" s="447">
        <v>3.4913677589707497</v>
      </c>
      <c r="AP42" s="447">
        <v>3.4913677589707515</v>
      </c>
      <c r="AQ42" s="447">
        <v>3.491367758970751</v>
      </c>
      <c r="AR42" s="447">
        <v>3.4913677589707519</v>
      </c>
      <c r="AS42" s="447">
        <v>3.4913677589707484</v>
      </c>
      <c r="AT42" s="447">
        <v>3.491367758970751</v>
      </c>
    </row>
    <row r="43" spans="1:46" x14ac:dyDescent="0.25">
      <c r="A43" s="293" t="s">
        <v>248</v>
      </c>
      <c r="B43" s="293"/>
      <c r="C43" s="293"/>
      <c r="D43" s="293"/>
      <c r="E43" s="293"/>
      <c r="F43" s="293"/>
      <c r="G43" s="292" t="s">
        <v>245</v>
      </c>
      <c r="H43" s="292"/>
      <c r="I43" s="289" t="s">
        <v>696</v>
      </c>
      <c r="J43" s="447" t="e">
        <f>'5.3 nutrient amount'!J43/'5.1 Crops and Forage'!J43</f>
        <v>#DIV/0!</v>
      </c>
      <c r="K43" s="447" t="e">
        <f>'5.3 nutrient amount'!K43/'5.1 Crops and Forage'!K43</f>
        <v>#DIV/0!</v>
      </c>
      <c r="L43" s="447" t="e">
        <f>'5.3 nutrient amount'!L43/'5.1 Crops and Forage'!L43</f>
        <v>#DIV/0!</v>
      </c>
      <c r="M43" s="447" t="e">
        <f>'5.3 nutrient amount'!M43/'5.1 Crops and Forage'!M43</f>
        <v>#DIV/0!</v>
      </c>
      <c r="N43" s="447" t="e">
        <f>'5.3 nutrient amount'!N43/'5.1 Crops and Forage'!N43</f>
        <v>#DIV/0!</v>
      </c>
      <c r="O43" s="447">
        <v>6.9800000000000013</v>
      </c>
      <c r="P43" s="447">
        <v>6.9800000000000022</v>
      </c>
      <c r="Q43" s="447">
        <v>6.98</v>
      </c>
      <c r="R43" s="447">
        <v>6.98</v>
      </c>
      <c r="S43" s="447">
        <v>6.9799999999999969</v>
      </c>
      <c r="T43" s="447">
        <v>6.9800000000000022</v>
      </c>
      <c r="U43" s="447">
        <v>6.9800000000000013</v>
      </c>
      <c r="V43" s="447">
        <v>6.9799999999999978</v>
      </c>
      <c r="W43" s="447">
        <v>6.9800000000000031</v>
      </c>
      <c r="X43" s="447">
        <v>6.9800000000000013</v>
      </c>
      <c r="Y43" s="447">
        <v>6.9800000000000031</v>
      </c>
      <c r="Z43" s="447">
        <v>6.9800000000000058</v>
      </c>
      <c r="AA43" s="447">
        <v>6.9800000000000022</v>
      </c>
      <c r="AB43" s="447">
        <v>6.9799999999999978</v>
      </c>
      <c r="AC43" s="447">
        <v>6.9800000000000022</v>
      </c>
      <c r="AD43" s="447">
        <v>6.9799999999999995</v>
      </c>
      <c r="AE43" s="447">
        <v>6.9800000000000022</v>
      </c>
      <c r="AF43" s="447">
        <v>6.98</v>
      </c>
      <c r="AG43" s="447">
        <v>6.9800000000000031</v>
      </c>
      <c r="AH43" s="447">
        <v>6.9799999999999978</v>
      </c>
      <c r="AI43" s="447">
        <v>6.9799999999999986</v>
      </c>
      <c r="AJ43" s="447">
        <v>6.98</v>
      </c>
      <c r="AK43" s="447">
        <v>6.9800000000000013</v>
      </c>
      <c r="AL43" s="447">
        <v>6.9800000000000013</v>
      </c>
      <c r="AM43" s="447">
        <v>6.9800000000000013</v>
      </c>
      <c r="AN43" s="447">
        <v>6.98</v>
      </c>
      <c r="AO43" s="447">
        <v>6.98</v>
      </c>
      <c r="AP43" s="447">
        <v>6.98</v>
      </c>
      <c r="AQ43" s="447">
        <v>6.9799999999999995</v>
      </c>
      <c r="AR43" s="447">
        <v>6.9800000000000013</v>
      </c>
      <c r="AS43" s="447">
        <v>6.9799999999999986</v>
      </c>
      <c r="AT43" s="447">
        <v>6.98</v>
      </c>
    </row>
    <row r="44" spans="1:46" x14ac:dyDescent="0.25">
      <c r="A44" s="293" t="s">
        <v>249</v>
      </c>
      <c r="B44" s="293"/>
      <c r="C44" s="293"/>
      <c r="D44" s="293"/>
      <c r="E44" s="293"/>
      <c r="F44" s="293"/>
      <c r="G44" s="292" t="s">
        <v>246</v>
      </c>
      <c r="H44" s="292"/>
      <c r="I44" s="289" t="s">
        <v>697</v>
      </c>
      <c r="J44" s="447" t="e">
        <f>'5.3 nutrient amount'!J44/'5.1 Crops and Forage'!J44</f>
        <v>#DIV/0!</v>
      </c>
      <c r="K44" s="447" t="e">
        <f>'5.3 nutrient amount'!K44/'5.1 Crops and Forage'!K44</f>
        <v>#DIV/0!</v>
      </c>
      <c r="L44" s="447" t="e">
        <f>'5.3 nutrient amount'!L44/'5.1 Crops and Forage'!L44</f>
        <v>#DIV/0!</v>
      </c>
      <c r="M44" s="447" t="e">
        <f>'5.3 nutrient amount'!M44/'5.1 Crops and Forage'!M44</f>
        <v>#DIV/0!</v>
      </c>
      <c r="N44" s="447" t="e">
        <f>'5.3 nutrient amount'!N44/'5.1 Crops and Forage'!N44</f>
        <v>#DIV/0!</v>
      </c>
      <c r="O44" s="447">
        <v>4.364209698713438</v>
      </c>
      <c r="P44" s="447">
        <v>4.3642096987134389</v>
      </c>
      <c r="Q44" s="447">
        <v>4.364209698713438</v>
      </c>
      <c r="R44" s="447">
        <v>4.364209698713438</v>
      </c>
      <c r="S44" s="447">
        <v>4.3642096987134389</v>
      </c>
      <c r="T44" s="447">
        <v>4.364209698713438</v>
      </c>
      <c r="U44" s="447">
        <v>4.364209698713438</v>
      </c>
      <c r="V44" s="447">
        <v>4.364209698713438</v>
      </c>
      <c r="W44" s="447">
        <v>4.3642096987134398</v>
      </c>
      <c r="X44" s="447">
        <v>4.3642096987134398</v>
      </c>
      <c r="Y44" s="447">
        <v>4.3642096987134389</v>
      </c>
      <c r="Z44" s="447">
        <v>4.3642096987134371</v>
      </c>
      <c r="AA44" s="447">
        <v>4.3642096987134371</v>
      </c>
      <c r="AB44" s="447">
        <v>4.3642096987134389</v>
      </c>
      <c r="AC44" s="447">
        <v>4.3642096987134389</v>
      </c>
      <c r="AD44" s="447">
        <v>4.364209698713438</v>
      </c>
      <c r="AE44" s="447">
        <v>4.364209698713438</v>
      </c>
      <c r="AF44" s="447">
        <v>4.3642096987134389</v>
      </c>
      <c r="AG44" s="447">
        <v>4.3642096987134389</v>
      </c>
      <c r="AH44" s="447">
        <v>4.3642096987134371</v>
      </c>
      <c r="AI44" s="447">
        <v>4.3642096987134389</v>
      </c>
      <c r="AJ44" s="447">
        <v>4.3642096987134398</v>
      </c>
      <c r="AK44" s="447">
        <v>4.3642096987134371</v>
      </c>
      <c r="AL44" s="447">
        <v>4.3642096987134371</v>
      </c>
      <c r="AM44" s="447">
        <v>4.364209698713438</v>
      </c>
      <c r="AN44" s="447">
        <v>4.3642096987134389</v>
      </c>
      <c r="AO44" s="447">
        <v>4.3642096987134371</v>
      </c>
      <c r="AP44" s="447">
        <v>4.364209698713438</v>
      </c>
      <c r="AQ44" s="447">
        <v>4.364209698713438</v>
      </c>
      <c r="AR44" s="447">
        <v>4.364209698713438</v>
      </c>
      <c r="AS44" s="447">
        <v>4.364209698713438</v>
      </c>
      <c r="AT44" s="447">
        <v>4.364209698713438</v>
      </c>
    </row>
    <row r="45" spans="1:46" x14ac:dyDescent="0.25">
      <c r="A45" s="293" t="s">
        <v>250</v>
      </c>
      <c r="B45" s="293"/>
      <c r="C45" s="293"/>
      <c r="D45" s="283"/>
      <c r="E45" s="283"/>
      <c r="F45" s="283"/>
      <c r="G45" s="284" t="s">
        <v>247</v>
      </c>
      <c r="H45" s="284"/>
      <c r="I45" s="289" t="s">
        <v>698</v>
      </c>
      <c r="J45" s="447" t="e">
        <f>'5.3 nutrient amount'!J45/'5.1 Crops and Forage'!J45</f>
        <v>#DIV/0!</v>
      </c>
      <c r="K45" s="447" t="e">
        <f>'5.3 nutrient amount'!K45/'5.1 Crops and Forage'!K45</f>
        <v>#DIV/0!</v>
      </c>
      <c r="L45" s="447" t="e">
        <f>'5.3 nutrient amount'!L45/'5.1 Crops and Forage'!L45</f>
        <v>#DIV/0!</v>
      </c>
      <c r="M45" s="447" t="e">
        <f>'5.3 nutrient amount'!M45/'5.1 Crops and Forage'!M45</f>
        <v>#DIV/0!</v>
      </c>
      <c r="N45" s="447" t="e">
        <f>'5.3 nutrient amount'!N45/'5.1 Crops and Forage'!N45</f>
        <v>#DIV/0!</v>
      </c>
      <c r="O45" s="447">
        <v>6.9799999999999995</v>
      </c>
      <c r="P45" s="447">
        <v>6.9799999999999978</v>
      </c>
      <c r="Q45" s="447">
        <v>6.9800000000000022</v>
      </c>
      <c r="R45" s="447">
        <v>6.98</v>
      </c>
      <c r="S45" s="447">
        <v>6.9800000000000013</v>
      </c>
      <c r="T45" s="447">
        <v>6.98</v>
      </c>
      <c r="U45" s="447">
        <v>6.9800000000000022</v>
      </c>
      <c r="V45" s="447">
        <v>6.9800000000000013</v>
      </c>
      <c r="W45" s="447">
        <v>6.9800000000000013</v>
      </c>
      <c r="X45" s="447">
        <v>6.9800000000000013</v>
      </c>
      <c r="Y45" s="447">
        <v>6.9800000000000013</v>
      </c>
      <c r="Z45" s="447">
        <v>6.98</v>
      </c>
      <c r="AA45" s="447">
        <v>6.98</v>
      </c>
      <c r="AB45" s="447">
        <v>6.98</v>
      </c>
      <c r="AC45" s="447">
        <v>6.9800000000000013</v>
      </c>
      <c r="AD45" s="447">
        <v>6.9800000000000022</v>
      </c>
      <c r="AE45" s="447">
        <v>6.9799999999999986</v>
      </c>
      <c r="AF45" s="447">
        <v>6.9799999999999995</v>
      </c>
      <c r="AG45" s="447">
        <v>6.98</v>
      </c>
      <c r="AH45" s="447">
        <v>6.98</v>
      </c>
      <c r="AI45" s="447">
        <v>6.9800000000000013</v>
      </c>
      <c r="AJ45" s="447">
        <v>6.9800000000000031</v>
      </c>
      <c r="AK45" s="447">
        <v>6.9799999999999986</v>
      </c>
      <c r="AL45" s="447">
        <v>6.9799999999999986</v>
      </c>
      <c r="AM45" s="447">
        <v>6.9799999999999995</v>
      </c>
      <c r="AN45" s="447">
        <v>6.9800000000000022</v>
      </c>
      <c r="AO45" s="447">
        <v>6.9799999999999995</v>
      </c>
      <c r="AP45" s="447">
        <v>6.9800000000000013</v>
      </c>
      <c r="AQ45" s="447">
        <v>6.9800000000000013</v>
      </c>
      <c r="AR45" s="447">
        <v>6.98</v>
      </c>
      <c r="AS45" s="447">
        <v>6.98</v>
      </c>
      <c r="AT45" s="447">
        <v>6.9799999999999995</v>
      </c>
    </row>
    <row r="46" spans="1:46" x14ac:dyDescent="0.25">
      <c r="A46" s="319" t="s">
        <v>699</v>
      </c>
      <c r="B46" s="293"/>
      <c r="C46" s="293"/>
      <c r="D46" s="283"/>
      <c r="E46" s="283"/>
      <c r="F46" s="283"/>
      <c r="G46" s="284" t="s">
        <v>700</v>
      </c>
      <c r="H46" s="284"/>
      <c r="I46" s="289" t="s">
        <v>701</v>
      </c>
      <c r="J46" s="351"/>
      <c r="K46" s="351"/>
      <c r="L46" s="351"/>
      <c r="M46" s="351"/>
      <c r="N46" s="351"/>
      <c r="O46" s="351"/>
      <c r="P46" s="351"/>
      <c r="Q46" s="351"/>
      <c r="R46" s="351"/>
      <c r="S46" s="351"/>
      <c r="T46" s="351"/>
      <c r="U46" s="351"/>
      <c r="V46" s="351"/>
      <c r="W46" s="351"/>
      <c r="X46" s="351"/>
      <c r="Y46" s="351"/>
      <c r="Z46" s="351"/>
      <c r="AA46" s="351"/>
      <c r="AB46" s="351"/>
      <c r="AC46" s="351"/>
      <c r="AD46" s="351"/>
      <c r="AE46" s="351"/>
      <c r="AF46" s="351"/>
      <c r="AG46" s="351"/>
      <c r="AH46" s="351"/>
      <c r="AI46" s="351"/>
      <c r="AJ46" s="351"/>
      <c r="AK46" s="351"/>
      <c r="AL46" s="351"/>
      <c r="AM46" s="351"/>
      <c r="AN46" s="351"/>
      <c r="AO46" s="351"/>
      <c r="AP46" s="351"/>
      <c r="AQ46" s="351"/>
      <c r="AR46" s="351"/>
      <c r="AS46" s="351"/>
      <c r="AT46" s="351"/>
    </row>
    <row r="47" spans="1:46" x14ac:dyDescent="0.25">
      <c r="A47" s="288" t="s">
        <v>278</v>
      </c>
      <c r="B47" s="288"/>
      <c r="C47" s="288"/>
      <c r="D47" s="288" t="s">
        <v>366</v>
      </c>
      <c r="E47" s="288"/>
      <c r="F47" s="288"/>
      <c r="G47" s="287"/>
      <c r="H47" s="287"/>
      <c r="I47" s="289" t="s">
        <v>702</v>
      </c>
      <c r="J47" s="356"/>
      <c r="K47" s="356"/>
      <c r="L47" s="356"/>
      <c r="M47" s="356"/>
      <c r="N47" s="356"/>
      <c r="O47" s="356"/>
      <c r="P47" s="356"/>
      <c r="Q47" s="356"/>
      <c r="R47" s="356"/>
      <c r="S47" s="356"/>
      <c r="T47" s="356"/>
      <c r="U47" s="356"/>
      <c r="V47" s="356"/>
      <c r="W47" s="356"/>
      <c r="X47" s="356"/>
      <c r="Y47" s="356"/>
      <c r="Z47" s="356"/>
      <c r="AA47" s="356"/>
      <c r="AB47" s="356"/>
      <c r="AC47" s="356"/>
      <c r="AD47" s="356"/>
      <c r="AE47" s="356"/>
      <c r="AF47" s="356"/>
      <c r="AG47" s="356"/>
      <c r="AH47" s="356"/>
      <c r="AI47" s="356"/>
      <c r="AJ47" s="356"/>
      <c r="AK47" s="356"/>
      <c r="AL47" s="356"/>
      <c r="AM47" s="356"/>
      <c r="AN47" s="356"/>
      <c r="AO47" s="356"/>
      <c r="AP47" s="356"/>
      <c r="AQ47" s="356"/>
      <c r="AR47" s="356"/>
      <c r="AS47" s="356"/>
      <c r="AT47" s="356"/>
    </row>
    <row r="48" spans="1:46" x14ac:dyDescent="0.25">
      <c r="A48" s="283" t="s">
        <v>283</v>
      </c>
      <c r="B48" s="283"/>
      <c r="C48" s="283"/>
      <c r="D48" s="283"/>
      <c r="E48" s="283"/>
      <c r="F48" s="283" t="s">
        <v>58</v>
      </c>
      <c r="G48" s="284"/>
      <c r="H48" s="284"/>
      <c r="I48" s="289" t="s">
        <v>703</v>
      </c>
      <c r="J48" s="354"/>
      <c r="K48" s="354"/>
      <c r="L48" s="354"/>
      <c r="M48" s="354"/>
      <c r="N48" s="354"/>
      <c r="O48" s="354"/>
      <c r="P48" s="354"/>
      <c r="Q48" s="354"/>
      <c r="R48" s="354"/>
      <c r="S48" s="354"/>
      <c r="T48" s="354"/>
      <c r="U48" s="354"/>
      <c r="V48" s="354"/>
      <c r="W48" s="354"/>
      <c r="X48" s="354"/>
      <c r="Y48" s="354"/>
      <c r="Z48" s="354"/>
      <c r="AA48" s="354"/>
      <c r="AB48" s="354"/>
      <c r="AC48" s="354"/>
      <c r="AD48" s="354"/>
      <c r="AE48" s="354"/>
      <c r="AF48" s="354"/>
      <c r="AG48" s="354"/>
      <c r="AH48" s="354"/>
      <c r="AI48" s="354"/>
      <c r="AJ48" s="354"/>
      <c r="AK48" s="354"/>
      <c r="AL48" s="354"/>
      <c r="AM48" s="354"/>
      <c r="AN48" s="354"/>
      <c r="AO48" s="354"/>
      <c r="AP48" s="354"/>
      <c r="AQ48" s="354"/>
      <c r="AR48" s="354"/>
      <c r="AS48" s="354"/>
      <c r="AT48" s="354"/>
    </row>
    <row r="49" spans="1:46" x14ac:dyDescent="0.25">
      <c r="A49" s="283" t="s">
        <v>279</v>
      </c>
      <c r="B49" s="283"/>
      <c r="C49" s="283"/>
      <c r="D49" s="283"/>
      <c r="E49" s="283"/>
      <c r="F49" s="143"/>
      <c r="G49" s="283" t="s">
        <v>280</v>
      </c>
      <c r="H49" s="283"/>
      <c r="I49" s="297" t="s">
        <v>704</v>
      </c>
      <c r="J49" s="447" t="e">
        <f>'5.3 nutrient amount'!J49/'5.1 Crops and Forage'!J49</f>
        <v>#DIV/0!</v>
      </c>
      <c r="K49" s="447" t="e">
        <f>'5.3 nutrient amount'!K49/'5.1 Crops and Forage'!K49</f>
        <v>#DIV/0!</v>
      </c>
      <c r="L49" s="447" t="e">
        <f>'5.3 nutrient amount'!L49/'5.1 Crops and Forage'!L49</f>
        <v>#DIV/0!</v>
      </c>
      <c r="M49" s="447" t="e">
        <f>'5.3 nutrient amount'!M49/'5.1 Crops and Forage'!M49</f>
        <v>#DIV/0!</v>
      </c>
      <c r="N49" s="447" t="e">
        <f>'5.3 nutrient amount'!N49/'5.1 Crops and Forage'!N49</f>
        <v>#DIV/0!</v>
      </c>
      <c r="O49" s="447">
        <v>0.34368151377368311</v>
      </c>
      <c r="P49" s="447">
        <v>0.34368151377368317</v>
      </c>
      <c r="Q49" s="447">
        <v>0.34368151377368317</v>
      </c>
      <c r="R49" s="447">
        <v>0.34368151377368328</v>
      </c>
      <c r="S49" s="447">
        <v>0.34368151377368317</v>
      </c>
      <c r="T49" s="447">
        <v>0.34368151377368339</v>
      </c>
      <c r="U49" s="447">
        <v>0.34368151377368317</v>
      </c>
      <c r="V49" s="447">
        <v>0.34368151377368322</v>
      </c>
      <c r="W49" s="447">
        <v>0.34368151377368322</v>
      </c>
      <c r="X49" s="447">
        <v>0.34368151377368317</v>
      </c>
      <c r="Y49" s="447">
        <v>0.34368151377368322</v>
      </c>
      <c r="Z49" s="447">
        <v>0.34368151377368328</v>
      </c>
      <c r="AA49" s="447">
        <v>0.34368151377368311</v>
      </c>
      <c r="AB49" s="447">
        <v>0.34368151377368317</v>
      </c>
      <c r="AC49" s="447">
        <v>0.34368151377368339</v>
      </c>
      <c r="AD49" s="447">
        <v>0.34368151377368311</v>
      </c>
      <c r="AE49" s="447">
        <v>0.34368151377368333</v>
      </c>
      <c r="AF49" s="447">
        <v>0.34368151377368322</v>
      </c>
      <c r="AG49" s="447">
        <v>0.34368151377368322</v>
      </c>
      <c r="AH49" s="447">
        <v>0.34368151377368311</v>
      </c>
      <c r="AI49" s="447">
        <v>0.34368151377368322</v>
      </c>
      <c r="AJ49" s="447">
        <v>0.34368151377368322</v>
      </c>
      <c r="AK49" s="447">
        <v>0.34368151377368328</v>
      </c>
      <c r="AL49" s="447">
        <v>0.34368151377368322</v>
      </c>
      <c r="AM49" s="447">
        <v>0.34368151377368311</v>
      </c>
      <c r="AN49" s="447">
        <v>0.34368151377368328</v>
      </c>
      <c r="AO49" s="447">
        <v>0.34368151377368322</v>
      </c>
      <c r="AP49" s="447">
        <v>0.34368151377368333</v>
      </c>
      <c r="AQ49" s="447">
        <v>0.34368151377368311</v>
      </c>
      <c r="AR49" s="447">
        <v>0.34368151377368306</v>
      </c>
      <c r="AS49" s="447">
        <v>0.34368151377368317</v>
      </c>
      <c r="AT49" s="447">
        <v>0.34368151377368333</v>
      </c>
    </row>
    <row r="50" spans="1:46" x14ac:dyDescent="0.25">
      <c r="A50" s="283" t="s">
        <v>281</v>
      </c>
      <c r="B50" s="283"/>
      <c r="C50" s="283"/>
      <c r="D50" s="283"/>
      <c r="E50" s="283"/>
      <c r="F50" s="283"/>
      <c r="G50" s="284" t="s">
        <v>282</v>
      </c>
      <c r="H50" s="284"/>
      <c r="I50" s="289" t="s">
        <v>705</v>
      </c>
      <c r="J50" s="447" t="e">
        <f>'5.3 nutrient amount'!J50/'5.1 Crops and Forage'!J50</f>
        <v>#DIV/0!</v>
      </c>
      <c r="K50" s="447" t="e">
        <f>'5.3 nutrient amount'!K50/'5.1 Crops and Forage'!K50</f>
        <v>#DIV/0!</v>
      </c>
      <c r="L50" s="447" t="e">
        <f>'5.3 nutrient amount'!L50/'5.1 Crops and Forage'!L50</f>
        <v>#DIV/0!</v>
      </c>
      <c r="M50" s="447" t="e">
        <f>'5.3 nutrient amount'!M50/'5.1 Crops and Forage'!M50</f>
        <v>#DIV/0!</v>
      </c>
      <c r="N50" s="447" t="e">
        <f>'5.3 nutrient amount'!N50/'5.1 Crops and Forage'!N50</f>
        <v>#DIV/0!</v>
      </c>
      <c r="O50" s="447">
        <v>0.34368151377368322</v>
      </c>
      <c r="P50" s="447">
        <v>0.34368151377368317</v>
      </c>
      <c r="Q50" s="447">
        <v>0.34368151377368317</v>
      </c>
      <c r="R50" s="447">
        <v>0.34368151377368322</v>
      </c>
      <c r="S50" s="447">
        <v>0.34368151377368322</v>
      </c>
      <c r="T50" s="447">
        <v>0.34368151377368333</v>
      </c>
      <c r="U50" s="447">
        <v>0.34368151377368317</v>
      </c>
      <c r="V50" s="447">
        <v>0.34368151377368322</v>
      </c>
      <c r="W50" s="447">
        <v>0.34368151377368328</v>
      </c>
      <c r="X50" s="447">
        <v>0.34368151377368311</v>
      </c>
      <c r="Y50" s="447">
        <v>0.34368151377368328</v>
      </c>
      <c r="Z50" s="447">
        <v>0.34368151377368322</v>
      </c>
      <c r="AA50" s="447">
        <v>0.34368151377368317</v>
      </c>
      <c r="AB50" s="447">
        <v>0.34368151377368333</v>
      </c>
      <c r="AC50" s="447">
        <v>0.34368151377368311</v>
      </c>
      <c r="AD50" s="447">
        <v>0.34368151377368333</v>
      </c>
      <c r="AE50" s="447">
        <v>0.34368151377368322</v>
      </c>
      <c r="AF50" s="447">
        <v>0.34368151377368333</v>
      </c>
      <c r="AG50" s="447">
        <v>0.34368151377368328</v>
      </c>
      <c r="AH50" s="447">
        <v>0.34368151377368328</v>
      </c>
      <c r="AI50" s="447">
        <v>0.34368151377368328</v>
      </c>
      <c r="AJ50" s="447">
        <v>0.34368151377368333</v>
      </c>
      <c r="AK50" s="447">
        <v>0.34368151377368322</v>
      </c>
      <c r="AL50" s="447">
        <v>0.34368151377368328</v>
      </c>
      <c r="AM50" s="447">
        <v>0.34368151377368306</v>
      </c>
      <c r="AN50" s="447">
        <v>0.34368151377368317</v>
      </c>
      <c r="AO50" s="447">
        <v>0.34368151377368311</v>
      </c>
      <c r="AP50" s="447">
        <v>0.34368151377368311</v>
      </c>
      <c r="AQ50" s="447">
        <v>0.34368151377368317</v>
      </c>
      <c r="AR50" s="447">
        <v>0.34368151377368306</v>
      </c>
      <c r="AS50" s="447">
        <v>0.34368151377368311</v>
      </c>
      <c r="AT50" s="447">
        <v>0.34368151377368333</v>
      </c>
    </row>
    <row r="51" spans="1:46" x14ac:dyDescent="0.25">
      <c r="A51" s="283" t="s">
        <v>706</v>
      </c>
      <c r="B51" s="283"/>
      <c r="C51" s="283"/>
      <c r="D51" s="283"/>
      <c r="E51" s="283"/>
      <c r="F51" s="283" t="s">
        <v>707</v>
      </c>
      <c r="G51" s="284"/>
      <c r="H51" s="284"/>
      <c r="I51" s="289" t="s">
        <v>989</v>
      </c>
      <c r="J51" s="351"/>
      <c r="K51" s="351"/>
      <c r="L51" s="351"/>
      <c r="M51" s="351"/>
      <c r="N51" s="351"/>
      <c r="O51" s="351"/>
      <c r="P51" s="351"/>
      <c r="Q51" s="351"/>
      <c r="R51" s="351"/>
      <c r="S51" s="351"/>
      <c r="T51" s="351"/>
      <c r="U51" s="351"/>
      <c r="V51" s="351"/>
      <c r="W51" s="351"/>
      <c r="X51" s="351"/>
      <c r="Y51" s="351"/>
      <c r="Z51" s="351"/>
      <c r="AA51" s="351"/>
      <c r="AB51" s="351"/>
      <c r="AC51" s="351"/>
      <c r="AD51" s="351"/>
      <c r="AE51" s="351"/>
      <c r="AF51" s="351"/>
      <c r="AG51" s="351"/>
      <c r="AH51" s="351"/>
      <c r="AI51" s="351"/>
      <c r="AJ51" s="351"/>
      <c r="AK51" s="351"/>
      <c r="AL51" s="351"/>
      <c r="AM51" s="351"/>
      <c r="AN51" s="351"/>
      <c r="AO51" s="351"/>
      <c r="AP51" s="351"/>
      <c r="AQ51" s="351"/>
      <c r="AR51" s="351"/>
      <c r="AS51" s="351"/>
      <c r="AT51" s="351"/>
    </row>
    <row r="52" spans="1:46" x14ac:dyDescent="0.25">
      <c r="A52" s="283" t="s">
        <v>251</v>
      </c>
      <c r="B52" s="283"/>
      <c r="C52" s="283"/>
      <c r="D52" s="283"/>
      <c r="E52" s="283"/>
      <c r="F52" s="283" t="s">
        <v>63</v>
      </c>
      <c r="G52" s="283"/>
      <c r="H52" s="283"/>
      <c r="I52" s="297" t="s">
        <v>709</v>
      </c>
      <c r="J52" s="447" t="e">
        <f>'5.3 nutrient amount'!J52/'5.1 Crops and Forage'!J52</f>
        <v>#DIV/0!</v>
      </c>
      <c r="K52" s="447" t="e">
        <f>'5.3 nutrient amount'!K52/'5.1 Crops and Forage'!K52</f>
        <v>#DIV/0!</v>
      </c>
      <c r="L52" s="447" t="e">
        <f>'5.3 nutrient amount'!L52/'5.1 Crops and Forage'!L52</f>
        <v>#DIV/0!</v>
      </c>
      <c r="M52" s="447" t="e">
        <f>'5.3 nutrient amount'!M52/'5.1 Crops and Forage'!M52</f>
        <v>#DIV/0!</v>
      </c>
      <c r="N52" s="447" t="e">
        <f>'5.3 nutrient amount'!N52/'5.1 Crops and Forage'!N52</f>
        <v>#DIV/0!</v>
      </c>
      <c r="O52" s="447">
        <v>0.3054946789099407</v>
      </c>
      <c r="P52" s="447">
        <v>0.30549467890994064</v>
      </c>
      <c r="Q52" s="447">
        <v>0.3054946789099407</v>
      </c>
      <c r="R52" s="447">
        <v>0.30549467890994064</v>
      </c>
      <c r="S52" s="447">
        <v>0.30549467890994064</v>
      </c>
      <c r="T52" s="447">
        <v>0.30549467890994059</v>
      </c>
      <c r="U52" s="447">
        <v>0.30549467890994059</v>
      </c>
      <c r="V52" s="447">
        <v>0.30549467890994053</v>
      </c>
      <c r="W52" s="447">
        <v>0.30549467890994064</v>
      </c>
      <c r="X52" s="447">
        <v>0.30549467890994064</v>
      </c>
      <c r="Y52" s="447">
        <v>0.30549467890994075</v>
      </c>
      <c r="Z52" s="447">
        <v>0.30549467890994059</v>
      </c>
      <c r="AA52" s="447">
        <v>0.3054946789099407</v>
      </c>
      <c r="AB52" s="447">
        <v>0.30549467890994064</v>
      </c>
      <c r="AC52" s="447">
        <v>0.3054946789099407</v>
      </c>
      <c r="AD52" s="447">
        <v>0.30549467890994081</v>
      </c>
      <c r="AE52" s="447">
        <v>0.3054946789099407</v>
      </c>
      <c r="AF52" s="447">
        <v>0.3054946789099407</v>
      </c>
      <c r="AG52" s="447">
        <v>0.30549467890994053</v>
      </c>
      <c r="AH52" s="447">
        <v>0.30549467890994064</v>
      </c>
      <c r="AI52" s="447">
        <v>0.30549467890994064</v>
      </c>
      <c r="AJ52" s="447">
        <v>0.30549467890994064</v>
      </c>
      <c r="AK52" s="447">
        <v>0.30549467890994075</v>
      </c>
      <c r="AL52" s="447">
        <v>0.30549467890994064</v>
      </c>
      <c r="AM52" s="447">
        <v>0.3054946789099407</v>
      </c>
      <c r="AN52" s="447">
        <v>0.3054946789099407</v>
      </c>
      <c r="AO52" s="447">
        <v>0.3054946789099407</v>
      </c>
      <c r="AP52" s="447">
        <v>0.30549467890994059</v>
      </c>
      <c r="AQ52" s="447">
        <v>0.30549467890994053</v>
      </c>
      <c r="AR52" s="447">
        <v>0.30549467890994064</v>
      </c>
      <c r="AS52" s="447">
        <v>0.30549467890994064</v>
      </c>
      <c r="AT52" s="447">
        <v>0.30549467890994059</v>
      </c>
    </row>
    <row r="53" spans="1:46" ht="30" x14ac:dyDescent="0.25">
      <c r="A53" s="283" t="s">
        <v>252</v>
      </c>
      <c r="B53" s="283"/>
      <c r="C53" s="283"/>
      <c r="D53" s="283"/>
      <c r="E53" s="283"/>
      <c r="F53" s="143"/>
      <c r="G53" s="307" t="s">
        <v>376</v>
      </c>
      <c r="H53" s="307"/>
      <c r="I53" s="289" t="s">
        <v>990</v>
      </c>
      <c r="J53" s="447" t="e">
        <f>'5.3 nutrient amount'!J53/'5.1 Crops and Forage'!J53</f>
        <v>#DIV/0!</v>
      </c>
      <c r="K53" s="447" t="e">
        <f>'5.3 nutrient amount'!K53/'5.1 Crops and Forage'!K53</f>
        <v>#DIV/0!</v>
      </c>
      <c r="L53" s="447" t="e">
        <f>'5.3 nutrient amount'!L53/'5.1 Crops and Forage'!L53</f>
        <v>#DIV/0!</v>
      </c>
      <c r="M53" s="447" t="e">
        <f>'5.3 nutrient amount'!M53/'5.1 Crops and Forage'!M53</f>
        <v>#DIV/0!</v>
      </c>
      <c r="N53" s="447" t="e">
        <f>'5.3 nutrient amount'!N53/'5.1 Crops and Forage'!N53</f>
        <v>#DIV/0!</v>
      </c>
      <c r="O53" s="447">
        <v>0.34368151377368317</v>
      </c>
      <c r="P53" s="447">
        <v>0.34368151377368322</v>
      </c>
      <c r="Q53" s="447">
        <v>0.34368151377368322</v>
      </c>
      <c r="R53" s="447">
        <v>0.34368151377368328</v>
      </c>
      <c r="S53" s="447">
        <v>0.34368151377368328</v>
      </c>
      <c r="T53" s="447">
        <v>0.34368151377368322</v>
      </c>
      <c r="U53" s="447">
        <v>0.34368151377368322</v>
      </c>
      <c r="V53" s="447">
        <v>0.34368151377368317</v>
      </c>
      <c r="W53" s="447">
        <v>0.34368151377368317</v>
      </c>
      <c r="X53" s="447">
        <v>0.34368151377368322</v>
      </c>
      <c r="Y53" s="447">
        <v>0.34368151377368328</v>
      </c>
      <c r="Z53" s="447">
        <v>0.34368151377368328</v>
      </c>
      <c r="AA53" s="447">
        <v>0.34368151377368317</v>
      </c>
      <c r="AB53" s="447">
        <v>0.34368151377368333</v>
      </c>
      <c r="AC53" s="447">
        <v>0.34368151377368322</v>
      </c>
      <c r="AD53" s="447">
        <v>0.34368151377368328</v>
      </c>
      <c r="AE53" s="447">
        <v>0.34368151377368333</v>
      </c>
      <c r="AF53" s="447">
        <v>0.34368151377368322</v>
      </c>
      <c r="AG53" s="447">
        <v>0.34368151377368317</v>
      </c>
      <c r="AH53" s="447">
        <v>0.34368151377368322</v>
      </c>
      <c r="AI53" s="447">
        <v>0.34368151377368322</v>
      </c>
      <c r="AJ53" s="447">
        <v>0.34368151377368328</v>
      </c>
      <c r="AK53" s="447">
        <v>0.34368151377368328</v>
      </c>
      <c r="AL53" s="447">
        <v>0.34368151377368328</v>
      </c>
      <c r="AM53" s="447">
        <v>0.34368151377368322</v>
      </c>
      <c r="AN53" s="447">
        <v>0.34368151377368317</v>
      </c>
      <c r="AO53" s="447">
        <v>0.34368151377368328</v>
      </c>
      <c r="AP53" s="447">
        <v>0.34368151377368311</v>
      </c>
      <c r="AQ53" s="447">
        <v>0.34368151377368317</v>
      </c>
      <c r="AR53" s="447">
        <v>0.34368151377368328</v>
      </c>
      <c r="AS53" s="447">
        <v>0.34368151377368322</v>
      </c>
      <c r="AT53" s="447">
        <v>0.34368151377368322</v>
      </c>
    </row>
    <row r="54" spans="1:46" x14ac:dyDescent="0.25">
      <c r="A54" s="293"/>
      <c r="B54" s="293"/>
      <c r="C54" s="293"/>
      <c r="D54" s="283"/>
      <c r="E54" s="283"/>
      <c r="F54" s="283"/>
      <c r="G54" s="284"/>
      <c r="H54" s="284"/>
      <c r="I54" s="289"/>
      <c r="J54" s="351"/>
      <c r="K54" s="351"/>
      <c r="L54" s="351"/>
      <c r="M54" s="351"/>
      <c r="N54" s="351"/>
      <c r="O54" s="351"/>
      <c r="P54" s="351"/>
      <c r="Q54" s="351"/>
      <c r="R54" s="351"/>
      <c r="S54" s="351"/>
      <c r="T54" s="351"/>
      <c r="U54" s="351"/>
      <c r="V54" s="351"/>
      <c r="W54" s="351"/>
      <c r="X54" s="351"/>
      <c r="Y54" s="351"/>
      <c r="Z54" s="351"/>
      <c r="AA54" s="351"/>
      <c r="AB54" s="351"/>
      <c r="AC54" s="351"/>
      <c r="AD54" s="351"/>
      <c r="AE54" s="351"/>
      <c r="AF54" s="351"/>
      <c r="AG54" s="351"/>
      <c r="AH54" s="351"/>
      <c r="AI54" s="351"/>
      <c r="AJ54" s="351"/>
      <c r="AK54" s="351"/>
      <c r="AL54" s="351"/>
      <c r="AM54" s="351"/>
      <c r="AN54" s="351"/>
      <c r="AO54" s="351"/>
      <c r="AP54" s="351"/>
      <c r="AQ54" s="351"/>
      <c r="AR54" s="351"/>
      <c r="AS54" s="351"/>
      <c r="AT54" s="351"/>
    </row>
    <row r="55" spans="1:46" x14ac:dyDescent="0.25">
      <c r="A55" s="287" t="s">
        <v>285</v>
      </c>
      <c r="B55" s="287"/>
      <c r="C55" s="287"/>
      <c r="D55" s="287" t="s">
        <v>286</v>
      </c>
      <c r="E55" s="287"/>
      <c r="F55" s="288"/>
      <c r="G55" s="287"/>
      <c r="H55" s="287"/>
      <c r="I55" s="289" t="s">
        <v>711</v>
      </c>
      <c r="J55" s="356"/>
      <c r="K55" s="356"/>
      <c r="L55" s="356"/>
      <c r="M55" s="356"/>
      <c r="N55" s="356"/>
      <c r="O55" s="356"/>
      <c r="P55" s="356"/>
      <c r="Q55" s="356"/>
      <c r="R55" s="356"/>
      <c r="S55" s="356"/>
      <c r="T55" s="356"/>
      <c r="U55" s="356"/>
      <c r="V55" s="356"/>
      <c r="W55" s="356"/>
      <c r="X55" s="356"/>
      <c r="Y55" s="356"/>
      <c r="Z55" s="356"/>
      <c r="AA55" s="356"/>
      <c r="AB55" s="356"/>
      <c r="AC55" s="356"/>
      <c r="AD55" s="356"/>
      <c r="AE55" s="356"/>
      <c r="AF55" s="356"/>
      <c r="AG55" s="356"/>
      <c r="AH55" s="356"/>
      <c r="AI55" s="356"/>
      <c r="AJ55" s="356"/>
      <c r="AK55" s="356"/>
      <c r="AL55" s="356"/>
      <c r="AM55" s="356"/>
      <c r="AN55" s="356"/>
      <c r="AO55" s="356"/>
      <c r="AP55" s="356"/>
      <c r="AQ55" s="356"/>
      <c r="AR55" s="356"/>
      <c r="AS55" s="356"/>
      <c r="AT55" s="356"/>
    </row>
    <row r="56" spans="1:46" x14ac:dyDescent="0.25">
      <c r="A56" s="293" t="s">
        <v>220</v>
      </c>
      <c r="B56" s="293"/>
      <c r="C56" s="293"/>
      <c r="D56" s="143"/>
      <c r="E56" s="293" t="s">
        <v>377</v>
      </c>
      <c r="F56" s="293"/>
      <c r="G56" s="292"/>
      <c r="H56" s="292"/>
      <c r="I56" s="289" t="s">
        <v>712</v>
      </c>
      <c r="J56" s="352"/>
      <c r="K56" s="352"/>
      <c r="L56" s="352"/>
      <c r="M56" s="352"/>
      <c r="N56" s="352"/>
      <c r="O56" s="352"/>
      <c r="P56" s="352"/>
      <c r="Q56" s="352"/>
      <c r="R56" s="352"/>
      <c r="S56" s="352"/>
      <c r="T56" s="352"/>
      <c r="U56" s="352"/>
      <c r="V56" s="352"/>
      <c r="W56" s="352"/>
      <c r="X56" s="352"/>
      <c r="Y56" s="352"/>
      <c r="Z56" s="352"/>
      <c r="AA56" s="352"/>
      <c r="AB56" s="352"/>
      <c r="AC56" s="352"/>
      <c r="AD56" s="352"/>
      <c r="AE56" s="352"/>
      <c r="AF56" s="352"/>
      <c r="AG56" s="352"/>
      <c r="AH56" s="352"/>
      <c r="AI56" s="352"/>
      <c r="AJ56" s="352"/>
      <c r="AK56" s="352"/>
      <c r="AL56" s="352"/>
      <c r="AM56" s="352"/>
      <c r="AN56" s="352"/>
      <c r="AO56" s="352"/>
      <c r="AP56" s="352"/>
      <c r="AQ56" s="352"/>
      <c r="AR56" s="352"/>
      <c r="AS56" s="352"/>
      <c r="AT56" s="352"/>
    </row>
    <row r="57" spans="1:46" x14ac:dyDescent="0.25">
      <c r="A57" s="283" t="s">
        <v>223</v>
      </c>
      <c r="B57" s="283"/>
      <c r="C57" s="283"/>
      <c r="D57" s="283"/>
      <c r="E57" s="283"/>
      <c r="F57" s="283" t="s">
        <v>381</v>
      </c>
      <c r="G57" s="283"/>
      <c r="H57" s="283"/>
      <c r="I57" s="297" t="s">
        <v>713</v>
      </c>
      <c r="J57" s="351"/>
      <c r="K57" s="351"/>
      <c r="L57" s="351"/>
      <c r="M57" s="351"/>
      <c r="N57" s="351"/>
      <c r="O57" s="351"/>
      <c r="P57" s="351"/>
      <c r="Q57" s="351"/>
      <c r="R57" s="351"/>
      <c r="S57" s="351"/>
      <c r="T57" s="351"/>
      <c r="U57" s="351"/>
      <c r="V57" s="351"/>
      <c r="W57" s="351"/>
      <c r="X57" s="351"/>
      <c r="Y57" s="351"/>
      <c r="Z57" s="351"/>
      <c r="AA57" s="351"/>
      <c r="AB57" s="351"/>
      <c r="AC57" s="351"/>
      <c r="AD57" s="351"/>
      <c r="AE57" s="351"/>
      <c r="AF57" s="351"/>
      <c r="AG57" s="351"/>
      <c r="AH57" s="351"/>
      <c r="AI57" s="351"/>
      <c r="AJ57" s="351"/>
      <c r="AK57" s="351"/>
      <c r="AL57" s="351"/>
      <c r="AM57" s="351"/>
      <c r="AN57" s="351"/>
      <c r="AO57" s="351"/>
      <c r="AP57" s="351"/>
      <c r="AQ57" s="351"/>
      <c r="AR57" s="351"/>
      <c r="AS57" s="351"/>
      <c r="AT57" s="351"/>
    </row>
    <row r="58" spans="1:46" x14ac:dyDescent="0.25">
      <c r="A58" s="283" t="s">
        <v>224</v>
      </c>
      <c r="B58" s="283"/>
      <c r="C58" s="283"/>
      <c r="D58" s="283"/>
      <c r="E58" s="283"/>
      <c r="F58" s="143"/>
      <c r="G58" s="283" t="s">
        <v>57</v>
      </c>
      <c r="H58" s="283"/>
      <c r="I58" s="297" t="s">
        <v>714</v>
      </c>
      <c r="J58" s="447" t="e">
        <f>'5.3 nutrient amount'!J58/'5.1 Crops and Forage'!J58</f>
        <v>#DIV/0!</v>
      </c>
      <c r="K58" s="447" t="e">
        <f>'5.3 nutrient amount'!K58/'5.1 Crops and Forage'!K58</f>
        <v>#DIV/0!</v>
      </c>
      <c r="L58" s="447" t="e">
        <f>'5.3 nutrient amount'!L58/'5.1 Crops and Forage'!L58</f>
        <v>#DIV/0!</v>
      </c>
      <c r="M58" s="447" t="e">
        <f>'5.3 nutrient amount'!M58/'5.1 Crops and Forage'!M58</f>
        <v>#DIV/0!</v>
      </c>
      <c r="N58" s="447" t="e">
        <f>'5.3 nutrient amount'!N58/'5.1 Crops and Forage'!N58</f>
        <v>#DIV/0!</v>
      </c>
      <c r="O58" s="447">
        <v>9.5999999999999979</v>
      </c>
      <c r="P58" s="447">
        <v>9.5999999999999979</v>
      </c>
      <c r="Q58" s="447">
        <v>9.5999999999999979</v>
      </c>
      <c r="R58" s="447">
        <v>9.5999999999999979</v>
      </c>
      <c r="S58" s="447">
        <v>9.6</v>
      </c>
      <c r="T58" s="447">
        <v>9.6000000000000014</v>
      </c>
      <c r="U58" s="447">
        <v>9.6000000000000014</v>
      </c>
      <c r="V58" s="447">
        <v>9.5999999999999979</v>
      </c>
      <c r="W58" s="447">
        <v>9.6</v>
      </c>
      <c r="X58" s="447">
        <v>9.5999999999999961</v>
      </c>
      <c r="Y58" s="447">
        <v>9.6</v>
      </c>
      <c r="Z58" s="447">
        <v>9.6</v>
      </c>
      <c r="AA58" s="447">
        <v>9.6</v>
      </c>
      <c r="AB58" s="447">
        <v>9.6</v>
      </c>
      <c r="AC58" s="447">
        <v>9.6</v>
      </c>
      <c r="AD58" s="447">
        <v>9.6000000000000014</v>
      </c>
      <c r="AE58" s="447">
        <v>9.5999999999999979</v>
      </c>
      <c r="AF58" s="447">
        <v>9.5999999999999979</v>
      </c>
      <c r="AG58" s="447">
        <v>9.6000000000000014</v>
      </c>
      <c r="AH58" s="447">
        <v>9.6</v>
      </c>
      <c r="AI58" s="447">
        <v>9.6000000000000014</v>
      </c>
      <c r="AJ58" s="447">
        <v>9.5999999999999979</v>
      </c>
      <c r="AK58" s="447">
        <v>9.6</v>
      </c>
      <c r="AL58" s="447">
        <v>9.6</v>
      </c>
      <c r="AM58" s="447">
        <v>9.6000000000000014</v>
      </c>
      <c r="AN58" s="447">
        <v>9.6000000000000014</v>
      </c>
      <c r="AO58" s="447">
        <v>9.6</v>
      </c>
      <c r="AP58" s="447">
        <v>9.5999999999999979</v>
      </c>
      <c r="AQ58" s="447">
        <v>9.6</v>
      </c>
      <c r="AR58" s="447">
        <v>9.6000000000000014</v>
      </c>
      <c r="AS58" s="447">
        <v>9.6000000000000032</v>
      </c>
      <c r="AT58" s="447">
        <v>9.6000000000000014</v>
      </c>
    </row>
    <row r="59" spans="1:46" x14ac:dyDescent="0.25">
      <c r="A59" s="283" t="s">
        <v>225</v>
      </c>
      <c r="B59" s="283"/>
      <c r="C59" s="283"/>
      <c r="D59" s="283"/>
      <c r="E59" s="283"/>
      <c r="F59" s="283"/>
      <c r="G59" s="307" t="s">
        <v>90</v>
      </c>
      <c r="H59" s="307"/>
      <c r="I59" s="289" t="s">
        <v>715</v>
      </c>
      <c r="J59" s="351"/>
      <c r="K59" s="351"/>
      <c r="L59" s="351"/>
      <c r="M59" s="351"/>
      <c r="N59" s="351"/>
      <c r="O59" s="351"/>
      <c r="P59" s="351"/>
      <c r="Q59" s="351"/>
      <c r="R59" s="351"/>
      <c r="S59" s="351"/>
      <c r="T59" s="351"/>
      <c r="U59" s="351"/>
      <c r="V59" s="351"/>
      <c r="W59" s="351"/>
      <c r="X59" s="351"/>
      <c r="Y59" s="351"/>
      <c r="Z59" s="351"/>
      <c r="AA59" s="351"/>
      <c r="AB59" s="351"/>
      <c r="AC59" s="351"/>
      <c r="AD59" s="351"/>
      <c r="AE59" s="351"/>
      <c r="AF59" s="351"/>
      <c r="AG59" s="351"/>
      <c r="AH59" s="351"/>
      <c r="AI59" s="351"/>
      <c r="AJ59" s="351"/>
      <c r="AK59" s="351"/>
      <c r="AL59" s="351"/>
      <c r="AM59" s="351"/>
      <c r="AN59" s="351"/>
      <c r="AO59" s="351"/>
      <c r="AP59" s="351"/>
      <c r="AQ59" s="351"/>
      <c r="AR59" s="351"/>
      <c r="AS59" s="351"/>
      <c r="AT59" s="351"/>
    </row>
    <row r="60" spans="1:46" x14ac:dyDescent="0.25">
      <c r="A60" s="283" t="s">
        <v>226</v>
      </c>
      <c r="B60" s="283"/>
      <c r="C60" s="283"/>
      <c r="D60" s="283"/>
      <c r="E60" s="283"/>
      <c r="F60" s="283"/>
      <c r="G60" s="307" t="s">
        <v>227</v>
      </c>
      <c r="H60" s="307"/>
      <c r="I60" s="289" t="s">
        <v>716</v>
      </c>
      <c r="J60" s="351"/>
      <c r="K60" s="351"/>
      <c r="L60" s="351"/>
      <c r="M60" s="351"/>
      <c r="N60" s="351"/>
      <c r="O60" s="351"/>
      <c r="P60" s="351"/>
      <c r="Q60" s="351"/>
      <c r="R60" s="351"/>
      <c r="S60" s="351"/>
      <c r="T60" s="351"/>
      <c r="U60" s="351"/>
      <c r="V60" s="351"/>
      <c r="W60" s="351"/>
      <c r="X60" s="351"/>
      <c r="Y60" s="351"/>
      <c r="Z60" s="351"/>
      <c r="AA60" s="351"/>
      <c r="AB60" s="351"/>
      <c r="AC60" s="351"/>
      <c r="AD60" s="351"/>
      <c r="AE60" s="351"/>
      <c r="AF60" s="351"/>
      <c r="AG60" s="351"/>
      <c r="AH60" s="351"/>
      <c r="AI60" s="351"/>
      <c r="AJ60" s="351"/>
      <c r="AK60" s="351"/>
      <c r="AL60" s="351"/>
      <c r="AM60" s="351"/>
      <c r="AN60" s="351"/>
      <c r="AO60" s="351"/>
      <c r="AP60" s="351"/>
      <c r="AQ60" s="351"/>
      <c r="AR60" s="351"/>
      <c r="AS60" s="351"/>
      <c r="AT60" s="351"/>
    </row>
    <row r="61" spans="1:46" x14ac:dyDescent="0.25">
      <c r="A61" s="283" t="s">
        <v>229</v>
      </c>
      <c r="B61" s="283"/>
      <c r="C61" s="283"/>
      <c r="D61" s="283"/>
      <c r="E61" s="283"/>
      <c r="F61" s="283"/>
      <c r="G61" s="284" t="s">
        <v>228</v>
      </c>
      <c r="H61" s="284"/>
      <c r="I61" s="289" t="s">
        <v>717</v>
      </c>
      <c r="J61" s="351"/>
      <c r="K61" s="351"/>
      <c r="L61" s="351"/>
      <c r="M61" s="351"/>
      <c r="N61" s="351"/>
      <c r="O61" s="351"/>
      <c r="P61" s="351"/>
      <c r="Q61" s="351"/>
      <c r="R61" s="351"/>
      <c r="S61" s="351"/>
      <c r="T61" s="351"/>
      <c r="U61" s="351"/>
      <c r="V61" s="351"/>
      <c r="W61" s="351"/>
      <c r="X61" s="351"/>
      <c r="Y61" s="351"/>
      <c r="Z61" s="351"/>
      <c r="AA61" s="351"/>
      <c r="AB61" s="351"/>
      <c r="AC61" s="351"/>
      <c r="AD61" s="351"/>
      <c r="AE61" s="351"/>
      <c r="AF61" s="351"/>
      <c r="AG61" s="351"/>
      <c r="AH61" s="351"/>
      <c r="AI61" s="351"/>
      <c r="AJ61" s="351"/>
      <c r="AK61" s="351"/>
      <c r="AL61" s="351"/>
      <c r="AM61" s="351"/>
      <c r="AN61" s="351"/>
      <c r="AO61" s="351"/>
      <c r="AP61" s="351"/>
      <c r="AQ61" s="351"/>
      <c r="AR61" s="351"/>
      <c r="AS61" s="351"/>
      <c r="AT61" s="351"/>
    </row>
    <row r="62" spans="1:46" x14ac:dyDescent="0.25">
      <c r="A62" s="283" t="s">
        <v>222</v>
      </c>
      <c r="B62" s="283"/>
      <c r="C62" s="283"/>
      <c r="D62" s="283"/>
      <c r="E62" s="283"/>
      <c r="F62" s="283" t="s">
        <v>287</v>
      </c>
      <c r="G62" s="283"/>
      <c r="H62" s="283"/>
      <c r="I62" s="297" t="s">
        <v>718</v>
      </c>
      <c r="J62" s="447" t="e">
        <f>'5.3 nutrient amount'!J62/'5.1 Crops and Forage'!J62</f>
        <v>#DIV/0!</v>
      </c>
      <c r="K62" s="447" t="e">
        <f>'5.3 nutrient amount'!K62/'5.1 Crops and Forage'!K62</f>
        <v>#DIV/0!</v>
      </c>
      <c r="L62" s="447" t="e">
        <f>'5.3 nutrient amount'!L62/'5.1 Crops and Forage'!L62</f>
        <v>#DIV/0!</v>
      </c>
      <c r="M62" s="447" t="e">
        <f>'5.3 nutrient amount'!M62/'5.1 Crops and Forage'!M62</f>
        <v>#DIV/0!</v>
      </c>
      <c r="N62" s="447" t="e">
        <f>'5.3 nutrient amount'!N62/'5.1 Crops and Forage'!N62</f>
        <v>#DIV/0!</v>
      </c>
      <c r="O62" s="447">
        <v>7.8599999999999959</v>
      </c>
      <c r="P62" s="447">
        <v>7.86</v>
      </c>
      <c r="Q62" s="447">
        <v>7.860000000000003</v>
      </c>
      <c r="R62" s="447">
        <v>7.8599999999999985</v>
      </c>
      <c r="S62" s="447">
        <v>7.8599999999999994</v>
      </c>
      <c r="T62" s="447">
        <v>7.86</v>
      </c>
      <c r="U62" s="447">
        <v>7.8599999999999994</v>
      </c>
      <c r="V62" s="447">
        <v>7.8600000000000021</v>
      </c>
      <c r="W62" s="447">
        <v>7.8600000000000021</v>
      </c>
      <c r="X62" s="447">
        <v>7.86</v>
      </c>
      <c r="Y62" s="447">
        <v>7.8599999999999985</v>
      </c>
      <c r="Z62" s="447">
        <v>7.8599999999999994</v>
      </c>
      <c r="AA62" s="447">
        <v>7.86</v>
      </c>
      <c r="AB62" s="447">
        <v>7.8599999999999985</v>
      </c>
      <c r="AC62" s="447">
        <v>7.8599999999999985</v>
      </c>
      <c r="AD62" s="447">
        <v>7.86</v>
      </c>
      <c r="AE62" s="447">
        <v>7.8600000000000012</v>
      </c>
      <c r="AF62" s="447">
        <v>7.8599999999999985</v>
      </c>
      <c r="AG62" s="447">
        <v>7.8600000000000012</v>
      </c>
      <c r="AH62" s="447">
        <v>7.8599999999999985</v>
      </c>
      <c r="AI62" s="447">
        <v>7.860000000000003</v>
      </c>
      <c r="AJ62" s="447">
        <v>7.8599999999999985</v>
      </c>
      <c r="AK62" s="447">
        <v>7.8600000000000012</v>
      </c>
      <c r="AL62" s="447">
        <v>7.8599999999999977</v>
      </c>
      <c r="AM62" s="447">
        <v>7.8599999999999994</v>
      </c>
      <c r="AN62" s="447">
        <v>7.8600000000000012</v>
      </c>
      <c r="AO62" s="447">
        <v>7.8599999999999968</v>
      </c>
      <c r="AP62" s="447">
        <v>7.8600000000000012</v>
      </c>
      <c r="AQ62" s="447">
        <v>7.8599999999999985</v>
      </c>
      <c r="AR62" s="447">
        <v>7.859999999999995</v>
      </c>
      <c r="AS62" s="447">
        <v>7.8600000000000012</v>
      </c>
      <c r="AT62" s="447">
        <v>7.86</v>
      </c>
    </row>
    <row r="63" spans="1:46" x14ac:dyDescent="0.25">
      <c r="A63" s="283" t="s">
        <v>230</v>
      </c>
      <c r="B63" s="283"/>
      <c r="C63" s="283"/>
      <c r="D63" s="283"/>
      <c r="E63" s="283"/>
      <c r="F63" s="284" t="s">
        <v>288</v>
      </c>
      <c r="G63" s="283"/>
      <c r="H63" s="283"/>
      <c r="I63" s="297" t="s">
        <v>719</v>
      </c>
      <c r="J63" s="447" t="e">
        <f>'5.3 nutrient amount'!J63/'5.1 Crops and Forage'!J63</f>
        <v>#DIV/0!</v>
      </c>
      <c r="K63" s="447" t="e">
        <f>'5.3 nutrient amount'!K63/'5.1 Crops and Forage'!K63</f>
        <v>#DIV/0!</v>
      </c>
      <c r="L63" s="447" t="e">
        <f>'5.3 nutrient amount'!L63/'5.1 Crops and Forage'!L63</f>
        <v>#DIV/0!</v>
      </c>
      <c r="M63" s="447" t="e">
        <f>'5.3 nutrient amount'!M63/'5.1 Crops and Forage'!M63</f>
        <v>#DIV/0!</v>
      </c>
      <c r="N63" s="447" t="e">
        <f>'5.3 nutrient amount'!N63/'5.1 Crops and Forage'!N63</f>
        <v>#DIV/0!</v>
      </c>
      <c r="O63" s="447"/>
      <c r="P63" s="447"/>
      <c r="Q63" s="447"/>
      <c r="R63" s="447"/>
      <c r="S63" s="447">
        <v>7.419999999999999</v>
      </c>
      <c r="T63" s="447">
        <v>7.42</v>
      </c>
      <c r="U63" s="447">
        <v>7.42</v>
      </c>
      <c r="V63" s="447">
        <v>7.4199999999999982</v>
      </c>
      <c r="W63" s="447">
        <v>7.4199999999999955</v>
      </c>
      <c r="X63" s="447">
        <v>7.42</v>
      </c>
      <c r="Y63" s="447">
        <v>7.4200000000000008</v>
      </c>
      <c r="Z63" s="447">
        <v>7.419999999999999</v>
      </c>
      <c r="AA63" s="447">
        <v>7.4200000000000044</v>
      </c>
      <c r="AB63" s="447">
        <v>7.419999999999999</v>
      </c>
      <c r="AC63" s="447">
        <v>7.42</v>
      </c>
      <c r="AD63" s="447">
        <v>7.419999999999999</v>
      </c>
      <c r="AE63" s="447">
        <v>7.4200000000000008</v>
      </c>
      <c r="AF63" s="447">
        <v>7.4200000000000008</v>
      </c>
      <c r="AG63" s="447">
        <v>7.42</v>
      </c>
      <c r="AH63" s="447">
        <v>7.4200000000000017</v>
      </c>
      <c r="AI63" s="447">
        <v>7.4200000000000008</v>
      </c>
      <c r="AJ63" s="447">
        <v>7.419999999999999</v>
      </c>
      <c r="AK63" s="447">
        <v>7.42</v>
      </c>
      <c r="AL63" s="447">
        <v>7.4200000000000008</v>
      </c>
      <c r="AM63" s="447">
        <v>7.4200000000000008</v>
      </c>
      <c r="AN63" s="447">
        <v>7.42</v>
      </c>
      <c r="AO63" s="447">
        <v>7.42</v>
      </c>
      <c r="AP63" s="447">
        <v>7.42</v>
      </c>
      <c r="AQ63" s="447">
        <v>7.42</v>
      </c>
      <c r="AR63" s="447">
        <v>7.42</v>
      </c>
      <c r="AS63" s="447">
        <v>7.42</v>
      </c>
      <c r="AT63" s="447">
        <v>7.4199999999999982</v>
      </c>
    </row>
    <row r="64" spans="1:46" x14ac:dyDescent="0.25">
      <c r="A64" s="283" t="s">
        <v>221</v>
      </c>
      <c r="B64" s="283"/>
      <c r="C64" s="283"/>
      <c r="D64" s="283"/>
      <c r="E64" s="283"/>
      <c r="F64" s="283" t="s">
        <v>378</v>
      </c>
      <c r="G64" s="283"/>
      <c r="H64" s="283"/>
      <c r="I64" s="297" t="s">
        <v>720</v>
      </c>
      <c r="J64" s="447" t="e">
        <f>'5.3 nutrient amount'!J64/'5.1 Crops and Forage'!J64</f>
        <v>#DIV/0!</v>
      </c>
      <c r="K64" s="447" t="e">
        <f>'5.3 nutrient amount'!K64/'5.1 Crops and Forage'!K64</f>
        <v>#DIV/0!</v>
      </c>
      <c r="L64" s="447" t="e">
        <f>'5.3 nutrient amount'!L64/'5.1 Crops and Forage'!L64</f>
        <v>#DIV/0!</v>
      </c>
      <c r="M64" s="447" t="e">
        <f>'5.3 nutrient amount'!M64/'5.1 Crops and Forage'!M64</f>
        <v>#DIV/0!</v>
      </c>
      <c r="N64" s="447" t="e">
        <f>'5.3 nutrient amount'!N64/'5.1 Crops and Forage'!N64</f>
        <v>#DIV/0!</v>
      </c>
      <c r="O64" s="447">
        <v>7.8599999999999994</v>
      </c>
      <c r="P64" s="447">
        <v>7.86</v>
      </c>
      <c r="Q64" s="447">
        <v>7.8599999999999994</v>
      </c>
      <c r="R64" s="447">
        <v>7.8599999999999985</v>
      </c>
      <c r="S64" s="447">
        <v>7.86</v>
      </c>
      <c r="T64" s="447">
        <v>7.86</v>
      </c>
      <c r="U64" s="447">
        <v>7.8599999999999994</v>
      </c>
      <c r="V64" s="447">
        <v>7.8599999999999994</v>
      </c>
      <c r="W64" s="447">
        <v>7.8599999999999994</v>
      </c>
      <c r="X64" s="447">
        <v>7.8600000000000021</v>
      </c>
      <c r="Y64" s="447">
        <v>7.8600000000000012</v>
      </c>
      <c r="Z64" s="447">
        <v>7.8599999999999994</v>
      </c>
      <c r="AA64" s="447">
        <v>7.8599999999999994</v>
      </c>
      <c r="AB64" s="447">
        <v>7.8600000000000012</v>
      </c>
      <c r="AC64" s="447">
        <v>7.8600000000000012</v>
      </c>
      <c r="AD64" s="447">
        <v>7.8600000000000021</v>
      </c>
      <c r="AE64" s="447">
        <v>7.8599999999999994</v>
      </c>
      <c r="AF64" s="447">
        <v>7.86</v>
      </c>
      <c r="AG64" s="447">
        <v>7.8599999999999985</v>
      </c>
      <c r="AH64" s="447">
        <v>7.8599999999999985</v>
      </c>
      <c r="AI64" s="447">
        <v>7.8599999999999985</v>
      </c>
      <c r="AJ64" s="447">
        <v>7.8599999999999994</v>
      </c>
      <c r="AK64" s="447">
        <v>7.8599999999999994</v>
      </c>
      <c r="AL64" s="447">
        <v>7.8600000000000012</v>
      </c>
      <c r="AM64" s="447">
        <v>7.8599999999999985</v>
      </c>
      <c r="AN64" s="447">
        <v>7.8600000000000048</v>
      </c>
      <c r="AO64" s="447">
        <v>7.86</v>
      </c>
      <c r="AP64" s="447">
        <v>7.8600000000000021</v>
      </c>
      <c r="AQ64" s="447">
        <v>7.86</v>
      </c>
      <c r="AR64" s="447">
        <v>7.8599999999999994</v>
      </c>
      <c r="AS64" s="447">
        <v>7.86</v>
      </c>
      <c r="AT64" s="447">
        <v>7.8599999999999994</v>
      </c>
    </row>
    <row r="65" spans="1:46" ht="60" x14ac:dyDescent="0.25">
      <c r="A65" s="283" t="s">
        <v>231</v>
      </c>
      <c r="B65" s="283"/>
      <c r="C65" s="283"/>
      <c r="D65" s="283"/>
      <c r="E65" s="283"/>
      <c r="F65" s="365" t="s">
        <v>390</v>
      </c>
      <c r="G65" s="143"/>
      <c r="H65" s="143"/>
      <c r="I65" s="305" t="s">
        <v>721</v>
      </c>
      <c r="J65" s="350"/>
      <c r="K65" s="350"/>
      <c r="L65" s="350"/>
      <c r="M65" s="350"/>
      <c r="N65" s="350"/>
      <c r="O65" s="350"/>
      <c r="P65" s="350"/>
      <c r="Q65" s="350"/>
      <c r="R65" s="350"/>
      <c r="S65" s="350"/>
      <c r="T65" s="350"/>
      <c r="U65" s="350"/>
      <c r="V65" s="350"/>
      <c r="W65" s="350"/>
      <c r="X65" s="350"/>
      <c r="Y65" s="350"/>
      <c r="Z65" s="350"/>
      <c r="AA65" s="350"/>
      <c r="AB65" s="350"/>
      <c r="AC65" s="350"/>
      <c r="AD65" s="350"/>
      <c r="AE65" s="350"/>
      <c r="AF65" s="350"/>
      <c r="AG65" s="350"/>
      <c r="AH65" s="350"/>
      <c r="AI65" s="350"/>
      <c r="AJ65" s="350"/>
      <c r="AK65" s="350"/>
      <c r="AL65" s="350"/>
      <c r="AM65" s="350"/>
      <c r="AN65" s="350"/>
      <c r="AO65" s="350"/>
      <c r="AP65" s="350"/>
      <c r="AQ65" s="350"/>
      <c r="AR65" s="350"/>
      <c r="AS65" s="350"/>
      <c r="AT65" s="350"/>
    </row>
    <row r="66" spans="1:46" x14ac:dyDescent="0.25">
      <c r="A66" s="283" t="s">
        <v>232</v>
      </c>
      <c r="B66" s="283"/>
      <c r="C66" s="283"/>
      <c r="D66" s="283"/>
      <c r="E66" s="283"/>
      <c r="F66" s="283" t="s">
        <v>379</v>
      </c>
      <c r="G66" s="283"/>
      <c r="H66" s="283"/>
      <c r="I66" s="297" t="s">
        <v>722</v>
      </c>
      <c r="J66" s="351"/>
      <c r="K66" s="351"/>
      <c r="L66" s="351"/>
      <c r="M66" s="351"/>
      <c r="N66" s="351"/>
      <c r="O66" s="351"/>
      <c r="P66" s="351"/>
      <c r="Q66" s="351"/>
      <c r="R66" s="351"/>
      <c r="S66" s="351"/>
      <c r="T66" s="351"/>
      <c r="U66" s="351"/>
      <c r="V66" s="351"/>
      <c r="W66" s="351"/>
      <c r="X66" s="351"/>
      <c r="Y66" s="351"/>
      <c r="Z66" s="351"/>
      <c r="AA66" s="351"/>
      <c r="AB66" s="351"/>
      <c r="AC66" s="351"/>
      <c r="AD66" s="351"/>
      <c r="AE66" s="351"/>
      <c r="AF66" s="351"/>
      <c r="AG66" s="351"/>
      <c r="AH66" s="351"/>
      <c r="AI66" s="351"/>
      <c r="AJ66" s="351"/>
      <c r="AK66" s="351"/>
      <c r="AL66" s="351"/>
      <c r="AM66" s="351"/>
      <c r="AN66" s="351"/>
      <c r="AO66" s="351"/>
      <c r="AP66" s="351"/>
      <c r="AQ66" s="351"/>
      <c r="AR66" s="351"/>
      <c r="AS66" s="351"/>
      <c r="AT66" s="351"/>
    </row>
    <row r="67" spans="1:46" x14ac:dyDescent="0.25">
      <c r="A67" s="283" t="s">
        <v>255</v>
      </c>
      <c r="B67" s="283"/>
      <c r="C67" s="283"/>
      <c r="D67" s="283"/>
      <c r="E67" s="293" t="s">
        <v>380</v>
      </c>
      <c r="F67" s="143"/>
      <c r="G67" s="284"/>
      <c r="H67" s="284"/>
      <c r="I67" s="305" t="s">
        <v>723</v>
      </c>
      <c r="J67" s="351"/>
      <c r="K67" s="351"/>
      <c r="L67" s="351"/>
      <c r="M67" s="351"/>
      <c r="N67" s="351"/>
      <c r="O67" s="351"/>
      <c r="P67" s="351"/>
      <c r="Q67" s="351"/>
      <c r="R67" s="351"/>
      <c r="S67" s="351"/>
      <c r="T67" s="351"/>
      <c r="U67" s="351"/>
      <c r="V67" s="351"/>
      <c r="W67" s="351"/>
      <c r="X67" s="351"/>
      <c r="Y67" s="351"/>
      <c r="Z67" s="351"/>
      <c r="AA67" s="351"/>
      <c r="AB67" s="351"/>
      <c r="AC67" s="351"/>
      <c r="AD67" s="351"/>
      <c r="AE67" s="351"/>
      <c r="AF67" s="351"/>
      <c r="AG67" s="351"/>
      <c r="AH67" s="351"/>
      <c r="AI67" s="351"/>
      <c r="AJ67" s="351"/>
      <c r="AK67" s="351"/>
      <c r="AL67" s="351"/>
      <c r="AM67" s="351"/>
      <c r="AN67" s="351"/>
      <c r="AO67" s="351"/>
      <c r="AP67" s="351"/>
      <c r="AQ67" s="351"/>
      <c r="AR67" s="351"/>
      <c r="AS67" s="351"/>
      <c r="AT67" s="351"/>
    </row>
    <row r="68" spans="1:46" x14ac:dyDescent="0.25">
      <c r="A68" s="283" t="s">
        <v>256</v>
      </c>
      <c r="B68" s="283"/>
      <c r="C68" s="283"/>
      <c r="D68" s="283"/>
      <c r="E68" s="283"/>
      <c r="F68" s="283" t="s">
        <v>253</v>
      </c>
      <c r="G68" s="143"/>
      <c r="H68" s="143"/>
      <c r="I68" s="305" t="s">
        <v>724</v>
      </c>
      <c r="J68" s="351"/>
      <c r="K68" s="351"/>
      <c r="L68" s="351"/>
      <c r="M68" s="351"/>
      <c r="N68" s="351"/>
      <c r="O68" s="351"/>
      <c r="P68" s="351"/>
      <c r="Q68" s="351"/>
      <c r="R68" s="351"/>
      <c r="S68" s="351"/>
      <c r="T68" s="351"/>
      <c r="U68" s="351"/>
      <c r="V68" s="351"/>
      <c r="W68" s="351"/>
      <c r="X68" s="351"/>
      <c r="Y68" s="351"/>
      <c r="Z68" s="351"/>
      <c r="AA68" s="351"/>
      <c r="AB68" s="351"/>
      <c r="AC68" s="351"/>
      <c r="AD68" s="351"/>
      <c r="AE68" s="351"/>
      <c r="AF68" s="351"/>
      <c r="AG68" s="351"/>
      <c r="AH68" s="351"/>
      <c r="AI68" s="351"/>
      <c r="AJ68" s="351"/>
      <c r="AK68" s="351"/>
      <c r="AL68" s="351"/>
      <c r="AM68" s="351"/>
      <c r="AN68" s="351"/>
      <c r="AO68" s="351"/>
      <c r="AP68" s="351"/>
      <c r="AQ68" s="351"/>
      <c r="AR68" s="351"/>
      <c r="AS68" s="351"/>
      <c r="AT68" s="351"/>
    </row>
    <row r="69" spans="1:46" x14ac:dyDescent="0.25">
      <c r="A69" s="283" t="s">
        <v>257</v>
      </c>
      <c r="B69" s="283"/>
      <c r="C69" s="283"/>
      <c r="D69" s="283"/>
      <c r="E69" s="283"/>
      <c r="F69" s="283" t="s">
        <v>254</v>
      </c>
      <c r="G69" s="143"/>
      <c r="H69" s="143"/>
      <c r="I69" s="305" t="s">
        <v>725</v>
      </c>
      <c r="J69" s="447" t="e">
        <f>'5.3 nutrient amount'!J69/'5.1 Crops and Forage'!J69</f>
        <v>#DIV/0!</v>
      </c>
      <c r="K69" s="447" t="e">
        <f>'5.3 nutrient amount'!K69/'5.1 Crops and Forage'!K69</f>
        <v>#DIV/0!</v>
      </c>
      <c r="L69" s="447" t="e">
        <f>'5.3 nutrient amount'!L69/'5.1 Crops and Forage'!L69</f>
        <v>#DIV/0!</v>
      </c>
      <c r="M69" s="447" t="e">
        <f>'5.3 nutrient amount'!M69/'5.1 Crops and Forage'!M69</f>
        <v>#DIV/0!</v>
      </c>
      <c r="N69" s="447" t="e">
        <f>'5.3 nutrient amount'!N69/'5.1 Crops and Forage'!N69</f>
        <v>#DIV/0!</v>
      </c>
      <c r="O69" s="447">
        <v>5.9983882976566605</v>
      </c>
      <c r="P69" s="447">
        <v>5.9983882976566596</v>
      </c>
      <c r="Q69" s="447">
        <v>5.9983882976566596</v>
      </c>
      <c r="R69" s="447">
        <v>5.9983882976566596</v>
      </c>
      <c r="S69" s="447">
        <v>5.9983882976566596</v>
      </c>
      <c r="T69" s="447">
        <v>5.9983882976566596</v>
      </c>
      <c r="U69" s="447">
        <v>5.9983882976566587</v>
      </c>
      <c r="V69" s="447">
        <v>5.9983882976566596</v>
      </c>
      <c r="W69" s="447">
        <v>5.9983882976566596</v>
      </c>
      <c r="X69" s="447">
        <v>5.9983882976566587</v>
      </c>
      <c r="Y69" s="447">
        <v>5.9983882976566605</v>
      </c>
      <c r="Z69" s="447">
        <v>5.9983882976566596</v>
      </c>
      <c r="AA69" s="447">
        <v>5.9983882976566605</v>
      </c>
      <c r="AB69" s="447">
        <v>5.9983882976566587</v>
      </c>
      <c r="AC69" s="447">
        <v>5.9983882976566605</v>
      </c>
      <c r="AD69" s="447">
        <v>5.9983882976566596</v>
      </c>
      <c r="AE69" s="447">
        <v>5.9983882976566596</v>
      </c>
      <c r="AF69" s="447">
        <v>5.9983882976566587</v>
      </c>
      <c r="AG69" s="447">
        <v>5.9983882976566605</v>
      </c>
      <c r="AH69" s="447">
        <v>5.9983882976566596</v>
      </c>
      <c r="AI69" s="447">
        <v>5.9983882976566596</v>
      </c>
      <c r="AJ69" s="447">
        <v>5.9983882976566596</v>
      </c>
      <c r="AK69" s="447">
        <v>5.9983882976566596</v>
      </c>
      <c r="AL69" s="447">
        <v>5.9983882976566587</v>
      </c>
      <c r="AM69" s="447">
        <v>5.9983882976566587</v>
      </c>
      <c r="AN69" s="447">
        <v>5.9983882976566587</v>
      </c>
      <c r="AO69" s="447">
        <v>5.9983882976566596</v>
      </c>
      <c r="AP69" s="447">
        <v>5.9983882976566596</v>
      </c>
      <c r="AQ69" s="447">
        <v>5.9983882976566596</v>
      </c>
      <c r="AR69" s="447">
        <v>5.9983882976566605</v>
      </c>
      <c r="AS69" s="447">
        <v>5.9983882976566596</v>
      </c>
      <c r="AT69" s="447">
        <v>5.9983882976566596</v>
      </c>
    </row>
    <row r="70" spans="1:46" x14ac:dyDescent="0.25">
      <c r="A70" s="283" t="s">
        <v>258</v>
      </c>
      <c r="B70" s="283"/>
      <c r="C70" s="283"/>
      <c r="D70" s="283"/>
      <c r="E70" s="283"/>
      <c r="F70" s="283" t="s">
        <v>382</v>
      </c>
      <c r="G70" s="143"/>
      <c r="H70" s="143"/>
      <c r="I70" s="305" t="s">
        <v>726</v>
      </c>
      <c r="J70" s="447" t="e">
        <f>'5.3 nutrient amount'!J70/'5.1 Crops and Forage'!J70</f>
        <v>#DIV/0!</v>
      </c>
      <c r="K70" s="447" t="e">
        <f>'5.3 nutrient amount'!K70/'5.1 Crops and Forage'!K70</f>
        <v>#DIV/0!</v>
      </c>
      <c r="L70" s="447" t="e">
        <f>'5.3 nutrient amount'!L70/'5.1 Crops and Forage'!L70</f>
        <v>#DIV/0!</v>
      </c>
      <c r="M70" s="447" t="e">
        <f>'5.3 nutrient amount'!M70/'5.1 Crops and Forage'!M70</f>
        <v>#DIV/0!</v>
      </c>
      <c r="N70" s="447" t="e">
        <f>'5.3 nutrient amount'!N70/'5.1 Crops and Forage'!N70</f>
        <v>#DIV/0!</v>
      </c>
      <c r="O70" s="447">
        <v>8.73</v>
      </c>
      <c r="P70" s="447">
        <v>8.73</v>
      </c>
      <c r="Q70" s="447">
        <v>8.73</v>
      </c>
      <c r="R70" s="447">
        <v>8.73</v>
      </c>
      <c r="S70" s="447">
        <v>8.73</v>
      </c>
      <c r="T70" s="447">
        <v>8.73</v>
      </c>
      <c r="U70" s="447">
        <v>8.73</v>
      </c>
      <c r="V70" s="447">
        <v>8.73</v>
      </c>
      <c r="W70" s="447">
        <v>8.73</v>
      </c>
      <c r="X70" s="447">
        <v>8.73</v>
      </c>
      <c r="Y70" s="447">
        <v>8.7300000000000022</v>
      </c>
      <c r="Z70" s="447">
        <v>8.73</v>
      </c>
      <c r="AA70" s="447">
        <v>8.73</v>
      </c>
      <c r="AB70" s="447">
        <v>8.73</v>
      </c>
      <c r="AC70" s="447">
        <v>8.7299999999999986</v>
      </c>
      <c r="AD70" s="447">
        <v>8.73</v>
      </c>
      <c r="AE70" s="447">
        <v>8.73</v>
      </c>
      <c r="AF70" s="447">
        <v>8.73</v>
      </c>
      <c r="AG70" s="447">
        <v>8.7299999999999986</v>
      </c>
      <c r="AH70" s="447">
        <v>8.73</v>
      </c>
      <c r="AI70" s="447">
        <v>8.73</v>
      </c>
      <c r="AJ70" s="447">
        <v>8.73</v>
      </c>
      <c r="AK70" s="447">
        <v>8.73</v>
      </c>
      <c r="AL70" s="447">
        <v>8.73</v>
      </c>
      <c r="AM70" s="447">
        <v>8.73</v>
      </c>
      <c r="AN70" s="447">
        <v>8.73</v>
      </c>
      <c r="AO70" s="447">
        <v>8.7300000000000022</v>
      </c>
      <c r="AP70" s="447">
        <v>8.73</v>
      </c>
      <c r="AQ70" s="447">
        <v>8.7300000000000022</v>
      </c>
      <c r="AR70" s="447">
        <v>8.7300000000000022</v>
      </c>
      <c r="AS70" s="447">
        <v>8.73</v>
      </c>
      <c r="AT70" s="447">
        <v>8.7299999999999986</v>
      </c>
    </row>
    <row r="71" spans="1:46" x14ac:dyDescent="0.25">
      <c r="A71" s="283" t="s">
        <v>259</v>
      </c>
      <c r="B71" s="283"/>
      <c r="C71" s="283"/>
      <c r="D71" s="283"/>
      <c r="E71" s="283"/>
      <c r="F71" s="283" t="s">
        <v>64</v>
      </c>
      <c r="G71" s="143"/>
      <c r="H71" s="143"/>
      <c r="I71" s="305" t="s">
        <v>727</v>
      </c>
      <c r="J71" s="351"/>
      <c r="K71" s="351"/>
      <c r="L71" s="351"/>
      <c r="M71" s="351"/>
      <c r="N71" s="351"/>
      <c r="O71" s="351"/>
      <c r="P71" s="351"/>
      <c r="Q71" s="351"/>
      <c r="R71" s="351"/>
      <c r="S71" s="351"/>
      <c r="T71" s="351"/>
      <c r="U71" s="351"/>
      <c r="V71" s="351"/>
      <c r="W71" s="351"/>
      <c r="X71" s="351"/>
      <c r="Y71" s="351"/>
      <c r="Z71" s="351"/>
      <c r="AA71" s="351"/>
      <c r="AB71" s="351"/>
      <c r="AC71" s="351"/>
      <c r="AD71" s="351"/>
      <c r="AE71" s="351"/>
      <c r="AF71" s="351"/>
      <c r="AG71" s="351"/>
      <c r="AH71" s="351"/>
      <c r="AI71" s="351"/>
      <c r="AJ71" s="351"/>
      <c r="AK71" s="351"/>
      <c r="AL71" s="351"/>
      <c r="AM71" s="351"/>
      <c r="AN71" s="351"/>
      <c r="AO71" s="351"/>
      <c r="AP71" s="351"/>
      <c r="AQ71" s="351"/>
      <c r="AR71" s="351"/>
      <c r="AS71" s="351"/>
      <c r="AT71" s="351"/>
    </row>
    <row r="72" spans="1:46" x14ac:dyDescent="0.25">
      <c r="A72" s="283" t="s">
        <v>261</v>
      </c>
      <c r="B72" s="283"/>
      <c r="C72" s="283"/>
      <c r="D72" s="283"/>
      <c r="E72" s="283" t="s">
        <v>66</v>
      </c>
      <c r="F72" s="143"/>
      <c r="G72" s="143"/>
      <c r="H72" s="143"/>
      <c r="I72" s="305" t="s">
        <v>728</v>
      </c>
      <c r="J72" s="447" t="e">
        <f>'5.3 nutrient amount'!J72/'5.1 Crops and Forage'!J72</f>
        <v>#DIV/0!</v>
      </c>
      <c r="K72" s="447" t="e">
        <f>'5.3 nutrient amount'!K72/'5.1 Crops and Forage'!K72</f>
        <v>#DIV/0!</v>
      </c>
      <c r="L72" s="447" t="e">
        <f>'5.3 nutrient amount'!L72/'5.1 Crops and Forage'!L72</f>
        <v>#DIV/0!</v>
      </c>
      <c r="M72" s="447" t="e">
        <f>'5.3 nutrient amount'!M72/'5.1 Crops and Forage'!M72</f>
        <v>#DIV/0!</v>
      </c>
      <c r="N72" s="447" t="e">
        <f>'5.3 nutrient amount'!N72/'5.1 Crops and Forage'!N72</f>
        <v>#DIV/0!</v>
      </c>
      <c r="O72" s="447">
        <v>4.0500000000000016</v>
      </c>
      <c r="P72" s="447">
        <v>4.05</v>
      </c>
      <c r="Q72" s="447">
        <v>4.0500000000000007</v>
      </c>
      <c r="R72" s="447">
        <v>4.05</v>
      </c>
      <c r="S72" s="447">
        <v>4.0500000000000016</v>
      </c>
      <c r="T72" s="447">
        <v>4.05</v>
      </c>
      <c r="U72" s="447">
        <v>4.049999999999998</v>
      </c>
      <c r="V72" s="447">
        <v>4.05</v>
      </c>
      <c r="W72" s="447">
        <v>4.0499999999999989</v>
      </c>
      <c r="X72" s="447">
        <v>4.0500000000000016</v>
      </c>
      <c r="Y72" s="447">
        <v>4.0499999999999989</v>
      </c>
      <c r="Z72" s="447">
        <v>4.0500000000000007</v>
      </c>
      <c r="AA72" s="447">
        <v>4.0500000000000016</v>
      </c>
      <c r="AB72" s="447">
        <v>4.05</v>
      </c>
      <c r="AC72" s="447">
        <v>4.0500000000000007</v>
      </c>
      <c r="AD72" s="447">
        <v>4.05</v>
      </c>
      <c r="AE72" s="447">
        <v>4.0499999999999989</v>
      </c>
      <c r="AF72" s="447">
        <v>4.049999999999998</v>
      </c>
      <c r="AG72" s="447">
        <v>4.0499999999999989</v>
      </c>
      <c r="AH72" s="447">
        <v>4.05</v>
      </c>
      <c r="AI72" s="447">
        <v>4.05</v>
      </c>
      <c r="AJ72" s="447">
        <v>4.05</v>
      </c>
      <c r="AK72" s="447">
        <v>4.0500000000000007</v>
      </c>
      <c r="AL72" s="447">
        <v>4.05</v>
      </c>
      <c r="AM72" s="447">
        <v>4.0499999999999989</v>
      </c>
      <c r="AN72" s="447">
        <v>4.0500000000000007</v>
      </c>
      <c r="AO72" s="447">
        <v>4.0499999999999989</v>
      </c>
      <c r="AP72" s="447">
        <v>4.05</v>
      </c>
      <c r="AQ72" s="447">
        <v>4.05</v>
      </c>
      <c r="AR72" s="447">
        <v>4.05</v>
      </c>
      <c r="AS72" s="447">
        <v>4.05</v>
      </c>
      <c r="AT72" s="447">
        <v>4.05</v>
      </c>
    </row>
    <row r="73" spans="1:46" x14ac:dyDescent="0.25">
      <c r="A73" s="283" t="s">
        <v>263</v>
      </c>
      <c r="B73" s="283"/>
      <c r="C73" s="283"/>
      <c r="D73" s="283"/>
      <c r="E73" s="283" t="s">
        <v>383</v>
      </c>
      <c r="F73" s="143"/>
      <c r="G73" s="143"/>
      <c r="H73" s="143"/>
      <c r="I73" s="289" t="s">
        <v>729</v>
      </c>
      <c r="J73" s="447" t="e">
        <f>'5.3 nutrient amount'!J73/'5.1 Crops and Forage'!J73</f>
        <v>#DIV/0!</v>
      </c>
      <c r="K73" s="447" t="e">
        <f>'5.3 nutrient amount'!K73/'5.1 Crops and Forage'!K73</f>
        <v>#DIV/0!</v>
      </c>
      <c r="L73" s="447" t="e">
        <f>'5.3 nutrient amount'!L73/'5.1 Crops and Forage'!L73</f>
        <v>#DIV/0!</v>
      </c>
      <c r="M73" s="447" t="e">
        <f>'5.3 nutrient amount'!M73/'5.1 Crops and Forage'!M73</f>
        <v>#DIV/0!</v>
      </c>
      <c r="N73" s="447" t="e">
        <f>'5.3 nutrient amount'!N73/'5.1 Crops and Forage'!N73</f>
        <v>#DIV/0!</v>
      </c>
      <c r="O73" s="447">
        <v>6.98</v>
      </c>
      <c r="P73" s="447">
        <v>6.9800000000000013</v>
      </c>
      <c r="Q73" s="447">
        <v>6.9800000000000013</v>
      </c>
      <c r="R73" s="447">
        <v>6.98</v>
      </c>
      <c r="S73" s="447">
        <v>6.98</v>
      </c>
      <c r="T73" s="447">
        <v>6.9799999999999995</v>
      </c>
      <c r="U73" s="447">
        <v>6.9800000000000022</v>
      </c>
      <c r="V73" s="447">
        <v>6.98</v>
      </c>
      <c r="W73" s="447">
        <v>6.98</v>
      </c>
      <c r="X73" s="447">
        <v>6.98</v>
      </c>
      <c r="Y73" s="447">
        <v>6.98</v>
      </c>
      <c r="Z73" s="447">
        <v>6.98</v>
      </c>
      <c r="AA73" s="447">
        <v>6.98</v>
      </c>
      <c r="AB73" s="447">
        <v>6.9800000000000013</v>
      </c>
      <c r="AC73" s="447">
        <v>6.9799999999999995</v>
      </c>
      <c r="AD73" s="447">
        <v>6.9800000000000013</v>
      </c>
      <c r="AE73" s="447">
        <v>6.9799999999999995</v>
      </c>
      <c r="AF73" s="447">
        <v>6.98</v>
      </c>
      <c r="AG73" s="447">
        <v>6.98</v>
      </c>
      <c r="AH73" s="447">
        <v>6.9799999999999995</v>
      </c>
      <c r="AI73" s="447">
        <v>6.98</v>
      </c>
      <c r="AJ73" s="447">
        <v>6.98</v>
      </c>
      <c r="AK73" s="447">
        <v>6.98</v>
      </c>
      <c r="AL73" s="447">
        <v>6.98</v>
      </c>
      <c r="AM73" s="447">
        <v>6.98</v>
      </c>
      <c r="AN73" s="447">
        <v>6.98</v>
      </c>
      <c r="AO73" s="447">
        <v>6.98</v>
      </c>
      <c r="AP73" s="447">
        <v>6.9800000000000013</v>
      </c>
      <c r="AQ73" s="447">
        <v>6.9799999999999995</v>
      </c>
      <c r="AR73" s="447">
        <v>6.98</v>
      </c>
      <c r="AS73" s="447">
        <v>6.98</v>
      </c>
      <c r="AT73" s="447">
        <v>6.98</v>
      </c>
    </row>
    <row r="74" spans="1:46" x14ac:dyDescent="0.25">
      <c r="A74" s="283" t="s">
        <v>260</v>
      </c>
      <c r="B74" s="283"/>
      <c r="C74" s="283"/>
      <c r="D74" s="283"/>
      <c r="E74" s="283" t="s">
        <v>65</v>
      </c>
      <c r="F74" s="143"/>
      <c r="G74" s="284"/>
      <c r="H74" s="284"/>
      <c r="I74" s="305" t="s">
        <v>730</v>
      </c>
      <c r="J74" s="447" t="e">
        <f>'5.3 nutrient amount'!J74/'5.1 Crops and Forage'!J74</f>
        <v>#DIV/0!</v>
      </c>
      <c r="K74" s="447" t="e">
        <f>'5.3 nutrient amount'!K74/'5.1 Crops and Forage'!K74</f>
        <v>#DIV/0!</v>
      </c>
      <c r="L74" s="447" t="e">
        <f>'5.3 nutrient amount'!L74/'5.1 Crops and Forage'!L74</f>
        <v>#DIV/0!</v>
      </c>
      <c r="M74" s="447" t="e">
        <f>'5.3 nutrient amount'!M74/'5.1 Crops and Forage'!M74</f>
        <v>#DIV/0!</v>
      </c>
      <c r="N74" s="447" t="e">
        <f>'5.3 nutrient amount'!N74/'5.1 Crops and Forage'!N74</f>
        <v>#DIV/0!</v>
      </c>
      <c r="O74" s="447">
        <v>5.9983882976566605</v>
      </c>
      <c r="P74" s="447">
        <v>5.9983882976566605</v>
      </c>
      <c r="Q74" s="447">
        <v>5.9983882976566587</v>
      </c>
      <c r="R74" s="447">
        <v>5.9983882976566578</v>
      </c>
      <c r="S74" s="447">
        <v>5.9983882976566623</v>
      </c>
      <c r="T74" s="447">
        <v>5.9983882976566596</v>
      </c>
      <c r="U74" s="447">
        <v>5.9983882976566605</v>
      </c>
      <c r="V74" s="447">
        <v>5.9983882976566596</v>
      </c>
      <c r="W74" s="447">
        <v>5.9983882976566623</v>
      </c>
      <c r="X74" s="447">
        <v>5.9983882976566587</v>
      </c>
      <c r="Y74" s="447">
        <v>5.9983882976566587</v>
      </c>
      <c r="Z74" s="447">
        <v>5.9983882976566569</v>
      </c>
      <c r="AA74" s="447">
        <v>5.9983882976566596</v>
      </c>
      <c r="AB74" s="447">
        <v>5.9983882976566587</v>
      </c>
      <c r="AC74" s="447">
        <v>5.9983882976566578</v>
      </c>
      <c r="AD74" s="447">
        <v>5.9983882976566605</v>
      </c>
      <c r="AE74" s="447">
        <v>5.9983882976566587</v>
      </c>
      <c r="AF74" s="447">
        <v>5.9983882976566587</v>
      </c>
      <c r="AG74" s="447">
        <v>5.9983882976566596</v>
      </c>
      <c r="AH74" s="447">
        <v>5.9983882976566578</v>
      </c>
      <c r="AI74" s="447">
        <v>5.9983882976566578</v>
      </c>
      <c r="AJ74" s="447">
        <v>5.9983882976566605</v>
      </c>
      <c r="AK74" s="447">
        <v>5.9983882976566578</v>
      </c>
      <c r="AL74" s="447">
        <v>5.9983882976566587</v>
      </c>
      <c r="AM74" s="447">
        <v>5.9983882976566587</v>
      </c>
      <c r="AN74" s="447">
        <v>5.9983882976566587</v>
      </c>
      <c r="AO74" s="447">
        <v>5.9983882976566605</v>
      </c>
      <c r="AP74" s="447">
        <v>5.9983882976566614</v>
      </c>
      <c r="AQ74" s="447">
        <v>5.9983882976566596</v>
      </c>
      <c r="AR74" s="447">
        <v>5.9983882976566596</v>
      </c>
      <c r="AS74" s="447">
        <v>5.998388297656656</v>
      </c>
      <c r="AT74" s="447">
        <v>5.9983882976566605</v>
      </c>
    </row>
    <row r="75" spans="1:46" x14ac:dyDescent="0.25">
      <c r="A75" s="283" t="s">
        <v>262</v>
      </c>
      <c r="B75" s="283"/>
      <c r="C75" s="283"/>
      <c r="D75" s="283"/>
      <c r="E75" s="283"/>
      <c r="F75" s="283" t="s">
        <v>67</v>
      </c>
      <c r="G75" s="143"/>
      <c r="H75" s="143"/>
      <c r="I75" s="305" t="s">
        <v>731</v>
      </c>
      <c r="J75" s="351"/>
      <c r="K75" s="351"/>
      <c r="L75" s="351"/>
      <c r="M75" s="351"/>
      <c r="N75" s="351"/>
      <c r="O75" s="351"/>
      <c r="P75" s="351"/>
      <c r="Q75" s="351"/>
      <c r="R75" s="351"/>
      <c r="S75" s="351"/>
      <c r="T75" s="351"/>
      <c r="U75" s="351"/>
      <c r="V75" s="351"/>
      <c r="W75" s="351"/>
      <c r="X75" s="351"/>
      <c r="Y75" s="351"/>
      <c r="Z75" s="351"/>
      <c r="AA75" s="351"/>
      <c r="AB75" s="351"/>
      <c r="AC75" s="351"/>
      <c r="AD75" s="351"/>
      <c r="AE75" s="351"/>
      <c r="AF75" s="351"/>
      <c r="AG75" s="351"/>
      <c r="AH75" s="351"/>
      <c r="AI75" s="351"/>
      <c r="AJ75" s="351"/>
      <c r="AK75" s="351"/>
      <c r="AL75" s="351"/>
      <c r="AM75" s="351"/>
      <c r="AN75" s="351"/>
      <c r="AO75" s="351"/>
      <c r="AP75" s="351"/>
      <c r="AQ75" s="351"/>
      <c r="AR75" s="351"/>
      <c r="AS75" s="351"/>
      <c r="AT75" s="351"/>
    </row>
    <row r="76" spans="1:46" x14ac:dyDescent="0.25">
      <c r="A76" s="283" t="s">
        <v>384</v>
      </c>
      <c r="B76" s="283"/>
      <c r="C76" s="283"/>
      <c r="D76" s="283"/>
      <c r="E76" s="283"/>
      <c r="F76" s="283" t="s">
        <v>385</v>
      </c>
      <c r="G76" s="143"/>
      <c r="H76" s="143"/>
      <c r="I76" s="297" t="s">
        <v>732</v>
      </c>
      <c r="J76" s="351"/>
      <c r="K76" s="351"/>
      <c r="L76" s="351"/>
      <c r="M76" s="351"/>
      <c r="N76" s="351"/>
      <c r="O76" s="351"/>
      <c r="P76" s="351"/>
      <c r="Q76" s="351"/>
      <c r="R76" s="351"/>
      <c r="S76" s="351"/>
      <c r="T76" s="351"/>
      <c r="U76" s="351"/>
      <c r="V76" s="351"/>
      <c r="W76" s="351"/>
      <c r="X76" s="351"/>
      <c r="Y76" s="351"/>
      <c r="Z76" s="351"/>
      <c r="AA76" s="351"/>
      <c r="AB76" s="351"/>
      <c r="AC76" s="351"/>
      <c r="AD76" s="351"/>
      <c r="AE76" s="351"/>
      <c r="AF76" s="351"/>
      <c r="AG76" s="351"/>
      <c r="AH76" s="351"/>
      <c r="AI76" s="351"/>
      <c r="AJ76" s="351"/>
      <c r="AK76" s="351"/>
      <c r="AL76" s="351"/>
      <c r="AM76" s="351"/>
      <c r="AN76" s="351"/>
      <c r="AO76" s="351"/>
      <c r="AP76" s="351"/>
      <c r="AQ76" s="351"/>
      <c r="AR76" s="351"/>
      <c r="AS76" s="351"/>
      <c r="AT76" s="351"/>
    </row>
    <row r="77" spans="1:46" x14ac:dyDescent="0.25">
      <c r="A77" s="283" t="s">
        <v>264</v>
      </c>
      <c r="B77" s="283"/>
      <c r="C77" s="283"/>
      <c r="D77" s="283"/>
      <c r="E77" s="283"/>
      <c r="F77" s="283" t="s">
        <v>265</v>
      </c>
      <c r="G77" s="283"/>
      <c r="H77" s="283"/>
      <c r="I77" s="297" t="s">
        <v>733</v>
      </c>
      <c r="J77" s="355"/>
      <c r="K77" s="355"/>
      <c r="L77" s="355"/>
      <c r="M77" s="355"/>
      <c r="N77" s="355"/>
      <c r="O77" s="355"/>
      <c r="P77" s="355"/>
      <c r="Q77" s="355"/>
      <c r="R77" s="355"/>
      <c r="S77" s="355"/>
      <c r="T77" s="355"/>
      <c r="U77" s="355"/>
      <c r="V77" s="355"/>
      <c r="W77" s="355"/>
      <c r="X77" s="355"/>
      <c r="Y77" s="355"/>
      <c r="Z77" s="355"/>
      <c r="AA77" s="355"/>
      <c r="AB77" s="355"/>
      <c r="AC77" s="355"/>
      <c r="AD77" s="355"/>
      <c r="AE77" s="355"/>
      <c r="AF77" s="355"/>
      <c r="AG77" s="355"/>
      <c r="AH77" s="355"/>
      <c r="AI77" s="355"/>
      <c r="AJ77" s="355"/>
      <c r="AK77" s="355"/>
      <c r="AL77" s="355"/>
      <c r="AM77" s="355"/>
      <c r="AN77" s="355"/>
      <c r="AO77" s="355"/>
      <c r="AP77" s="355"/>
      <c r="AQ77" s="355"/>
      <c r="AR77" s="355"/>
      <c r="AS77" s="355"/>
      <c r="AT77" s="355"/>
    </row>
    <row r="78" spans="1:46" x14ac:dyDescent="0.25">
      <c r="A78" s="283" t="s">
        <v>386</v>
      </c>
      <c r="B78" s="283"/>
      <c r="C78" s="283"/>
      <c r="D78" s="283"/>
      <c r="E78" s="283"/>
      <c r="F78" s="283"/>
      <c r="G78" s="283" t="s">
        <v>387</v>
      </c>
      <c r="H78" s="283"/>
      <c r="I78" s="297" t="s">
        <v>734</v>
      </c>
      <c r="J78" s="355"/>
      <c r="K78" s="355"/>
      <c r="L78" s="355"/>
      <c r="M78" s="355"/>
      <c r="N78" s="355"/>
      <c r="O78" s="355"/>
      <c r="P78" s="355"/>
      <c r="Q78" s="355"/>
      <c r="R78" s="355"/>
      <c r="S78" s="355"/>
      <c r="T78" s="355"/>
      <c r="U78" s="355"/>
      <c r="V78" s="355"/>
      <c r="W78" s="355"/>
      <c r="X78" s="355"/>
      <c r="Y78" s="355"/>
      <c r="Z78" s="355"/>
      <c r="AA78" s="355"/>
      <c r="AB78" s="355"/>
      <c r="AC78" s="355"/>
      <c r="AD78" s="355"/>
      <c r="AE78" s="355"/>
      <c r="AF78" s="355"/>
      <c r="AG78" s="355"/>
      <c r="AH78" s="355"/>
      <c r="AI78" s="355"/>
      <c r="AJ78" s="355"/>
      <c r="AK78" s="355"/>
      <c r="AL78" s="355"/>
      <c r="AM78" s="355"/>
      <c r="AN78" s="355"/>
      <c r="AO78" s="355"/>
      <c r="AP78" s="355"/>
      <c r="AQ78" s="355"/>
      <c r="AR78" s="355"/>
      <c r="AS78" s="355"/>
      <c r="AT78" s="355"/>
    </row>
    <row r="79" spans="1:46" x14ac:dyDescent="0.25">
      <c r="A79" s="283" t="s">
        <v>410</v>
      </c>
      <c r="B79" s="283"/>
      <c r="C79" s="283"/>
      <c r="D79" s="283"/>
      <c r="E79" s="283"/>
      <c r="F79" s="283" t="s">
        <v>411</v>
      </c>
      <c r="G79" s="283"/>
      <c r="H79" s="283"/>
      <c r="I79" s="366" t="s">
        <v>735</v>
      </c>
      <c r="J79" s="355"/>
      <c r="K79" s="355"/>
      <c r="L79" s="355"/>
      <c r="M79" s="355"/>
      <c r="N79" s="355"/>
      <c r="O79" s="355"/>
      <c r="P79" s="355"/>
      <c r="Q79" s="355"/>
      <c r="R79" s="355"/>
      <c r="S79" s="355"/>
      <c r="T79" s="355"/>
      <c r="U79" s="355"/>
      <c r="V79" s="355"/>
      <c r="W79" s="355"/>
      <c r="X79" s="355"/>
      <c r="Y79" s="355"/>
      <c r="Z79" s="355"/>
      <c r="AA79" s="355"/>
      <c r="AB79" s="355"/>
      <c r="AC79" s="355"/>
      <c r="AD79" s="355"/>
      <c r="AE79" s="355"/>
      <c r="AF79" s="355"/>
      <c r="AG79" s="355"/>
      <c r="AH79" s="355"/>
      <c r="AI79" s="355"/>
      <c r="AJ79" s="355"/>
      <c r="AK79" s="355"/>
      <c r="AL79" s="355"/>
      <c r="AM79" s="355"/>
      <c r="AN79" s="355"/>
      <c r="AO79" s="355"/>
      <c r="AP79" s="355"/>
      <c r="AQ79" s="355"/>
      <c r="AR79" s="355"/>
      <c r="AS79" s="355"/>
      <c r="AT79" s="355"/>
    </row>
    <row r="80" spans="1:46" x14ac:dyDescent="0.25">
      <c r="A80" s="319" t="s">
        <v>736</v>
      </c>
      <c r="B80" s="283"/>
      <c r="C80" s="283"/>
      <c r="D80" s="283"/>
      <c r="E80" s="283"/>
      <c r="F80" s="283" t="s">
        <v>737</v>
      </c>
      <c r="G80" s="119"/>
      <c r="H80" s="119"/>
      <c r="I80" s="289" t="s">
        <v>738</v>
      </c>
      <c r="J80" s="447" t="e">
        <f>'5.3 nutrient amount'!J80/'5.1 Crops and Forage'!J80</f>
        <v>#DIV/0!</v>
      </c>
      <c r="K80" s="447" t="e">
        <f>'5.3 nutrient amount'!K80/'5.1 Crops and Forage'!K80</f>
        <v>#DIV/0!</v>
      </c>
      <c r="L80" s="447" t="e">
        <f>'5.3 nutrient amount'!L80/'5.1 Crops and Forage'!L80</f>
        <v>#DIV/0!</v>
      </c>
      <c r="M80" s="447" t="e">
        <f>'5.3 nutrient amount'!M80/'5.1 Crops and Forage'!M80</f>
        <v>#DIV/0!</v>
      </c>
      <c r="N80" s="447" t="e">
        <f>'5.3 nutrient amount'!N80/'5.1 Crops and Forage'!N80</f>
        <v>#DIV/0!</v>
      </c>
      <c r="O80" s="447">
        <v>1.18</v>
      </c>
      <c r="P80" s="447">
        <v>1.1800000000000002</v>
      </c>
      <c r="Q80" s="447">
        <v>1.18</v>
      </c>
      <c r="R80" s="447">
        <v>1.1799999999999997</v>
      </c>
      <c r="S80" s="447">
        <v>1.18</v>
      </c>
      <c r="T80" s="447">
        <v>1.18</v>
      </c>
      <c r="U80" s="447">
        <v>1.18</v>
      </c>
      <c r="V80" s="447">
        <v>1.18</v>
      </c>
      <c r="W80" s="447">
        <v>1.1800000000000002</v>
      </c>
      <c r="X80" s="447">
        <v>1.18</v>
      </c>
      <c r="Y80" s="447">
        <v>1.1799999999999997</v>
      </c>
      <c r="Z80" s="447">
        <v>1.18</v>
      </c>
      <c r="AA80" s="447">
        <v>1.18</v>
      </c>
      <c r="AB80" s="447">
        <v>1.18</v>
      </c>
      <c r="AC80" s="447">
        <v>1.18</v>
      </c>
      <c r="AD80" s="447">
        <v>1.1800000000000002</v>
      </c>
      <c r="AE80" s="447">
        <v>1.18</v>
      </c>
      <c r="AF80" s="447">
        <v>1.18</v>
      </c>
      <c r="AG80" s="447">
        <v>1.18</v>
      </c>
      <c r="AH80" s="447"/>
      <c r="AI80" s="447">
        <v>1.18</v>
      </c>
      <c r="AJ80" s="447">
        <v>1.18</v>
      </c>
      <c r="AK80" s="447">
        <v>1.1799999999999997</v>
      </c>
      <c r="AL80" s="447">
        <v>1.18</v>
      </c>
      <c r="AM80" s="447">
        <v>1.18</v>
      </c>
      <c r="AN80" s="447">
        <v>1.1800000000000002</v>
      </c>
      <c r="AO80" s="447">
        <v>1.18</v>
      </c>
      <c r="AP80" s="447">
        <v>1.1800000000000002</v>
      </c>
      <c r="AQ80" s="447">
        <v>1.1800000000000002</v>
      </c>
      <c r="AR80" s="447">
        <v>1.18</v>
      </c>
      <c r="AS80" s="447">
        <v>1.1799999999999997</v>
      </c>
      <c r="AT80" s="447">
        <v>1.18</v>
      </c>
    </row>
    <row r="81" spans="1:46" x14ac:dyDescent="0.25">
      <c r="A81" s="288" t="s">
        <v>289</v>
      </c>
      <c r="B81" s="288"/>
      <c r="C81" s="288"/>
      <c r="D81" s="288" t="s">
        <v>62</v>
      </c>
      <c r="E81" s="288"/>
      <c r="F81" s="288"/>
      <c r="G81" s="287"/>
      <c r="H81" s="287"/>
      <c r="I81" s="289" t="s">
        <v>739</v>
      </c>
      <c r="J81" s="356"/>
      <c r="K81" s="356"/>
      <c r="L81" s="356"/>
      <c r="M81" s="356"/>
      <c r="N81" s="356"/>
      <c r="O81" s="356"/>
      <c r="P81" s="356"/>
      <c r="Q81" s="356"/>
      <c r="R81" s="356"/>
      <c r="S81" s="356"/>
      <c r="T81" s="356"/>
      <c r="U81" s="356"/>
      <c r="V81" s="356"/>
      <c r="W81" s="356"/>
      <c r="X81" s="356"/>
      <c r="Y81" s="356"/>
      <c r="Z81" s="356"/>
      <c r="AA81" s="356"/>
      <c r="AB81" s="356"/>
      <c r="AC81" s="356"/>
      <c r="AD81" s="356"/>
      <c r="AE81" s="356"/>
      <c r="AF81" s="356"/>
      <c r="AG81" s="356"/>
      <c r="AH81" s="356"/>
      <c r="AI81" s="356"/>
      <c r="AJ81" s="356"/>
      <c r="AK81" s="356"/>
      <c r="AL81" s="356"/>
      <c r="AM81" s="356"/>
      <c r="AN81" s="356"/>
      <c r="AO81" s="356"/>
      <c r="AP81" s="356"/>
      <c r="AQ81" s="356"/>
      <c r="AR81" s="356"/>
      <c r="AS81" s="356"/>
      <c r="AT81" s="356"/>
    </row>
    <row r="82" spans="1:46" x14ac:dyDescent="0.25">
      <c r="A82" s="293" t="s">
        <v>319</v>
      </c>
      <c r="B82" s="293"/>
      <c r="C82" s="293"/>
      <c r="D82" s="293"/>
      <c r="E82" s="293" t="s">
        <v>388</v>
      </c>
      <c r="F82" s="292"/>
      <c r="G82" s="143"/>
      <c r="H82" s="143"/>
      <c r="I82" s="305" t="s">
        <v>740</v>
      </c>
      <c r="J82" s="352"/>
      <c r="K82" s="352"/>
      <c r="L82" s="352"/>
      <c r="M82" s="352"/>
      <c r="N82" s="352"/>
      <c r="O82" s="352"/>
      <c r="P82" s="352"/>
      <c r="Q82" s="352"/>
      <c r="R82" s="352"/>
      <c r="S82" s="352"/>
      <c r="T82" s="352"/>
      <c r="U82" s="352"/>
      <c r="V82" s="352"/>
      <c r="W82" s="352"/>
      <c r="X82" s="352"/>
      <c r="Y82" s="352"/>
      <c r="Z82" s="352"/>
      <c r="AA82" s="352"/>
      <c r="AB82" s="352"/>
      <c r="AC82" s="352"/>
      <c r="AD82" s="352"/>
      <c r="AE82" s="352"/>
      <c r="AF82" s="352"/>
      <c r="AG82" s="352"/>
      <c r="AH82" s="352"/>
      <c r="AI82" s="352"/>
      <c r="AJ82" s="352"/>
      <c r="AK82" s="352"/>
      <c r="AL82" s="352"/>
      <c r="AM82" s="352"/>
      <c r="AN82" s="352"/>
      <c r="AO82" s="352"/>
      <c r="AP82" s="352"/>
      <c r="AQ82" s="352"/>
      <c r="AR82" s="352"/>
      <c r="AS82" s="352"/>
      <c r="AT82" s="352"/>
    </row>
    <row r="83" spans="1:46" x14ac:dyDescent="0.25">
      <c r="A83" s="292" t="s">
        <v>537</v>
      </c>
      <c r="B83" s="143"/>
      <c r="C83" s="293"/>
      <c r="D83" s="293"/>
      <c r="E83" s="293"/>
      <c r="F83" s="292" t="s">
        <v>538</v>
      </c>
      <c r="G83" s="143"/>
      <c r="H83" s="143"/>
      <c r="I83" s="305" t="s">
        <v>741</v>
      </c>
      <c r="J83" s="447" t="e">
        <f>'5.3 nutrient amount'!J83/'5.1 Crops and Forage'!J83</f>
        <v>#DIV/0!</v>
      </c>
      <c r="K83" s="447" t="e">
        <f>'5.3 nutrient amount'!K83/'5.1 Crops and Forage'!K83</f>
        <v>#DIV/0!</v>
      </c>
      <c r="L83" s="447" t="e">
        <f>'5.3 nutrient amount'!L83/'5.1 Crops and Forage'!L83</f>
        <v>#DIV/0!</v>
      </c>
      <c r="M83" s="447" t="e">
        <f>'5.3 nutrient amount'!M83/'5.1 Crops and Forage'!M83</f>
        <v>#DIV/0!</v>
      </c>
      <c r="N83" s="447" t="e">
        <f>'5.3 nutrient amount'!N83/'5.1 Crops and Forage'!N83</f>
        <v>#DIV/0!</v>
      </c>
      <c r="O83" s="447">
        <v>0.87000000000000044</v>
      </c>
      <c r="P83" s="447">
        <v>0.87000000000000011</v>
      </c>
      <c r="Q83" s="447">
        <v>0.87000000000000022</v>
      </c>
      <c r="R83" s="447">
        <v>0.86999999999999966</v>
      </c>
      <c r="S83" s="447">
        <v>0.86999999999999977</v>
      </c>
      <c r="T83" s="447">
        <v>0.87000000000000022</v>
      </c>
      <c r="U83" s="447">
        <v>0.86999999999999988</v>
      </c>
      <c r="V83" s="447">
        <v>0.86999999999999955</v>
      </c>
      <c r="W83" s="447">
        <v>0.86999999999999966</v>
      </c>
      <c r="X83" s="447">
        <v>0.87000000000000022</v>
      </c>
      <c r="Y83" s="447">
        <v>0.87000000000000022</v>
      </c>
      <c r="Z83" s="447">
        <v>0.86999999999999955</v>
      </c>
      <c r="AA83" s="447">
        <v>0.86999999999999988</v>
      </c>
      <c r="AB83" s="447">
        <v>0.87000000000000011</v>
      </c>
      <c r="AC83" s="447">
        <v>0.87000000000000033</v>
      </c>
      <c r="AD83" s="447">
        <v>0.87000000000000011</v>
      </c>
      <c r="AE83" s="447">
        <v>0.87000000000000022</v>
      </c>
      <c r="AF83" s="447">
        <v>0.87000000000000011</v>
      </c>
      <c r="AG83" s="447">
        <v>0.87</v>
      </c>
      <c r="AH83" s="447">
        <v>0.87</v>
      </c>
      <c r="AI83" s="447">
        <v>0.87000000000000011</v>
      </c>
      <c r="AJ83" s="447">
        <v>0.87000000000000022</v>
      </c>
      <c r="AK83" s="447">
        <v>0.86999999999999977</v>
      </c>
      <c r="AL83" s="447">
        <v>0.87000000000000011</v>
      </c>
      <c r="AM83" s="447">
        <v>0.87000000000000044</v>
      </c>
      <c r="AN83" s="447">
        <v>0.87000000000000011</v>
      </c>
      <c r="AO83" s="447">
        <v>0.87000000000000011</v>
      </c>
      <c r="AP83" s="447">
        <v>0.87000000000000022</v>
      </c>
      <c r="AQ83" s="447">
        <v>0.87000000000000011</v>
      </c>
      <c r="AR83" s="447">
        <v>0.86999999999999955</v>
      </c>
      <c r="AS83" s="447">
        <v>0.87000000000000066</v>
      </c>
      <c r="AT83" s="447">
        <v>0.87000000000000066</v>
      </c>
    </row>
    <row r="84" spans="1:46" x14ac:dyDescent="0.25">
      <c r="A84" s="319" t="s">
        <v>742</v>
      </c>
      <c r="B84" s="143"/>
      <c r="C84" s="293"/>
      <c r="D84" s="293"/>
      <c r="E84" s="293"/>
      <c r="F84" s="292" t="s">
        <v>743</v>
      </c>
      <c r="G84" s="143"/>
      <c r="H84" s="143"/>
      <c r="I84" s="289" t="s">
        <v>744</v>
      </c>
      <c r="J84" s="447" t="e">
        <f>'5.3 nutrient amount'!J84/'5.1 Crops and Forage'!J84</f>
        <v>#DIV/0!</v>
      </c>
      <c r="K84" s="447" t="e">
        <f>'5.3 nutrient amount'!K84/'5.1 Crops and Forage'!K84</f>
        <v>#DIV/0!</v>
      </c>
      <c r="L84" s="447" t="e">
        <f>'5.3 nutrient amount'!L84/'5.1 Crops and Forage'!L84</f>
        <v>#DIV/0!</v>
      </c>
      <c r="M84" s="447" t="e">
        <f>'5.3 nutrient amount'!M84/'5.1 Crops and Forage'!M84</f>
        <v>#DIV/0!</v>
      </c>
      <c r="N84" s="447" t="e">
        <f>'5.3 nutrient amount'!N84/'5.1 Crops and Forage'!N84</f>
        <v>#DIV/0!</v>
      </c>
      <c r="O84" s="447">
        <v>0.79000000000000015</v>
      </c>
      <c r="P84" s="447">
        <v>0.79000000000000015</v>
      </c>
      <c r="Q84" s="447">
        <v>0.79000000000000015</v>
      </c>
      <c r="R84" s="447">
        <v>0.79000000000000037</v>
      </c>
      <c r="S84" s="447">
        <v>0.79</v>
      </c>
      <c r="T84" s="447">
        <v>0.79</v>
      </c>
      <c r="U84" s="447">
        <v>0.7899999999999997</v>
      </c>
      <c r="V84" s="447">
        <v>0.78999999999999981</v>
      </c>
      <c r="W84" s="447">
        <v>0.78999999999999992</v>
      </c>
      <c r="X84" s="447">
        <v>0.78999999999999992</v>
      </c>
      <c r="Y84" s="447">
        <v>0.78999999999999992</v>
      </c>
      <c r="Z84" s="447">
        <v>0.78999999999999992</v>
      </c>
      <c r="AA84" s="447">
        <v>0.79</v>
      </c>
      <c r="AB84" s="447">
        <v>0.79000000000000026</v>
      </c>
      <c r="AC84" s="447">
        <v>0.79000000000000026</v>
      </c>
      <c r="AD84" s="447">
        <v>0.79</v>
      </c>
      <c r="AE84" s="447">
        <v>0.78999999999999981</v>
      </c>
      <c r="AF84" s="447">
        <v>0.79</v>
      </c>
      <c r="AG84" s="447">
        <v>0.78999999999999992</v>
      </c>
      <c r="AH84" s="447">
        <v>0.78999999999999992</v>
      </c>
      <c r="AI84" s="447">
        <v>0.7899999999999997</v>
      </c>
      <c r="AJ84" s="447">
        <v>0.79000000000000048</v>
      </c>
      <c r="AK84" s="447">
        <v>0.78999999999999992</v>
      </c>
      <c r="AL84" s="447">
        <v>0.79000000000000015</v>
      </c>
      <c r="AM84" s="447">
        <v>0.79000000000000026</v>
      </c>
      <c r="AN84" s="447">
        <v>0.79000000000000015</v>
      </c>
      <c r="AO84" s="447">
        <v>0.78999999999999981</v>
      </c>
      <c r="AP84" s="447">
        <v>0.79000000000000037</v>
      </c>
      <c r="AQ84" s="447">
        <v>0.79</v>
      </c>
      <c r="AR84" s="447">
        <v>0.78999999999999992</v>
      </c>
      <c r="AS84" s="447">
        <v>0.7899999999999997</v>
      </c>
      <c r="AT84" s="447">
        <v>0.79</v>
      </c>
    </row>
    <row r="85" spans="1:46" x14ac:dyDescent="0.25">
      <c r="A85" s="292" t="s">
        <v>539</v>
      </c>
      <c r="B85" s="143"/>
      <c r="C85" s="293"/>
      <c r="D85" s="293"/>
      <c r="E85" s="293"/>
      <c r="F85" s="292" t="s">
        <v>540</v>
      </c>
      <c r="G85" s="143"/>
      <c r="H85" s="143"/>
      <c r="I85" s="305" t="s">
        <v>745</v>
      </c>
      <c r="J85" s="352"/>
      <c r="K85" s="352"/>
      <c r="L85" s="352"/>
      <c r="M85" s="352"/>
      <c r="N85" s="352"/>
      <c r="O85" s="352"/>
      <c r="P85" s="352"/>
      <c r="Q85" s="352"/>
      <c r="R85" s="352"/>
      <c r="S85" s="352"/>
      <c r="T85" s="352"/>
      <c r="U85" s="352"/>
      <c r="V85" s="352"/>
      <c r="W85" s="352"/>
      <c r="X85" s="352"/>
      <c r="Y85" s="352"/>
      <c r="Z85" s="352"/>
      <c r="AA85" s="352"/>
      <c r="AB85" s="352"/>
      <c r="AC85" s="352"/>
      <c r="AD85" s="352"/>
      <c r="AE85" s="352"/>
      <c r="AF85" s="352"/>
      <c r="AG85" s="352"/>
      <c r="AH85" s="352"/>
      <c r="AI85" s="352"/>
      <c r="AJ85" s="352"/>
      <c r="AK85" s="352"/>
      <c r="AL85" s="352"/>
      <c r="AM85" s="352"/>
      <c r="AN85" s="352"/>
      <c r="AO85" s="352"/>
      <c r="AP85" s="352"/>
      <c r="AQ85" s="352"/>
      <c r="AR85" s="352"/>
      <c r="AS85" s="352"/>
      <c r="AT85" s="352"/>
    </row>
    <row r="86" spans="1:46" x14ac:dyDescent="0.25">
      <c r="A86" s="292" t="s">
        <v>541</v>
      </c>
      <c r="B86" s="143"/>
      <c r="C86" s="293"/>
      <c r="D86" s="293"/>
      <c r="E86" s="293"/>
      <c r="F86" s="292" t="s">
        <v>542</v>
      </c>
      <c r="G86" s="143"/>
      <c r="H86" s="143"/>
      <c r="I86" s="305" t="s">
        <v>746</v>
      </c>
      <c r="J86" s="352"/>
      <c r="K86" s="352"/>
      <c r="L86" s="352"/>
      <c r="M86" s="352"/>
      <c r="N86" s="352"/>
      <c r="O86" s="352"/>
      <c r="P86" s="352"/>
      <c r="Q86" s="352"/>
      <c r="R86" s="352"/>
      <c r="S86" s="352"/>
      <c r="T86" s="352"/>
      <c r="U86" s="352"/>
      <c r="V86" s="352"/>
      <c r="W86" s="352"/>
      <c r="X86" s="352"/>
      <c r="Y86" s="352"/>
      <c r="Z86" s="352"/>
      <c r="AA86" s="352"/>
      <c r="AB86" s="352"/>
      <c r="AC86" s="352"/>
      <c r="AD86" s="352"/>
      <c r="AE86" s="352"/>
      <c r="AF86" s="352"/>
      <c r="AG86" s="352"/>
      <c r="AH86" s="352"/>
      <c r="AI86" s="352"/>
      <c r="AJ86" s="352"/>
      <c r="AK86" s="352"/>
      <c r="AL86" s="352"/>
      <c r="AM86" s="352"/>
      <c r="AN86" s="352"/>
      <c r="AO86" s="352"/>
      <c r="AP86" s="352"/>
      <c r="AQ86" s="352"/>
      <c r="AR86" s="352"/>
      <c r="AS86" s="352"/>
      <c r="AT86" s="352"/>
    </row>
    <row r="87" spans="1:46" x14ac:dyDescent="0.25">
      <c r="A87" s="327" t="s">
        <v>747</v>
      </c>
      <c r="B87" s="143"/>
      <c r="C87" s="293"/>
      <c r="D87" s="293"/>
      <c r="E87" s="293"/>
      <c r="F87" s="292" t="s">
        <v>748</v>
      </c>
      <c r="G87" s="143"/>
      <c r="H87" s="143"/>
      <c r="I87" s="289" t="s">
        <v>749</v>
      </c>
      <c r="J87" s="447" t="e">
        <f>'5.3 nutrient amount'!J87/'5.1 Crops and Forage'!J87</f>
        <v>#DIV/0!</v>
      </c>
      <c r="K87" s="447" t="e">
        <f>'5.3 nutrient amount'!K87/'5.1 Crops and Forage'!K87</f>
        <v>#DIV/0!</v>
      </c>
      <c r="L87" s="447" t="e">
        <f>'5.3 nutrient amount'!L87/'5.1 Crops and Forage'!L87</f>
        <v>#DIV/0!</v>
      </c>
      <c r="M87" s="447" t="e">
        <f>'5.3 nutrient amount'!M87/'5.1 Crops and Forage'!M87</f>
        <v>#DIV/0!</v>
      </c>
      <c r="N87" s="447" t="e">
        <f>'5.3 nutrient amount'!N87/'5.1 Crops and Forage'!N87</f>
        <v>#DIV/0!</v>
      </c>
      <c r="O87" s="447">
        <v>0.78999999999999981</v>
      </c>
      <c r="P87" s="447">
        <v>0.79000000000000026</v>
      </c>
      <c r="Q87" s="447">
        <v>0.79000000000000015</v>
      </c>
      <c r="R87" s="447">
        <v>0.79000000000000015</v>
      </c>
      <c r="S87" s="447">
        <v>0.78999999999999992</v>
      </c>
      <c r="T87" s="447">
        <v>0.79000000000000015</v>
      </c>
      <c r="U87" s="447">
        <v>0.79000000000000015</v>
      </c>
      <c r="V87" s="447">
        <v>0.79000000000000026</v>
      </c>
      <c r="W87" s="447">
        <v>0.78999999999999992</v>
      </c>
      <c r="X87" s="447">
        <v>0.79</v>
      </c>
      <c r="Y87" s="447">
        <v>0.78999999999999981</v>
      </c>
      <c r="Z87" s="447"/>
      <c r="AA87" s="447">
        <v>0.79000000000000015</v>
      </c>
      <c r="AB87" s="447">
        <v>0.79000000000000015</v>
      </c>
      <c r="AC87" s="447">
        <v>0.78999999999999992</v>
      </c>
      <c r="AD87" s="447">
        <v>0.79</v>
      </c>
      <c r="AE87" s="447">
        <v>0.78999999999999981</v>
      </c>
      <c r="AF87" s="447">
        <v>0.79</v>
      </c>
      <c r="AG87" s="447">
        <v>0.7899999999999997</v>
      </c>
      <c r="AH87" s="447">
        <v>0.79000000000000026</v>
      </c>
      <c r="AI87" s="447">
        <v>0.79000000000000026</v>
      </c>
      <c r="AJ87" s="447">
        <v>0.79</v>
      </c>
      <c r="AK87" s="447">
        <v>0.79000000000000015</v>
      </c>
      <c r="AL87" s="447">
        <v>0.78999999999999992</v>
      </c>
      <c r="AM87" s="447">
        <v>0.78999999999999992</v>
      </c>
      <c r="AN87" s="447">
        <v>0.78999999999999981</v>
      </c>
      <c r="AO87" s="447">
        <v>0.79000000000000015</v>
      </c>
      <c r="AP87" s="447">
        <v>0.79000000000000015</v>
      </c>
      <c r="AQ87" s="447">
        <v>0.79</v>
      </c>
      <c r="AR87" s="447">
        <v>0.78999999999999992</v>
      </c>
      <c r="AS87" s="447">
        <v>0.79000000000000026</v>
      </c>
      <c r="AT87" s="447">
        <v>0.79000000000000026</v>
      </c>
    </row>
    <row r="88" spans="1:46" x14ac:dyDescent="0.25">
      <c r="A88" s="292" t="s">
        <v>543</v>
      </c>
      <c r="B88" s="143"/>
      <c r="C88" s="293"/>
      <c r="D88" s="293"/>
      <c r="E88" s="293"/>
      <c r="F88" s="292" t="s">
        <v>544</v>
      </c>
      <c r="G88" s="143"/>
      <c r="H88" s="143"/>
      <c r="I88" s="305" t="s">
        <v>750</v>
      </c>
      <c r="J88" s="350"/>
      <c r="K88" s="350"/>
      <c r="L88" s="350"/>
      <c r="M88" s="350"/>
      <c r="N88" s="350"/>
      <c r="O88" s="350"/>
      <c r="P88" s="350"/>
      <c r="Q88" s="350"/>
      <c r="R88" s="350"/>
      <c r="S88" s="350"/>
      <c r="T88" s="350"/>
      <c r="U88" s="350"/>
      <c r="V88" s="350"/>
      <c r="W88" s="350"/>
      <c r="X88" s="350"/>
      <c r="Y88" s="350"/>
      <c r="Z88" s="350"/>
      <c r="AA88" s="350"/>
      <c r="AB88" s="350"/>
      <c r="AC88" s="350"/>
      <c r="AD88" s="350"/>
      <c r="AE88" s="350"/>
      <c r="AF88" s="350"/>
      <c r="AG88" s="350"/>
      <c r="AH88" s="350"/>
      <c r="AI88" s="350"/>
      <c r="AJ88" s="350"/>
      <c r="AK88" s="350"/>
      <c r="AL88" s="350"/>
      <c r="AM88" s="350"/>
      <c r="AN88" s="350"/>
      <c r="AO88" s="350"/>
      <c r="AP88" s="350"/>
      <c r="AQ88" s="350"/>
      <c r="AR88" s="350"/>
      <c r="AS88" s="350"/>
      <c r="AT88" s="350"/>
    </row>
    <row r="89" spans="1:46" x14ac:dyDescent="0.25">
      <c r="A89" s="293" t="s">
        <v>320</v>
      </c>
      <c r="B89" s="293"/>
      <c r="C89" s="293"/>
      <c r="D89" s="293"/>
      <c r="E89" s="293" t="s">
        <v>321</v>
      </c>
      <c r="F89" s="292"/>
      <c r="G89" s="143"/>
      <c r="H89" s="143"/>
      <c r="I89" s="305" t="s">
        <v>751</v>
      </c>
      <c r="J89" s="352"/>
      <c r="K89" s="352"/>
      <c r="L89" s="352"/>
      <c r="M89" s="352"/>
      <c r="N89" s="352"/>
      <c r="O89" s="352"/>
      <c r="P89" s="352"/>
      <c r="Q89" s="352"/>
      <c r="R89" s="352"/>
      <c r="S89" s="352"/>
      <c r="T89" s="352"/>
      <c r="U89" s="352"/>
      <c r="V89" s="352"/>
      <c r="W89" s="352"/>
      <c r="X89" s="352"/>
      <c r="Y89" s="352"/>
      <c r="Z89" s="352"/>
      <c r="AA89" s="352"/>
      <c r="AB89" s="352"/>
      <c r="AC89" s="352"/>
      <c r="AD89" s="352"/>
      <c r="AE89" s="352"/>
      <c r="AF89" s="352"/>
      <c r="AG89" s="352"/>
      <c r="AH89" s="352"/>
      <c r="AI89" s="352"/>
      <c r="AJ89" s="352"/>
      <c r="AK89" s="352"/>
      <c r="AL89" s="352"/>
      <c r="AM89" s="352"/>
      <c r="AN89" s="352"/>
      <c r="AO89" s="352"/>
      <c r="AP89" s="352"/>
      <c r="AQ89" s="352"/>
      <c r="AR89" s="352"/>
      <c r="AS89" s="352"/>
      <c r="AT89" s="352"/>
    </row>
    <row r="90" spans="1:46" x14ac:dyDescent="0.25">
      <c r="A90" s="292" t="s">
        <v>545</v>
      </c>
      <c r="B90" s="143"/>
      <c r="C90" s="293"/>
      <c r="D90" s="293"/>
      <c r="E90" s="293"/>
      <c r="F90" s="292" t="s">
        <v>546</v>
      </c>
      <c r="G90" s="143"/>
      <c r="H90" s="143"/>
      <c r="I90" s="305" t="s">
        <v>752</v>
      </c>
      <c r="J90" s="352"/>
      <c r="K90" s="352"/>
      <c r="L90" s="352"/>
      <c r="M90" s="352"/>
      <c r="N90" s="352"/>
      <c r="O90" s="352"/>
      <c r="P90" s="352"/>
      <c r="Q90" s="352"/>
      <c r="R90" s="352"/>
      <c r="S90" s="352"/>
      <c r="T90" s="352"/>
      <c r="U90" s="352"/>
      <c r="V90" s="352"/>
      <c r="W90" s="352"/>
      <c r="X90" s="352"/>
      <c r="Y90" s="352"/>
      <c r="Z90" s="352"/>
      <c r="AA90" s="352"/>
      <c r="AB90" s="352"/>
      <c r="AC90" s="352"/>
      <c r="AD90" s="352"/>
      <c r="AE90" s="352"/>
      <c r="AF90" s="352"/>
      <c r="AG90" s="352"/>
      <c r="AH90" s="352"/>
      <c r="AI90" s="352"/>
      <c r="AJ90" s="352"/>
      <c r="AK90" s="352"/>
      <c r="AL90" s="352"/>
      <c r="AM90" s="352"/>
      <c r="AN90" s="352"/>
      <c r="AO90" s="352"/>
      <c r="AP90" s="352"/>
      <c r="AQ90" s="352"/>
      <c r="AR90" s="352"/>
      <c r="AS90" s="352"/>
      <c r="AT90" s="352"/>
    </row>
    <row r="91" spans="1:46" x14ac:dyDescent="0.25">
      <c r="A91" s="292" t="s">
        <v>547</v>
      </c>
      <c r="B91" s="143"/>
      <c r="C91" s="293"/>
      <c r="D91" s="293"/>
      <c r="E91" s="293"/>
      <c r="F91" s="292" t="s">
        <v>548</v>
      </c>
      <c r="G91" s="143"/>
      <c r="H91" s="143"/>
      <c r="I91" s="305" t="s">
        <v>753</v>
      </c>
      <c r="J91" s="447" t="e">
        <f>'5.3 nutrient amount'!J91/'5.1 Crops and Forage'!J91</f>
        <v>#DIV/0!</v>
      </c>
      <c r="K91" s="447" t="e">
        <f>'5.3 nutrient amount'!K91/'5.1 Crops and Forage'!K91</f>
        <v>#DIV/0!</v>
      </c>
      <c r="L91" s="447" t="e">
        <f>'5.3 nutrient amount'!L91/'5.1 Crops and Forage'!L91</f>
        <v>#DIV/0!</v>
      </c>
      <c r="M91" s="447" t="e">
        <f>'5.3 nutrient amount'!M91/'5.1 Crops and Forage'!M91</f>
        <v>#DIV/0!</v>
      </c>
      <c r="N91" s="447" t="e">
        <f>'5.3 nutrient amount'!N91/'5.1 Crops and Forage'!N91</f>
        <v>#DIV/0!</v>
      </c>
      <c r="O91" s="447">
        <v>0.79000000000000026</v>
      </c>
      <c r="P91" s="447">
        <v>0.79</v>
      </c>
      <c r="Q91" s="447">
        <v>0.79000000000000037</v>
      </c>
      <c r="R91" s="447">
        <v>0.78999999999999992</v>
      </c>
      <c r="S91" s="447">
        <v>0.78999999999999992</v>
      </c>
      <c r="T91" s="447">
        <v>0.79000000000000015</v>
      </c>
      <c r="U91" s="447"/>
      <c r="V91" s="447">
        <v>0.79000000000000037</v>
      </c>
      <c r="W91" s="447">
        <v>0.79000000000000026</v>
      </c>
      <c r="X91" s="447">
        <v>0.79</v>
      </c>
      <c r="Y91" s="447">
        <v>0.78999999999999981</v>
      </c>
      <c r="Z91" s="447"/>
      <c r="AA91" s="447">
        <v>0.78999999999999981</v>
      </c>
      <c r="AB91" s="447">
        <v>0.7899999999999997</v>
      </c>
      <c r="AC91" s="447">
        <v>0.7899999999999997</v>
      </c>
      <c r="AD91" s="447">
        <v>0.79000000000000015</v>
      </c>
      <c r="AE91" s="447">
        <v>0.78999999999999981</v>
      </c>
      <c r="AF91" s="447">
        <v>0.79</v>
      </c>
      <c r="AG91" s="447">
        <v>0.7899999999999997</v>
      </c>
      <c r="AH91" s="447">
        <v>0.7899999999999997</v>
      </c>
      <c r="AI91" s="447">
        <v>0.79000000000000037</v>
      </c>
      <c r="AJ91" s="447">
        <v>0.79</v>
      </c>
      <c r="AK91" s="447">
        <v>0.79000000000000026</v>
      </c>
      <c r="AL91" s="447">
        <v>0.79</v>
      </c>
      <c r="AM91" s="447">
        <v>0.79</v>
      </c>
      <c r="AN91" s="447">
        <v>0.79000000000000026</v>
      </c>
      <c r="AO91" s="447">
        <v>0.79000000000000037</v>
      </c>
      <c r="AP91" s="447">
        <v>0.79</v>
      </c>
      <c r="AQ91" s="447">
        <v>0.79000000000000037</v>
      </c>
      <c r="AR91" s="447">
        <v>0.78999999999999992</v>
      </c>
      <c r="AS91" s="447">
        <v>0.79</v>
      </c>
      <c r="AT91" s="447">
        <v>0.79</v>
      </c>
    </row>
    <row r="92" spans="1:46" x14ac:dyDescent="0.25">
      <c r="A92" s="292" t="s">
        <v>549</v>
      </c>
      <c r="B92" s="143"/>
      <c r="C92" s="293"/>
      <c r="D92" s="293"/>
      <c r="E92" s="293"/>
      <c r="F92" s="292" t="s">
        <v>550</v>
      </c>
      <c r="G92" s="143"/>
      <c r="H92" s="143"/>
      <c r="I92" s="305" t="s">
        <v>754</v>
      </c>
      <c r="J92" s="447" t="e">
        <f>'5.3 nutrient amount'!J92/'5.1 Crops and Forage'!J92</f>
        <v>#DIV/0!</v>
      </c>
      <c r="K92" s="447" t="e">
        <f>'5.3 nutrient amount'!K92/'5.1 Crops and Forage'!K92</f>
        <v>#DIV/0!</v>
      </c>
      <c r="L92" s="447" t="e">
        <f>'5.3 nutrient amount'!L92/'5.1 Crops and Forage'!L92</f>
        <v>#DIV/0!</v>
      </c>
      <c r="M92" s="447" t="e">
        <f>'5.3 nutrient amount'!M92/'5.1 Crops and Forage'!M92</f>
        <v>#DIV/0!</v>
      </c>
      <c r="N92" s="447" t="e">
        <f>'5.3 nutrient amount'!N92/'5.1 Crops and Forage'!N92</f>
        <v>#DIV/0!</v>
      </c>
      <c r="O92" s="447">
        <v>0.87000000000000022</v>
      </c>
      <c r="P92" s="447">
        <v>0.87</v>
      </c>
      <c r="Q92" s="447">
        <v>0.87000000000000011</v>
      </c>
      <c r="R92" s="447">
        <v>0.87000000000000011</v>
      </c>
      <c r="S92" s="447">
        <v>0.86999999999999988</v>
      </c>
      <c r="T92" s="447">
        <v>0.86999999999999988</v>
      </c>
      <c r="U92" s="447">
        <v>0.86999999999999988</v>
      </c>
      <c r="V92" s="447">
        <v>0.86999999999999977</v>
      </c>
      <c r="W92" s="447">
        <v>0.86999999999999977</v>
      </c>
      <c r="X92" s="447">
        <v>0.86999999999999955</v>
      </c>
      <c r="Y92" s="447">
        <v>0.87000000000000022</v>
      </c>
      <c r="Z92" s="447"/>
      <c r="AA92" s="447">
        <v>0.87000000000000011</v>
      </c>
      <c r="AB92" s="447">
        <v>0.87000000000000011</v>
      </c>
      <c r="AC92" s="447">
        <v>0.87000000000000022</v>
      </c>
      <c r="AD92" s="447">
        <v>0.87000000000000011</v>
      </c>
      <c r="AE92" s="447">
        <v>0.87000000000000044</v>
      </c>
      <c r="AF92" s="447">
        <v>0.87000000000000011</v>
      </c>
      <c r="AG92" s="447">
        <v>0.86999999999999977</v>
      </c>
      <c r="AH92" s="447">
        <v>0.86999999999999988</v>
      </c>
      <c r="AI92" s="447">
        <v>0.87000000000000022</v>
      </c>
      <c r="AJ92" s="447">
        <v>0.86999999999999977</v>
      </c>
      <c r="AK92" s="447">
        <v>0.86999999999999944</v>
      </c>
      <c r="AL92" s="447">
        <v>0.86999999999999966</v>
      </c>
      <c r="AM92" s="447">
        <v>0.87000000000000033</v>
      </c>
      <c r="AN92" s="447">
        <v>0.86999999999999977</v>
      </c>
      <c r="AO92" s="447">
        <v>0.87000000000000022</v>
      </c>
      <c r="AP92" s="447">
        <v>0.87000000000000011</v>
      </c>
      <c r="AQ92" s="447">
        <v>0.87000000000000011</v>
      </c>
      <c r="AR92" s="447">
        <v>0.87</v>
      </c>
      <c r="AS92" s="447">
        <v>0.86999999999999966</v>
      </c>
      <c r="AT92" s="447">
        <v>0.87000000000000011</v>
      </c>
    </row>
    <row r="93" spans="1:46" x14ac:dyDescent="0.25">
      <c r="A93" s="292" t="s">
        <v>551</v>
      </c>
      <c r="B93" s="143"/>
      <c r="C93" s="293"/>
      <c r="D93" s="293"/>
      <c r="E93" s="293"/>
      <c r="F93" s="292" t="s">
        <v>552</v>
      </c>
      <c r="G93" s="143"/>
      <c r="H93" s="143"/>
      <c r="I93" s="305" t="s">
        <v>755</v>
      </c>
      <c r="J93" s="447" t="e">
        <f>'5.3 nutrient amount'!J93/'5.1 Crops and Forage'!J93</f>
        <v>#DIV/0!</v>
      </c>
      <c r="K93" s="447" t="e">
        <f>'5.3 nutrient amount'!K93/'5.1 Crops and Forage'!K93</f>
        <v>#DIV/0!</v>
      </c>
      <c r="L93" s="447" t="e">
        <f>'5.3 nutrient amount'!L93/'5.1 Crops and Forage'!L93</f>
        <v>#DIV/0!</v>
      </c>
      <c r="M93" s="447" t="e">
        <f>'5.3 nutrient amount'!M93/'5.1 Crops and Forage'!M93</f>
        <v>#DIV/0!</v>
      </c>
      <c r="N93" s="447" t="e">
        <f>'5.3 nutrient amount'!N93/'5.1 Crops and Forage'!N93</f>
        <v>#DIV/0!</v>
      </c>
      <c r="O93" s="447">
        <v>0.52744591501593818</v>
      </c>
      <c r="P93" s="447">
        <v>0.52744591501593818</v>
      </c>
      <c r="Q93" s="447">
        <v>0.52744591501593829</v>
      </c>
      <c r="R93" s="447">
        <v>0.52744591501593818</v>
      </c>
      <c r="S93" s="447">
        <v>0.52744591501593829</v>
      </c>
      <c r="T93" s="447">
        <v>0.52744591501593818</v>
      </c>
      <c r="U93" s="447">
        <v>0.5274459150159384</v>
      </c>
      <c r="V93" s="447">
        <v>0.52744591501593852</v>
      </c>
      <c r="W93" s="447">
        <v>0.52744591501593829</v>
      </c>
      <c r="X93" s="447">
        <v>0.52744591501593818</v>
      </c>
      <c r="Y93" s="447">
        <v>0.52744591501593818</v>
      </c>
      <c r="Z93" s="447">
        <v>0.52744591501593796</v>
      </c>
      <c r="AA93" s="447">
        <v>0.52744591501593829</v>
      </c>
      <c r="AB93" s="447">
        <v>0.52744591501593852</v>
      </c>
      <c r="AC93" s="447">
        <v>0.52744591501593852</v>
      </c>
      <c r="AD93" s="447">
        <v>0.52744591501593829</v>
      </c>
      <c r="AE93" s="447">
        <v>0.52744591501593818</v>
      </c>
      <c r="AF93" s="447">
        <v>0.52744591501593829</v>
      </c>
      <c r="AG93" s="447">
        <v>0.5274459150159384</v>
      </c>
      <c r="AH93" s="447">
        <v>0.52744591501593829</v>
      </c>
      <c r="AI93" s="447">
        <v>0.5274459150159384</v>
      </c>
      <c r="AJ93" s="447">
        <v>0.52744591501593807</v>
      </c>
      <c r="AK93" s="447">
        <v>0.52744591501593818</v>
      </c>
      <c r="AL93" s="447">
        <v>0.52744591501593829</v>
      </c>
      <c r="AM93" s="447">
        <v>0.5274459150159384</v>
      </c>
      <c r="AN93" s="447">
        <v>0.52744591501593807</v>
      </c>
      <c r="AO93" s="447">
        <v>0.52744591501593852</v>
      </c>
      <c r="AP93" s="447">
        <v>0.52744591501593829</v>
      </c>
      <c r="AQ93" s="447">
        <v>0.5274459150159384</v>
      </c>
      <c r="AR93" s="447">
        <v>0.52744591501593874</v>
      </c>
      <c r="AS93" s="447">
        <v>0.5274459150159384</v>
      </c>
      <c r="AT93" s="447">
        <v>0.52744591501593829</v>
      </c>
    </row>
    <row r="94" spans="1:46" x14ac:dyDescent="0.25">
      <c r="A94" s="292" t="s">
        <v>553</v>
      </c>
      <c r="B94" s="143"/>
      <c r="C94" s="293"/>
      <c r="D94" s="293"/>
      <c r="E94" s="293"/>
      <c r="F94" s="292" t="s">
        <v>554</v>
      </c>
      <c r="G94" s="143"/>
      <c r="H94" s="143"/>
      <c r="I94" s="305" t="s">
        <v>756</v>
      </c>
      <c r="J94" s="447" t="e">
        <f>'5.3 nutrient amount'!J94/'5.1 Crops and Forage'!J94</f>
        <v>#DIV/0!</v>
      </c>
      <c r="K94" s="447" t="e">
        <f>'5.3 nutrient amount'!K94/'5.1 Crops and Forage'!K94</f>
        <v>#DIV/0!</v>
      </c>
      <c r="L94" s="447" t="e">
        <f>'5.3 nutrient amount'!L94/'5.1 Crops and Forage'!L94</f>
        <v>#DIV/0!</v>
      </c>
      <c r="M94" s="447" t="e">
        <f>'5.3 nutrient amount'!M94/'5.1 Crops and Forage'!M94</f>
        <v>#DIV/0!</v>
      </c>
      <c r="N94" s="447" t="e">
        <f>'5.3 nutrient amount'!N94/'5.1 Crops and Forage'!N94</f>
        <v>#DIV/0!</v>
      </c>
      <c r="O94" s="447"/>
      <c r="P94" s="447"/>
      <c r="Q94" s="447"/>
      <c r="R94" s="447"/>
      <c r="S94" s="447"/>
      <c r="T94" s="447"/>
      <c r="U94" s="447"/>
      <c r="V94" s="447">
        <v>0.6100000000000001</v>
      </c>
      <c r="W94" s="447">
        <v>0.60999999999999988</v>
      </c>
      <c r="X94" s="447">
        <v>0.61</v>
      </c>
      <c r="Y94" s="447">
        <v>0.61</v>
      </c>
      <c r="Z94" s="447"/>
      <c r="AA94" s="447">
        <v>0.61</v>
      </c>
      <c r="AB94" s="447">
        <v>0.61</v>
      </c>
      <c r="AC94" s="447">
        <v>0.6100000000000001</v>
      </c>
      <c r="AD94" s="447">
        <v>0.6100000000000001</v>
      </c>
      <c r="AE94" s="447">
        <v>0.6100000000000001</v>
      </c>
      <c r="AF94" s="447">
        <v>0.61</v>
      </c>
      <c r="AG94" s="447">
        <v>0.61</v>
      </c>
      <c r="AH94" s="447">
        <v>0.61</v>
      </c>
      <c r="AI94" s="447">
        <v>0.6100000000000001</v>
      </c>
      <c r="AJ94" s="447">
        <v>0.61</v>
      </c>
      <c r="AK94" s="447">
        <v>0.61</v>
      </c>
      <c r="AL94" s="447">
        <v>0.61</v>
      </c>
      <c r="AM94" s="447">
        <v>0.61</v>
      </c>
      <c r="AN94" s="447">
        <v>0.61</v>
      </c>
      <c r="AO94" s="447">
        <v>0.61</v>
      </c>
      <c r="AP94" s="447">
        <v>0.6100000000000001</v>
      </c>
      <c r="AQ94" s="447">
        <v>0.60999999999999988</v>
      </c>
      <c r="AR94" s="447">
        <v>0.6100000000000001</v>
      </c>
      <c r="AS94" s="447">
        <v>0.61</v>
      </c>
      <c r="AT94" s="447">
        <v>0.61</v>
      </c>
    </row>
    <row r="95" spans="1:46" x14ac:dyDescent="0.25">
      <c r="A95" s="328" t="s">
        <v>757</v>
      </c>
      <c r="B95" s="143"/>
      <c r="C95" s="293"/>
      <c r="D95" s="293"/>
      <c r="E95" s="293"/>
      <c r="F95" s="292" t="s">
        <v>758</v>
      </c>
      <c r="G95" s="143"/>
      <c r="H95" s="143"/>
      <c r="I95" s="289" t="s">
        <v>759</v>
      </c>
      <c r="J95" s="447" t="e">
        <f>'5.3 nutrient amount'!J95/'5.1 Crops and Forage'!J95</f>
        <v>#DIV/0!</v>
      </c>
      <c r="K95" s="447" t="e">
        <f>'5.3 nutrient amount'!K95/'5.1 Crops and Forage'!K95</f>
        <v>#DIV/0!</v>
      </c>
      <c r="L95" s="447" t="e">
        <f>'5.3 nutrient amount'!L95/'5.1 Crops and Forage'!L95</f>
        <v>#DIV/0!</v>
      </c>
      <c r="M95" s="447" t="e">
        <f>'5.3 nutrient amount'!M95/'5.1 Crops and Forage'!M95</f>
        <v>#DIV/0!</v>
      </c>
      <c r="N95" s="447" t="e">
        <f>'5.3 nutrient amount'!N95/'5.1 Crops and Forage'!N95</f>
        <v>#DIV/0!</v>
      </c>
      <c r="O95" s="447">
        <v>0.78999999999999992</v>
      </c>
      <c r="P95" s="447">
        <v>0.78999999999999959</v>
      </c>
      <c r="Q95" s="447">
        <v>0.79000000000000015</v>
      </c>
      <c r="R95" s="447">
        <v>0.79000000000000015</v>
      </c>
      <c r="S95" s="447">
        <v>0.78999999999999981</v>
      </c>
      <c r="T95" s="447">
        <v>0.79000000000000037</v>
      </c>
      <c r="U95" s="447">
        <v>0.78999999999999992</v>
      </c>
      <c r="V95" s="447">
        <v>0.79000000000000015</v>
      </c>
      <c r="W95" s="447">
        <v>0.79000000000000026</v>
      </c>
      <c r="X95" s="447">
        <v>0.79</v>
      </c>
      <c r="Y95" s="447">
        <v>0.78999999999999992</v>
      </c>
      <c r="Z95" s="447">
        <v>0.78999999999999992</v>
      </c>
      <c r="AA95" s="447">
        <v>0.78999999999999992</v>
      </c>
      <c r="AB95" s="447">
        <v>0.79</v>
      </c>
      <c r="AC95" s="447">
        <v>0.79000000000000026</v>
      </c>
      <c r="AD95" s="447">
        <v>0.79</v>
      </c>
      <c r="AE95" s="447">
        <v>0.7899999999999997</v>
      </c>
      <c r="AF95" s="447">
        <v>0.78999999999999992</v>
      </c>
      <c r="AG95" s="447">
        <v>0.78999999999999992</v>
      </c>
      <c r="AH95" s="447">
        <v>0.78999999999999992</v>
      </c>
      <c r="AI95" s="447">
        <v>0.79000000000000015</v>
      </c>
      <c r="AJ95" s="447">
        <v>0.78999999999999992</v>
      </c>
      <c r="AK95" s="447">
        <v>0.79000000000000026</v>
      </c>
      <c r="AL95" s="447">
        <v>0.78999999999999992</v>
      </c>
      <c r="AM95" s="447">
        <v>0.79</v>
      </c>
      <c r="AN95" s="447">
        <v>0.79000000000000026</v>
      </c>
      <c r="AO95" s="447">
        <v>0.79000000000000026</v>
      </c>
      <c r="AP95" s="447">
        <v>0.79000000000000015</v>
      </c>
      <c r="AQ95" s="447">
        <v>0.79</v>
      </c>
      <c r="AR95" s="447">
        <v>0.79000000000000015</v>
      </c>
      <c r="AS95" s="447">
        <v>0.79000000000000026</v>
      </c>
      <c r="AT95" s="447">
        <v>0.79000000000000037</v>
      </c>
    </row>
    <row r="96" spans="1:46" x14ac:dyDescent="0.25">
      <c r="A96" s="328" t="s">
        <v>760</v>
      </c>
      <c r="B96" s="143"/>
      <c r="C96" s="293"/>
      <c r="D96" s="293"/>
      <c r="E96" s="293"/>
      <c r="F96" s="292" t="s">
        <v>761</v>
      </c>
      <c r="G96" s="143"/>
      <c r="H96" s="143"/>
      <c r="I96" s="289" t="s">
        <v>762</v>
      </c>
      <c r="J96" s="447" t="e">
        <f>'5.3 nutrient amount'!J96/'5.1 Crops and Forage'!J96</f>
        <v>#DIV/0!</v>
      </c>
      <c r="K96" s="447" t="e">
        <f>'5.3 nutrient amount'!K96/'5.1 Crops and Forage'!K96</f>
        <v>#DIV/0!</v>
      </c>
      <c r="L96" s="447" t="e">
        <f>'5.3 nutrient amount'!L96/'5.1 Crops and Forage'!L96</f>
        <v>#DIV/0!</v>
      </c>
      <c r="M96" s="447" t="e">
        <f>'5.3 nutrient amount'!M96/'5.1 Crops and Forage'!M96</f>
        <v>#DIV/0!</v>
      </c>
      <c r="N96" s="447" t="e">
        <f>'5.3 nutrient amount'!N96/'5.1 Crops and Forage'!N96</f>
        <v>#DIV/0!</v>
      </c>
      <c r="O96" s="447">
        <v>0.60999999999999988</v>
      </c>
      <c r="P96" s="447">
        <v>0.6100000000000001</v>
      </c>
      <c r="Q96" s="447">
        <v>0.61000000000000032</v>
      </c>
      <c r="R96" s="447">
        <v>0.61000000000000021</v>
      </c>
      <c r="S96" s="447">
        <v>0.60999999999999988</v>
      </c>
      <c r="T96" s="447">
        <v>0.6100000000000001</v>
      </c>
      <c r="U96" s="447">
        <v>0.60999999999999965</v>
      </c>
      <c r="V96" s="447">
        <v>0.61</v>
      </c>
      <c r="W96" s="447">
        <v>0.61000000000000021</v>
      </c>
      <c r="X96" s="447">
        <v>0.6100000000000001</v>
      </c>
      <c r="Y96" s="447">
        <v>0.61</v>
      </c>
      <c r="Z96" s="447">
        <v>0.61</v>
      </c>
      <c r="AA96" s="447">
        <v>0.61000000000000032</v>
      </c>
      <c r="AB96" s="447">
        <v>0.61</v>
      </c>
      <c r="AC96" s="447">
        <v>0.61</v>
      </c>
      <c r="AD96" s="447">
        <v>0.61</v>
      </c>
      <c r="AE96" s="447">
        <v>0.6100000000000001</v>
      </c>
      <c r="AF96" s="447">
        <v>0.61</v>
      </c>
      <c r="AG96" s="447">
        <v>0.60999999999999976</v>
      </c>
      <c r="AH96" s="447">
        <v>0.60999999999999988</v>
      </c>
      <c r="AI96" s="447">
        <v>0.60999999999999988</v>
      </c>
      <c r="AJ96" s="447">
        <v>0.61000000000000021</v>
      </c>
      <c r="AK96" s="447">
        <v>0.60999999999999988</v>
      </c>
      <c r="AL96" s="447">
        <v>0.61</v>
      </c>
      <c r="AM96" s="447">
        <v>0.6100000000000001</v>
      </c>
      <c r="AN96" s="447">
        <v>0.60999999999999988</v>
      </c>
      <c r="AO96" s="447">
        <v>0.60999999999999976</v>
      </c>
      <c r="AP96" s="447">
        <v>0.60999999999999988</v>
      </c>
      <c r="AQ96" s="447">
        <v>0.6100000000000001</v>
      </c>
      <c r="AR96" s="447">
        <v>0.60999999999999976</v>
      </c>
      <c r="AS96" s="447">
        <v>0.61000000000000021</v>
      </c>
      <c r="AT96" s="447">
        <v>0.60999999999999976</v>
      </c>
    </row>
    <row r="97" spans="1:46" x14ac:dyDescent="0.25">
      <c r="A97" s="328" t="s">
        <v>763</v>
      </c>
      <c r="B97" s="143"/>
      <c r="C97" s="293"/>
      <c r="D97" s="293"/>
      <c r="E97" s="293"/>
      <c r="F97" s="292" t="s">
        <v>764</v>
      </c>
      <c r="G97" s="143"/>
      <c r="H97" s="143"/>
      <c r="I97" s="289" t="s">
        <v>765</v>
      </c>
      <c r="J97" s="447" t="e">
        <f>'5.3 nutrient amount'!J97/'5.1 Crops and Forage'!J97</f>
        <v>#DIV/0!</v>
      </c>
      <c r="K97" s="447" t="e">
        <f>'5.3 nutrient amount'!K97/'5.1 Crops and Forage'!K97</f>
        <v>#DIV/0!</v>
      </c>
      <c r="L97" s="447" t="e">
        <f>'5.3 nutrient amount'!L97/'5.1 Crops and Forage'!L97</f>
        <v>#DIV/0!</v>
      </c>
      <c r="M97" s="447" t="e">
        <f>'5.3 nutrient amount'!M97/'5.1 Crops and Forage'!M97</f>
        <v>#DIV/0!</v>
      </c>
      <c r="N97" s="447" t="e">
        <f>'5.3 nutrient amount'!N97/'5.1 Crops and Forage'!N97</f>
        <v>#DIV/0!</v>
      </c>
      <c r="O97" s="447">
        <v>0.7</v>
      </c>
      <c r="P97" s="447">
        <v>0.69999999999999973</v>
      </c>
      <c r="Q97" s="447">
        <v>0.70000000000000029</v>
      </c>
      <c r="R97" s="447">
        <v>0.70000000000000007</v>
      </c>
      <c r="S97" s="447">
        <v>0.70000000000000007</v>
      </c>
      <c r="T97" s="447">
        <v>0.70000000000000007</v>
      </c>
      <c r="U97" s="447"/>
      <c r="V97" s="447">
        <v>0.69999999999999984</v>
      </c>
      <c r="W97" s="447">
        <v>0.70000000000000007</v>
      </c>
      <c r="X97" s="447">
        <v>0.7</v>
      </c>
      <c r="Y97" s="447">
        <v>0.70000000000000007</v>
      </c>
      <c r="Z97" s="447"/>
      <c r="AA97" s="447">
        <v>0.70000000000000018</v>
      </c>
      <c r="AB97" s="447">
        <v>0.70000000000000007</v>
      </c>
      <c r="AC97" s="447">
        <v>0.69999999999999973</v>
      </c>
      <c r="AD97" s="447">
        <v>0.69999999999999984</v>
      </c>
      <c r="AE97" s="447">
        <v>0.70000000000000007</v>
      </c>
      <c r="AF97" s="447">
        <v>0.69999999999999984</v>
      </c>
      <c r="AG97" s="447">
        <v>0.7</v>
      </c>
      <c r="AH97" s="447">
        <v>0.70000000000000018</v>
      </c>
      <c r="AI97" s="447">
        <v>0.69999999999999984</v>
      </c>
      <c r="AJ97" s="447">
        <v>0.69999999999999984</v>
      </c>
      <c r="AK97" s="447">
        <v>0.69999999999999973</v>
      </c>
      <c r="AL97" s="447">
        <v>0.69999999999999973</v>
      </c>
      <c r="AM97" s="447">
        <v>0.70000000000000007</v>
      </c>
      <c r="AN97" s="447">
        <v>0.70000000000000007</v>
      </c>
      <c r="AO97" s="447">
        <v>0.7</v>
      </c>
      <c r="AP97" s="447">
        <v>0.7</v>
      </c>
      <c r="AQ97" s="447">
        <v>0.69999999999999984</v>
      </c>
      <c r="AR97" s="447">
        <v>0.69999999999999984</v>
      </c>
      <c r="AS97" s="447">
        <v>0.70000000000000018</v>
      </c>
      <c r="AT97" s="447">
        <v>0.7</v>
      </c>
    </row>
    <row r="98" spans="1:46" x14ac:dyDescent="0.25">
      <c r="A98" s="292" t="s">
        <v>555</v>
      </c>
      <c r="B98" s="143"/>
      <c r="C98" s="293"/>
      <c r="D98" s="293"/>
      <c r="E98" s="293"/>
      <c r="F98" s="292" t="s">
        <v>556</v>
      </c>
      <c r="G98" s="143"/>
      <c r="H98" s="143"/>
      <c r="I98" s="305" t="s">
        <v>766</v>
      </c>
      <c r="J98" s="447" t="e">
        <f>'5.3 nutrient amount'!J98/'5.1 Crops and Forage'!J98</f>
        <v>#DIV/0!</v>
      </c>
      <c r="K98" s="447" t="e">
        <f>'5.3 nutrient amount'!K98/'5.1 Crops and Forage'!K98</f>
        <v>#DIV/0!</v>
      </c>
      <c r="L98" s="447" t="e">
        <f>'5.3 nutrient amount'!L98/'5.1 Crops and Forage'!L98</f>
        <v>#DIV/0!</v>
      </c>
      <c r="M98" s="447" t="e">
        <f>'5.3 nutrient amount'!M98/'5.1 Crops and Forage'!M98</f>
        <v>#DIV/0!</v>
      </c>
      <c r="N98" s="447" t="e">
        <f>'5.3 nutrient amount'!N98/'5.1 Crops and Forage'!N98</f>
        <v>#DIV/0!</v>
      </c>
      <c r="O98" s="447">
        <v>0.79</v>
      </c>
      <c r="P98" s="447">
        <v>0.79</v>
      </c>
      <c r="Q98" s="447">
        <v>0.79</v>
      </c>
      <c r="R98" s="447">
        <v>0.79000000000000015</v>
      </c>
      <c r="S98" s="447">
        <v>0.79000000000000026</v>
      </c>
      <c r="T98" s="447">
        <v>0.79000000000000015</v>
      </c>
      <c r="U98" s="447">
        <v>0.79000000000000037</v>
      </c>
      <c r="V98" s="447">
        <v>0.79000000000000015</v>
      </c>
      <c r="W98" s="447">
        <v>0.79000000000000026</v>
      </c>
      <c r="X98" s="447">
        <v>0.79000000000000026</v>
      </c>
      <c r="Y98" s="447">
        <v>0.79</v>
      </c>
      <c r="Z98" s="447">
        <v>0.79</v>
      </c>
      <c r="AA98" s="447">
        <v>0.79000000000000026</v>
      </c>
      <c r="AB98" s="447">
        <v>0.79</v>
      </c>
      <c r="AC98" s="447">
        <v>0.78999999999999981</v>
      </c>
      <c r="AD98" s="447">
        <v>0.79</v>
      </c>
      <c r="AE98" s="447">
        <v>0.79000000000000015</v>
      </c>
      <c r="AF98" s="447">
        <v>0.79000000000000015</v>
      </c>
      <c r="AG98" s="447">
        <v>0.78999999999999992</v>
      </c>
      <c r="AH98" s="447">
        <v>0.78999999999999992</v>
      </c>
      <c r="AI98" s="447">
        <v>0.79</v>
      </c>
      <c r="AJ98" s="447">
        <v>0.79000000000000026</v>
      </c>
      <c r="AK98" s="447">
        <v>0.78999999999999981</v>
      </c>
      <c r="AL98" s="447">
        <v>0.78999999999999992</v>
      </c>
      <c r="AM98" s="447">
        <v>0.7899999999999997</v>
      </c>
      <c r="AN98" s="447">
        <v>0.79000000000000026</v>
      </c>
      <c r="AO98" s="447">
        <v>0.78999999999999981</v>
      </c>
      <c r="AP98" s="447">
        <v>0.79</v>
      </c>
      <c r="AQ98" s="447">
        <v>0.78999999999999959</v>
      </c>
      <c r="AR98" s="447">
        <v>0.79</v>
      </c>
      <c r="AS98" s="447">
        <v>0.79000000000000037</v>
      </c>
      <c r="AT98" s="447">
        <v>0.78999999999999981</v>
      </c>
    </row>
    <row r="99" spans="1:46" x14ac:dyDescent="0.25">
      <c r="A99" s="284" t="s">
        <v>557</v>
      </c>
      <c r="B99" s="143"/>
      <c r="C99" s="293"/>
      <c r="D99" s="293"/>
      <c r="E99" s="293"/>
      <c r="F99" s="292" t="s">
        <v>558</v>
      </c>
      <c r="G99" s="143"/>
      <c r="H99" s="143"/>
      <c r="I99" s="305" t="s">
        <v>767</v>
      </c>
      <c r="J99" s="447" t="e">
        <f>'5.3 nutrient amount'!J99/'5.1 Crops and Forage'!J99</f>
        <v>#DIV/0!</v>
      </c>
      <c r="K99" s="447" t="e">
        <f>'5.3 nutrient amount'!K99/'5.1 Crops and Forage'!K99</f>
        <v>#DIV/0!</v>
      </c>
      <c r="L99" s="447" t="e">
        <f>'5.3 nutrient amount'!L99/'5.1 Crops and Forage'!L99</f>
        <v>#DIV/0!</v>
      </c>
      <c r="M99" s="447" t="e">
        <f>'5.3 nutrient amount'!M99/'5.1 Crops and Forage'!M99</f>
        <v>#DIV/0!</v>
      </c>
      <c r="N99" s="447" t="e">
        <f>'5.3 nutrient amount'!N99/'5.1 Crops and Forage'!N99</f>
        <v>#DIV/0!</v>
      </c>
      <c r="O99" s="447">
        <v>6.1099999999999994</v>
      </c>
      <c r="P99" s="447">
        <v>6.1099999999999977</v>
      </c>
      <c r="Q99" s="447">
        <v>6.1100000000000012</v>
      </c>
      <c r="R99" s="447">
        <v>6.1100000000000012</v>
      </c>
      <c r="S99" s="447">
        <v>6.1099999999999985</v>
      </c>
      <c r="T99" s="447">
        <v>6.1100000000000021</v>
      </c>
      <c r="U99" s="447">
        <v>6.1100000000000021</v>
      </c>
      <c r="V99" s="447">
        <v>6.1100000000000012</v>
      </c>
      <c r="W99" s="447">
        <v>6.1099999999999977</v>
      </c>
      <c r="X99" s="447">
        <v>6.1100000000000012</v>
      </c>
      <c r="Y99" s="447">
        <v>6.1100000000000021</v>
      </c>
      <c r="Z99" s="447">
        <v>6.1099999999999994</v>
      </c>
      <c r="AA99" s="447">
        <v>6.1099999999999994</v>
      </c>
      <c r="AB99" s="447">
        <v>6.1100000000000012</v>
      </c>
      <c r="AC99" s="447">
        <v>6.1100000000000012</v>
      </c>
      <c r="AD99" s="447">
        <v>6.1100000000000021</v>
      </c>
      <c r="AE99" s="447">
        <v>6.1099999999999994</v>
      </c>
      <c r="AF99" s="447">
        <v>6.1099999999999994</v>
      </c>
      <c r="AG99" s="447">
        <v>6.1100000000000012</v>
      </c>
      <c r="AH99" s="447">
        <v>6.1100000000000012</v>
      </c>
      <c r="AI99" s="447">
        <v>6.1099999999999994</v>
      </c>
      <c r="AJ99" s="447">
        <v>6.1099999999999985</v>
      </c>
      <c r="AK99" s="447">
        <v>6.1099999999999985</v>
      </c>
      <c r="AL99" s="447">
        <v>6.1100000000000012</v>
      </c>
      <c r="AM99" s="447">
        <v>6.11</v>
      </c>
      <c r="AN99" s="447">
        <v>6.11</v>
      </c>
      <c r="AO99" s="447">
        <v>6.11</v>
      </c>
      <c r="AP99" s="447">
        <v>6.11</v>
      </c>
      <c r="AQ99" s="447">
        <v>6.1099999999999994</v>
      </c>
      <c r="AR99" s="447">
        <v>6.11</v>
      </c>
      <c r="AS99" s="447">
        <v>6.11</v>
      </c>
      <c r="AT99" s="447">
        <v>6.1100000000000012</v>
      </c>
    </row>
    <row r="100" spans="1:46" x14ac:dyDescent="0.25">
      <c r="A100" s="292" t="s">
        <v>559</v>
      </c>
      <c r="B100" s="143"/>
      <c r="C100" s="293"/>
      <c r="D100" s="293"/>
      <c r="E100" s="293"/>
      <c r="F100" s="292" t="s">
        <v>560</v>
      </c>
      <c r="G100" s="143"/>
      <c r="H100" s="143"/>
      <c r="I100" s="305" t="s">
        <v>731</v>
      </c>
      <c r="J100" s="447" t="e">
        <f>'5.3 nutrient amount'!J100/'5.1 Crops and Forage'!J100</f>
        <v>#DIV/0!</v>
      </c>
      <c r="K100" s="447" t="e">
        <f>'5.3 nutrient amount'!K100/'5.1 Crops and Forage'!K100</f>
        <v>#DIV/0!</v>
      </c>
      <c r="L100" s="447" t="e">
        <f>'5.3 nutrient amount'!L100/'5.1 Crops and Forage'!L100</f>
        <v>#DIV/0!</v>
      </c>
      <c r="M100" s="447" t="e">
        <f>'5.3 nutrient amount'!M100/'5.1 Crops and Forage'!M100</f>
        <v>#DIV/0!</v>
      </c>
      <c r="N100" s="447" t="e">
        <f>'5.3 nutrient amount'!N100/'5.1 Crops and Forage'!N100</f>
        <v>#DIV/0!</v>
      </c>
      <c r="O100" s="447">
        <v>0.6100000000000001</v>
      </c>
      <c r="P100" s="447">
        <v>0.6100000000000001</v>
      </c>
      <c r="Q100" s="447">
        <v>0.61</v>
      </c>
      <c r="R100" s="447">
        <v>0.6100000000000001</v>
      </c>
      <c r="S100" s="447">
        <v>0.61</v>
      </c>
      <c r="T100" s="447">
        <v>0.6100000000000001</v>
      </c>
      <c r="U100" s="447">
        <v>0.61</v>
      </c>
      <c r="V100" s="447">
        <v>0.61</v>
      </c>
      <c r="W100" s="447">
        <v>0.61</v>
      </c>
      <c r="X100" s="447">
        <v>0.61</v>
      </c>
      <c r="Y100" s="447">
        <v>0.61</v>
      </c>
      <c r="Z100" s="447"/>
      <c r="AA100" s="447">
        <v>0.61</v>
      </c>
      <c r="AB100" s="447">
        <v>0.6100000000000001</v>
      </c>
      <c r="AC100" s="447">
        <v>0.61</v>
      </c>
      <c r="AD100" s="447">
        <v>0.61</v>
      </c>
      <c r="AE100" s="447">
        <v>0.61</v>
      </c>
      <c r="AF100" s="447">
        <v>0.61</v>
      </c>
      <c r="AG100" s="447">
        <v>0.6100000000000001</v>
      </c>
      <c r="AH100" s="447">
        <v>0.60999999999999988</v>
      </c>
      <c r="AI100" s="447">
        <v>0.60999999999999988</v>
      </c>
      <c r="AJ100" s="447">
        <v>0.61</v>
      </c>
      <c r="AK100" s="447">
        <v>0.61</v>
      </c>
      <c r="AL100" s="447">
        <v>0.6100000000000001</v>
      </c>
      <c r="AM100" s="447">
        <v>0.60999999999999988</v>
      </c>
      <c r="AN100" s="447">
        <v>0.61</v>
      </c>
      <c r="AO100" s="447">
        <v>0.61</v>
      </c>
      <c r="AP100" s="447">
        <v>0.61</v>
      </c>
      <c r="AQ100" s="447">
        <v>0.6100000000000001</v>
      </c>
      <c r="AR100" s="447">
        <v>0.61</v>
      </c>
      <c r="AS100" s="447">
        <v>0.61</v>
      </c>
      <c r="AT100" s="447">
        <v>0.6100000000000001</v>
      </c>
    </row>
    <row r="101" spans="1:46" x14ac:dyDescent="0.25">
      <c r="A101" s="328" t="s">
        <v>768</v>
      </c>
      <c r="B101" s="143"/>
      <c r="C101" s="293"/>
      <c r="D101" s="293"/>
      <c r="E101" s="293"/>
      <c r="F101" s="292" t="s">
        <v>769</v>
      </c>
      <c r="G101" s="143"/>
      <c r="H101" s="143"/>
      <c r="I101" s="305" t="s">
        <v>770</v>
      </c>
      <c r="J101" s="447" t="e">
        <f>'5.3 nutrient amount'!J101/'5.1 Crops and Forage'!J101</f>
        <v>#DIV/0!</v>
      </c>
      <c r="K101" s="447" t="e">
        <f>'5.3 nutrient amount'!K101/'5.1 Crops and Forage'!K101</f>
        <v>#DIV/0!</v>
      </c>
      <c r="L101" s="447" t="e">
        <f>'5.3 nutrient amount'!L101/'5.1 Crops and Forage'!L101</f>
        <v>#DIV/0!</v>
      </c>
      <c r="M101" s="447" t="e">
        <f>'5.3 nutrient amount'!M101/'5.1 Crops and Forage'!M101</f>
        <v>#DIV/0!</v>
      </c>
      <c r="N101" s="447" t="e">
        <f>'5.3 nutrient amount'!N101/'5.1 Crops and Forage'!N101</f>
        <v>#DIV/0!</v>
      </c>
      <c r="O101" s="447"/>
      <c r="P101" s="447"/>
      <c r="Q101" s="447"/>
      <c r="R101" s="447"/>
      <c r="S101" s="447"/>
      <c r="T101" s="447"/>
      <c r="U101" s="447"/>
      <c r="V101" s="447">
        <v>0.6100000000000001</v>
      </c>
      <c r="W101" s="447">
        <v>0.61</v>
      </c>
      <c r="X101" s="447">
        <v>0.61</v>
      </c>
      <c r="Y101" s="447">
        <v>0.6100000000000001</v>
      </c>
      <c r="Z101" s="447"/>
      <c r="AA101" s="447">
        <v>0.61</v>
      </c>
      <c r="AB101" s="447">
        <v>0.6100000000000001</v>
      </c>
      <c r="AC101" s="447">
        <v>0.6100000000000001</v>
      </c>
      <c r="AD101" s="447">
        <v>0.61</v>
      </c>
      <c r="AE101" s="447">
        <v>0.61</v>
      </c>
      <c r="AF101" s="447">
        <v>0.61</v>
      </c>
      <c r="AG101" s="447">
        <v>0.61</v>
      </c>
      <c r="AH101" s="447">
        <v>0.61</v>
      </c>
      <c r="AI101" s="447">
        <v>0.61</v>
      </c>
      <c r="AJ101" s="447">
        <v>0.60999999999999988</v>
      </c>
      <c r="AK101" s="447">
        <v>0.61</v>
      </c>
      <c r="AL101" s="447">
        <v>0.61</v>
      </c>
      <c r="AM101" s="447">
        <v>0.6100000000000001</v>
      </c>
      <c r="AN101" s="447">
        <v>0.61</v>
      </c>
      <c r="AO101" s="447">
        <v>0.61</v>
      </c>
      <c r="AP101" s="447">
        <v>0.61</v>
      </c>
      <c r="AQ101" s="447">
        <v>0.61</v>
      </c>
      <c r="AR101" s="447">
        <v>0.61</v>
      </c>
      <c r="AS101" s="447">
        <v>0.61</v>
      </c>
      <c r="AT101" s="447">
        <v>0.61</v>
      </c>
    </row>
    <row r="102" spans="1:46" x14ac:dyDescent="0.25">
      <c r="A102" s="328" t="s">
        <v>771</v>
      </c>
      <c r="B102" s="143"/>
      <c r="C102" s="293"/>
      <c r="D102" s="293"/>
      <c r="E102" s="293"/>
      <c r="F102" s="292" t="s">
        <v>772</v>
      </c>
      <c r="G102" s="143"/>
      <c r="H102" s="143"/>
      <c r="I102" s="305" t="s">
        <v>773</v>
      </c>
      <c r="J102" s="447" t="e">
        <f>'5.3 nutrient amount'!J102/'5.1 Crops and Forage'!J102</f>
        <v>#DIV/0!</v>
      </c>
      <c r="K102" s="447" t="e">
        <f>'5.3 nutrient amount'!K102/'5.1 Crops and Forage'!K102</f>
        <v>#DIV/0!</v>
      </c>
      <c r="L102" s="447" t="e">
        <f>'5.3 nutrient amount'!L102/'5.1 Crops and Forage'!L102</f>
        <v>#DIV/0!</v>
      </c>
      <c r="M102" s="447" t="e">
        <f>'5.3 nutrient amount'!M102/'5.1 Crops and Forage'!M102</f>
        <v>#DIV/0!</v>
      </c>
      <c r="N102" s="447" t="e">
        <f>'5.3 nutrient amount'!N102/'5.1 Crops and Forage'!N102</f>
        <v>#DIV/0!</v>
      </c>
      <c r="O102" s="447"/>
      <c r="P102" s="447"/>
      <c r="Q102" s="447"/>
      <c r="R102" s="447"/>
      <c r="S102" s="447"/>
      <c r="T102" s="447"/>
      <c r="U102" s="447"/>
      <c r="V102" s="447"/>
      <c r="W102" s="447"/>
      <c r="X102" s="447"/>
      <c r="Y102" s="447"/>
      <c r="Z102" s="447"/>
      <c r="AA102" s="447"/>
      <c r="AB102" s="447"/>
      <c r="AC102" s="447"/>
      <c r="AD102" s="447"/>
      <c r="AE102" s="447"/>
      <c r="AF102" s="447"/>
      <c r="AG102" s="447"/>
      <c r="AH102" s="447">
        <v>0.61</v>
      </c>
      <c r="AI102" s="447">
        <v>0.61</v>
      </c>
      <c r="AJ102" s="447">
        <v>0.61</v>
      </c>
      <c r="AK102" s="447">
        <v>0.61</v>
      </c>
      <c r="AL102" s="447">
        <v>0.60999999999999988</v>
      </c>
      <c r="AM102" s="447">
        <v>0.60999999999999988</v>
      </c>
      <c r="AN102" s="447">
        <v>0.61</v>
      </c>
      <c r="AO102" s="447">
        <v>0.61</v>
      </c>
      <c r="AP102" s="447">
        <v>0.6100000000000001</v>
      </c>
      <c r="AQ102" s="447">
        <v>0.61</v>
      </c>
      <c r="AR102" s="447">
        <v>0.6100000000000001</v>
      </c>
      <c r="AS102" s="447">
        <v>0.61000000000000021</v>
      </c>
      <c r="AT102" s="447">
        <v>0.6100000000000001</v>
      </c>
    </row>
    <row r="103" spans="1:46" x14ac:dyDescent="0.25">
      <c r="A103" s="292" t="s">
        <v>561</v>
      </c>
      <c r="B103" s="143"/>
      <c r="C103" s="293"/>
      <c r="D103" s="293"/>
      <c r="E103" s="293"/>
      <c r="F103" s="292" t="s">
        <v>562</v>
      </c>
      <c r="G103" s="143"/>
      <c r="H103" s="143"/>
      <c r="I103" s="305" t="s">
        <v>774</v>
      </c>
      <c r="J103" s="447" t="e">
        <f>'5.3 nutrient amount'!J103/'5.1 Crops and Forage'!J103</f>
        <v>#DIV/0!</v>
      </c>
      <c r="K103" s="447" t="e">
        <f>'5.3 nutrient amount'!K103/'5.1 Crops and Forage'!K103</f>
        <v>#DIV/0!</v>
      </c>
      <c r="L103" s="447" t="e">
        <f>'5.3 nutrient amount'!L103/'5.1 Crops and Forage'!L103</f>
        <v>#DIV/0!</v>
      </c>
      <c r="M103" s="447" t="e">
        <f>'5.3 nutrient amount'!M103/'5.1 Crops and Forage'!M103</f>
        <v>#DIV/0!</v>
      </c>
      <c r="N103" s="447" t="e">
        <f>'5.3 nutrient amount'!N103/'5.1 Crops and Forage'!N103</f>
        <v>#DIV/0!</v>
      </c>
      <c r="O103" s="447">
        <v>1.3862783748854461</v>
      </c>
      <c r="P103" s="447">
        <v>1.3862783748854444</v>
      </c>
      <c r="Q103" s="447">
        <v>1.3862783748854457</v>
      </c>
      <c r="R103" s="447">
        <v>1.386278374885445</v>
      </c>
      <c r="S103" s="447">
        <v>1.3862783748854455</v>
      </c>
      <c r="T103" s="447">
        <v>1.3862783748854448</v>
      </c>
      <c r="U103" s="447">
        <v>1.386278374885445</v>
      </c>
      <c r="V103" s="447">
        <v>1.386278374885445</v>
      </c>
      <c r="W103" s="447">
        <v>1.3862783748854455</v>
      </c>
      <c r="X103" s="447">
        <v>1.3862783748854439</v>
      </c>
      <c r="Y103" s="447">
        <v>1.3862783748854444</v>
      </c>
      <c r="Z103" s="447">
        <v>1.386278374885445</v>
      </c>
      <c r="AA103" s="447">
        <v>1.386278374885445</v>
      </c>
      <c r="AB103" s="447">
        <v>1.3862783748854457</v>
      </c>
      <c r="AC103" s="447">
        <v>1.3862783748854446</v>
      </c>
      <c r="AD103" s="447">
        <v>1.3862783748854439</v>
      </c>
      <c r="AE103" s="447">
        <v>1.3862783748854453</v>
      </c>
      <c r="AF103" s="447">
        <v>1.3862783748854446</v>
      </c>
      <c r="AG103" s="447">
        <v>1.3862783748854453</v>
      </c>
      <c r="AH103" s="447">
        <v>1.3862783748854448</v>
      </c>
      <c r="AI103" s="447">
        <v>1.3862783748854453</v>
      </c>
      <c r="AJ103" s="447">
        <v>1.3862783748854457</v>
      </c>
      <c r="AK103" s="447">
        <v>1.3862783748854446</v>
      </c>
      <c r="AL103" s="447">
        <v>1.3862783748854453</v>
      </c>
      <c r="AM103" s="447">
        <v>1.386278374885445</v>
      </c>
      <c r="AN103" s="447">
        <v>1.386278374885445</v>
      </c>
      <c r="AO103" s="447">
        <v>1.3862783748854455</v>
      </c>
      <c r="AP103" s="447">
        <v>1.386278374885445</v>
      </c>
      <c r="AQ103" s="447">
        <v>1.3862783748854448</v>
      </c>
      <c r="AR103" s="447">
        <v>1.3862783748854448</v>
      </c>
      <c r="AS103" s="447">
        <v>1.3862783748854453</v>
      </c>
      <c r="AT103" s="447">
        <v>1.3862783748854457</v>
      </c>
    </row>
    <row r="104" spans="1:46" x14ac:dyDescent="0.25">
      <c r="A104" s="284" t="s">
        <v>563</v>
      </c>
      <c r="B104" s="143"/>
      <c r="C104" s="293"/>
      <c r="D104" s="293"/>
      <c r="E104" s="292"/>
      <c r="F104" s="292" t="s">
        <v>564</v>
      </c>
      <c r="G104" s="143"/>
      <c r="H104" s="143"/>
      <c r="I104" s="305" t="s">
        <v>775</v>
      </c>
      <c r="J104" s="350"/>
      <c r="K104" s="350"/>
      <c r="L104" s="350"/>
      <c r="M104" s="350"/>
      <c r="N104" s="350"/>
      <c r="O104" s="350"/>
      <c r="P104" s="350"/>
      <c r="Q104" s="350"/>
      <c r="R104" s="350"/>
      <c r="S104" s="350"/>
      <c r="T104" s="350"/>
      <c r="U104" s="350"/>
      <c r="V104" s="350"/>
      <c r="W104" s="350"/>
      <c r="X104" s="350"/>
      <c r="Y104" s="350"/>
      <c r="Z104" s="350"/>
      <c r="AA104" s="350"/>
      <c r="AB104" s="350"/>
      <c r="AC104" s="350"/>
      <c r="AD104" s="350"/>
      <c r="AE104" s="350"/>
      <c r="AF104" s="350"/>
      <c r="AG104" s="350"/>
      <c r="AH104" s="350"/>
      <c r="AI104" s="350"/>
      <c r="AJ104" s="350"/>
      <c r="AK104" s="350"/>
      <c r="AL104" s="350"/>
      <c r="AM104" s="350"/>
      <c r="AN104" s="350"/>
      <c r="AO104" s="350"/>
      <c r="AP104" s="350"/>
      <c r="AQ104" s="350"/>
      <c r="AR104" s="350"/>
      <c r="AS104" s="350"/>
      <c r="AT104" s="350"/>
    </row>
    <row r="105" spans="1:46" x14ac:dyDescent="0.25">
      <c r="A105" s="293" t="s">
        <v>322</v>
      </c>
      <c r="B105" s="293"/>
      <c r="C105" s="293"/>
      <c r="D105" s="293"/>
      <c r="E105" s="293" t="s">
        <v>323</v>
      </c>
      <c r="F105" s="292"/>
      <c r="G105" s="143"/>
      <c r="H105" s="143"/>
      <c r="I105" s="305" t="s">
        <v>776</v>
      </c>
      <c r="J105" s="352"/>
      <c r="K105" s="352"/>
      <c r="L105" s="352"/>
      <c r="M105" s="352"/>
      <c r="N105" s="352"/>
      <c r="O105" s="352"/>
      <c r="P105" s="352"/>
      <c r="Q105" s="352"/>
      <c r="R105" s="352"/>
      <c r="S105" s="352"/>
      <c r="T105" s="352"/>
      <c r="U105" s="352"/>
      <c r="V105" s="352"/>
      <c r="W105" s="352"/>
      <c r="X105" s="352"/>
      <c r="Y105" s="352"/>
      <c r="Z105" s="352"/>
      <c r="AA105" s="352"/>
      <c r="AB105" s="352"/>
      <c r="AC105" s="352"/>
      <c r="AD105" s="352"/>
      <c r="AE105" s="352"/>
      <c r="AF105" s="352"/>
      <c r="AG105" s="352"/>
      <c r="AH105" s="352"/>
      <c r="AI105" s="352"/>
      <c r="AJ105" s="352"/>
      <c r="AK105" s="352"/>
      <c r="AL105" s="352"/>
      <c r="AM105" s="352"/>
      <c r="AN105" s="352"/>
      <c r="AO105" s="352"/>
      <c r="AP105" s="352"/>
      <c r="AQ105" s="352"/>
      <c r="AR105" s="352"/>
      <c r="AS105" s="352"/>
      <c r="AT105" s="352"/>
    </row>
    <row r="106" spans="1:46" x14ac:dyDescent="0.25">
      <c r="A106" s="293" t="s">
        <v>324</v>
      </c>
      <c r="B106" s="293"/>
      <c r="C106" s="293"/>
      <c r="D106" s="293"/>
      <c r="E106" s="293"/>
      <c r="F106" s="292" t="s">
        <v>325</v>
      </c>
      <c r="G106" s="143"/>
      <c r="H106" s="143"/>
      <c r="I106" s="305" t="s">
        <v>777</v>
      </c>
      <c r="J106" s="447" t="e">
        <f>'5.3 nutrient amount'!J106/'5.1 Crops and Forage'!J106</f>
        <v>#DIV/0!</v>
      </c>
      <c r="K106" s="447" t="e">
        <f>'5.3 nutrient amount'!K106/'5.1 Crops and Forage'!K106</f>
        <v>#DIV/0!</v>
      </c>
      <c r="L106" s="447" t="e">
        <f>'5.3 nutrient amount'!L106/'5.1 Crops and Forage'!L106</f>
        <v>#DIV/0!</v>
      </c>
      <c r="M106" s="447" t="e">
        <f>'5.3 nutrient amount'!M106/'5.1 Crops and Forage'!M106</f>
        <v>#DIV/0!</v>
      </c>
      <c r="N106" s="447" t="e">
        <f>'5.3 nutrient amount'!N106/'5.1 Crops and Forage'!N106</f>
        <v>#DIV/0!</v>
      </c>
      <c r="O106" s="447">
        <v>0.58916830932631381</v>
      </c>
      <c r="P106" s="447">
        <v>0.58916830932631403</v>
      </c>
      <c r="Q106" s="447">
        <v>0.58916830932631381</v>
      </c>
      <c r="R106" s="447">
        <v>0.58916830932631425</v>
      </c>
      <c r="S106" s="447">
        <v>0.58916830932631437</v>
      </c>
      <c r="T106" s="447">
        <v>0.58916830932631414</v>
      </c>
      <c r="U106" s="447">
        <v>0.58916830932631403</v>
      </c>
      <c r="V106" s="447">
        <v>0.58916830932631403</v>
      </c>
      <c r="W106" s="447">
        <v>0.58916830932631392</v>
      </c>
      <c r="X106" s="447">
        <v>0.58916830932631448</v>
      </c>
      <c r="Y106" s="447">
        <v>0.58916830932631392</v>
      </c>
      <c r="Z106" s="447">
        <v>0.58916830932631414</v>
      </c>
      <c r="AA106" s="447">
        <v>0.58916830932631414</v>
      </c>
      <c r="AB106" s="447">
        <v>0.58916830932631448</v>
      </c>
      <c r="AC106" s="447">
        <v>0.58916830932631381</v>
      </c>
      <c r="AD106" s="447">
        <v>0.58916830932631425</v>
      </c>
      <c r="AE106" s="447">
        <v>0.58916830932631425</v>
      </c>
      <c r="AF106" s="447">
        <v>0.58916830932631414</v>
      </c>
      <c r="AG106" s="447">
        <v>0.58916830932631448</v>
      </c>
      <c r="AH106" s="447">
        <v>0.58916830932631414</v>
      </c>
      <c r="AI106" s="447">
        <v>0.58916830932631403</v>
      </c>
      <c r="AJ106" s="447">
        <v>0.58916830932631437</v>
      </c>
      <c r="AK106" s="447">
        <v>0.58916830932631425</v>
      </c>
      <c r="AL106" s="447">
        <v>0.58916830932631448</v>
      </c>
      <c r="AM106" s="447">
        <v>0.58916830932631403</v>
      </c>
      <c r="AN106" s="447">
        <v>0.58916830932631392</v>
      </c>
      <c r="AO106" s="447">
        <v>0.58916830932631392</v>
      </c>
      <c r="AP106" s="447">
        <v>0.58916830932631414</v>
      </c>
      <c r="AQ106" s="447">
        <v>0.58916830932631437</v>
      </c>
      <c r="AR106" s="447">
        <v>0.58916830932631381</v>
      </c>
      <c r="AS106" s="447">
        <v>0.58916830932631414</v>
      </c>
      <c r="AT106" s="447">
        <v>0.58916830932631448</v>
      </c>
    </row>
    <row r="107" spans="1:46" x14ac:dyDescent="0.25">
      <c r="A107" s="293" t="s">
        <v>326</v>
      </c>
      <c r="B107" s="293"/>
      <c r="C107" s="293"/>
      <c r="D107" s="293"/>
      <c r="E107" s="293"/>
      <c r="F107" s="292" t="s">
        <v>327</v>
      </c>
      <c r="G107" s="143"/>
      <c r="H107" s="143"/>
      <c r="I107" s="305" t="s">
        <v>778</v>
      </c>
      <c r="J107" s="447" t="e">
        <f>'5.3 nutrient amount'!J107/'5.1 Crops and Forage'!J107</f>
        <v>#DIV/0!</v>
      </c>
      <c r="K107" s="447" t="e">
        <f>'5.3 nutrient amount'!K107/'5.1 Crops and Forage'!K107</f>
        <v>#DIV/0!</v>
      </c>
      <c r="L107" s="447" t="e">
        <f>'5.3 nutrient amount'!L107/'5.1 Crops and Forage'!L107</f>
        <v>#DIV/0!</v>
      </c>
      <c r="M107" s="447" t="e">
        <f>'5.3 nutrient amount'!M107/'5.1 Crops and Forage'!M107</f>
        <v>#DIV/0!</v>
      </c>
      <c r="N107" s="447" t="e">
        <f>'5.3 nutrient amount'!N107/'5.1 Crops and Forage'!N107</f>
        <v>#DIV/0!</v>
      </c>
      <c r="O107" s="447">
        <v>0.56007357800155766</v>
      </c>
      <c r="P107" s="447">
        <v>0.56007357800155799</v>
      </c>
      <c r="Q107" s="447">
        <v>0.56007357800155788</v>
      </c>
      <c r="R107" s="447">
        <v>0.56007357800155788</v>
      </c>
      <c r="S107" s="447">
        <v>0.56007357800155788</v>
      </c>
      <c r="T107" s="447">
        <v>0.56007357800155788</v>
      </c>
      <c r="U107" s="447">
        <v>0.56007357800155788</v>
      </c>
      <c r="V107" s="447">
        <v>0.56007357800155799</v>
      </c>
      <c r="W107" s="447">
        <v>0.56007357800155788</v>
      </c>
      <c r="X107" s="447">
        <v>0.56007357800155788</v>
      </c>
      <c r="Y107" s="447">
        <v>0.56007357800155777</v>
      </c>
      <c r="Z107" s="447">
        <v>0.56007357800155777</v>
      </c>
      <c r="AA107" s="447">
        <v>0.5600735780015581</v>
      </c>
      <c r="AB107" s="447">
        <v>0.56007357800155777</v>
      </c>
      <c r="AC107" s="447">
        <v>0.56007357800155777</v>
      </c>
      <c r="AD107" s="447">
        <v>0.56007357800155766</v>
      </c>
      <c r="AE107" s="447">
        <v>0.56007357800155799</v>
      </c>
      <c r="AF107" s="447">
        <v>0.56007357800155777</v>
      </c>
      <c r="AG107" s="447">
        <v>0.56007357800155788</v>
      </c>
      <c r="AH107" s="447">
        <v>0.56007357800155799</v>
      </c>
      <c r="AI107" s="447">
        <v>0.56007357800155788</v>
      </c>
      <c r="AJ107" s="447">
        <v>0.56007357800155799</v>
      </c>
      <c r="AK107" s="447">
        <v>0.56007357800155788</v>
      </c>
      <c r="AL107" s="447">
        <v>0.56007357800155788</v>
      </c>
      <c r="AM107" s="447">
        <v>0.5600735780015581</v>
      </c>
      <c r="AN107" s="447">
        <v>0.56007357800155788</v>
      </c>
      <c r="AO107" s="447">
        <v>0.56007357800155799</v>
      </c>
      <c r="AP107" s="447">
        <v>0.56007357800155788</v>
      </c>
      <c r="AQ107" s="447">
        <v>0.56007357800155788</v>
      </c>
      <c r="AR107" s="447">
        <v>0.56007357800155799</v>
      </c>
      <c r="AS107" s="447">
        <v>0.56007357800155788</v>
      </c>
      <c r="AT107" s="447">
        <v>0.56007357800155788</v>
      </c>
    </row>
    <row r="108" spans="1:46" x14ac:dyDescent="0.25">
      <c r="A108" s="292" t="s">
        <v>565</v>
      </c>
      <c r="B108" s="143"/>
      <c r="C108" s="293"/>
      <c r="D108" s="293"/>
      <c r="E108" s="293"/>
      <c r="F108" s="292" t="s">
        <v>566</v>
      </c>
      <c r="G108" s="143"/>
      <c r="H108" s="143"/>
      <c r="I108" s="305" t="s">
        <v>779</v>
      </c>
      <c r="J108" s="447" t="e">
        <f>'5.3 nutrient amount'!J108/'5.1 Crops and Forage'!J108</f>
        <v>#DIV/0!</v>
      </c>
      <c r="K108" s="447" t="e">
        <f>'5.3 nutrient amount'!K108/'5.1 Crops and Forage'!K108</f>
        <v>#DIV/0!</v>
      </c>
      <c r="L108" s="447" t="e">
        <f>'5.3 nutrient amount'!L108/'5.1 Crops and Forage'!L108</f>
        <v>#DIV/0!</v>
      </c>
      <c r="M108" s="447" t="e">
        <f>'5.3 nutrient amount'!M108/'5.1 Crops and Forage'!M108</f>
        <v>#DIV/0!</v>
      </c>
      <c r="N108" s="447" t="e">
        <f>'5.3 nutrient amount'!N108/'5.1 Crops and Forage'!N108</f>
        <v>#DIV/0!</v>
      </c>
      <c r="O108" s="447">
        <v>1.0899999999999999</v>
      </c>
      <c r="P108" s="447">
        <v>1.0899999999999996</v>
      </c>
      <c r="Q108" s="447">
        <v>1.0900000000000005</v>
      </c>
      <c r="R108" s="447">
        <v>1.0900000000000005</v>
      </c>
      <c r="S108" s="447">
        <v>1.0900000000000005</v>
      </c>
      <c r="T108" s="447">
        <v>1.0900000000000005</v>
      </c>
      <c r="U108" s="447">
        <v>1.0900000000000003</v>
      </c>
      <c r="V108" s="447">
        <v>1.0900000000000005</v>
      </c>
      <c r="W108" s="447">
        <v>1.0900000000000001</v>
      </c>
      <c r="X108" s="447">
        <v>1.0900000000000001</v>
      </c>
      <c r="Y108" s="447">
        <v>1.0899999999999999</v>
      </c>
      <c r="Z108" s="447"/>
      <c r="AA108" s="447">
        <v>1.0900000000000001</v>
      </c>
      <c r="AB108" s="447">
        <v>1.0899999999999999</v>
      </c>
      <c r="AC108" s="447">
        <v>1.0900000000000001</v>
      </c>
      <c r="AD108" s="447">
        <v>1.0900000000000001</v>
      </c>
      <c r="AE108" s="447">
        <v>1.0900000000000003</v>
      </c>
      <c r="AF108" s="447">
        <v>1.0900000000000001</v>
      </c>
      <c r="AG108" s="447">
        <v>1.0899999999999999</v>
      </c>
      <c r="AH108" s="447">
        <v>1.0900000000000003</v>
      </c>
      <c r="AI108" s="447">
        <v>1.0900000000000003</v>
      </c>
      <c r="AJ108" s="447">
        <v>1.0900000000000005</v>
      </c>
      <c r="AK108" s="447">
        <v>1.0900000000000001</v>
      </c>
      <c r="AL108" s="447">
        <v>1.0900000000000001</v>
      </c>
      <c r="AM108" s="447">
        <v>1.0900000000000001</v>
      </c>
      <c r="AN108" s="447">
        <v>1.0899999999999999</v>
      </c>
      <c r="AO108" s="447">
        <v>1.0899999999999999</v>
      </c>
      <c r="AP108" s="447">
        <v>1.0900000000000001</v>
      </c>
      <c r="AQ108" s="447">
        <v>1.0900000000000001</v>
      </c>
      <c r="AR108" s="447">
        <v>1.0900000000000003</v>
      </c>
      <c r="AS108" s="447">
        <v>1.0900000000000001</v>
      </c>
      <c r="AT108" s="447">
        <v>1.0899999999999999</v>
      </c>
    </row>
    <row r="109" spans="1:46" x14ac:dyDescent="0.25">
      <c r="A109" s="293" t="s">
        <v>328</v>
      </c>
      <c r="B109" s="293"/>
      <c r="C109" s="293"/>
      <c r="D109" s="293"/>
      <c r="E109" s="293"/>
      <c r="F109" s="292" t="s">
        <v>329</v>
      </c>
      <c r="G109" s="143"/>
      <c r="H109" s="143"/>
      <c r="I109" s="305" t="s">
        <v>780</v>
      </c>
      <c r="J109" s="447" t="e">
        <f>'5.3 nutrient amount'!J109/'5.1 Crops and Forage'!J109</f>
        <v>#DIV/0!</v>
      </c>
      <c r="K109" s="447" t="e">
        <f>'5.3 nutrient amount'!K109/'5.1 Crops and Forage'!K109</f>
        <v>#DIV/0!</v>
      </c>
      <c r="L109" s="447" t="e">
        <f>'5.3 nutrient amount'!L109/'5.1 Crops and Forage'!L109</f>
        <v>#DIV/0!</v>
      </c>
      <c r="M109" s="447" t="e">
        <f>'5.3 nutrient amount'!M109/'5.1 Crops and Forage'!M109</f>
        <v>#DIV/0!</v>
      </c>
      <c r="N109" s="447" t="e">
        <f>'5.3 nutrient amount'!N109/'5.1 Crops and Forage'!N109</f>
        <v>#DIV/0!</v>
      </c>
      <c r="O109" s="447">
        <v>0.63281040631344854</v>
      </c>
      <c r="P109" s="447">
        <v>0.63281040631344831</v>
      </c>
      <c r="Q109" s="447">
        <v>0.63281040631344843</v>
      </c>
      <c r="R109" s="447">
        <v>0.63281040631344898</v>
      </c>
      <c r="S109" s="447">
        <v>0.63281040631344854</v>
      </c>
      <c r="T109" s="447">
        <v>0.63281040631344831</v>
      </c>
      <c r="U109" s="447">
        <v>0.63281040631344854</v>
      </c>
      <c r="V109" s="447">
        <v>0.63281040631344831</v>
      </c>
      <c r="W109" s="447">
        <v>0.63281040631344865</v>
      </c>
      <c r="X109" s="447">
        <v>0.63281040631344876</v>
      </c>
      <c r="Y109" s="447">
        <v>0.63281040631344843</v>
      </c>
      <c r="Z109" s="447">
        <v>0.63281040631344854</v>
      </c>
      <c r="AA109" s="447">
        <v>0.63281040631344843</v>
      </c>
      <c r="AB109" s="447">
        <v>0.63281040631344831</v>
      </c>
      <c r="AC109" s="447">
        <v>0.63281040631344831</v>
      </c>
      <c r="AD109" s="447">
        <v>0.63281040631344843</v>
      </c>
      <c r="AE109" s="447">
        <v>0.63281040631344831</v>
      </c>
      <c r="AF109" s="447">
        <v>0.63281040631344876</v>
      </c>
      <c r="AG109" s="447">
        <v>0.63281040631344831</v>
      </c>
      <c r="AH109" s="447">
        <v>0.63281040631344865</v>
      </c>
      <c r="AI109" s="447">
        <v>0.63281040631344854</v>
      </c>
      <c r="AJ109" s="447">
        <v>0.63281040631344854</v>
      </c>
      <c r="AK109" s="447">
        <v>0.63281040631344865</v>
      </c>
      <c r="AL109" s="447">
        <v>0.63281040631344843</v>
      </c>
      <c r="AM109" s="447">
        <v>0.63281040631344854</v>
      </c>
      <c r="AN109" s="447">
        <v>0.63281040631344843</v>
      </c>
      <c r="AO109" s="447">
        <v>0.63281040631344887</v>
      </c>
      <c r="AP109" s="447">
        <v>0.63281040631344865</v>
      </c>
      <c r="AQ109" s="447">
        <v>0.63281040631344831</v>
      </c>
      <c r="AR109" s="447">
        <v>0.63281040631344854</v>
      </c>
      <c r="AS109" s="447">
        <v>0.63281040631344865</v>
      </c>
      <c r="AT109" s="447">
        <v>0.63281040631344854</v>
      </c>
    </row>
    <row r="110" spans="1:46" x14ac:dyDescent="0.25">
      <c r="A110" s="293" t="s">
        <v>330</v>
      </c>
      <c r="B110" s="293"/>
      <c r="C110" s="293"/>
      <c r="D110" s="293"/>
      <c r="E110" s="293"/>
      <c r="F110" s="292" t="s">
        <v>331</v>
      </c>
      <c r="G110" s="143"/>
      <c r="H110" s="143"/>
      <c r="I110" s="305" t="s">
        <v>781</v>
      </c>
      <c r="J110" s="447" t="e">
        <f>'5.3 nutrient amount'!J110/'5.1 Crops and Forage'!J110</f>
        <v>#DIV/0!</v>
      </c>
      <c r="K110" s="447" t="e">
        <f>'5.3 nutrient amount'!K110/'5.1 Crops and Forage'!K110</f>
        <v>#DIV/0!</v>
      </c>
      <c r="L110" s="447" t="e">
        <f>'5.3 nutrient amount'!L110/'5.1 Crops and Forage'!L110</f>
        <v>#DIV/0!</v>
      </c>
      <c r="M110" s="447" t="e">
        <f>'5.3 nutrient amount'!M110/'5.1 Crops and Forage'!M110</f>
        <v>#DIV/0!</v>
      </c>
      <c r="N110" s="447" t="e">
        <f>'5.3 nutrient amount'!N110/'5.1 Crops and Forage'!N110</f>
        <v>#DIV/0!</v>
      </c>
      <c r="O110" s="447">
        <v>0.4276925504739168</v>
      </c>
      <c r="P110" s="447">
        <v>0.42769255047391702</v>
      </c>
      <c r="Q110" s="447">
        <v>0.42769255047391685</v>
      </c>
      <c r="R110" s="447">
        <v>0.42769255047391658</v>
      </c>
      <c r="S110" s="447">
        <v>0.42769255047391663</v>
      </c>
      <c r="T110" s="447">
        <v>0.42769255047391685</v>
      </c>
      <c r="U110" s="447">
        <v>0.4276925504739168</v>
      </c>
      <c r="V110" s="447">
        <v>0.42769255047391713</v>
      </c>
      <c r="W110" s="447">
        <v>0.4276925504739168</v>
      </c>
      <c r="X110" s="447">
        <v>0.42769255047391685</v>
      </c>
      <c r="Y110" s="447">
        <v>0.42769255047391697</v>
      </c>
      <c r="Z110" s="447">
        <v>0.42769255047391719</v>
      </c>
      <c r="AA110" s="447">
        <v>0.42769255047391691</v>
      </c>
      <c r="AB110" s="447">
        <v>0.42769255047391708</v>
      </c>
      <c r="AC110" s="447">
        <v>0.42769255047391702</v>
      </c>
      <c r="AD110" s="447">
        <v>0.42769255047391697</v>
      </c>
      <c r="AE110" s="447">
        <v>0.42769255047391685</v>
      </c>
      <c r="AF110" s="447">
        <v>0.42769255047391691</v>
      </c>
      <c r="AG110" s="447">
        <v>0.42769255047391702</v>
      </c>
      <c r="AH110" s="447">
        <v>0.4276925504739168</v>
      </c>
      <c r="AI110" s="447">
        <v>0.42769255047391713</v>
      </c>
      <c r="AJ110" s="447">
        <v>0.42769255047391685</v>
      </c>
      <c r="AK110" s="447">
        <v>0.4276925504739168</v>
      </c>
      <c r="AL110" s="447">
        <v>0.42769255047391685</v>
      </c>
      <c r="AM110" s="447">
        <v>0.4276925504739168</v>
      </c>
      <c r="AN110" s="447">
        <v>0.42769255047391685</v>
      </c>
      <c r="AO110" s="447">
        <v>0.42769255047391674</v>
      </c>
      <c r="AP110" s="447">
        <v>0.42769255047391663</v>
      </c>
      <c r="AQ110" s="447">
        <v>0.42769255047391685</v>
      </c>
      <c r="AR110" s="447">
        <v>0.42769255047391713</v>
      </c>
      <c r="AS110" s="447">
        <v>0.42769255047391708</v>
      </c>
      <c r="AT110" s="447">
        <v>0.42769255047391735</v>
      </c>
    </row>
    <row r="111" spans="1:46" x14ac:dyDescent="0.25">
      <c r="A111" s="329" t="s">
        <v>310</v>
      </c>
      <c r="B111" s="283"/>
      <c r="C111" s="283"/>
      <c r="D111" s="283"/>
      <c r="E111" s="143"/>
      <c r="F111" s="283" t="s">
        <v>311</v>
      </c>
      <c r="G111" s="283"/>
      <c r="H111" s="283"/>
      <c r="I111" s="297" t="s">
        <v>782</v>
      </c>
      <c r="J111" s="447" t="e">
        <f>'5.3 nutrient amount'!J111/'5.1 Crops and Forage'!J111</f>
        <v>#DIV/0!</v>
      </c>
      <c r="K111" s="447" t="e">
        <f>'5.3 nutrient amount'!K111/'5.1 Crops and Forage'!K111</f>
        <v>#DIV/0!</v>
      </c>
      <c r="L111" s="447" t="e">
        <f>'5.3 nutrient amount'!L111/'5.1 Crops and Forage'!L111</f>
        <v>#DIV/0!</v>
      </c>
      <c r="M111" s="447" t="e">
        <f>'5.3 nutrient amount'!M111/'5.1 Crops and Forage'!M111</f>
        <v>#DIV/0!</v>
      </c>
      <c r="N111" s="447" t="e">
        <f>'5.3 nutrient amount'!N111/'5.1 Crops and Forage'!N111</f>
        <v>#DIV/0!</v>
      </c>
      <c r="O111" s="447">
        <v>1.96</v>
      </c>
      <c r="P111" s="447">
        <v>1.9600000000000011</v>
      </c>
      <c r="Q111" s="447">
        <v>1.9599999999999993</v>
      </c>
      <c r="R111" s="447">
        <v>1.9600000000000002</v>
      </c>
      <c r="S111" s="447">
        <v>1.9600000000000004</v>
      </c>
      <c r="T111" s="447">
        <v>1.9600000000000009</v>
      </c>
      <c r="U111" s="447">
        <v>1.9599999999999986</v>
      </c>
      <c r="V111" s="447">
        <v>1.9600000000000009</v>
      </c>
      <c r="W111" s="447">
        <v>1.9600000000000017</v>
      </c>
      <c r="X111" s="447">
        <v>1.96</v>
      </c>
      <c r="Y111" s="447">
        <v>1.9600000000000002</v>
      </c>
      <c r="Z111" s="447">
        <v>1.9599999999999991</v>
      </c>
      <c r="AA111" s="447">
        <v>1.96</v>
      </c>
      <c r="AB111" s="447">
        <v>1.9599999999999989</v>
      </c>
      <c r="AC111" s="447">
        <v>1.9600000000000013</v>
      </c>
      <c r="AD111" s="447">
        <v>1.96</v>
      </c>
      <c r="AE111" s="447">
        <v>1.96</v>
      </c>
      <c r="AF111" s="447">
        <v>1.9600000000000009</v>
      </c>
      <c r="AG111" s="447">
        <v>1.96</v>
      </c>
      <c r="AH111" s="447">
        <v>1.9599999999999993</v>
      </c>
      <c r="AI111" s="447">
        <v>1.9600000000000006</v>
      </c>
      <c r="AJ111" s="447">
        <v>1.96</v>
      </c>
      <c r="AK111" s="447">
        <v>1.9599999999999997</v>
      </c>
      <c r="AL111" s="447">
        <v>1.9600000000000006</v>
      </c>
      <c r="AM111" s="447">
        <v>1.9600000000000002</v>
      </c>
      <c r="AN111" s="447">
        <v>1.9599999999999997</v>
      </c>
      <c r="AO111" s="447">
        <v>1.96</v>
      </c>
      <c r="AP111" s="447">
        <v>1.9599999999999991</v>
      </c>
      <c r="AQ111" s="447">
        <v>1.9600000000000004</v>
      </c>
      <c r="AR111" s="447">
        <v>1.9600000000000002</v>
      </c>
      <c r="AS111" s="447">
        <v>1.9599999999999995</v>
      </c>
      <c r="AT111" s="447">
        <v>1.9599999999999993</v>
      </c>
    </row>
    <row r="112" spans="1:46" x14ac:dyDescent="0.25">
      <c r="A112" s="292" t="s">
        <v>567</v>
      </c>
      <c r="B112" s="143"/>
      <c r="C112" s="293"/>
      <c r="D112" s="293"/>
      <c r="E112" s="293"/>
      <c r="F112" s="292" t="s">
        <v>568</v>
      </c>
      <c r="G112" s="143"/>
      <c r="H112" s="143"/>
      <c r="I112" s="305" t="s">
        <v>783</v>
      </c>
      <c r="J112" s="352"/>
      <c r="K112" s="352"/>
      <c r="L112" s="352"/>
      <c r="M112" s="352"/>
      <c r="N112" s="352"/>
      <c r="O112" s="352"/>
      <c r="P112" s="352"/>
      <c r="Q112" s="352"/>
      <c r="R112" s="352"/>
      <c r="S112" s="352"/>
      <c r="T112" s="352"/>
      <c r="U112" s="352"/>
      <c r="V112" s="352"/>
      <c r="W112" s="352"/>
      <c r="X112" s="352"/>
      <c r="Y112" s="352"/>
      <c r="Z112" s="352"/>
      <c r="AA112" s="352"/>
      <c r="AB112" s="352"/>
      <c r="AC112" s="352"/>
      <c r="AD112" s="352"/>
      <c r="AE112" s="352"/>
      <c r="AF112" s="352"/>
      <c r="AG112" s="352"/>
      <c r="AH112" s="352"/>
      <c r="AI112" s="352"/>
      <c r="AJ112" s="352"/>
      <c r="AK112" s="352"/>
      <c r="AL112" s="352"/>
      <c r="AM112" s="352"/>
      <c r="AN112" s="352"/>
      <c r="AO112" s="352"/>
      <c r="AP112" s="352"/>
      <c r="AQ112" s="352"/>
      <c r="AR112" s="352"/>
      <c r="AS112" s="352"/>
      <c r="AT112" s="352"/>
    </row>
    <row r="113" spans="1:46" x14ac:dyDescent="0.25">
      <c r="A113" s="292" t="s">
        <v>569</v>
      </c>
      <c r="B113" s="143"/>
      <c r="C113" s="293"/>
      <c r="D113" s="293"/>
      <c r="E113" s="293"/>
      <c r="F113" s="143"/>
      <c r="G113" s="292" t="s">
        <v>570</v>
      </c>
      <c r="H113" s="292"/>
      <c r="I113" s="289" t="s">
        <v>784</v>
      </c>
      <c r="J113" s="447" t="e">
        <f>'5.3 nutrient amount'!J113/'5.1 Crops and Forage'!J113</f>
        <v>#DIV/0!</v>
      </c>
      <c r="K113" s="447" t="e">
        <f>'5.3 nutrient amount'!K113/'5.1 Crops and Forage'!K113</f>
        <v>#DIV/0!</v>
      </c>
      <c r="L113" s="447" t="e">
        <f>'5.3 nutrient amount'!L113/'5.1 Crops and Forage'!L113</f>
        <v>#DIV/0!</v>
      </c>
      <c r="M113" s="447" t="e">
        <f>'5.3 nutrient amount'!M113/'5.1 Crops and Forage'!M113</f>
        <v>#DIV/0!</v>
      </c>
      <c r="N113" s="447" t="e">
        <f>'5.3 nutrient amount'!N113/'5.1 Crops and Forage'!N113</f>
        <v>#DIV/0!</v>
      </c>
      <c r="O113" s="447">
        <v>0.68554460683956941</v>
      </c>
      <c r="P113" s="447">
        <v>0.6855446068395693</v>
      </c>
      <c r="Q113" s="447">
        <v>0.68554460683956897</v>
      </c>
      <c r="R113" s="447">
        <v>0.68554460683956897</v>
      </c>
      <c r="S113" s="447">
        <v>0.68554460683956897</v>
      </c>
      <c r="T113" s="447">
        <v>0.68554460683956897</v>
      </c>
      <c r="U113" s="447">
        <v>0.6855446068395693</v>
      </c>
      <c r="V113" s="447">
        <v>0.68554460683956919</v>
      </c>
      <c r="W113" s="447">
        <v>0.68554460683956919</v>
      </c>
      <c r="X113" s="447">
        <v>0.68554460683956941</v>
      </c>
      <c r="Y113" s="447">
        <v>0.68554460683956886</v>
      </c>
      <c r="Z113" s="447">
        <v>0.68554460683956908</v>
      </c>
      <c r="AA113" s="447">
        <v>0.68554460683956886</v>
      </c>
      <c r="AB113" s="447">
        <v>0.68554460683956919</v>
      </c>
      <c r="AC113" s="447">
        <v>0.68554460683956875</v>
      </c>
      <c r="AD113" s="447">
        <v>0.68554460683956886</v>
      </c>
      <c r="AE113" s="447">
        <v>0.68554460683956886</v>
      </c>
      <c r="AF113" s="447">
        <v>0.68554460683956875</v>
      </c>
      <c r="AG113" s="447">
        <v>0.68554460683956908</v>
      </c>
      <c r="AH113" s="447">
        <v>0.68554460683956908</v>
      </c>
      <c r="AI113" s="447">
        <v>0.68554460683956886</v>
      </c>
      <c r="AJ113" s="447">
        <v>0.68554460683956886</v>
      </c>
      <c r="AK113" s="447">
        <v>0.68554460683956897</v>
      </c>
      <c r="AL113" s="447">
        <v>0.68554460683956875</v>
      </c>
      <c r="AM113" s="447">
        <v>0.68554460683956897</v>
      </c>
      <c r="AN113" s="447">
        <v>0.68554460683956908</v>
      </c>
      <c r="AO113" s="447">
        <v>0.6855446068395693</v>
      </c>
      <c r="AP113" s="447">
        <v>0.68554460683956908</v>
      </c>
      <c r="AQ113" s="447">
        <v>0.68554460683956908</v>
      </c>
      <c r="AR113" s="447">
        <v>0.68554460683956908</v>
      </c>
      <c r="AS113" s="447">
        <v>0.68554460683956919</v>
      </c>
      <c r="AT113" s="447">
        <v>0.68554460683956897</v>
      </c>
    </row>
    <row r="114" spans="1:46" x14ac:dyDescent="0.25">
      <c r="A114" s="292" t="s">
        <v>571</v>
      </c>
      <c r="B114" s="143"/>
      <c r="C114" s="293"/>
      <c r="D114" s="293"/>
      <c r="E114" s="293"/>
      <c r="F114" s="143"/>
      <c r="G114" s="292" t="s">
        <v>572</v>
      </c>
      <c r="H114" s="292"/>
      <c r="I114" s="289" t="s">
        <v>785</v>
      </c>
      <c r="J114" s="352"/>
      <c r="K114" s="352"/>
      <c r="L114" s="352"/>
      <c r="M114" s="352"/>
      <c r="N114" s="352"/>
      <c r="O114" s="352"/>
      <c r="P114" s="352"/>
      <c r="Q114" s="352"/>
      <c r="R114" s="352"/>
      <c r="S114" s="352"/>
      <c r="T114" s="352"/>
      <c r="U114" s="352"/>
      <c r="V114" s="352"/>
      <c r="W114" s="352"/>
      <c r="X114" s="352"/>
      <c r="Y114" s="352"/>
      <c r="Z114" s="352"/>
      <c r="AA114" s="352"/>
      <c r="AB114" s="352"/>
      <c r="AC114" s="352"/>
      <c r="AD114" s="352"/>
      <c r="AE114" s="352"/>
      <c r="AF114" s="352"/>
      <c r="AG114" s="352"/>
      <c r="AH114" s="352"/>
      <c r="AI114" s="352"/>
      <c r="AJ114" s="352"/>
      <c r="AK114" s="352"/>
      <c r="AL114" s="352"/>
      <c r="AM114" s="352"/>
      <c r="AN114" s="352"/>
      <c r="AO114" s="352"/>
      <c r="AP114" s="352"/>
      <c r="AQ114" s="352"/>
      <c r="AR114" s="352"/>
      <c r="AS114" s="352"/>
      <c r="AT114" s="352"/>
    </row>
    <row r="115" spans="1:46" x14ac:dyDescent="0.25">
      <c r="A115" s="292" t="s">
        <v>573</v>
      </c>
      <c r="B115" s="143"/>
      <c r="C115" s="293"/>
      <c r="D115" s="293"/>
      <c r="E115" s="293"/>
      <c r="F115" s="143"/>
      <c r="G115" s="292" t="s">
        <v>574</v>
      </c>
      <c r="H115" s="292"/>
      <c r="I115" s="289" t="s">
        <v>786</v>
      </c>
      <c r="J115" s="447" t="e">
        <f>'5.3 nutrient amount'!J115/'5.1 Crops and Forage'!J115</f>
        <v>#DIV/0!</v>
      </c>
      <c r="K115" s="447" t="e">
        <f>'5.3 nutrient amount'!K115/'5.1 Crops and Forage'!K115</f>
        <v>#DIV/0!</v>
      </c>
      <c r="L115" s="447" t="e">
        <f>'5.3 nutrient amount'!L115/'5.1 Crops and Forage'!L115</f>
        <v>#DIV/0!</v>
      </c>
      <c r="M115" s="447" t="e">
        <f>'5.3 nutrient amount'!M115/'5.1 Crops and Forage'!M115</f>
        <v>#DIV/0!</v>
      </c>
      <c r="N115" s="447" t="e">
        <f>'5.3 nutrient amount'!N115/'5.1 Crops and Forage'!N115</f>
        <v>#DIV/0!</v>
      </c>
      <c r="O115" s="447">
        <v>0.79</v>
      </c>
      <c r="P115" s="447">
        <v>0.78999999999999981</v>
      </c>
      <c r="Q115" s="447">
        <v>0.78999999999999959</v>
      </c>
      <c r="R115" s="447">
        <v>0.79000000000000015</v>
      </c>
      <c r="S115" s="447">
        <v>0.79</v>
      </c>
      <c r="T115" s="447">
        <v>0.79</v>
      </c>
      <c r="U115" s="447">
        <v>0.78999999999999992</v>
      </c>
      <c r="V115" s="447">
        <v>0.78999999999999992</v>
      </c>
      <c r="W115" s="447">
        <v>0.78999999999999981</v>
      </c>
      <c r="X115" s="447">
        <v>0.78999999999999981</v>
      </c>
      <c r="Y115" s="447">
        <v>0.79000000000000015</v>
      </c>
      <c r="Z115" s="447"/>
      <c r="AA115" s="447">
        <v>0.79000000000000037</v>
      </c>
      <c r="AB115" s="447">
        <v>0.78999999999999992</v>
      </c>
      <c r="AC115" s="447">
        <v>0.78999999999999992</v>
      </c>
      <c r="AD115" s="447">
        <v>0.79000000000000048</v>
      </c>
      <c r="AE115" s="447">
        <v>0.79</v>
      </c>
      <c r="AF115" s="447">
        <v>0.79000000000000015</v>
      </c>
      <c r="AG115" s="447">
        <v>0.79000000000000015</v>
      </c>
      <c r="AH115" s="447">
        <v>0.79000000000000026</v>
      </c>
      <c r="AI115" s="447">
        <v>0.79000000000000015</v>
      </c>
      <c r="AJ115" s="447">
        <v>0.7900000000000007</v>
      </c>
      <c r="AK115" s="447">
        <v>0.79</v>
      </c>
      <c r="AL115" s="447">
        <v>0.79000000000000026</v>
      </c>
      <c r="AM115" s="447">
        <v>0.79000000000000037</v>
      </c>
      <c r="AN115" s="447">
        <v>0.78999999999999992</v>
      </c>
      <c r="AO115" s="447">
        <v>0.78999999999999981</v>
      </c>
      <c r="AP115" s="447">
        <v>0.79</v>
      </c>
      <c r="AQ115" s="447">
        <v>0.79</v>
      </c>
      <c r="AR115" s="447">
        <v>0.79000000000000015</v>
      </c>
      <c r="AS115" s="447">
        <v>0.78999999999999992</v>
      </c>
      <c r="AT115" s="447">
        <v>0.79000000000000048</v>
      </c>
    </row>
    <row r="116" spans="1:46" x14ac:dyDescent="0.25">
      <c r="A116" s="283" t="s">
        <v>575</v>
      </c>
      <c r="B116" s="143"/>
      <c r="C116" s="293"/>
      <c r="D116" s="293"/>
      <c r="E116" s="293"/>
      <c r="F116" s="292"/>
      <c r="G116" s="283" t="s">
        <v>576</v>
      </c>
      <c r="H116" s="283"/>
      <c r="I116" s="297" t="s">
        <v>787</v>
      </c>
      <c r="J116" s="447" t="e">
        <f>'5.3 nutrient amount'!J116/'5.1 Crops and Forage'!J116</f>
        <v>#DIV/0!</v>
      </c>
      <c r="K116" s="447" t="e">
        <f>'5.3 nutrient amount'!K116/'5.1 Crops and Forage'!K116</f>
        <v>#DIV/0!</v>
      </c>
      <c r="L116" s="447" t="e">
        <f>'5.3 nutrient amount'!L116/'5.1 Crops and Forage'!L116</f>
        <v>#DIV/0!</v>
      </c>
      <c r="M116" s="447" t="e">
        <f>'5.3 nutrient amount'!M116/'5.1 Crops and Forage'!M116</f>
        <v>#DIV/0!</v>
      </c>
      <c r="N116" s="447" t="e">
        <f>'5.3 nutrient amount'!N116/'5.1 Crops and Forage'!N116</f>
        <v>#DIV/0!</v>
      </c>
      <c r="O116" s="447"/>
      <c r="P116" s="447"/>
      <c r="Q116" s="447"/>
      <c r="R116" s="447"/>
      <c r="S116" s="447"/>
      <c r="T116" s="447"/>
      <c r="U116" s="447"/>
      <c r="V116" s="447">
        <v>0.78999999999999992</v>
      </c>
      <c r="W116" s="447">
        <v>0.79000000000000026</v>
      </c>
      <c r="X116" s="447">
        <v>0.79000000000000026</v>
      </c>
      <c r="Y116" s="447">
        <v>0.79000000000000037</v>
      </c>
      <c r="Z116" s="447">
        <v>0.79000000000000026</v>
      </c>
      <c r="AA116" s="447">
        <v>0.78999999999999981</v>
      </c>
      <c r="AB116" s="447">
        <v>0.79000000000000026</v>
      </c>
      <c r="AC116" s="447">
        <v>0.78999999999999981</v>
      </c>
      <c r="AD116" s="447">
        <v>0.78999999999999981</v>
      </c>
      <c r="AE116" s="447">
        <v>0.78999999999999981</v>
      </c>
      <c r="AF116" s="447">
        <v>0.78999999999999959</v>
      </c>
      <c r="AG116" s="447">
        <v>0.78999999999999981</v>
      </c>
      <c r="AH116" s="447">
        <v>0.78999999999999981</v>
      </c>
      <c r="AI116" s="447">
        <v>0.78999999999999948</v>
      </c>
      <c r="AJ116" s="447">
        <v>0.79000000000000015</v>
      </c>
      <c r="AK116" s="447">
        <v>0.78999999999999992</v>
      </c>
      <c r="AL116" s="447">
        <v>0.79000000000000048</v>
      </c>
      <c r="AM116" s="447">
        <v>0.79000000000000015</v>
      </c>
      <c r="AN116" s="447">
        <v>0.78999999999999981</v>
      </c>
      <c r="AO116" s="447">
        <v>0.79000000000000026</v>
      </c>
      <c r="AP116" s="447">
        <v>0.79</v>
      </c>
      <c r="AQ116" s="447">
        <v>0.7899999999999997</v>
      </c>
      <c r="AR116" s="447">
        <v>0.78999999999999992</v>
      </c>
      <c r="AS116" s="447">
        <v>0.79000000000000026</v>
      </c>
      <c r="AT116" s="447">
        <v>0.7899999999999997</v>
      </c>
    </row>
    <row r="117" spans="1:46" x14ac:dyDescent="0.25">
      <c r="A117" s="283" t="s">
        <v>577</v>
      </c>
      <c r="B117" s="143"/>
      <c r="C117" s="293"/>
      <c r="D117" s="293"/>
      <c r="E117" s="293"/>
      <c r="F117" s="292"/>
      <c r="G117" s="283" t="s">
        <v>578</v>
      </c>
      <c r="H117" s="283"/>
      <c r="I117" s="297" t="s">
        <v>788</v>
      </c>
      <c r="J117" s="447" t="e">
        <f>'5.3 nutrient amount'!J117/'5.1 Crops and Forage'!J117</f>
        <v>#DIV/0!</v>
      </c>
      <c r="K117" s="447" t="e">
        <f>'5.3 nutrient amount'!K117/'5.1 Crops and Forage'!K117</f>
        <v>#DIV/0!</v>
      </c>
      <c r="L117" s="447" t="e">
        <f>'5.3 nutrient amount'!L117/'5.1 Crops and Forage'!L117</f>
        <v>#DIV/0!</v>
      </c>
      <c r="M117" s="447" t="e">
        <f>'5.3 nutrient amount'!M117/'5.1 Crops and Forage'!M117</f>
        <v>#DIV/0!</v>
      </c>
      <c r="N117" s="447" t="e">
        <f>'5.3 nutrient amount'!N117/'5.1 Crops and Forage'!N117</f>
        <v>#DIV/0!</v>
      </c>
      <c r="O117" s="447">
        <v>0.92000000000000015</v>
      </c>
      <c r="P117" s="447">
        <v>0.9199999999999996</v>
      </c>
      <c r="Q117" s="447">
        <v>0.91999999999999993</v>
      </c>
      <c r="R117" s="447">
        <v>0.91999999999999993</v>
      </c>
      <c r="S117" s="447">
        <v>0.92000000000000037</v>
      </c>
      <c r="T117" s="447">
        <v>0.92</v>
      </c>
      <c r="U117" s="447">
        <v>0.92000000000000037</v>
      </c>
      <c r="V117" s="447">
        <v>0.92000000000000026</v>
      </c>
      <c r="W117" s="447">
        <v>0.92</v>
      </c>
      <c r="X117" s="447">
        <v>0.92000000000000026</v>
      </c>
      <c r="Y117" s="447">
        <v>0.91999999999999948</v>
      </c>
      <c r="Z117" s="447">
        <v>0.92000000000000037</v>
      </c>
      <c r="AA117" s="447">
        <v>0.92000000000000071</v>
      </c>
      <c r="AB117" s="447">
        <v>0.92000000000000015</v>
      </c>
      <c r="AC117" s="447">
        <v>0.92</v>
      </c>
      <c r="AD117" s="447">
        <v>0.92000000000000026</v>
      </c>
      <c r="AE117" s="447">
        <v>0.91999999999999993</v>
      </c>
      <c r="AF117" s="447">
        <v>0.91999999999999971</v>
      </c>
      <c r="AG117" s="447">
        <v>0.91999999999999993</v>
      </c>
      <c r="AH117" s="447">
        <v>0.91999999999999993</v>
      </c>
      <c r="AI117" s="447">
        <v>0.9200000000000006</v>
      </c>
      <c r="AJ117" s="447">
        <v>0.91999999999999971</v>
      </c>
      <c r="AK117" s="447">
        <v>0.91999999999999948</v>
      </c>
      <c r="AL117" s="447">
        <v>0.92000000000000015</v>
      </c>
      <c r="AM117" s="447">
        <v>0.92000000000000015</v>
      </c>
      <c r="AN117" s="447">
        <v>0.91999999999999971</v>
      </c>
      <c r="AO117" s="447">
        <v>0.91999999999999993</v>
      </c>
      <c r="AP117" s="447">
        <v>0.92000000000000037</v>
      </c>
      <c r="AQ117" s="447">
        <v>0.92000000000000048</v>
      </c>
      <c r="AR117" s="447">
        <v>0.92000000000000082</v>
      </c>
      <c r="AS117" s="447">
        <v>0.92000000000000082</v>
      </c>
      <c r="AT117" s="447">
        <v>0.91999999999999993</v>
      </c>
    </row>
    <row r="118" spans="1:46" x14ac:dyDescent="0.25">
      <c r="A118" s="292" t="s">
        <v>579</v>
      </c>
      <c r="B118" s="143"/>
      <c r="C118" s="293"/>
      <c r="D118" s="293"/>
      <c r="E118" s="293"/>
      <c r="F118" s="292" t="s">
        <v>580</v>
      </c>
      <c r="G118" s="143"/>
      <c r="H118" s="143"/>
      <c r="I118" s="305" t="s">
        <v>789</v>
      </c>
      <c r="J118" s="350"/>
      <c r="K118" s="350"/>
      <c r="L118" s="350"/>
      <c r="M118" s="350"/>
      <c r="N118" s="350"/>
      <c r="O118" s="350"/>
      <c r="P118" s="350"/>
      <c r="Q118" s="350"/>
      <c r="R118" s="350"/>
      <c r="S118" s="350"/>
      <c r="T118" s="350"/>
      <c r="U118" s="350"/>
      <c r="V118" s="350"/>
      <c r="W118" s="350"/>
      <c r="X118" s="350"/>
      <c r="Y118" s="350"/>
      <c r="Z118" s="350"/>
      <c r="AA118" s="350"/>
      <c r="AB118" s="350"/>
      <c r="AC118" s="350"/>
      <c r="AD118" s="350"/>
      <c r="AE118" s="350"/>
      <c r="AF118" s="350"/>
      <c r="AG118" s="350"/>
      <c r="AH118" s="350"/>
      <c r="AI118" s="350"/>
      <c r="AJ118" s="350"/>
      <c r="AK118" s="350"/>
      <c r="AL118" s="350"/>
      <c r="AM118" s="350"/>
      <c r="AN118" s="350"/>
      <c r="AO118" s="350"/>
      <c r="AP118" s="350"/>
      <c r="AQ118" s="350"/>
      <c r="AR118" s="350"/>
      <c r="AS118" s="350"/>
      <c r="AT118" s="350"/>
    </row>
    <row r="119" spans="1:46" x14ac:dyDescent="0.25">
      <c r="A119" s="293" t="s">
        <v>332</v>
      </c>
      <c r="B119" s="293"/>
      <c r="C119" s="293"/>
      <c r="D119" s="293"/>
      <c r="E119" s="293" t="s">
        <v>389</v>
      </c>
      <c r="F119" s="292"/>
      <c r="G119" s="143"/>
      <c r="H119" s="143"/>
      <c r="I119" s="305" t="s">
        <v>790</v>
      </c>
      <c r="J119" s="352"/>
      <c r="K119" s="352"/>
      <c r="L119" s="352"/>
      <c r="M119" s="352"/>
      <c r="N119" s="352"/>
      <c r="O119" s="352"/>
      <c r="P119" s="352"/>
      <c r="Q119" s="352"/>
      <c r="R119" s="352"/>
      <c r="S119" s="352"/>
      <c r="T119" s="352"/>
      <c r="U119" s="352"/>
      <c r="V119" s="352"/>
      <c r="W119" s="352"/>
      <c r="X119" s="352"/>
      <c r="Y119" s="352"/>
      <c r="Z119" s="352"/>
      <c r="AA119" s="352"/>
      <c r="AB119" s="352"/>
      <c r="AC119" s="352"/>
      <c r="AD119" s="352"/>
      <c r="AE119" s="352"/>
      <c r="AF119" s="352"/>
      <c r="AG119" s="352"/>
      <c r="AH119" s="352"/>
      <c r="AI119" s="352"/>
      <c r="AJ119" s="352"/>
      <c r="AK119" s="352"/>
      <c r="AL119" s="352"/>
      <c r="AM119" s="352"/>
      <c r="AN119" s="352"/>
      <c r="AO119" s="352"/>
      <c r="AP119" s="352"/>
      <c r="AQ119" s="352"/>
      <c r="AR119" s="352"/>
      <c r="AS119" s="352"/>
      <c r="AT119" s="352"/>
    </row>
    <row r="120" spans="1:46" x14ac:dyDescent="0.25">
      <c r="A120" s="283" t="s">
        <v>581</v>
      </c>
      <c r="B120" s="143"/>
      <c r="C120" s="293"/>
      <c r="D120" s="293"/>
      <c r="E120" s="293"/>
      <c r="F120" s="283" t="s">
        <v>582</v>
      </c>
      <c r="G120" s="143"/>
      <c r="H120" s="143"/>
      <c r="I120" s="305" t="s">
        <v>791</v>
      </c>
      <c r="J120" s="352"/>
      <c r="K120" s="352"/>
      <c r="L120" s="352"/>
      <c r="M120" s="352"/>
      <c r="N120" s="352"/>
      <c r="O120" s="352"/>
      <c r="P120" s="352"/>
      <c r="Q120" s="352"/>
      <c r="R120" s="352"/>
      <c r="S120" s="352"/>
      <c r="T120" s="352"/>
      <c r="U120" s="352"/>
      <c r="V120" s="352"/>
      <c r="W120" s="352"/>
      <c r="X120" s="352"/>
      <c r="Y120" s="352"/>
      <c r="Z120" s="352"/>
      <c r="AA120" s="352"/>
      <c r="AB120" s="352"/>
      <c r="AC120" s="352"/>
      <c r="AD120" s="352"/>
      <c r="AE120" s="352"/>
      <c r="AF120" s="352"/>
      <c r="AG120" s="352"/>
      <c r="AH120" s="352"/>
      <c r="AI120" s="352"/>
      <c r="AJ120" s="352"/>
      <c r="AK120" s="352"/>
      <c r="AL120" s="352"/>
      <c r="AM120" s="352"/>
      <c r="AN120" s="352"/>
      <c r="AO120" s="352"/>
      <c r="AP120" s="352"/>
      <c r="AQ120" s="352"/>
      <c r="AR120" s="352"/>
      <c r="AS120" s="352"/>
      <c r="AT120" s="352"/>
    </row>
    <row r="121" spans="1:46" x14ac:dyDescent="0.25">
      <c r="A121" s="283" t="s">
        <v>583</v>
      </c>
      <c r="B121" s="143"/>
      <c r="C121" s="293"/>
      <c r="D121" s="293"/>
      <c r="E121" s="293"/>
      <c r="F121" s="283" t="s">
        <v>584</v>
      </c>
      <c r="G121" s="143"/>
      <c r="H121" s="143"/>
      <c r="I121" s="305" t="s">
        <v>717</v>
      </c>
      <c r="J121" s="447" t="e">
        <f>'5.3 nutrient amount'!J121/'5.1 Crops and Forage'!J121</f>
        <v>#DIV/0!</v>
      </c>
      <c r="K121" s="447" t="e">
        <f>'5.3 nutrient amount'!K121/'5.1 Crops and Forage'!K121</f>
        <v>#DIV/0!</v>
      </c>
      <c r="L121" s="447" t="e">
        <f>'5.3 nutrient amount'!L121/'5.1 Crops and Forage'!L121</f>
        <v>#DIV/0!</v>
      </c>
      <c r="M121" s="447" t="e">
        <f>'5.3 nutrient amount'!M121/'5.1 Crops and Forage'!M121</f>
        <v>#DIV/0!</v>
      </c>
      <c r="N121" s="447" t="e">
        <f>'5.3 nutrient amount'!N121/'5.1 Crops and Forage'!N121</f>
        <v>#DIV/0!</v>
      </c>
      <c r="O121" s="447">
        <v>0.70000000000000018</v>
      </c>
      <c r="P121" s="447">
        <v>0.7</v>
      </c>
      <c r="Q121" s="447">
        <v>0.7</v>
      </c>
      <c r="R121" s="447">
        <v>0.70000000000000018</v>
      </c>
      <c r="S121" s="447">
        <v>0.70000000000000007</v>
      </c>
      <c r="T121" s="447">
        <v>0.69999999999999984</v>
      </c>
      <c r="U121" s="447">
        <v>0.69999999999999962</v>
      </c>
      <c r="V121" s="447">
        <v>0.7</v>
      </c>
      <c r="W121" s="447">
        <v>0.7</v>
      </c>
      <c r="X121" s="447">
        <v>0.70000000000000018</v>
      </c>
      <c r="Y121" s="447">
        <v>0.69999999999999962</v>
      </c>
      <c r="Z121" s="447"/>
      <c r="AA121" s="447">
        <v>0.7</v>
      </c>
      <c r="AB121" s="447">
        <v>0.7</v>
      </c>
      <c r="AC121" s="447">
        <v>0.70000000000000007</v>
      </c>
      <c r="AD121" s="447">
        <v>0.70000000000000007</v>
      </c>
      <c r="AE121" s="447">
        <v>0.70000000000000007</v>
      </c>
      <c r="AF121" s="447">
        <v>0.7</v>
      </c>
      <c r="AG121" s="447">
        <v>0.7</v>
      </c>
      <c r="AH121" s="447">
        <v>0.69999999999999984</v>
      </c>
      <c r="AI121" s="447">
        <v>0.7</v>
      </c>
      <c r="AJ121" s="447">
        <v>0.70000000000000018</v>
      </c>
      <c r="AK121" s="447">
        <v>0.70000000000000007</v>
      </c>
      <c r="AL121" s="447">
        <v>0.70000000000000007</v>
      </c>
      <c r="AM121" s="447">
        <v>0.7</v>
      </c>
      <c r="AN121" s="447">
        <v>0.70000000000000007</v>
      </c>
      <c r="AO121" s="447">
        <v>0.69999999999999973</v>
      </c>
      <c r="AP121" s="447">
        <v>0.70000000000000018</v>
      </c>
      <c r="AQ121" s="447">
        <v>0.7</v>
      </c>
      <c r="AR121" s="447">
        <v>0.69999999999999973</v>
      </c>
      <c r="AS121" s="447">
        <v>0.70000000000000007</v>
      </c>
      <c r="AT121" s="447">
        <v>0.70000000000000007</v>
      </c>
    </row>
    <row r="122" spans="1:46" x14ac:dyDescent="0.25">
      <c r="A122" s="293" t="s">
        <v>333</v>
      </c>
      <c r="B122" s="293"/>
      <c r="C122" s="293"/>
      <c r="D122" s="293"/>
      <c r="E122" s="293"/>
      <c r="F122" s="292" t="s">
        <v>334</v>
      </c>
      <c r="G122" s="143"/>
      <c r="H122" s="143"/>
      <c r="I122" s="305" t="s">
        <v>792</v>
      </c>
      <c r="J122" s="447" t="e">
        <f>'5.3 nutrient amount'!J122/'5.1 Crops and Forage'!J122</f>
        <v>#DIV/0!</v>
      </c>
      <c r="K122" s="447" t="e">
        <f>'5.3 nutrient amount'!K122/'5.1 Crops and Forage'!K122</f>
        <v>#DIV/0!</v>
      </c>
      <c r="L122" s="447" t="e">
        <f>'5.3 nutrient amount'!L122/'5.1 Crops and Forage'!L122</f>
        <v>#DIV/0!</v>
      </c>
      <c r="M122" s="447" t="e">
        <f>'5.3 nutrient amount'!M122/'5.1 Crops and Forage'!M122</f>
        <v>#DIV/0!</v>
      </c>
      <c r="N122" s="447" t="e">
        <f>'5.3 nutrient amount'!N122/'5.1 Crops and Forage'!N122</f>
        <v>#DIV/0!</v>
      </c>
      <c r="O122" s="447">
        <v>0.70733767962993999</v>
      </c>
      <c r="P122" s="447">
        <v>0.70733767962993976</v>
      </c>
      <c r="Q122" s="447">
        <v>0.70733767962993954</v>
      </c>
      <c r="R122" s="447">
        <v>0.70733767962993943</v>
      </c>
      <c r="S122" s="447">
        <v>0.70733767962993965</v>
      </c>
      <c r="T122" s="447">
        <v>0.70733767962993976</v>
      </c>
      <c r="U122" s="447">
        <v>0.70733767962993965</v>
      </c>
      <c r="V122" s="447">
        <v>0.70733767962993932</v>
      </c>
      <c r="W122" s="447">
        <v>0.70733767962993976</v>
      </c>
      <c r="X122" s="447">
        <v>0.70733767962993999</v>
      </c>
      <c r="Y122" s="447">
        <v>0.70733767962993954</v>
      </c>
      <c r="Z122" s="447">
        <v>0.70733767962993954</v>
      </c>
      <c r="AA122" s="447">
        <v>0.7073376796299401</v>
      </c>
      <c r="AB122" s="447">
        <v>0.70733767962993987</v>
      </c>
      <c r="AC122" s="447">
        <v>0.70733767962993932</v>
      </c>
      <c r="AD122" s="447">
        <v>0.70733767962993976</v>
      </c>
      <c r="AE122" s="447">
        <v>0.70733767962993954</v>
      </c>
      <c r="AF122" s="447">
        <v>0.70733767962993932</v>
      </c>
      <c r="AG122" s="447">
        <v>0.70733767962993954</v>
      </c>
      <c r="AH122" s="447">
        <v>0.70733767962993899</v>
      </c>
      <c r="AI122" s="447">
        <v>0.70733767962993954</v>
      </c>
      <c r="AJ122" s="447">
        <v>0.70733767962993954</v>
      </c>
      <c r="AK122" s="447">
        <v>0.70733767962993965</v>
      </c>
      <c r="AL122" s="447">
        <v>0.70733767962993965</v>
      </c>
      <c r="AM122" s="447">
        <v>0.70733767962993976</v>
      </c>
      <c r="AN122" s="447">
        <v>0.70733767962993976</v>
      </c>
      <c r="AO122" s="447">
        <v>0.70733767962993932</v>
      </c>
      <c r="AP122" s="447">
        <v>0.70733767962993954</v>
      </c>
      <c r="AQ122" s="447">
        <v>0.70733767962993976</v>
      </c>
      <c r="AR122" s="447">
        <v>0.70733767962993932</v>
      </c>
      <c r="AS122" s="447">
        <v>0.70733767962993943</v>
      </c>
      <c r="AT122" s="447">
        <v>0.7073376796299391</v>
      </c>
    </row>
    <row r="123" spans="1:46" x14ac:dyDescent="0.25">
      <c r="A123" s="292" t="s">
        <v>585</v>
      </c>
      <c r="B123" s="143"/>
      <c r="C123" s="293"/>
      <c r="D123" s="293"/>
      <c r="E123" s="293"/>
      <c r="F123" s="292" t="s">
        <v>586</v>
      </c>
      <c r="G123" s="143"/>
      <c r="H123" s="143"/>
      <c r="I123" s="305" t="s">
        <v>793</v>
      </c>
      <c r="J123" s="447" t="e">
        <f>'5.3 nutrient amount'!J123/'5.1 Crops and Forage'!J123</f>
        <v>#DIV/0!</v>
      </c>
      <c r="K123" s="447" t="e">
        <f>'5.3 nutrient amount'!K123/'5.1 Crops and Forage'!K123</f>
        <v>#DIV/0!</v>
      </c>
      <c r="L123" s="447" t="e">
        <f>'5.3 nutrient amount'!L123/'5.1 Crops and Forage'!L123</f>
        <v>#DIV/0!</v>
      </c>
      <c r="M123" s="447" t="e">
        <f>'5.3 nutrient amount'!M123/'5.1 Crops and Forage'!M123</f>
        <v>#DIV/0!</v>
      </c>
      <c r="N123" s="447" t="e">
        <f>'5.3 nutrient amount'!N123/'5.1 Crops and Forage'!N123</f>
        <v>#DIV/0!</v>
      </c>
      <c r="O123" s="447">
        <v>0.55600031561609187</v>
      </c>
      <c r="P123" s="447">
        <v>0.55600031561609176</v>
      </c>
      <c r="Q123" s="447">
        <v>0.55600031561609209</v>
      </c>
      <c r="R123" s="447">
        <v>0.55600031561609209</v>
      </c>
      <c r="S123" s="447">
        <v>0.55600031561609209</v>
      </c>
      <c r="T123" s="447">
        <v>0.55600031561609231</v>
      </c>
      <c r="U123" s="447">
        <v>0.55600031561609209</v>
      </c>
      <c r="V123" s="447">
        <v>0.55600031561609153</v>
      </c>
      <c r="W123" s="447">
        <v>0.55600031561609187</v>
      </c>
      <c r="X123" s="447">
        <v>0.55600031561609187</v>
      </c>
      <c r="Y123" s="447">
        <v>0.55600031561609198</v>
      </c>
      <c r="Z123" s="447">
        <v>0.5560003156160922</v>
      </c>
      <c r="AA123" s="447">
        <v>0.5560003156160922</v>
      </c>
      <c r="AB123" s="447">
        <v>0.55600031561609209</v>
      </c>
      <c r="AC123" s="447">
        <v>0.55600031561609198</v>
      </c>
      <c r="AD123" s="447">
        <v>0.55600031561609198</v>
      </c>
      <c r="AE123" s="447">
        <v>0.55600031561609142</v>
      </c>
      <c r="AF123" s="447">
        <v>0.55600031561609187</v>
      </c>
      <c r="AG123" s="447">
        <v>0.55600031561609209</v>
      </c>
      <c r="AH123" s="447">
        <v>0.55600031561609164</v>
      </c>
      <c r="AI123" s="447">
        <v>0.55600031561609187</v>
      </c>
      <c r="AJ123" s="447">
        <v>0.55600031561609209</v>
      </c>
      <c r="AK123" s="447">
        <v>0.55600031561609176</v>
      </c>
      <c r="AL123" s="447">
        <v>0.55600031561609198</v>
      </c>
      <c r="AM123" s="447">
        <v>0.55600031561609209</v>
      </c>
      <c r="AN123" s="447">
        <v>0.5560003156160922</v>
      </c>
      <c r="AO123" s="447">
        <v>0.55600031561609176</v>
      </c>
      <c r="AP123" s="447">
        <v>0.55600031561609209</v>
      </c>
      <c r="AQ123" s="447">
        <v>0.55600031561609187</v>
      </c>
      <c r="AR123" s="447">
        <v>0.55600031561609198</v>
      </c>
      <c r="AS123" s="447">
        <v>0.55600031561609198</v>
      </c>
      <c r="AT123" s="447">
        <v>0.55600031561609209</v>
      </c>
    </row>
    <row r="124" spans="1:46" x14ac:dyDescent="0.25">
      <c r="A124" s="284" t="s">
        <v>587</v>
      </c>
      <c r="B124" s="143"/>
      <c r="C124" s="293"/>
      <c r="D124" s="293"/>
      <c r="E124" s="293"/>
      <c r="F124" s="284" t="s">
        <v>588</v>
      </c>
      <c r="G124" s="143"/>
      <c r="H124" s="143"/>
      <c r="I124" s="305" t="s">
        <v>794</v>
      </c>
      <c r="J124" s="447" t="e">
        <f>'5.3 nutrient amount'!J124/'5.1 Crops and Forage'!J124</f>
        <v>#DIV/0!</v>
      </c>
      <c r="K124" s="447" t="e">
        <f>'5.3 nutrient amount'!K124/'5.1 Crops and Forage'!K124</f>
        <v>#DIV/0!</v>
      </c>
      <c r="L124" s="447" t="e">
        <f>'5.3 nutrient amount'!L124/'5.1 Crops and Forage'!L124</f>
        <v>#DIV/0!</v>
      </c>
      <c r="M124" s="447" t="e">
        <f>'5.3 nutrient amount'!M124/'5.1 Crops and Forage'!M124</f>
        <v>#DIV/0!</v>
      </c>
      <c r="N124" s="447" t="e">
        <f>'5.3 nutrient amount'!N124/'5.1 Crops and Forage'!N124</f>
        <v>#DIV/0!</v>
      </c>
      <c r="O124" s="447">
        <v>0.87</v>
      </c>
      <c r="P124" s="447">
        <v>0.86999999999999988</v>
      </c>
      <c r="Q124" s="447">
        <v>0.87000000000000011</v>
      </c>
      <c r="R124" s="447">
        <v>0.87000000000000011</v>
      </c>
      <c r="S124" s="447">
        <v>0.86999999999999988</v>
      </c>
      <c r="T124" s="447">
        <v>0.87</v>
      </c>
      <c r="U124" s="447">
        <v>0.86999999999999955</v>
      </c>
      <c r="V124" s="447">
        <v>0.87000000000000044</v>
      </c>
      <c r="W124" s="447">
        <v>0.87000000000000022</v>
      </c>
      <c r="X124" s="447">
        <v>0.87000000000000011</v>
      </c>
      <c r="Y124" s="447">
        <v>0.87</v>
      </c>
      <c r="Z124" s="447">
        <v>0.87000000000000044</v>
      </c>
      <c r="AA124" s="447">
        <v>0.87000000000000033</v>
      </c>
      <c r="AB124" s="447">
        <v>0.87</v>
      </c>
      <c r="AC124" s="447">
        <v>0.86999999999999988</v>
      </c>
      <c r="AD124" s="447">
        <v>0.87</v>
      </c>
      <c r="AE124" s="447">
        <v>0.87000000000000011</v>
      </c>
      <c r="AF124" s="447">
        <v>0.87000000000000033</v>
      </c>
      <c r="AG124" s="447">
        <v>0.86999999999999977</v>
      </c>
      <c r="AH124" s="447">
        <v>0.87000000000000022</v>
      </c>
      <c r="AI124" s="447">
        <v>0.86999999999999977</v>
      </c>
      <c r="AJ124" s="447">
        <v>0.87000000000000055</v>
      </c>
      <c r="AK124" s="447">
        <v>0.86999999999999988</v>
      </c>
      <c r="AL124" s="447">
        <v>0.87</v>
      </c>
      <c r="AM124" s="447">
        <v>0.87000000000000011</v>
      </c>
      <c r="AN124" s="447">
        <v>0.86999999999999977</v>
      </c>
      <c r="AO124" s="447">
        <v>0.86999999999999955</v>
      </c>
      <c r="AP124" s="447">
        <v>0.86999999999999988</v>
      </c>
      <c r="AQ124" s="447">
        <v>0.86999999999999922</v>
      </c>
      <c r="AR124" s="447">
        <v>0.87</v>
      </c>
      <c r="AS124" s="447">
        <v>0.86999999999999988</v>
      </c>
      <c r="AT124" s="447">
        <v>0.86999999999999977</v>
      </c>
    </row>
    <row r="125" spans="1:46" x14ac:dyDescent="0.25">
      <c r="A125" s="328" t="s">
        <v>795</v>
      </c>
      <c r="B125" s="143"/>
      <c r="C125" s="293"/>
      <c r="D125" s="293"/>
      <c r="E125" s="293"/>
      <c r="F125" s="284" t="s">
        <v>796</v>
      </c>
      <c r="G125" s="143"/>
      <c r="H125" s="143"/>
      <c r="I125" s="289" t="s">
        <v>797</v>
      </c>
      <c r="J125" s="447" t="e">
        <f>'5.3 nutrient amount'!J125/'5.1 Crops and Forage'!J125</f>
        <v>#DIV/0!</v>
      </c>
      <c r="K125" s="447" t="e">
        <f>'5.3 nutrient amount'!K125/'5.1 Crops and Forage'!K125</f>
        <v>#DIV/0!</v>
      </c>
      <c r="L125" s="447" t="e">
        <f>'5.3 nutrient amount'!L125/'5.1 Crops and Forage'!L125</f>
        <v>#DIV/0!</v>
      </c>
      <c r="M125" s="447" t="e">
        <f>'5.3 nutrient amount'!M125/'5.1 Crops and Forage'!M125</f>
        <v>#DIV/0!</v>
      </c>
      <c r="N125" s="447" t="e">
        <f>'5.3 nutrient amount'!N125/'5.1 Crops and Forage'!N125</f>
        <v>#DIV/0!</v>
      </c>
      <c r="O125" s="447">
        <v>0.87</v>
      </c>
      <c r="P125" s="447">
        <v>0.87000000000000011</v>
      </c>
      <c r="Q125" s="447">
        <v>0.86999999999999988</v>
      </c>
      <c r="R125" s="447">
        <v>0.87000000000000022</v>
      </c>
      <c r="S125" s="447">
        <v>0.87</v>
      </c>
      <c r="T125" s="447">
        <v>0.86999999999999977</v>
      </c>
      <c r="U125" s="447">
        <v>0.86999999999999966</v>
      </c>
      <c r="V125" s="447">
        <v>0.87000000000000033</v>
      </c>
      <c r="W125" s="447">
        <v>0.87000000000000022</v>
      </c>
      <c r="X125" s="447">
        <v>0.87000000000000011</v>
      </c>
      <c r="Y125" s="447">
        <v>0.86999999999999988</v>
      </c>
      <c r="Z125" s="447"/>
      <c r="AA125" s="447">
        <v>0.87000000000000033</v>
      </c>
      <c r="AB125" s="447">
        <v>0.86999999999999988</v>
      </c>
      <c r="AC125" s="447">
        <v>0.87000000000000044</v>
      </c>
      <c r="AD125" s="447">
        <v>0.87000000000000011</v>
      </c>
      <c r="AE125" s="447">
        <v>0.87000000000000066</v>
      </c>
      <c r="AF125" s="447">
        <v>0.86999999999999988</v>
      </c>
      <c r="AG125" s="447">
        <v>0.87000000000000022</v>
      </c>
      <c r="AH125" s="447">
        <v>0.87</v>
      </c>
      <c r="AI125" s="447">
        <v>0.86999999999999988</v>
      </c>
      <c r="AJ125" s="447">
        <v>0.87000000000000011</v>
      </c>
      <c r="AK125" s="447">
        <v>0.87</v>
      </c>
      <c r="AL125" s="447">
        <v>0.87</v>
      </c>
      <c r="AM125" s="447">
        <v>0.87000000000000022</v>
      </c>
      <c r="AN125" s="447">
        <v>0.87</v>
      </c>
      <c r="AO125" s="447">
        <v>0.87000000000000022</v>
      </c>
      <c r="AP125" s="447">
        <v>0.87000000000000011</v>
      </c>
      <c r="AQ125" s="447">
        <v>0.87</v>
      </c>
      <c r="AR125" s="447">
        <v>0.86999999999999966</v>
      </c>
      <c r="AS125" s="447">
        <v>0.86999999999999966</v>
      </c>
      <c r="AT125" s="447">
        <v>0.87</v>
      </c>
    </row>
    <row r="126" spans="1:46" x14ac:dyDescent="0.25">
      <c r="A126" s="284" t="s">
        <v>589</v>
      </c>
      <c r="B126" s="143"/>
      <c r="C126" s="293"/>
      <c r="D126" s="293"/>
      <c r="E126" s="293"/>
      <c r="F126" s="284" t="s">
        <v>590</v>
      </c>
      <c r="G126" s="143"/>
      <c r="H126" s="143"/>
      <c r="I126" s="305" t="s">
        <v>798</v>
      </c>
      <c r="J126" s="352"/>
      <c r="K126" s="352"/>
      <c r="L126" s="352"/>
      <c r="M126" s="352"/>
      <c r="N126" s="352"/>
      <c r="O126" s="352"/>
      <c r="P126" s="352"/>
      <c r="Q126" s="352"/>
      <c r="R126" s="352"/>
      <c r="S126" s="352"/>
      <c r="T126" s="352"/>
      <c r="U126" s="352"/>
      <c r="V126" s="352"/>
      <c r="W126" s="352"/>
      <c r="X126" s="352"/>
      <c r="Y126" s="352"/>
      <c r="Z126" s="352"/>
      <c r="AA126" s="352"/>
      <c r="AB126" s="352"/>
      <c r="AC126" s="352"/>
      <c r="AD126" s="352"/>
      <c r="AE126" s="352"/>
      <c r="AF126" s="352"/>
      <c r="AG126" s="352"/>
      <c r="AH126" s="352"/>
      <c r="AI126" s="352"/>
      <c r="AJ126" s="352"/>
      <c r="AK126" s="352"/>
      <c r="AL126" s="352"/>
      <c r="AM126" s="352"/>
      <c r="AN126" s="352"/>
      <c r="AO126" s="352"/>
      <c r="AP126" s="352"/>
      <c r="AQ126" s="352"/>
      <c r="AR126" s="352"/>
      <c r="AS126" s="352"/>
      <c r="AT126" s="352"/>
    </row>
    <row r="127" spans="1:46" x14ac:dyDescent="0.25">
      <c r="A127" s="284" t="s">
        <v>591</v>
      </c>
      <c r="B127" s="143"/>
      <c r="C127" s="293"/>
      <c r="D127" s="293"/>
      <c r="E127" s="293"/>
      <c r="F127" s="284" t="s">
        <v>592</v>
      </c>
      <c r="G127" s="143"/>
      <c r="H127" s="143"/>
      <c r="I127" s="305" t="s">
        <v>799</v>
      </c>
      <c r="J127" s="447" t="e">
        <f>'5.3 nutrient amount'!J127/'5.1 Crops and Forage'!J127</f>
        <v>#DIV/0!</v>
      </c>
      <c r="K127" s="447" t="e">
        <f>'5.3 nutrient amount'!K127/'5.1 Crops and Forage'!K127</f>
        <v>#DIV/0!</v>
      </c>
      <c r="L127" s="447" t="e">
        <f>'5.3 nutrient amount'!L127/'5.1 Crops and Forage'!L127</f>
        <v>#DIV/0!</v>
      </c>
      <c r="M127" s="447" t="e">
        <f>'5.3 nutrient amount'!M127/'5.1 Crops and Forage'!M127</f>
        <v>#DIV/0!</v>
      </c>
      <c r="N127" s="447" t="e">
        <f>'5.3 nutrient amount'!N127/'5.1 Crops and Forage'!N127</f>
        <v>#DIV/0!</v>
      </c>
      <c r="O127" s="447">
        <v>0.95999999999999974</v>
      </c>
      <c r="P127" s="447">
        <v>0.96000000000000019</v>
      </c>
      <c r="Q127" s="447">
        <v>0.95999999999999974</v>
      </c>
      <c r="R127" s="447">
        <v>0.9599999999999993</v>
      </c>
      <c r="S127" s="447">
        <v>0.96000000000000008</v>
      </c>
      <c r="T127" s="447">
        <v>0.95999999999999985</v>
      </c>
      <c r="U127" s="447"/>
      <c r="V127" s="447">
        <v>0.96000000000000008</v>
      </c>
      <c r="W127" s="447">
        <v>0.96</v>
      </c>
      <c r="X127" s="447">
        <v>0.96</v>
      </c>
      <c r="Y127" s="447">
        <v>0.95999999999999974</v>
      </c>
      <c r="Z127" s="447"/>
      <c r="AA127" s="447">
        <v>0.95999999999999985</v>
      </c>
      <c r="AB127" s="447">
        <v>0.96000000000000008</v>
      </c>
      <c r="AC127" s="447">
        <v>0.95999999999999963</v>
      </c>
      <c r="AD127" s="447">
        <v>0.95999999999999952</v>
      </c>
      <c r="AE127" s="447">
        <v>0.96000000000000008</v>
      </c>
      <c r="AF127" s="447">
        <v>0.96000000000000019</v>
      </c>
      <c r="AG127" s="447">
        <v>0.96000000000000041</v>
      </c>
      <c r="AH127" s="447">
        <v>0.96000000000000019</v>
      </c>
      <c r="AI127" s="447">
        <v>0.96</v>
      </c>
      <c r="AJ127" s="447">
        <v>0.95999999999999974</v>
      </c>
      <c r="AK127" s="447">
        <v>0.95999999999999985</v>
      </c>
      <c r="AL127" s="447">
        <v>0.96</v>
      </c>
      <c r="AM127" s="447">
        <v>0.96</v>
      </c>
      <c r="AN127" s="447">
        <v>0.96000000000000008</v>
      </c>
      <c r="AO127" s="447">
        <v>0.96</v>
      </c>
      <c r="AP127" s="447">
        <v>0.96000000000000008</v>
      </c>
      <c r="AQ127" s="447">
        <v>0.96000000000000008</v>
      </c>
      <c r="AR127" s="447">
        <v>0.96</v>
      </c>
      <c r="AS127" s="447">
        <v>0.95999999999999974</v>
      </c>
      <c r="AT127" s="447">
        <v>0.96</v>
      </c>
    </row>
    <row r="128" spans="1:46" x14ac:dyDescent="0.25">
      <c r="A128" s="284" t="s">
        <v>593</v>
      </c>
      <c r="B128" s="143"/>
      <c r="C128" s="293"/>
      <c r="D128" s="293"/>
      <c r="E128" s="293"/>
      <c r="F128" s="284" t="s">
        <v>594</v>
      </c>
      <c r="G128" s="143"/>
      <c r="H128" s="143"/>
      <c r="I128" s="305" t="s">
        <v>800</v>
      </c>
      <c r="J128" s="352"/>
      <c r="K128" s="352"/>
      <c r="L128" s="352"/>
      <c r="M128" s="352"/>
      <c r="N128" s="352"/>
      <c r="O128" s="352"/>
      <c r="P128" s="352"/>
      <c r="Q128" s="352"/>
      <c r="R128" s="352"/>
      <c r="S128" s="352"/>
      <c r="T128" s="352"/>
      <c r="U128" s="352"/>
      <c r="V128" s="352"/>
      <c r="W128" s="352"/>
      <c r="X128" s="352"/>
      <c r="Y128" s="352"/>
      <c r="Z128" s="352"/>
      <c r="AA128" s="352"/>
      <c r="AB128" s="352"/>
      <c r="AC128" s="352"/>
      <c r="AD128" s="352"/>
      <c r="AE128" s="352"/>
      <c r="AF128" s="352"/>
      <c r="AG128" s="352"/>
      <c r="AH128" s="352"/>
      <c r="AI128" s="352"/>
      <c r="AJ128" s="352"/>
      <c r="AK128" s="352"/>
      <c r="AL128" s="352"/>
      <c r="AM128" s="352"/>
      <c r="AN128" s="352"/>
      <c r="AO128" s="352"/>
      <c r="AP128" s="352"/>
      <c r="AQ128" s="352"/>
      <c r="AR128" s="352"/>
      <c r="AS128" s="352"/>
      <c r="AT128" s="352"/>
    </row>
    <row r="129" spans="1:46" x14ac:dyDescent="0.25">
      <c r="A129" s="284" t="s">
        <v>595</v>
      </c>
      <c r="B129" s="143"/>
      <c r="C129" s="293"/>
      <c r="D129" s="293"/>
      <c r="E129" s="293"/>
      <c r="F129" s="284" t="s">
        <v>596</v>
      </c>
      <c r="G129" s="143"/>
      <c r="H129" s="143"/>
      <c r="I129" s="305" t="s">
        <v>801</v>
      </c>
      <c r="J129" s="352"/>
      <c r="K129" s="352"/>
      <c r="L129" s="352"/>
      <c r="M129" s="352"/>
      <c r="N129" s="352"/>
      <c r="O129" s="352"/>
      <c r="P129" s="352"/>
      <c r="Q129" s="352"/>
      <c r="R129" s="352"/>
      <c r="S129" s="352"/>
      <c r="T129" s="352"/>
      <c r="U129" s="352"/>
      <c r="V129" s="352"/>
      <c r="W129" s="352"/>
      <c r="X129" s="352"/>
      <c r="Y129" s="352"/>
      <c r="Z129" s="352"/>
      <c r="AA129" s="352"/>
      <c r="AB129" s="352"/>
      <c r="AC129" s="352"/>
      <c r="AD129" s="352"/>
      <c r="AE129" s="352"/>
      <c r="AF129" s="352"/>
      <c r="AG129" s="352"/>
      <c r="AH129" s="352"/>
      <c r="AI129" s="352"/>
      <c r="AJ129" s="352"/>
      <c r="AK129" s="352"/>
      <c r="AL129" s="352"/>
      <c r="AM129" s="352"/>
      <c r="AN129" s="352"/>
      <c r="AO129" s="352"/>
      <c r="AP129" s="352"/>
      <c r="AQ129" s="352"/>
      <c r="AR129" s="352"/>
      <c r="AS129" s="352"/>
      <c r="AT129" s="352"/>
    </row>
    <row r="130" spans="1:46" x14ac:dyDescent="0.25">
      <c r="A130" s="284" t="s">
        <v>597</v>
      </c>
      <c r="B130" s="143"/>
      <c r="C130" s="293"/>
      <c r="D130" s="293"/>
      <c r="E130" s="293"/>
      <c r="F130" s="284" t="s">
        <v>598</v>
      </c>
      <c r="G130" s="143"/>
      <c r="H130" s="143"/>
      <c r="I130" s="305" t="s">
        <v>802</v>
      </c>
      <c r="J130" s="447" t="e">
        <f>'5.3 nutrient amount'!J130/'5.1 Crops and Forage'!J130</f>
        <v>#DIV/0!</v>
      </c>
      <c r="K130" s="447" t="e">
        <f>'5.3 nutrient amount'!K130/'5.1 Crops and Forage'!K130</f>
        <v>#DIV/0!</v>
      </c>
      <c r="L130" s="447" t="e">
        <f>'5.3 nutrient amount'!L130/'5.1 Crops and Forage'!L130</f>
        <v>#DIV/0!</v>
      </c>
      <c r="M130" s="447" t="e">
        <f>'5.3 nutrient amount'!M130/'5.1 Crops and Forage'!M130</f>
        <v>#DIV/0!</v>
      </c>
      <c r="N130" s="447" t="e">
        <f>'5.3 nutrient amount'!N130/'5.1 Crops and Forage'!N130</f>
        <v>#DIV/0!</v>
      </c>
      <c r="O130" s="447">
        <v>0.69999999999999951</v>
      </c>
      <c r="P130" s="447">
        <v>0.70000000000000007</v>
      </c>
      <c r="Q130" s="447">
        <v>0.7</v>
      </c>
      <c r="R130" s="447">
        <v>0.7</v>
      </c>
      <c r="S130" s="447">
        <v>0.7</v>
      </c>
      <c r="T130" s="447">
        <v>0.70000000000000007</v>
      </c>
      <c r="U130" s="447">
        <v>0.70000000000000007</v>
      </c>
      <c r="V130" s="447">
        <v>0.70000000000000018</v>
      </c>
      <c r="W130" s="447">
        <v>0.7</v>
      </c>
      <c r="X130" s="447">
        <v>0.70000000000000007</v>
      </c>
      <c r="Y130" s="447">
        <v>0.70000000000000007</v>
      </c>
      <c r="Z130" s="447"/>
      <c r="AA130" s="447">
        <v>0.70000000000000018</v>
      </c>
      <c r="AB130" s="447">
        <v>0.69999999999999984</v>
      </c>
      <c r="AC130" s="447">
        <v>0.69999999999999984</v>
      </c>
      <c r="AD130" s="447">
        <v>0.7</v>
      </c>
      <c r="AE130" s="447">
        <v>0.69999999999999984</v>
      </c>
      <c r="AF130" s="447">
        <v>0.69999999999999984</v>
      </c>
      <c r="AG130" s="447">
        <v>0.69999999999999984</v>
      </c>
      <c r="AH130" s="447">
        <v>0.69999999999999984</v>
      </c>
      <c r="AI130" s="447">
        <v>0.70000000000000018</v>
      </c>
      <c r="AJ130" s="447">
        <v>0.70000000000000018</v>
      </c>
      <c r="AK130" s="447">
        <v>0.69999999999999984</v>
      </c>
      <c r="AL130" s="447">
        <v>0.7</v>
      </c>
      <c r="AM130" s="447">
        <v>0.69999999999999962</v>
      </c>
      <c r="AN130" s="447">
        <v>0.70000000000000018</v>
      </c>
      <c r="AO130" s="447">
        <v>0.70000000000000007</v>
      </c>
      <c r="AP130" s="447">
        <v>0.70000000000000007</v>
      </c>
      <c r="AQ130" s="447">
        <v>0.7</v>
      </c>
      <c r="AR130" s="447">
        <v>0.69999999999999984</v>
      </c>
      <c r="AS130" s="447">
        <v>0.7</v>
      </c>
      <c r="AT130" s="447">
        <v>0.7</v>
      </c>
    </row>
    <row r="131" spans="1:46" x14ac:dyDescent="0.25">
      <c r="A131" s="284" t="s">
        <v>599</v>
      </c>
      <c r="B131" s="143"/>
      <c r="C131" s="293"/>
      <c r="D131" s="293"/>
      <c r="E131" s="293"/>
      <c r="F131" s="284" t="s">
        <v>600</v>
      </c>
      <c r="G131" s="143"/>
      <c r="H131" s="143"/>
      <c r="I131" s="305" t="s">
        <v>803</v>
      </c>
      <c r="J131" s="350"/>
      <c r="K131" s="350"/>
      <c r="L131" s="350"/>
      <c r="M131" s="350"/>
      <c r="N131" s="350"/>
      <c r="O131" s="350"/>
      <c r="P131" s="350"/>
      <c r="Q131" s="350"/>
      <c r="R131" s="350"/>
      <c r="S131" s="350"/>
      <c r="T131" s="350"/>
      <c r="U131" s="350"/>
      <c r="V131" s="350"/>
      <c r="W131" s="350"/>
      <c r="X131" s="350"/>
      <c r="Y131" s="350"/>
      <c r="Z131" s="350"/>
      <c r="AA131" s="350"/>
      <c r="AB131" s="350"/>
      <c r="AC131" s="350"/>
      <c r="AD131" s="350"/>
      <c r="AE131" s="350"/>
      <c r="AF131" s="350"/>
      <c r="AG131" s="350"/>
      <c r="AH131" s="350"/>
      <c r="AI131" s="350"/>
      <c r="AJ131" s="350"/>
      <c r="AK131" s="350"/>
      <c r="AL131" s="350"/>
      <c r="AM131" s="350"/>
      <c r="AN131" s="350"/>
      <c r="AO131" s="350"/>
      <c r="AP131" s="350"/>
      <c r="AQ131" s="350"/>
      <c r="AR131" s="350"/>
      <c r="AS131" s="350"/>
      <c r="AT131" s="350"/>
    </row>
    <row r="132" spans="1:46" x14ac:dyDescent="0.25">
      <c r="A132" s="293" t="s">
        <v>335</v>
      </c>
      <c r="B132" s="293"/>
      <c r="C132" s="293"/>
      <c r="D132" s="293"/>
      <c r="E132" s="293" t="s">
        <v>72</v>
      </c>
      <c r="F132" s="292"/>
      <c r="G132" s="143"/>
      <c r="H132" s="143"/>
      <c r="I132" s="305" t="s">
        <v>804</v>
      </c>
      <c r="J132" s="352"/>
      <c r="K132" s="352"/>
      <c r="L132" s="352"/>
      <c r="M132" s="352"/>
      <c r="N132" s="352"/>
      <c r="O132" s="352"/>
      <c r="P132" s="352"/>
      <c r="Q132" s="352"/>
      <c r="R132" s="352"/>
      <c r="S132" s="352"/>
      <c r="T132" s="352"/>
      <c r="U132" s="352"/>
      <c r="V132" s="352"/>
      <c r="W132" s="352"/>
      <c r="X132" s="352"/>
      <c r="Y132" s="352"/>
      <c r="Z132" s="352"/>
      <c r="AA132" s="352"/>
      <c r="AB132" s="352"/>
      <c r="AC132" s="352"/>
      <c r="AD132" s="352"/>
      <c r="AE132" s="352"/>
      <c r="AF132" s="352"/>
      <c r="AG132" s="352"/>
      <c r="AH132" s="352"/>
      <c r="AI132" s="352"/>
      <c r="AJ132" s="352"/>
      <c r="AK132" s="352"/>
      <c r="AL132" s="352"/>
      <c r="AM132" s="352"/>
      <c r="AN132" s="352"/>
      <c r="AO132" s="352"/>
      <c r="AP132" s="352"/>
      <c r="AQ132" s="352"/>
      <c r="AR132" s="352"/>
      <c r="AS132" s="352"/>
      <c r="AT132" s="352"/>
    </row>
    <row r="133" spans="1:46" x14ac:dyDescent="0.25">
      <c r="A133" s="293" t="s">
        <v>336</v>
      </c>
      <c r="B133" s="293"/>
      <c r="C133" s="293"/>
      <c r="D133" s="293"/>
      <c r="E133" s="293"/>
      <c r="F133" s="292" t="s">
        <v>805</v>
      </c>
      <c r="G133" s="143"/>
      <c r="H133" s="143"/>
      <c r="I133" s="305" t="s">
        <v>806</v>
      </c>
      <c r="J133" s="447" t="e">
        <f>'5.3 nutrient amount'!J133/'5.1 Crops and Forage'!J133</f>
        <v>#DIV/0!</v>
      </c>
      <c r="K133" s="447" t="e">
        <f>'5.3 nutrient amount'!K133/'5.1 Crops and Forage'!K133</f>
        <v>#DIV/0!</v>
      </c>
      <c r="L133" s="447" t="e">
        <f>'5.3 nutrient amount'!L133/'5.1 Crops and Forage'!L133</f>
        <v>#DIV/0!</v>
      </c>
      <c r="M133" s="447" t="e">
        <f>'5.3 nutrient amount'!M133/'5.1 Crops and Forage'!M133</f>
        <v>#DIV/0!</v>
      </c>
      <c r="N133" s="447" t="e">
        <f>'5.3 nutrient amount'!N133/'5.1 Crops and Forage'!N133</f>
        <v>#DIV/0!</v>
      </c>
      <c r="O133" s="447">
        <v>2.3599999999999994</v>
      </c>
      <c r="P133" s="447">
        <v>2.36</v>
      </c>
      <c r="Q133" s="447">
        <v>2.36</v>
      </c>
      <c r="R133" s="447">
        <v>2.3599999999999994</v>
      </c>
      <c r="S133" s="447">
        <v>2.359999999999999</v>
      </c>
      <c r="T133" s="447">
        <v>2.3600000000000008</v>
      </c>
      <c r="U133" s="447">
        <v>2.3600000000000003</v>
      </c>
      <c r="V133" s="447">
        <v>2.36</v>
      </c>
      <c r="W133" s="447">
        <v>2.3599999999999994</v>
      </c>
      <c r="X133" s="447">
        <v>2.36</v>
      </c>
      <c r="Y133" s="447">
        <v>2.3600000000000003</v>
      </c>
      <c r="Z133" s="447">
        <v>2.3599999999999994</v>
      </c>
      <c r="AA133" s="447">
        <v>2.3599999999999994</v>
      </c>
      <c r="AB133" s="447">
        <v>2.36</v>
      </c>
      <c r="AC133" s="447">
        <v>2.36</v>
      </c>
      <c r="AD133" s="447">
        <v>2.3600000000000003</v>
      </c>
      <c r="AE133" s="447">
        <v>2.3600000000000003</v>
      </c>
      <c r="AF133" s="447">
        <v>2.359999999999999</v>
      </c>
      <c r="AG133" s="447">
        <v>2.359999999999999</v>
      </c>
      <c r="AH133" s="447">
        <v>2.3599999999999985</v>
      </c>
      <c r="AI133" s="447">
        <v>2.3599999999999994</v>
      </c>
      <c r="AJ133" s="447">
        <v>2.3599999999999994</v>
      </c>
      <c r="AK133" s="447">
        <v>2.36</v>
      </c>
      <c r="AL133" s="447">
        <v>2.36</v>
      </c>
      <c r="AM133" s="447">
        <v>2.36</v>
      </c>
      <c r="AN133" s="447">
        <v>2.3600000000000003</v>
      </c>
      <c r="AO133" s="447">
        <v>2.36</v>
      </c>
      <c r="AP133" s="447">
        <v>2.359999999999999</v>
      </c>
      <c r="AQ133" s="447">
        <v>2.3599999999999994</v>
      </c>
      <c r="AR133" s="447">
        <v>2.3600000000000003</v>
      </c>
      <c r="AS133" s="447">
        <v>2.36</v>
      </c>
      <c r="AT133" s="447">
        <v>2.3600000000000003</v>
      </c>
    </row>
    <row r="134" spans="1:46" x14ac:dyDescent="0.25">
      <c r="A134" s="293" t="s">
        <v>337</v>
      </c>
      <c r="B134" s="293"/>
      <c r="C134" s="293"/>
      <c r="D134" s="293"/>
      <c r="E134" s="293"/>
      <c r="F134" s="292" t="s">
        <v>807</v>
      </c>
      <c r="G134" s="143"/>
      <c r="H134" s="143"/>
      <c r="I134" s="305" t="s">
        <v>808</v>
      </c>
      <c r="J134" s="447" t="e">
        <f>'5.3 nutrient amount'!J134/'5.1 Crops and Forage'!J134</f>
        <v>#DIV/0!</v>
      </c>
      <c r="K134" s="447" t="e">
        <f>'5.3 nutrient amount'!K134/'5.1 Crops and Forage'!K134</f>
        <v>#DIV/0!</v>
      </c>
      <c r="L134" s="447" t="e">
        <f>'5.3 nutrient amount'!L134/'5.1 Crops and Forage'!L134</f>
        <v>#DIV/0!</v>
      </c>
      <c r="M134" s="447" t="e">
        <f>'5.3 nutrient amount'!M134/'5.1 Crops and Forage'!M134</f>
        <v>#DIV/0!</v>
      </c>
      <c r="N134" s="447" t="e">
        <f>'5.3 nutrient amount'!N134/'5.1 Crops and Forage'!N134</f>
        <v>#DIV/0!</v>
      </c>
      <c r="O134" s="447">
        <v>2.3600000000000003</v>
      </c>
      <c r="P134" s="447">
        <v>2.3600000000000003</v>
      </c>
      <c r="Q134" s="447">
        <v>2.36</v>
      </c>
      <c r="R134" s="447">
        <v>2.3599999999999994</v>
      </c>
      <c r="S134" s="447">
        <v>2.3599999999999994</v>
      </c>
      <c r="T134" s="447">
        <v>2.3600000000000003</v>
      </c>
      <c r="U134" s="447">
        <v>2.3599999999999994</v>
      </c>
      <c r="V134" s="447">
        <v>2.36</v>
      </c>
      <c r="W134" s="447">
        <v>2.3600000000000008</v>
      </c>
      <c r="X134" s="447">
        <v>2.359999999999999</v>
      </c>
      <c r="Y134" s="447">
        <v>2.3599999999999985</v>
      </c>
      <c r="Z134" s="447">
        <v>2.3600000000000003</v>
      </c>
      <c r="AA134" s="447">
        <v>2.359999999999999</v>
      </c>
      <c r="AB134" s="447">
        <v>2.3600000000000003</v>
      </c>
      <c r="AC134" s="447">
        <v>2.36</v>
      </c>
      <c r="AD134" s="447">
        <v>2.36</v>
      </c>
      <c r="AE134" s="447">
        <v>2.3599999999999994</v>
      </c>
      <c r="AF134" s="447">
        <v>2.3599999999999994</v>
      </c>
      <c r="AG134" s="447">
        <v>2.3600000000000003</v>
      </c>
      <c r="AH134" s="447">
        <v>2.3600000000000008</v>
      </c>
      <c r="AI134" s="447">
        <v>2.3600000000000003</v>
      </c>
      <c r="AJ134" s="447">
        <v>2.3600000000000003</v>
      </c>
      <c r="AK134" s="447">
        <v>2.3600000000000008</v>
      </c>
      <c r="AL134" s="447">
        <v>2.3600000000000003</v>
      </c>
      <c r="AM134" s="447">
        <v>2.3600000000000008</v>
      </c>
      <c r="AN134" s="447">
        <v>2.36</v>
      </c>
      <c r="AO134" s="447">
        <v>2.36</v>
      </c>
      <c r="AP134" s="447">
        <v>2.36</v>
      </c>
      <c r="AQ134" s="447">
        <v>2.3599999999999994</v>
      </c>
      <c r="AR134" s="447">
        <v>2.3600000000000003</v>
      </c>
      <c r="AS134" s="447">
        <v>2.36</v>
      </c>
      <c r="AT134" s="447">
        <v>2.36</v>
      </c>
    </row>
    <row r="135" spans="1:46" x14ac:dyDescent="0.25">
      <c r="A135" s="319" t="s">
        <v>809</v>
      </c>
      <c r="B135" s="293"/>
      <c r="C135" s="293"/>
      <c r="D135" s="293"/>
      <c r="E135" s="293"/>
      <c r="F135" s="292" t="s">
        <v>810</v>
      </c>
      <c r="G135" s="143"/>
      <c r="H135" s="143"/>
      <c r="I135" s="289" t="s">
        <v>811</v>
      </c>
      <c r="J135" s="447" t="e">
        <f>'5.3 nutrient amount'!J135/'5.1 Crops and Forage'!J135</f>
        <v>#DIV/0!</v>
      </c>
      <c r="K135" s="447" t="e">
        <f>'5.3 nutrient amount'!K135/'5.1 Crops and Forage'!K135</f>
        <v>#DIV/0!</v>
      </c>
      <c r="L135" s="447" t="e">
        <f>'5.3 nutrient amount'!L135/'5.1 Crops and Forage'!L135</f>
        <v>#DIV/0!</v>
      </c>
      <c r="M135" s="447" t="e">
        <f>'5.3 nutrient amount'!M135/'5.1 Crops and Forage'!M135</f>
        <v>#DIV/0!</v>
      </c>
      <c r="N135" s="447" t="e">
        <f>'5.3 nutrient amount'!N135/'5.1 Crops and Forage'!N135</f>
        <v>#DIV/0!</v>
      </c>
      <c r="O135" s="447">
        <v>1.1222253510977416</v>
      </c>
      <c r="P135" s="447">
        <v>1.1222253510977414</v>
      </c>
      <c r="Q135" s="447">
        <v>1.1222253510977418</v>
      </c>
      <c r="R135" s="447">
        <v>1.1222253510977409</v>
      </c>
      <c r="S135" s="447">
        <v>1.1222253510977409</v>
      </c>
      <c r="T135" s="447">
        <v>1.1222253510977409</v>
      </c>
      <c r="U135" s="447">
        <v>1.1222253510977414</v>
      </c>
      <c r="V135" s="447">
        <v>1.1222253510977416</v>
      </c>
      <c r="W135" s="447">
        <v>1.122225351097742</v>
      </c>
      <c r="X135" s="447">
        <v>1.1222253510977407</v>
      </c>
      <c r="Y135" s="447">
        <v>1.1222253510977414</v>
      </c>
      <c r="Z135" s="447">
        <v>1.122225351097742</v>
      </c>
      <c r="AA135" s="447">
        <v>1.1222253510977416</v>
      </c>
      <c r="AB135" s="447">
        <v>1.1222253510977416</v>
      </c>
      <c r="AC135" s="447">
        <v>1.1222253510977411</v>
      </c>
      <c r="AD135" s="447">
        <v>1.1222253510977407</v>
      </c>
      <c r="AE135" s="447">
        <v>1.1222253510977414</v>
      </c>
      <c r="AF135" s="447">
        <v>1.1222253510977411</v>
      </c>
      <c r="AG135" s="447">
        <v>1.1222253510977414</v>
      </c>
      <c r="AH135" s="447">
        <v>1.1222253510977409</v>
      </c>
      <c r="AI135" s="447">
        <v>1.122225351097742</v>
      </c>
      <c r="AJ135" s="447">
        <v>1.1222253510977414</v>
      </c>
      <c r="AK135" s="447">
        <v>1.1222253510977416</v>
      </c>
      <c r="AL135" s="447">
        <v>1.1222253510977411</v>
      </c>
      <c r="AM135" s="447">
        <v>1.1222253510977411</v>
      </c>
      <c r="AN135" s="447">
        <v>1.1222253510977416</v>
      </c>
      <c r="AO135" s="447">
        <v>1.1222253510977416</v>
      </c>
      <c r="AP135" s="447">
        <v>1.1222253510977416</v>
      </c>
      <c r="AQ135" s="447">
        <v>1.1222253510977416</v>
      </c>
      <c r="AR135" s="447">
        <v>1.1222253510977411</v>
      </c>
      <c r="AS135" s="447">
        <v>1.1222253510977414</v>
      </c>
      <c r="AT135" s="447">
        <v>1.1222253510977414</v>
      </c>
    </row>
    <row r="136" spans="1:46" x14ac:dyDescent="0.25">
      <c r="A136" s="284" t="s">
        <v>601</v>
      </c>
      <c r="B136" s="143"/>
      <c r="C136" s="293"/>
      <c r="D136" s="293"/>
      <c r="E136" s="293"/>
      <c r="F136" s="284" t="s">
        <v>602</v>
      </c>
      <c r="G136" s="143"/>
      <c r="H136" s="143"/>
      <c r="I136" s="305" t="s">
        <v>812</v>
      </c>
      <c r="J136" s="352"/>
      <c r="K136" s="352"/>
      <c r="L136" s="352"/>
      <c r="M136" s="352"/>
      <c r="N136" s="352"/>
      <c r="O136" s="352"/>
      <c r="P136" s="352"/>
      <c r="Q136" s="352"/>
      <c r="R136" s="352"/>
      <c r="S136" s="352"/>
      <c r="T136" s="352"/>
      <c r="U136" s="352"/>
      <c r="V136" s="352"/>
      <c r="W136" s="352"/>
      <c r="X136" s="352"/>
      <c r="Y136" s="352"/>
      <c r="Z136" s="352"/>
      <c r="AA136" s="352"/>
      <c r="AB136" s="352"/>
      <c r="AC136" s="352"/>
      <c r="AD136" s="352"/>
      <c r="AE136" s="352"/>
      <c r="AF136" s="352"/>
      <c r="AG136" s="352"/>
      <c r="AH136" s="352"/>
      <c r="AI136" s="352"/>
      <c r="AJ136" s="352"/>
      <c r="AK136" s="352"/>
      <c r="AL136" s="352"/>
      <c r="AM136" s="352"/>
      <c r="AN136" s="352"/>
      <c r="AO136" s="352"/>
      <c r="AP136" s="352"/>
      <c r="AQ136" s="352"/>
      <c r="AR136" s="352"/>
      <c r="AS136" s="352"/>
      <c r="AT136" s="352"/>
    </row>
    <row r="137" spans="1:46" x14ac:dyDescent="0.25">
      <c r="A137" s="284" t="s">
        <v>603</v>
      </c>
      <c r="B137" s="143"/>
      <c r="C137" s="293"/>
      <c r="D137" s="293"/>
      <c r="E137" s="284" t="s">
        <v>604</v>
      </c>
      <c r="F137" s="143"/>
      <c r="G137" s="143"/>
      <c r="H137" s="143"/>
      <c r="I137" s="305" t="s">
        <v>813</v>
      </c>
      <c r="J137" s="352"/>
      <c r="K137" s="352"/>
      <c r="L137" s="352"/>
      <c r="M137" s="352"/>
      <c r="N137" s="352"/>
      <c r="O137" s="352"/>
      <c r="P137" s="352"/>
      <c r="Q137" s="352"/>
      <c r="R137" s="352"/>
      <c r="S137" s="352"/>
      <c r="T137" s="352"/>
      <c r="U137" s="352"/>
      <c r="V137" s="352"/>
      <c r="W137" s="352"/>
      <c r="X137" s="352"/>
      <c r="Y137" s="352"/>
      <c r="Z137" s="352"/>
      <c r="AA137" s="352"/>
      <c r="AB137" s="352"/>
      <c r="AC137" s="352"/>
      <c r="AD137" s="352"/>
      <c r="AE137" s="352"/>
      <c r="AF137" s="352"/>
      <c r="AG137" s="352"/>
      <c r="AH137" s="352"/>
      <c r="AI137" s="352"/>
      <c r="AJ137" s="352"/>
      <c r="AK137" s="352"/>
      <c r="AL137" s="352"/>
      <c r="AM137" s="352"/>
      <c r="AN137" s="352"/>
      <c r="AO137" s="352"/>
      <c r="AP137" s="352"/>
      <c r="AQ137" s="352"/>
      <c r="AR137" s="352"/>
      <c r="AS137" s="352"/>
      <c r="AT137" s="352"/>
    </row>
    <row r="138" spans="1:46" x14ac:dyDescent="0.25">
      <c r="A138" s="284" t="s">
        <v>605</v>
      </c>
      <c r="B138" s="143"/>
      <c r="C138" s="293"/>
      <c r="D138" s="293"/>
      <c r="E138" s="284" t="s">
        <v>606</v>
      </c>
      <c r="F138" s="143"/>
      <c r="G138" s="143"/>
      <c r="H138" s="143"/>
      <c r="I138" s="305" t="s">
        <v>814</v>
      </c>
      <c r="J138" s="447" t="e">
        <f>'5.3 nutrient amount'!J138/'5.1 Crops and Forage'!J138</f>
        <v>#DIV/0!</v>
      </c>
      <c r="K138" s="447" t="e">
        <f>'5.3 nutrient amount'!K138/'5.1 Crops and Forage'!K138</f>
        <v>#DIV/0!</v>
      </c>
      <c r="L138" s="447" t="e">
        <f>'5.3 nutrient amount'!L138/'5.1 Crops and Forage'!L138</f>
        <v>#DIV/0!</v>
      </c>
      <c r="M138" s="447" t="e">
        <f>'5.3 nutrient amount'!M138/'5.1 Crops and Forage'!M138</f>
        <v>#DIV/0!</v>
      </c>
      <c r="N138" s="447" t="e">
        <f>'5.3 nutrient amount'!N138/'5.1 Crops and Forage'!N138</f>
        <v>#DIV/0!</v>
      </c>
      <c r="O138" s="447">
        <v>1.05</v>
      </c>
      <c r="P138" s="447">
        <v>1.0499999999999998</v>
      </c>
      <c r="Q138" s="447">
        <v>1.05</v>
      </c>
      <c r="R138" s="447">
        <v>1.0499999999999998</v>
      </c>
      <c r="S138" s="447">
        <v>1.05</v>
      </c>
      <c r="T138" s="447">
        <v>1.05</v>
      </c>
      <c r="U138" s="447">
        <v>1.0499999999999994</v>
      </c>
      <c r="V138" s="447">
        <v>1.05</v>
      </c>
      <c r="W138" s="447">
        <v>1.05</v>
      </c>
      <c r="X138" s="447">
        <v>1.05</v>
      </c>
      <c r="Y138" s="447">
        <v>1.05</v>
      </c>
      <c r="Z138" s="447"/>
      <c r="AA138" s="447">
        <v>1.0500000000000003</v>
      </c>
      <c r="AB138" s="447">
        <v>1.05</v>
      </c>
      <c r="AC138" s="447">
        <v>1.0499999999999998</v>
      </c>
      <c r="AD138" s="447">
        <v>1.0500000000000003</v>
      </c>
      <c r="AE138" s="447">
        <v>1.05</v>
      </c>
      <c r="AF138" s="447">
        <v>1.0500000000000005</v>
      </c>
      <c r="AG138" s="447">
        <v>1.0499999999999998</v>
      </c>
      <c r="AH138" s="447">
        <v>1.0499999999999996</v>
      </c>
      <c r="AI138" s="447">
        <v>1.0500000000000003</v>
      </c>
      <c r="AJ138" s="447">
        <v>1.05</v>
      </c>
      <c r="AK138" s="447">
        <v>1.05</v>
      </c>
      <c r="AL138" s="447">
        <v>1.05</v>
      </c>
      <c r="AM138" s="447">
        <v>1.05</v>
      </c>
      <c r="AN138" s="447">
        <v>1.0499999999999996</v>
      </c>
      <c r="AO138" s="447">
        <v>1.0500000000000003</v>
      </c>
      <c r="AP138" s="447">
        <v>1.05</v>
      </c>
      <c r="AQ138" s="447">
        <v>1.0500000000000003</v>
      </c>
      <c r="AR138" s="447">
        <v>1.0499999999999998</v>
      </c>
      <c r="AS138" s="447"/>
      <c r="AT138" s="447">
        <v>1.05</v>
      </c>
    </row>
    <row r="139" spans="1:46" x14ac:dyDescent="0.25">
      <c r="A139" s="293"/>
      <c r="B139" s="293"/>
      <c r="C139" s="293"/>
      <c r="D139" s="293"/>
      <c r="E139" s="293"/>
      <c r="F139" s="293"/>
      <c r="G139" s="292"/>
      <c r="H139" s="292"/>
      <c r="I139" s="289"/>
      <c r="J139" s="352"/>
      <c r="K139" s="352"/>
      <c r="L139" s="352"/>
      <c r="M139" s="352"/>
      <c r="N139" s="352"/>
      <c r="O139" s="352"/>
      <c r="P139" s="352"/>
      <c r="Q139" s="352"/>
      <c r="R139" s="352"/>
      <c r="S139" s="352"/>
      <c r="T139" s="352"/>
      <c r="U139" s="352"/>
      <c r="V139" s="352"/>
      <c r="W139" s="352"/>
      <c r="X139" s="352"/>
      <c r="Y139" s="352"/>
      <c r="Z139" s="352"/>
      <c r="AA139" s="352"/>
      <c r="AB139" s="352"/>
      <c r="AC139" s="352"/>
      <c r="AD139" s="352"/>
      <c r="AE139" s="352"/>
      <c r="AF139" s="352"/>
      <c r="AG139" s="352"/>
      <c r="AH139" s="352"/>
      <c r="AI139" s="352"/>
      <c r="AJ139" s="352"/>
      <c r="AK139" s="352"/>
      <c r="AL139" s="352"/>
      <c r="AM139" s="352"/>
      <c r="AN139" s="352"/>
      <c r="AO139" s="352"/>
      <c r="AP139" s="352"/>
      <c r="AQ139" s="352"/>
      <c r="AR139" s="352"/>
      <c r="AS139" s="352"/>
      <c r="AT139" s="352"/>
    </row>
    <row r="140" spans="1:46" x14ac:dyDescent="0.25">
      <c r="A140" s="288" t="s">
        <v>290</v>
      </c>
      <c r="B140" s="288"/>
      <c r="C140" s="288"/>
      <c r="D140" s="288" t="s">
        <v>59</v>
      </c>
      <c r="E140" s="288"/>
      <c r="F140" s="288"/>
      <c r="G140" s="287"/>
      <c r="H140" s="287"/>
      <c r="I140" s="289" t="s">
        <v>815</v>
      </c>
      <c r="J140" s="356"/>
      <c r="K140" s="356"/>
      <c r="L140" s="356"/>
      <c r="M140" s="356"/>
      <c r="N140" s="356"/>
      <c r="O140" s="356"/>
      <c r="P140" s="356"/>
      <c r="Q140" s="356"/>
      <c r="R140" s="356"/>
      <c r="S140" s="356"/>
      <c r="T140" s="356"/>
      <c r="U140" s="356"/>
      <c r="V140" s="356"/>
      <c r="W140" s="356"/>
      <c r="X140" s="356"/>
      <c r="Y140" s="356"/>
      <c r="Z140" s="356"/>
      <c r="AA140" s="356"/>
      <c r="AB140" s="356"/>
      <c r="AC140" s="356"/>
      <c r="AD140" s="356"/>
      <c r="AE140" s="356"/>
      <c r="AF140" s="356"/>
      <c r="AG140" s="356"/>
      <c r="AH140" s="356"/>
      <c r="AI140" s="356"/>
      <c r="AJ140" s="356"/>
      <c r="AK140" s="356"/>
      <c r="AL140" s="356"/>
      <c r="AM140" s="356"/>
      <c r="AN140" s="356"/>
      <c r="AO140" s="356"/>
      <c r="AP140" s="356"/>
      <c r="AQ140" s="356"/>
      <c r="AR140" s="356"/>
      <c r="AS140" s="356"/>
      <c r="AT140" s="356"/>
    </row>
    <row r="141" spans="1:46" x14ac:dyDescent="0.25">
      <c r="A141" s="283" t="s">
        <v>291</v>
      </c>
      <c r="B141" s="283"/>
      <c r="C141" s="283"/>
      <c r="D141" s="283"/>
      <c r="E141" s="283" t="s">
        <v>292</v>
      </c>
      <c r="F141" s="283"/>
      <c r="G141" s="284"/>
      <c r="H141" s="284"/>
      <c r="I141" s="289" t="s">
        <v>816</v>
      </c>
      <c r="J141" s="351"/>
      <c r="K141" s="351"/>
      <c r="L141" s="351"/>
      <c r="M141" s="351"/>
      <c r="N141" s="351"/>
      <c r="O141" s="351"/>
      <c r="P141" s="351"/>
      <c r="Q141" s="351"/>
      <c r="R141" s="351"/>
      <c r="S141" s="351"/>
      <c r="T141" s="351"/>
      <c r="U141" s="351"/>
      <c r="V141" s="351"/>
      <c r="W141" s="351"/>
      <c r="X141" s="351"/>
      <c r="Y141" s="351"/>
      <c r="Z141" s="351"/>
      <c r="AA141" s="351"/>
      <c r="AB141" s="351"/>
      <c r="AC141" s="351"/>
      <c r="AD141" s="351"/>
      <c r="AE141" s="351"/>
      <c r="AF141" s="351"/>
      <c r="AG141" s="351"/>
      <c r="AH141" s="351"/>
      <c r="AI141" s="351"/>
      <c r="AJ141" s="351"/>
      <c r="AK141" s="351"/>
      <c r="AL141" s="351"/>
      <c r="AM141" s="351"/>
      <c r="AN141" s="351"/>
      <c r="AO141" s="351"/>
      <c r="AP141" s="351"/>
      <c r="AQ141" s="351"/>
      <c r="AR141" s="351"/>
      <c r="AS141" s="351"/>
      <c r="AT141" s="351"/>
    </row>
    <row r="142" spans="1:46" x14ac:dyDescent="0.25">
      <c r="A142" s="283" t="s">
        <v>293</v>
      </c>
      <c r="B142" s="283"/>
      <c r="C142" s="283"/>
      <c r="D142" s="283"/>
      <c r="E142" s="283"/>
      <c r="F142" s="284" t="s">
        <v>294</v>
      </c>
      <c r="G142" s="283"/>
      <c r="H142" s="283"/>
      <c r="I142" s="297" t="s">
        <v>817</v>
      </c>
      <c r="J142" s="447" t="e">
        <f>'5.3 nutrient amount'!J142/'5.1 Crops and Forage'!J142</f>
        <v>#DIV/0!</v>
      </c>
      <c r="K142" s="447" t="e">
        <f>'5.3 nutrient amount'!K142/'5.1 Crops and Forage'!K142</f>
        <v>#DIV/0!</v>
      </c>
      <c r="L142" s="447" t="e">
        <f>'5.3 nutrient amount'!L142/'5.1 Crops and Forage'!L142</f>
        <v>#DIV/0!</v>
      </c>
      <c r="M142" s="447" t="e">
        <f>'5.3 nutrient amount'!M142/'5.1 Crops and Forage'!M142</f>
        <v>#DIV/0!</v>
      </c>
      <c r="N142" s="447" t="e">
        <f>'5.3 nutrient amount'!N142/'5.1 Crops and Forage'!N142</f>
        <v>#DIV/0!</v>
      </c>
      <c r="O142" s="447">
        <v>0.51497674444818564</v>
      </c>
      <c r="P142" s="447">
        <v>0.51497674444818564</v>
      </c>
      <c r="Q142" s="447">
        <v>0.51497674444818586</v>
      </c>
      <c r="R142" s="447">
        <v>0.51497674444818564</v>
      </c>
      <c r="S142" s="447">
        <v>0.51497674444818564</v>
      </c>
      <c r="T142" s="447">
        <v>0.51497674444818564</v>
      </c>
      <c r="U142" s="447">
        <v>0.51497674444818553</v>
      </c>
      <c r="V142" s="447">
        <v>0.51497674444818564</v>
      </c>
      <c r="W142" s="447">
        <v>0.51497674444818564</v>
      </c>
      <c r="X142" s="447">
        <v>0.51497674444818564</v>
      </c>
      <c r="Y142" s="447">
        <v>0.51497674444818564</v>
      </c>
      <c r="Z142" s="447">
        <v>0.51497674444818575</v>
      </c>
      <c r="AA142" s="447">
        <v>0.51497674444818564</v>
      </c>
      <c r="AB142" s="447">
        <v>0.51497674444818542</v>
      </c>
      <c r="AC142" s="447">
        <v>0.51497674444818553</v>
      </c>
      <c r="AD142" s="447">
        <v>0.51497674444818564</v>
      </c>
      <c r="AE142" s="447">
        <v>0.51497674444818564</v>
      </c>
      <c r="AF142" s="447">
        <v>0.51497674444818564</v>
      </c>
      <c r="AG142" s="447">
        <v>0.51497674444818564</v>
      </c>
      <c r="AH142" s="447">
        <v>0.51497674444818564</v>
      </c>
      <c r="AI142" s="447">
        <v>0.51497674444818553</v>
      </c>
      <c r="AJ142" s="447">
        <v>0.51497674444818575</v>
      </c>
      <c r="AK142" s="447">
        <v>0.51497674444818564</v>
      </c>
      <c r="AL142" s="447">
        <v>0.51497674444818564</v>
      </c>
      <c r="AM142" s="447">
        <v>0.51497674444818564</v>
      </c>
      <c r="AN142" s="447">
        <v>0.51497674444818553</v>
      </c>
      <c r="AO142" s="447">
        <v>0.51497674444818542</v>
      </c>
      <c r="AP142" s="447">
        <v>0.51497674444818542</v>
      </c>
      <c r="AQ142" s="447">
        <v>0.51497674444818564</v>
      </c>
      <c r="AR142" s="447">
        <v>0.51497674444818542</v>
      </c>
      <c r="AS142" s="447">
        <v>0.51497674444818553</v>
      </c>
      <c r="AT142" s="447">
        <v>0.51497674444818575</v>
      </c>
    </row>
    <row r="143" spans="1:46" x14ac:dyDescent="0.25">
      <c r="A143" s="283" t="s">
        <v>295</v>
      </c>
      <c r="B143" s="283"/>
      <c r="C143" s="283"/>
      <c r="D143" s="283"/>
      <c r="E143" s="283"/>
      <c r="F143" s="284" t="s">
        <v>296</v>
      </c>
      <c r="G143" s="283"/>
      <c r="H143" s="283"/>
      <c r="I143" s="297" t="s">
        <v>818</v>
      </c>
      <c r="J143" s="447" t="e">
        <f>'5.3 nutrient amount'!J143/'5.1 Crops and Forage'!J143</f>
        <v>#DIV/0!</v>
      </c>
      <c r="K143" s="447" t="e">
        <f>'5.3 nutrient amount'!K143/'5.1 Crops and Forage'!K143</f>
        <v>#DIV/0!</v>
      </c>
      <c r="L143" s="447" t="e">
        <f>'5.3 nutrient amount'!L143/'5.1 Crops and Forage'!L143</f>
        <v>#DIV/0!</v>
      </c>
      <c r="M143" s="447" t="e">
        <f>'5.3 nutrient amount'!M143/'5.1 Crops and Forage'!M143</f>
        <v>#DIV/0!</v>
      </c>
      <c r="N143" s="447" t="e">
        <f>'5.3 nutrient amount'!N143/'5.1 Crops and Forage'!N143</f>
        <v>#DIV/0!</v>
      </c>
      <c r="O143" s="447">
        <v>0.61098935781988117</v>
      </c>
      <c r="P143" s="447">
        <v>0.6109893578198814</v>
      </c>
      <c r="Q143" s="447">
        <v>0.61098935781988117</v>
      </c>
      <c r="R143" s="447">
        <v>0.61098935781988117</v>
      </c>
      <c r="S143" s="447">
        <v>0.61098935781988117</v>
      </c>
      <c r="T143" s="447">
        <v>0.61098935781988106</v>
      </c>
      <c r="U143" s="447">
        <v>0.61098935781988128</v>
      </c>
      <c r="V143" s="447">
        <v>0.61098935781988151</v>
      </c>
      <c r="W143" s="447">
        <v>0.61098935781988117</v>
      </c>
      <c r="X143" s="447">
        <v>0.61098935781988117</v>
      </c>
      <c r="Y143" s="447">
        <v>0.61098935781988128</v>
      </c>
      <c r="Z143" s="447">
        <v>0.6109893578198814</v>
      </c>
      <c r="AA143" s="447">
        <v>0.61098935781988128</v>
      </c>
      <c r="AB143" s="447">
        <v>0.61098935781988128</v>
      </c>
      <c r="AC143" s="447">
        <v>0.61098935781988117</v>
      </c>
      <c r="AD143" s="447">
        <v>0.61098935781988151</v>
      </c>
      <c r="AE143" s="447">
        <v>0.61098935781988117</v>
      </c>
      <c r="AF143" s="447">
        <v>0.6109893578198814</v>
      </c>
      <c r="AG143" s="447">
        <v>0.6109893578198814</v>
      </c>
      <c r="AH143" s="447">
        <v>0.61098935781988128</v>
      </c>
      <c r="AI143" s="447">
        <v>0.6109893578198814</v>
      </c>
      <c r="AJ143" s="447">
        <v>0.61098935781988128</v>
      </c>
      <c r="AK143" s="447">
        <v>0.61098935781988106</v>
      </c>
      <c r="AL143" s="447">
        <v>0.61098935781988117</v>
      </c>
      <c r="AM143" s="447">
        <v>0.61098935781988128</v>
      </c>
      <c r="AN143" s="447">
        <v>0.61098935781988106</v>
      </c>
      <c r="AO143" s="447">
        <v>0.6109893578198814</v>
      </c>
      <c r="AP143" s="447">
        <v>0.61098935781988128</v>
      </c>
      <c r="AQ143" s="447">
        <v>0.61098935781988117</v>
      </c>
      <c r="AR143" s="447">
        <v>0.61098935781988128</v>
      </c>
      <c r="AS143" s="447">
        <v>0.61098935781988128</v>
      </c>
      <c r="AT143" s="447">
        <v>0.61098935781988117</v>
      </c>
    </row>
    <row r="144" spans="1:46" x14ac:dyDescent="0.25">
      <c r="A144" s="330" t="s">
        <v>819</v>
      </c>
      <c r="B144" s="283"/>
      <c r="C144" s="283"/>
      <c r="D144" s="283"/>
      <c r="E144" s="283"/>
      <c r="F144" s="284" t="s">
        <v>820</v>
      </c>
      <c r="G144" s="283"/>
      <c r="H144" s="283"/>
      <c r="I144" s="289" t="s">
        <v>821</v>
      </c>
      <c r="J144" s="447" t="e">
        <f>'5.3 nutrient amount'!J144/'5.1 Crops and Forage'!J144</f>
        <v>#DIV/0!</v>
      </c>
      <c r="K144" s="447" t="e">
        <f>'5.3 nutrient amount'!K144/'5.1 Crops and Forage'!K144</f>
        <v>#DIV/0!</v>
      </c>
      <c r="L144" s="447" t="e">
        <f>'5.3 nutrient amount'!L144/'5.1 Crops and Forage'!L144</f>
        <v>#DIV/0!</v>
      </c>
      <c r="M144" s="447" t="e">
        <f>'5.3 nutrient amount'!M144/'5.1 Crops and Forage'!M144</f>
        <v>#DIV/0!</v>
      </c>
      <c r="N144" s="447" t="e">
        <f>'5.3 nutrient amount'!N144/'5.1 Crops and Forage'!N144</f>
        <v>#DIV/0!</v>
      </c>
      <c r="O144" s="447">
        <v>0.51497674444818586</v>
      </c>
      <c r="P144" s="447">
        <v>0.51497674444818553</v>
      </c>
      <c r="Q144" s="447">
        <v>0.51497674444818564</v>
      </c>
      <c r="R144" s="447">
        <v>0.51497674444818564</v>
      </c>
      <c r="S144" s="447">
        <v>0.51497674444818564</v>
      </c>
      <c r="T144" s="447">
        <v>0.51497674444818597</v>
      </c>
      <c r="U144" s="447">
        <v>0.51497674444818586</v>
      </c>
      <c r="V144" s="447">
        <v>0.51497674444818575</v>
      </c>
      <c r="W144" s="447">
        <v>0.51497674444818564</v>
      </c>
      <c r="X144" s="447">
        <v>0.51497674444818586</v>
      </c>
      <c r="Y144" s="447">
        <v>0.51497674444818575</v>
      </c>
      <c r="Z144" s="447">
        <v>0.51497674444818586</v>
      </c>
      <c r="AA144" s="447"/>
      <c r="AB144" s="447">
        <v>0.51497674444818575</v>
      </c>
      <c r="AC144" s="447">
        <v>0.51497674444818553</v>
      </c>
      <c r="AD144" s="447">
        <v>0.51497674444818575</v>
      </c>
      <c r="AE144" s="447">
        <v>0.51497674444818575</v>
      </c>
      <c r="AF144" s="447">
        <v>0.51497674444818553</v>
      </c>
      <c r="AG144" s="447">
        <v>0.51497674444818553</v>
      </c>
      <c r="AH144" s="447">
        <v>0.51497674444818553</v>
      </c>
      <c r="AI144" s="447">
        <v>0.51497674444818564</v>
      </c>
      <c r="AJ144" s="447">
        <v>0.51497674444818553</v>
      </c>
      <c r="AK144" s="447">
        <v>0.51497674444818564</v>
      </c>
      <c r="AL144" s="447">
        <v>0.51497674444818575</v>
      </c>
      <c r="AM144" s="447">
        <v>0.51497674444818564</v>
      </c>
      <c r="AN144" s="447">
        <v>0.51497674444818575</v>
      </c>
      <c r="AO144" s="447">
        <v>0.51497674444818575</v>
      </c>
      <c r="AP144" s="447">
        <v>0.51497674444818564</v>
      </c>
      <c r="AQ144" s="447">
        <v>0.51497674444818586</v>
      </c>
      <c r="AR144" s="447">
        <v>0.51497674444818553</v>
      </c>
      <c r="AS144" s="447">
        <v>0.51497674444818575</v>
      </c>
      <c r="AT144" s="447">
        <v>0.51497674444818575</v>
      </c>
    </row>
    <row r="145" spans="1:46" x14ac:dyDescent="0.25">
      <c r="A145" s="330" t="s">
        <v>822</v>
      </c>
      <c r="B145" s="283"/>
      <c r="C145" s="283"/>
      <c r="D145" s="283"/>
      <c r="E145" s="283"/>
      <c r="F145" s="284" t="s">
        <v>823</v>
      </c>
      <c r="G145" s="283"/>
      <c r="H145" s="283"/>
      <c r="I145" s="289" t="s">
        <v>824</v>
      </c>
      <c r="J145" s="447" t="e">
        <f>'5.3 nutrient amount'!J145/'5.1 Crops and Forage'!J145</f>
        <v>#DIV/0!</v>
      </c>
      <c r="K145" s="447" t="e">
        <f>'5.3 nutrient amount'!K145/'5.1 Crops and Forage'!K145</f>
        <v>#DIV/0!</v>
      </c>
      <c r="L145" s="447" t="e">
        <f>'5.3 nutrient amount'!L145/'5.1 Crops and Forage'!L145</f>
        <v>#DIV/0!</v>
      </c>
      <c r="M145" s="447" t="e">
        <f>'5.3 nutrient amount'!M145/'5.1 Crops and Forage'!M145</f>
        <v>#DIV/0!</v>
      </c>
      <c r="N145" s="447" t="e">
        <f>'5.3 nutrient amount'!N145/'5.1 Crops and Forage'!N145</f>
        <v>#DIV/0!</v>
      </c>
      <c r="O145" s="447">
        <v>1.2743492320243239</v>
      </c>
      <c r="P145" s="447">
        <v>1.2743492320243237</v>
      </c>
      <c r="Q145" s="447">
        <v>1.2743492320243242</v>
      </c>
      <c r="R145" s="447">
        <v>1.2743492320243242</v>
      </c>
      <c r="S145" s="447">
        <v>1.2743492320243248</v>
      </c>
      <c r="T145" s="447">
        <v>1.2743492320243246</v>
      </c>
      <c r="U145" s="447">
        <v>1.2743492320243239</v>
      </c>
      <c r="V145" s="447">
        <v>1.2743492320243244</v>
      </c>
      <c r="W145" s="447">
        <v>1.2743492320243237</v>
      </c>
      <c r="X145" s="447">
        <v>1.2743492320243239</v>
      </c>
      <c r="Y145" s="447">
        <v>1.2743492320243233</v>
      </c>
      <c r="Z145" s="447">
        <v>1.2743492320243233</v>
      </c>
      <c r="AA145" s="447">
        <v>1.274349232024323</v>
      </c>
      <c r="AB145" s="447">
        <v>1.2743492320243235</v>
      </c>
      <c r="AC145" s="447">
        <v>1.2743492320243239</v>
      </c>
      <c r="AD145" s="447">
        <v>1.2743492320243242</v>
      </c>
      <c r="AE145" s="447">
        <v>1.2743492320243242</v>
      </c>
      <c r="AF145" s="447">
        <v>1.2743492320243235</v>
      </c>
      <c r="AG145" s="447">
        <v>1.2743492320243237</v>
      </c>
      <c r="AH145" s="447">
        <v>1.2743492320243246</v>
      </c>
      <c r="AI145" s="447">
        <v>1.2743492320243242</v>
      </c>
      <c r="AJ145" s="447">
        <v>1.2743492320243244</v>
      </c>
      <c r="AK145" s="447">
        <v>1.2743492320243242</v>
      </c>
      <c r="AL145" s="447">
        <v>1.2743492320243237</v>
      </c>
      <c r="AM145" s="447">
        <v>1.2743492320243237</v>
      </c>
      <c r="AN145" s="447">
        <v>1.2743492320243237</v>
      </c>
      <c r="AO145" s="447">
        <v>1.2743492320243242</v>
      </c>
      <c r="AP145" s="447">
        <v>1.2743492320243239</v>
      </c>
      <c r="AQ145" s="447">
        <v>1.2743492320243244</v>
      </c>
      <c r="AR145" s="447">
        <v>1.2743492320243237</v>
      </c>
      <c r="AS145" s="447">
        <v>1.2743492320243239</v>
      </c>
      <c r="AT145" s="447">
        <v>1.2743492320243239</v>
      </c>
    </row>
    <row r="146" spans="1:46" x14ac:dyDescent="0.25">
      <c r="A146" s="283" t="s">
        <v>297</v>
      </c>
      <c r="B146" s="283"/>
      <c r="C146" s="283"/>
      <c r="D146" s="283"/>
      <c r="E146" s="283"/>
      <c r="F146" s="284" t="s">
        <v>298</v>
      </c>
      <c r="G146" s="283"/>
      <c r="H146" s="283"/>
      <c r="I146" s="297" t="s">
        <v>825</v>
      </c>
      <c r="J146" s="351"/>
      <c r="K146" s="351"/>
      <c r="L146" s="351"/>
      <c r="M146" s="351"/>
      <c r="N146" s="351"/>
      <c r="O146" s="351"/>
      <c r="P146" s="351"/>
      <c r="Q146" s="351"/>
      <c r="R146" s="351"/>
      <c r="S146" s="351"/>
      <c r="T146" s="351"/>
      <c r="U146" s="351"/>
      <c r="V146" s="351"/>
      <c r="W146" s="351"/>
      <c r="X146" s="351"/>
      <c r="Y146" s="351"/>
      <c r="Z146" s="351"/>
      <c r="AA146" s="351"/>
      <c r="AB146" s="351"/>
      <c r="AC146" s="351"/>
      <c r="AD146" s="351"/>
      <c r="AE146" s="351"/>
      <c r="AF146" s="351"/>
      <c r="AG146" s="351"/>
      <c r="AH146" s="351"/>
      <c r="AI146" s="351"/>
      <c r="AJ146" s="351"/>
      <c r="AK146" s="351"/>
      <c r="AL146" s="351"/>
      <c r="AM146" s="351"/>
      <c r="AN146" s="351"/>
      <c r="AO146" s="351"/>
      <c r="AP146" s="351"/>
      <c r="AQ146" s="351"/>
      <c r="AR146" s="351"/>
      <c r="AS146" s="351"/>
      <c r="AT146" s="351"/>
    </row>
    <row r="147" spans="1:46" x14ac:dyDescent="0.25">
      <c r="A147" s="283" t="s">
        <v>299</v>
      </c>
      <c r="B147" s="283"/>
      <c r="C147" s="283"/>
      <c r="D147" s="283"/>
      <c r="E147" s="283"/>
      <c r="F147" s="283"/>
      <c r="G147" s="284" t="s">
        <v>300</v>
      </c>
      <c r="H147" s="284"/>
      <c r="I147" s="289" t="s">
        <v>826</v>
      </c>
      <c r="J147" s="447" t="e">
        <f>'5.3 nutrient amount'!J147/'5.1 Crops and Forage'!J147</f>
        <v>#DIV/0!</v>
      </c>
      <c r="K147" s="447" t="e">
        <f>'5.3 nutrient amount'!K147/'5.1 Crops and Forage'!K147</f>
        <v>#DIV/0!</v>
      </c>
      <c r="L147" s="447" t="e">
        <f>'5.3 nutrient amount'!L147/'5.1 Crops and Forage'!L147</f>
        <v>#DIV/0!</v>
      </c>
      <c r="M147" s="447" t="e">
        <f>'5.3 nutrient amount'!M147/'5.1 Crops and Forage'!M147</f>
        <v>#DIV/0!</v>
      </c>
      <c r="N147" s="447" t="e">
        <f>'5.3 nutrient amount'!N147/'5.1 Crops and Forage'!N147</f>
        <v>#DIV/0!</v>
      </c>
      <c r="O147" s="447">
        <v>0.61098935781988117</v>
      </c>
      <c r="P147" s="447">
        <v>0.61098935781988151</v>
      </c>
      <c r="Q147" s="447">
        <v>0.61098935781988117</v>
      </c>
      <c r="R147" s="447">
        <v>0.6109893578198814</v>
      </c>
      <c r="S147" s="447">
        <v>0.61098935781988106</v>
      </c>
      <c r="T147" s="447">
        <v>0.61098935781988151</v>
      </c>
      <c r="U147" s="447">
        <v>0.6109893578198814</v>
      </c>
      <c r="V147" s="447">
        <v>0.61098935781988117</v>
      </c>
      <c r="W147" s="447">
        <v>0.61098935781988128</v>
      </c>
      <c r="X147" s="447">
        <v>0.6109893578198814</v>
      </c>
      <c r="Y147" s="447">
        <v>0.6109893578198814</v>
      </c>
      <c r="Z147" s="447">
        <v>0.61098935781988128</v>
      </c>
      <c r="AA147" s="447">
        <v>0.61098935781988128</v>
      </c>
      <c r="AB147" s="447">
        <v>0.61098935781988128</v>
      </c>
      <c r="AC147" s="447">
        <v>0.61098935781988128</v>
      </c>
      <c r="AD147" s="447">
        <v>0.61098935781988151</v>
      </c>
      <c r="AE147" s="447">
        <v>0.61098935781988117</v>
      </c>
      <c r="AF147" s="447">
        <v>0.61098935781988117</v>
      </c>
      <c r="AG147" s="447">
        <v>0.61098935781988128</v>
      </c>
      <c r="AH147" s="447">
        <v>0.61098935781988128</v>
      </c>
      <c r="AI147" s="447">
        <v>0.61098935781988117</v>
      </c>
      <c r="AJ147" s="447">
        <v>0.61098935781988128</v>
      </c>
      <c r="AK147" s="447">
        <v>0.61098935781988128</v>
      </c>
      <c r="AL147" s="447">
        <v>0.61098935781988117</v>
      </c>
      <c r="AM147" s="447">
        <v>0.61098935781988151</v>
      </c>
      <c r="AN147" s="447">
        <v>0.61098935781988151</v>
      </c>
      <c r="AO147" s="447">
        <v>0.61098935781988128</v>
      </c>
      <c r="AP147" s="447">
        <v>0.61098935781988117</v>
      </c>
      <c r="AQ147" s="447">
        <v>0.61098935781988106</v>
      </c>
      <c r="AR147" s="447">
        <v>0.61098935781988117</v>
      </c>
      <c r="AS147" s="447">
        <v>0.61098935781988128</v>
      </c>
      <c r="AT147" s="447">
        <v>0.6109893578198814</v>
      </c>
    </row>
    <row r="148" spans="1:46" x14ac:dyDescent="0.25">
      <c r="A148" s="283" t="s">
        <v>301</v>
      </c>
      <c r="B148" s="283"/>
      <c r="C148" s="283"/>
      <c r="D148" s="283"/>
      <c r="E148" s="283"/>
      <c r="F148" s="283"/>
      <c r="G148" s="284" t="s">
        <v>302</v>
      </c>
      <c r="H148" s="284"/>
      <c r="I148" s="289" t="s">
        <v>827</v>
      </c>
      <c r="J148" s="447" t="e">
        <f>'5.3 nutrient amount'!J148/'5.1 Crops and Forage'!J148</f>
        <v>#DIV/0!</v>
      </c>
      <c r="K148" s="447" t="e">
        <f>'5.3 nutrient amount'!K148/'5.1 Crops and Forage'!K148</f>
        <v>#DIV/0!</v>
      </c>
      <c r="L148" s="447" t="e">
        <f>'5.3 nutrient amount'!L148/'5.1 Crops and Forage'!L148</f>
        <v>#DIV/0!</v>
      </c>
      <c r="M148" s="447" t="e">
        <f>'5.3 nutrient amount'!M148/'5.1 Crops and Forage'!M148</f>
        <v>#DIV/0!</v>
      </c>
      <c r="N148" s="447" t="e">
        <f>'5.3 nutrient amount'!N148/'5.1 Crops and Forage'!N148</f>
        <v>#DIV/0!</v>
      </c>
      <c r="O148" s="447">
        <v>0.61098935781988128</v>
      </c>
      <c r="P148" s="447">
        <v>0.61098935781988084</v>
      </c>
      <c r="Q148" s="447">
        <v>0.61098935781988106</v>
      </c>
      <c r="R148" s="447">
        <v>0.61098935781988128</v>
      </c>
      <c r="S148" s="447">
        <v>0.61098935781988106</v>
      </c>
      <c r="T148" s="447">
        <v>0.61098935781988128</v>
      </c>
      <c r="U148" s="447">
        <v>0.6109893578198814</v>
      </c>
      <c r="V148" s="447">
        <v>0.61098935781988106</v>
      </c>
      <c r="W148" s="447">
        <v>0.61098935781988128</v>
      </c>
      <c r="X148" s="447">
        <v>0.61098935781988151</v>
      </c>
      <c r="Y148" s="447">
        <v>0.61098935781988128</v>
      </c>
      <c r="Z148" s="447">
        <v>0.6109893578198814</v>
      </c>
      <c r="AA148" s="447">
        <v>0.61098935781988117</v>
      </c>
      <c r="AB148" s="447">
        <v>0.61098935781988095</v>
      </c>
      <c r="AC148" s="447">
        <v>0.61098935781988128</v>
      </c>
      <c r="AD148" s="447">
        <v>0.6109893578198814</v>
      </c>
      <c r="AE148" s="447">
        <v>0.61098935781988151</v>
      </c>
      <c r="AF148" s="447">
        <v>0.61098935781988095</v>
      </c>
      <c r="AG148" s="447">
        <v>0.61098935781988128</v>
      </c>
      <c r="AH148" s="447">
        <v>0.61098935781988117</v>
      </c>
      <c r="AI148" s="447">
        <v>0.61098935781988151</v>
      </c>
      <c r="AJ148" s="447">
        <v>0.61098935781988106</v>
      </c>
      <c r="AK148" s="447">
        <v>0.61098935781988106</v>
      </c>
      <c r="AL148" s="447">
        <v>0.6109893578198814</v>
      </c>
      <c r="AM148" s="447">
        <v>0.61098935781988151</v>
      </c>
      <c r="AN148" s="447">
        <v>0.61098935781988151</v>
      </c>
      <c r="AO148" s="447">
        <v>0.6109893578198814</v>
      </c>
      <c r="AP148" s="447">
        <v>0.61098935781988151</v>
      </c>
      <c r="AQ148" s="447">
        <v>0.61098935781988173</v>
      </c>
      <c r="AR148" s="447">
        <v>0.61098935781988117</v>
      </c>
      <c r="AS148" s="447">
        <v>0.61098935781988117</v>
      </c>
      <c r="AT148" s="447">
        <v>0.61098935781988151</v>
      </c>
    </row>
    <row r="149" spans="1:46" x14ac:dyDescent="0.25">
      <c r="A149" s="283" t="s">
        <v>303</v>
      </c>
      <c r="B149" s="283"/>
      <c r="C149" s="283"/>
      <c r="D149" s="283"/>
      <c r="E149" s="283"/>
      <c r="F149" s="283"/>
      <c r="G149" s="284" t="s">
        <v>304</v>
      </c>
      <c r="H149" s="284"/>
      <c r="I149" s="289" t="s">
        <v>828</v>
      </c>
      <c r="J149" s="447" t="e">
        <f>'5.3 nutrient amount'!J149/'5.1 Crops and Forage'!J149</f>
        <v>#DIV/0!</v>
      </c>
      <c r="K149" s="447" t="e">
        <f>'5.3 nutrient amount'!K149/'5.1 Crops and Forage'!K149</f>
        <v>#DIV/0!</v>
      </c>
      <c r="L149" s="447" t="e">
        <f>'5.3 nutrient amount'!L149/'5.1 Crops and Forage'!L149</f>
        <v>#DIV/0!</v>
      </c>
      <c r="M149" s="447" t="e">
        <f>'5.3 nutrient amount'!M149/'5.1 Crops and Forage'!M149</f>
        <v>#DIV/0!</v>
      </c>
      <c r="N149" s="447" t="e">
        <f>'5.3 nutrient amount'!N149/'5.1 Crops and Forage'!N149</f>
        <v>#DIV/0!</v>
      </c>
      <c r="O149" s="447">
        <v>0.58899999999999997</v>
      </c>
      <c r="P149" s="447">
        <v>0.58899999999999986</v>
      </c>
      <c r="Q149" s="447">
        <v>0.58899999999999986</v>
      </c>
      <c r="R149" s="447">
        <v>0.58899999999999975</v>
      </c>
      <c r="S149" s="447">
        <v>0.58899999999999997</v>
      </c>
      <c r="T149" s="447">
        <v>0.58899999999999986</v>
      </c>
      <c r="U149" s="447">
        <v>0.58899999999999986</v>
      </c>
      <c r="V149" s="447">
        <v>0.58899999999999975</v>
      </c>
      <c r="W149" s="447">
        <v>0.58899999999999986</v>
      </c>
      <c r="X149" s="447">
        <v>0.58899999999999975</v>
      </c>
      <c r="Y149" s="447">
        <v>0.58899999999999997</v>
      </c>
      <c r="Z149" s="447">
        <v>0.58899999999999975</v>
      </c>
      <c r="AA149" s="447">
        <v>0.58899999999999997</v>
      </c>
      <c r="AB149" s="447">
        <v>0.58899999999999986</v>
      </c>
      <c r="AC149" s="447">
        <v>0.58899999999999975</v>
      </c>
      <c r="AD149" s="447">
        <v>0.58899999999999997</v>
      </c>
      <c r="AE149" s="447">
        <v>0.58900000000000019</v>
      </c>
      <c r="AF149" s="447">
        <v>0.58899999999999986</v>
      </c>
      <c r="AG149" s="447">
        <v>0.58899999999999986</v>
      </c>
      <c r="AH149" s="447">
        <v>0.58899999999999997</v>
      </c>
      <c r="AI149" s="447">
        <v>0.58899999999999975</v>
      </c>
      <c r="AJ149" s="447">
        <v>0.58899999999999997</v>
      </c>
      <c r="AK149" s="447">
        <v>0.58899999999999997</v>
      </c>
      <c r="AL149" s="447">
        <v>0.58900000000000019</v>
      </c>
      <c r="AM149" s="447">
        <v>0.58900000000000008</v>
      </c>
      <c r="AN149" s="447">
        <v>0.58900000000000008</v>
      </c>
      <c r="AO149" s="447">
        <v>0.58899999999999975</v>
      </c>
      <c r="AP149" s="447">
        <v>0.58899999999999997</v>
      </c>
      <c r="AQ149" s="447">
        <v>0.58899999999999986</v>
      </c>
      <c r="AR149" s="447">
        <v>0.58899999999999997</v>
      </c>
      <c r="AS149" s="447">
        <v>0.58899999999999975</v>
      </c>
      <c r="AT149" s="447">
        <v>0.58899999999999986</v>
      </c>
    </row>
    <row r="150" spans="1:46" x14ac:dyDescent="0.25">
      <c r="A150" s="283" t="s">
        <v>305</v>
      </c>
      <c r="B150" s="283"/>
      <c r="C150" s="283"/>
      <c r="D150" s="283"/>
      <c r="E150" s="283"/>
      <c r="F150" s="283"/>
      <c r="G150" s="284" t="s">
        <v>306</v>
      </c>
      <c r="H150" s="284"/>
      <c r="I150" s="289" t="s">
        <v>829</v>
      </c>
      <c r="J150" s="447" t="e">
        <f>'5.3 nutrient amount'!J150/'5.1 Crops and Forage'!J150</f>
        <v>#DIV/0!</v>
      </c>
      <c r="K150" s="447" t="e">
        <f>'5.3 nutrient amount'!K150/'5.1 Crops and Forage'!K150</f>
        <v>#DIV/0!</v>
      </c>
      <c r="L150" s="447" t="e">
        <f>'5.3 nutrient amount'!L150/'5.1 Crops and Forage'!L150</f>
        <v>#DIV/0!</v>
      </c>
      <c r="M150" s="447" t="e">
        <f>'5.3 nutrient amount'!M150/'5.1 Crops and Forage'!M150</f>
        <v>#DIV/0!</v>
      </c>
      <c r="N150" s="447" t="e">
        <f>'5.3 nutrient amount'!N150/'5.1 Crops and Forage'!N150</f>
        <v>#DIV/0!</v>
      </c>
      <c r="O150" s="447">
        <v>0.61098935781988117</v>
      </c>
      <c r="P150" s="447">
        <v>0.61098935781988095</v>
      </c>
      <c r="Q150" s="447">
        <v>0.61098935781988128</v>
      </c>
      <c r="R150" s="447">
        <v>0.6109893578198814</v>
      </c>
      <c r="S150" s="447">
        <v>0.61098935781988128</v>
      </c>
      <c r="T150" s="447">
        <v>0.61098935781988128</v>
      </c>
      <c r="U150" s="447">
        <v>0.61098935781988128</v>
      </c>
      <c r="V150" s="447">
        <v>0.61098935781988117</v>
      </c>
      <c r="W150" s="447">
        <v>0.61098935781988128</v>
      </c>
      <c r="X150" s="447">
        <v>0.61098935781988128</v>
      </c>
      <c r="Y150" s="447">
        <v>0.61098935781988117</v>
      </c>
      <c r="Z150" s="447">
        <v>0.61098935781988151</v>
      </c>
      <c r="AA150" s="447">
        <v>0.61098935781988151</v>
      </c>
      <c r="AB150" s="447">
        <v>0.6109893578198814</v>
      </c>
      <c r="AC150" s="447">
        <v>0.61098935781988128</v>
      </c>
      <c r="AD150" s="447">
        <v>0.61098935781988106</v>
      </c>
      <c r="AE150" s="447">
        <v>0.61098935781988173</v>
      </c>
      <c r="AF150" s="447">
        <v>0.61098935781988095</v>
      </c>
      <c r="AG150" s="447">
        <v>0.61098935781988106</v>
      </c>
      <c r="AH150" s="447">
        <v>0.61098935781988084</v>
      </c>
      <c r="AI150" s="447">
        <v>0.61098935781988128</v>
      </c>
      <c r="AJ150" s="447">
        <v>0.61098935781988151</v>
      </c>
      <c r="AK150" s="447">
        <v>0.61098935781988095</v>
      </c>
      <c r="AL150" s="447">
        <v>0.61098935781988151</v>
      </c>
      <c r="AM150" s="447">
        <v>0.61098935781988128</v>
      </c>
      <c r="AN150" s="447">
        <v>0.61098935781988162</v>
      </c>
      <c r="AO150" s="447">
        <v>0.61098935781988151</v>
      </c>
      <c r="AP150" s="447">
        <v>0.61098935781988117</v>
      </c>
      <c r="AQ150" s="447">
        <v>0.61098935781988151</v>
      </c>
      <c r="AR150" s="447">
        <v>0.61098935781988117</v>
      </c>
      <c r="AS150" s="447">
        <v>0.6109893578198814</v>
      </c>
      <c r="AT150" s="447">
        <v>0.61098935781988128</v>
      </c>
    </row>
    <row r="151" spans="1:46" x14ac:dyDescent="0.25">
      <c r="A151" s="283" t="s">
        <v>71</v>
      </c>
      <c r="B151" s="283"/>
      <c r="C151" s="283"/>
      <c r="D151" s="283"/>
      <c r="E151" s="283"/>
      <c r="F151" s="283"/>
      <c r="G151" s="284" t="s">
        <v>307</v>
      </c>
      <c r="H151" s="284"/>
      <c r="I151" s="289" t="s">
        <v>830</v>
      </c>
      <c r="J151" s="447" t="e">
        <f>'5.3 nutrient amount'!J151/'5.1 Crops and Forage'!J151</f>
        <v>#DIV/0!</v>
      </c>
      <c r="K151" s="447" t="e">
        <f>'5.3 nutrient amount'!K151/'5.1 Crops and Forage'!K151</f>
        <v>#DIV/0!</v>
      </c>
      <c r="L151" s="447" t="e">
        <f>'5.3 nutrient amount'!L151/'5.1 Crops and Forage'!L151</f>
        <v>#DIV/0!</v>
      </c>
      <c r="M151" s="447" t="e">
        <f>'5.3 nutrient amount'!M151/'5.1 Crops and Forage'!M151</f>
        <v>#DIV/0!</v>
      </c>
      <c r="N151" s="447" t="e">
        <f>'5.3 nutrient amount'!N151/'5.1 Crops and Forage'!N151</f>
        <v>#DIV/0!</v>
      </c>
      <c r="O151" s="447"/>
      <c r="P151" s="447"/>
      <c r="Q151" s="447"/>
      <c r="R151" s="447"/>
      <c r="S151" s="447"/>
      <c r="T151" s="447"/>
      <c r="U151" s="447"/>
      <c r="V151" s="447"/>
      <c r="W151" s="447"/>
      <c r="X151" s="447"/>
      <c r="Y151" s="447"/>
      <c r="Z151" s="447"/>
      <c r="AA151" s="447"/>
      <c r="AB151" s="447"/>
      <c r="AC151" s="447">
        <v>0.61098935781988117</v>
      </c>
      <c r="AD151" s="447">
        <v>0.6109893578198814</v>
      </c>
      <c r="AE151" s="447">
        <v>0.61098935781988117</v>
      </c>
      <c r="AF151" s="447"/>
      <c r="AG151" s="447">
        <v>0.61098935781988128</v>
      </c>
      <c r="AH151" s="447">
        <v>0.61098935781988151</v>
      </c>
      <c r="AI151" s="447">
        <v>0.61098935781988117</v>
      </c>
      <c r="AJ151" s="447">
        <v>0.6109893578198814</v>
      </c>
      <c r="AK151" s="447">
        <v>0.61098935781988128</v>
      </c>
      <c r="AL151" s="447">
        <v>0.6109893578198814</v>
      </c>
      <c r="AM151" s="447">
        <v>0.61098935781988117</v>
      </c>
      <c r="AN151" s="447">
        <v>0.61098935781988128</v>
      </c>
      <c r="AO151" s="447">
        <v>0.61098935781988128</v>
      </c>
      <c r="AP151" s="447">
        <v>0.61098935781988151</v>
      </c>
      <c r="AQ151" s="447">
        <v>0.61098935781988128</v>
      </c>
      <c r="AR151" s="447">
        <v>0.61098935781988117</v>
      </c>
      <c r="AS151" s="447">
        <v>0.61098935781988128</v>
      </c>
      <c r="AT151" s="447">
        <v>0.61098935781988117</v>
      </c>
    </row>
    <row r="152" spans="1:46" x14ac:dyDescent="0.25">
      <c r="A152" s="143" t="s">
        <v>412</v>
      </c>
      <c r="B152" s="143"/>
      <c r="C152" s="143"/>
      <c r="D152" s="143"/>
      <c r="E152" s="143"/>
      <c r="F152" s="143"/>
      <c r="G152" s="143" t="s">
        <v>413</v>
      </c>
      <c r="H152" s="143"/>
      <c r="I152" s="305" t="s">
        <v>831</v>
      </c>
      <c r="J152" s="351"/>
      <c r="K152" s="351"/>
      <c r="L152" s="351"/>
      <c r="M152" s="351"/>
      <c r="N152" s="351"/>
      <c r="O152" s="351"/>
      <c r="P152" s="351"/>
      <c r="Q152" s="351"/>
      <c r="R152" s="351"/>
      <c r="S152" s="351"/>
      <c r="T152" s="351"/>
      <c r="U152" s="351"/>
      <c r="V152" s="351"/>
      <c r="W152" s="351"/>
      <c r="X152" s="351"/>
      <c r="Y152" s="351"/>
      <c r="Z152" s="351"/>
      <c r="AA152" s="351"/>
      <c r="AB152" s="351"/>
      <c r="AC152" s="351"/>
      <c r="AD152" s="351"/>
      <c r="AE152" s="351"/>
      <c r="AF152" s="351"/>
      <c r="AG152" s="351"/>
      <c r="AH152" s="351"/>
      <c r="AI152" s="351"/>
      <c r="AJ152" s="351"/>
      <c r="AK152" s="351"/>
      <c r="AL152" s="351"/>
      <c r="AM152" s="351"/>
      <c r="AN152" s="351"/>
      <c r="AO152" s="351"/>
      <c r="AP152" s="351"/>
      <c r="AQ152" s="351"/>
      <c r="AR152" s="351"/>
      <c r="AS152" s="351"/>
      <c r="AT152" s="351"/>
    </row>
    <row r="153" spans="1:46" s="139" customFormat="1" x14ac:dyDescent="0.25">
      <c r="A153" s="319" t="s">
        <v>832</v>
      </c>
      <c r="B153" s="283"/>
      <c r="C153" s="283"/>
      <c r="D153" s="283"/>
      <c r="E153" s="283"/>
      <c r="F153" s="283"/>
      <c r="G153" s="284" t="s">
        <v>833</v>
      </c>
      <c r="H153" s="284"/>
      <c r="I153" s="289" t="s">
        <v>834</v>
      </c>
      <c r="J153" s="447" t="e">
        <f>'5.3 nutrient amount'!J153/'5.1 Crops and Forage'!J153</f>
        <v>#DIV/0!</v>
      </c>
      <c r="K153" s="447" t="e">
        <f>'5.3 nutrient amount'!K153/'5.1 Crops and Forage'!K153</f>
        <v>#DIV/0!</v>
      </c>
      <c r="L153" s="447" t="e">
        <f>'5.3 nutrient amount'!L153/'5.1 Crops and Forage'!L153</f>
        <v>#DIV/0!</v>
      </c>
      <c r="M153" s="447" t="e">
        <f>'5.3 nutrient amount'!M153/'5.1 Crops and Forage'!M153</f>
        <v>#DIV/0!</v>
      </c>
      <c r="N153" s="447" t="e">
        <f>'5.3 nutrient amount'!N153/'5.1 Crops and Forage'!N153</f>
        <v>#DIV/0!</v>
      </c>
      <c r="O153" s="447">
        <v>0.61098935781988128</v>
      </c>
      <c r="P153" s="447">
        <v>0.61098935781988106</v>
      </c>
      <c r="Q153" s="447">
        <v>0.61098935781988106</v>
      </c>
      <c r="R153" s="447">
        <v>0.61098935781988128</v>
      </c>
      <c r="S153" s="447">
        <v>0.61098935781988128</v>
      </c>
      <c r="T153" s="447">
        <v>0.61098935781988128</v>
      </c>
      <c r="U153" s="447">
        <v>0.61098935781988106</v>
      </c>
      <c r="V153" s="447">
        <v>0.61098935781988128</v>
      </c>
      <c r="W153" s="447">
        <v>0.61098935781988128</v>
      </c>
      <c r="X153" s="447">
        <v>0.61098935781988117</v>
      </c>
      <c r="Y153" s="447">
        <v>0.61098935781988117</v>
      </c>
      <c r="Z153" s="447">
        <v>0.61098935781988117</v>
      </c>
      <c r="AA153" s="447">
        <v>0.61098935781988117</v>
      </c>
      <c r="AB153" s="447">
        <v>0.61098935781988095</v>
      </c>
      <c r="AC153" s="447">
        <v>0.61098935781988117</v>
      </c>
      <c r="AD153" s="447">
        <v>0.61098935781988117</v>
      </c>
      <c r="AE153" s="447">
        <v>0.61098935781988128</v>
      </c>
      <c r="AF153" s="447">
        <v>0.61098935781988128</v>
      </c>
      <c r="AG153" s="447">
        <v>0.61098935781988151</v>
      </c>
      <c r="AH153" s="447">
        <v>0.61098935781988117</v>
      </c>
      <c r="AI153" s="447">
        <v>0.61098935781988128</v>
      </c>
      <c r="AJ153" s="447">
        <v>0.61098935781988117</v>
      </c>
      <c r="AK153" s="447">
        <v>0.6109893578198814</v>
      </c>
      <c r="AL153" s="447">
        <v>0.61098935781988151</v>
      </c>
      <c r="AM153" s="447">
        <v>0.6109893578198814</v>
      </c>
      <c r="AN153" s="447">
        <v>0.61098935781988128</v>
      </c>
      <c r="AO153" s="447">
        <v>0.61098935781988128</v>
      </c>
      <c r="AP153" s="447">
        <v>0.61098935781988117</v>
      </c>
      <c r="AQ153" s="447">
        <v>0.61098935781988151</v>
      </c>
      <c r="AR153" s="447">
        <v>0.61098935781988117</v>
      </c>
      <c r="AS153" s="447">
        <v>0.61098935781988106</v>
      </c>
      <c r="AT153" s="447">
        <v>0.6109893578198814</v>
      </c>
    </row>
    <row r="154" spans="1:46" x14ac:dyDescent="0.25">
      <c r="A154" s="319" t="s">
        <v>835</v>
      </c>
      <c r="B154" s="283"/>
      <c r="C154" s="283"/>
      <c r="D154" s="283"/>
      <c r="E154" s="283"/>
      <c r="F154" s="283"/>
      <c r="G154" s="284" t="s">
        <v>836</v>
      </c>
      <c r="H154" s="284"/>
      <c r="I154" s="289" t="s">
        <v>837</v>
      </c>
      <c r="J154" s="447" t="e">
        <f>'5.3 nutrient amount'!J154/'5.1 Crops and Forage'!J154</f>
        <v>#DIV/0!</v>
      </c>
      <c r="K154" s="447" t="e">
        <f>'5.3 nutrient amount'!K154/'5.1 Crops and Forage'!K154</f>
        <v>#DIV/0!</v>
      </c>
      <c r="L154" s="447" t="e">
        <f>'5.3 nutrient amount'!L154/'5.1 Crops and Forage'!L154</f>
        <v>#DIV/0!</v>
      </c>
      <c r="M154" s="447" t="e">
        <f>'5.3 nutrient amount'!M154/'5.1 Crops and Forage'!M154</f>
        <v>#DIV/0!</v>
      </c>
      <c r="N154" s="447" t="e">
        <f>'5.3 nutrient amount'!N154/'5.1 Crops and Forage'!N154</f>
        <v>#DIV/0!</v>
      </c>
      <c r="O154" s="447">
        <v>1.2743492320243237</v>
      </c>
      <c r="P154" s="447">
        <v>1.2743492320243237</v>
      </c>
      <c r="Q154" s="447">
        <v>1.2743492320243237</v>
      </c>
      <c r="R154" s="447">
        <v>1.2743492320243239</v>
      </c>
      <c r="S154" s="447">
        <v>1.2743492320243239</v>
      </c>
      <c r="T154" s="447">
        <v>1.2743492320243237</v>
      </c>
      <c r="U154" s="447">
        <v>1.2743492320243239</v>
      </c>
      <c r="V154" s="447">
        <v>1.2743492320243239</v>
      </c>
      <c r="W154" s="447">
        <v>1.2743492320243242</v>
      </c>
      <c r="X154" s="447">
        <v>1.2743492320243237</v>
      </c>
      <c r="Y154" s="447">
        <v>1.2743492320243244</v>
      </c>
      <c r="Z154" s="447">
        <v>1.2743492320243242</v>
      </c>
      <c r="AA154" s="447">
        <v>1.2743492320243239</v>
      </c>
      <c r="AB154" s="447">
        <v>1.2743492320243239</v>
      </c>
      <c r="AC154" s="447">
        <v>1.2743492320243237</v>
      </c>
      <c r="AD154" s="447">
        <v>1.2743492320243237</v>
      </c>
      <c r="AE154" s="447">
        <v>1.2743492320243239</v>
      </c>
      <c r="AF154" s="447">
        <v>1.2743492320243242</v>
      </c>
      <c r="AG154" s="447">
        <v>1.2743492320243242</v>
      </c>
      <c r="AH154" s="447">
        <v>1.2743492320243239</v>
      </c>
      <c r="AI154" s="447">
        <v>1.2743492320243242</v>
      </c>
      <c r="AJ154" s="447">
        <v>1.2743492320243239</v>
      </c>
      <c r="AK154" s="447">
        <v>1.2743492320243242</v>
      </c>
      <c r="AL154" s="447">
        <v>1.2743492320243239</v>
      </c>
      <c r="AM154" s="447">
        <v>1.2743492320243237</v>
      </c>
      <c r="AN154" s="447">
        <v>1.2743492320243242</v>
      </c>
      <c r="AO154" s="447">
        <v>1.2743492320243239</v>
      </c>
      <c r="AP154" s="447">
        <v>1.2743492320243239</v>
      </c>
      <c r="AQ154" s="447">
        <v>1.2743492320243237</v>
      </c>
      <c r="AR154" s="447">
        <v>1.2743492320243242</v>
      </c>
      <c r="AS154" s="447">
        <v>1.2743492320243239</v>
      </c>
      <c r="AT154" s="447">
        <v>1.2743492320243242</v>
      </c>
    </row>
    <row r="155" spans="1:46" s="172" customFormat="1" x14ac:dyDescent="0.25">
      <c r="A155" s="319" t="s">
        <v>838</v>
      </c>
      <c r="B155" s="283"/>
      <c r="C155" s="283"/>
      <c r="D155" s="283"/>
      <c r="E155" s="283"/>
      <c r="F155" s="283"/>
      <c r="G155" s="284" t="s">
        <v>839</v>
      </c>
      <c r="H155" s="284"/>
      <c r="I155" s="289" t="s">
        <v>840</v>
      </c>
      <c r="J155" s="447" t="e">
        <f>'5.3 nutrient amount'!J155/'5.1 Crops and Forage'!J155</f>
        <v>#DIV/0!</v>
      </c>
      <c r="K155" s="447" t="e">
        <f>'5.3 nutrient amount'!K155/'5.1 Crops and Forage'!K155</f>
        <v>#DIV/0!</v>
      </c>
      <c r="L155" s="447" t="e">
        <f>'5.3 nutrient amount'!L155/'5.1 Crops and Forage'!L155</f>
        <v>#DIV/0!</v>
      </c>
      <c r="M155" s="447" t="e">
        <f>'5.3 nutrient amount'!M155/'5.1 Crops and Forage'!M155</f>
        <v>#DIV/0!</v>
      </c>
      <c r="N155" s="447" t="e">
        <f>'5.3 nutrient amount'!N155/'5.1 Crops and Forage'!N155</f>
        <v>#DIV/0!</v>
      </c>
      <c r="O155" s="447">
        <v>3.2207867576505165</v>
      </c>
      <c r="P155" s="447">
        <v>3.2207867576505165</v>
      </c>
      <c r="Q155" s="447">
        <v>3.2207867576505174</v>
      </c>
      <c r="R155" s="447">
        <v>3.2207867576505174</v>
      </c>
      <c r="S155" s="447">
        <v>3.2207867576505165</v>
      </c>
      <c r="T155" s="447">
        <v>3.2207867576505174</v>
      </c>
      <c r="U155" s="447">
        <v>3.2207867576505174</v>
      </c>
      <c r="V155" s="447">
        <v>3.2207867576505178</v>
      </c>
      <c r="W155" s="447">
        <v>3.2207867576505178</v>
      </c>
      <c r="X155" s="447">
        <v>3.2207867576505187</v>
      </c>
      <c r="Y155" s="447">
        <v>3.2207867576505169</v>
      </c>
      <c r="Z155" s="447">
        <v>3.2207867576505169</v>
      </c>
      <c r="AA155" s="447">
        <v>3.2207867576505174</v>
      </c>
      <c r="AB155" s="447">
        <v>3.2207867576505178</v>
      </c>
      <c r="AC155" s="447">
        <v>3.2207867576505174</v>
      </c>
      <c r="AD155" s="447">
        <v>3.2207867576505174</v>
      </c>
      <c r="AE155" s="447">
        <v>3.2207867576505183</v>
      </c>
      <c r="AF155" s="447">
        <v>3.2207867576505174</v>
      </c>
      <c r="AG155" s="447">
        <v>3.2207867576505183</v>
      </c>
      <c r="AH155" s="447">
        <v>3.2207867576505178</v>
      </c>
      <c r="AI155" s="447">
        <v>3.2207867576505169</v>
      </c>
      <c r="AJ155" s="447">
        <v>3.2207867576505174</v>
      </c>
      <c r="AK155" s="447">
        <v>3.2207867576505178</v>
      </c>
      <c r="AL155" s="447">
        <v>3.2207867576505169</v>
      </c>
      <c r="AM155" s="447">
        <v>3.2207867576505178</v>
      </c>
      <c r="AN155" s="447">
        <v>3.2207867576505169</v>
      </c>
      <c r="AO155" s="447">
        <v>3.2207867576505178</v>
      </c>
      <c r="AP155" s="447">
        <v>3.2207867576505165</v>
      </c>
      <c r="AQ155" s="447">
        <v>3.2207867576505178</v>
      </c>
      <c r="AR155" s="447">
        <v>3.2207867576505174</v>
      </c>
      <c r="AS155" s="447">
        <v>3.2207867576505178</v>
      </c>
      <c r="AT155" s="447">
        <v>3.2207867576505174</v>
      </c>
    </row>
    <row r="156" spans="1:46" x14ac:dyDescent="0.25">
      <c r="A156" s="319" t="s">
        <v>841</v>
      </c>
      <c r="B156" s="283"/>
      <c r="C156" s="283"/>
      <c r="D156" s="283"/>
      <c r="E156" s="283"/>
      <c r="F156" s="283"/>
      <c r="G156" s="284" t="s">
        <v>842</v>
      </c>
      <c r="H156" s="284"/>
      <c r="I156" s="289" t="s">
        <v>843</v>
      </c>
      <c r="J156" s="447" t="e">
        <f>'5.3 nutrient amount'!J156/'5.1 Crops and Forage'!J156</f>
        <v>#DIV/0!</v>
      </c>
      <c r="K156" s="447" t="e">
        <f>'5.3 nutrient amount'!K156/'5.1 Crops and Forage'!K156</f>
        <v>#DIV/0!</v>
      </c>
      <c r="L156" s="447" t="e">
        <f>'5.3 nutrient amount'!L156/'5.1 Crops and Forage'!L156</f>
        <v>#DIV/0!</v>
      </c>
      <c r="M156" s="447" t="e">
        <f>'5.3 nutrient amount'!M156/'5.1 Crops and Forage'!M156</f>
        <v>#DIV/0!</v>
      </c>
      <c r="N156" s="447" t="e">
        <f>'5.3 nutrient amount'!N156/'5.1 Crops and Forage'!N156</f>
        <v>#DIV/0!</v>
      </c>
      <c r="O156" s="447">
        <v>2.2868458821258417</v>
      </c>
      <c r="P156" s="447">
        <v>2.2868458821258422</v>
      </c>
      <c r="Q156" s="447">
        <v>2.2868458821258413</v>
      </c>
      <c r="R156" s="447">
        <v>2.2868458821258417</v>
      </c>
      <c r="S156" s="447">
        <v>2.2868458821258413</v>
      </c>
      <c r="T156" s="447">
        <v>2.2868458821258417</v>
      </c>
      <c r="U156" s="447">
        <v>2.2868458821258413</v>
      </c>
      <c r="V156" s="447">
        <v>2.2868458821258417</v>
      </c>
      <c r="W156" s="447">
        <v>2.2868458821258417</v>
      </c>
      <c r="X156" s="447">
        <v>2.2868458821258417</v>
      </c>
      <c r="Y156" s="447">
        <v>2.2868458821258413</v>
      </c>
      <c r="Z156" s="447">
        <v>2.2868458821258417</v>
      </c>
      <c r="AA156" s="447">
        <v>2.2868458821258417</v>
      </c>
      <c r="AB156" s="447">
        <v>2.2868458821258417</v>
      </c>
      <c r="AC156" s="447">
        <v>2.2868458821258417</v>
      </c>
      <c r="AD156" s="447">
        <v>2.2868458821258417</v>
      </c>
      <c r="AE156" s="447">
        <v>2.2868458821258417</v>
      </c>
      <c r="AF156" s="447">
        <v>2.2868458821258417</v>
      </c>
      <c r="AG156" s="447">
        <v>2.2868458821258417</v>
      </c>
      <c r="AH156" s="447">
        <v>2.2868458821258417</v>
      </c>
      <c r="AI156" s="447">
        <v>2.2868458821258417</v>
      </c>
      <c r="AJ156" s="447">
        <v>2.2868458821258417</v>
      </c>
      <c r="AK156" s="447">
        <v>2.2868458821258417</v>
      </c>
      <c r="AL156" s="447">
        <v>2.2868458821258417</v>
      </c>
      <c r="AM156" s="447">
        <v>2.2868458821258417</v>
      </c>
      <c r="AN156" s="447">
        <v>2.2868458821258413</v>
      </c>
      <c r="AO156" s="447">
        <v>2.2868458821258417</v>
      </c>
      <c r="AP156" s="447">
        <v>2.2868458821258417</v>
      </c>
      <c r="AQ156" s="447">
        <v>2.2868458821258422</v>
      </c>
      <c r="AR156" s="447">
        <v>2.2868458821258417</v>
      </c>
      <c r="AS156" s="447">
        <v>2.2868458821258417</v>
      </c>
      <c r="AT156" s="447">
        <v>2.2868458821258417</v>
      </c>
    </row>
    <row r="157" spans="1:46" x14ac:dyDescent="0.25">
      <c r="A157" s="319" t="s">
        <v>844</v>
      </c>
      <c r="B157" s="143"/>
      <c r="C157" s="143"/>
      <c r="D157" s="143"/>
      <c r="E157" s="143"/>
      <c r="F157" s="143"/>
      <c r="G157" s="143" t="s">
        <v>845</v>
      </c>
      <c r="H157" s="143"/>
      <c r="I157" s="289" t="s">
        <v>846</v>
      </c>
      <c r="J157" s="447" t="e">
        <f>'5.3 nutrient amount'!J157/'5.1 Crops and Forage'!J157</f>
        <v>#DIV/0!</v>
      </c>
      <c r="K157" s="447" t="e">
        <f>'5.3 nutrient amount'!K157/'5.1 Crops and Forage'!K157</f>
        <v>#DIV/0!</v>
      </c>
      <c r="L157" s="447" t="e">
        <f>'5.3 nutrient amount'!L157/'5.1 Crops and Forage'!L157</f>
        <v>#DIV/0!</v>
      </c>
      <c r="M157" s="447" t="e">
        <f>'5.3 nutrient amount'!M157/'5.1 Crops and Forage'!M157</f>
        <v>#DIV/0!</v>
      </c>
      <c r="N157" s="447" t="e">
        <f>'5.3 nutrient amount'!N157/'5.1 Crops and Forage'!N157</f>
        <v>#DIV/0!</v>
      </c>
      <c r="O157" s="447">
        <v>6.4284808862048939</v>
      </c>
      <c r="P157" s="447">
        <v>6.4284808862048912</v>
      </c>
      <c r="Q157" s="447">
        <v>6.428480886204893</v>
      </c>
      <c r="R157" s="447">
        <v>6.4284808862048948</v>
      </c>
      <c r="S157" s="447">
        <v>6.4284808862048957</v>
      </c>
      <c r="T157" s="447">
        <v>6.4284808862048939</v>
      </c>
      <c r="U157" s="447">
        <v>6.4284808862048957</v>
      </c>
      <c r="V157" s="447">
        <v>6.4284808862048948</v>
      </c>
      <c r="W157" s="447">
        <v>6.4284808862048957</v>
      </c>
      <c r="X157" s="447">
        <v>6.4284808862048948</v>
      </c>
      <c r="Y157" s="447">
        <v>6.4284808862048957</v>
      </c>
      <c r="Z157" s="447">
        <v>6.4284808862048939</v>
      </c>
      <c r="AA157" s="447">
        <v>6.4284808862048948</v>
      </c>
      <c r="AB157" s="447">
        <v>6.428480886204893</v>
      </c>
      <c r="AC157" s="447">
        <v>6.4284808862048948</v>
      </c>
      <c r="AD157" s="447">
        <v>6.4284808862048939</v>
      </c>
      <c r="AE157" s="447">
        <v>6.4284808862048939</v>
      </c>
      <c r="AF157" s="447">
        <v>6.4284808862048957</v>
      </c>
      <c r="AG157" s="447">
        <v>6.4284808862048948</v>
      </c>
      <c r="AH157" s="447">
        <v>6.4284808862048957</v>
      </c>
      <c r="AI157" s="447">
        <v>6.4284808862048957</v>
      </c>
      <c r="AJ157" s="447">
        <v>6.4284808862048948</v>
      </c>
      <c r="AK157" s="447">
        <v>6.4284808862048921</v>
      </c>
      <c r="AL157" s="447">
        <v>6.4284808862048939</v>
      </c>
      <c r="AM157" s="447">
        <v>6.4284808862048939</v>
      </c>
      <c r="AN157" s="447">
        <v>6.428480886204893</v>
      </c>
      <c r="AO157" s="447">
        <v>6.4284808862048948</v>
      </c>
      <c r="AP157" s="447">
        <v>6.4284808862048957</v>
      </c>
      <c r="AQ157" s="447">
        <v>6.4284808862048948</v>
      </c>
      <c r="AR157" s="447">
        <v>6.4284808862048948</v>
      </c>
      <c r="AS157" s="447">
        <v>6.4284808862048939</v>
      </c>
      <c r="AT157" s="447">
        <v>6.4284808862048939</v>
      </c>
    </row>
    <row r="158" spans="1:46" x14ac:dyDescent="0.25">
      <c r="A158" s="319" t="s">
        <v>847</v>
      </c>
      <c r="B158" s="143"/>
      <c r="C158" s="143"/>
      <c r="D158" s="143"/>
      <c r="E158" s="143"/>
      <c r="F158" s="143"/>
      <c r="G158" s="143" t="s">
        <v>848</v>
      </c>
      <c r="H158" s="143"/>
      <c r="I158" s="289" t="s">
        <v>849</v>
      </c>
      <c r="J158" s="447" t="e">
        <f>'5.3 nutrient amount'!J158/'5.1 Crops and Forage'!J158</f>
        <v>#DIV/0!</v>
      </c>
      <c r="K158" s="447" t="e">
        <f>'5.3 nutrient amount'!K158/'5.1 Crops and Forage'!K158</f>
        <v>#DIV/0!</v>
      </c>
      <c r="L158" s="447" t="e">
        <f>'5.3 nutrient amount'!L158/'5.1 Crops and Forage'!L158</f>
        <v>#DIV/0!</v>
      </c>
      <c r="M158" s="447" t="e">
        <f>'5.3 nutrient amount'!M158/'5.1 Crops and Forage'!M158</f>
        <v>#DIV/0!</v>
      </c>
      <c r="N158" s="447" t="e">
        <f>'5.3 nutrient amount'!N158/'5.1 Crops and Forage'!N158</f>
        <v>#DIV/0!</v>
      </c>
      <c r="O158" s="447">
        <v>6.4284808862048939</v>
      </c>
      <c r="P158" s="447">
        <v>6.4284808862048957</v>
      </c>
      <c r="Q158" s="447">
        <v>6.4284808862048948</v>
      </c>
      <c r="R158" s="447">
        <v>6.4284808862048957</v>
      </c>
      <c r="S158" s="447">
        <v>6.4284808862048948</v>
      </c>
      <c r="T158" s="447">
        <v>6.4284808862048939</v>
      </c>
      <c r="U158" s="447">
        <v>6.4284808862048965</v>
      </c>
      <c r="V158" s="447">
        <v>6.4284808862048948</v>
      </c>
      <c r="W158" s="447">
        <v>6.4284808862048939</v>
      </c>
      <c r="X158" s="447">
        <v>6.4284808862048939</v>
      </c>
      <c r="Y158" s="447">
        <v>6.4284808862048939</v>
      </c>
      <c r="Z158" s="447">
        <v>6.4284808862048957</v>
      </c>
      <c r="AA158" s="447">
        <v>6.4284808862048957</v>
      </c>
      <c r="AB158" s="447">
        <v>6.4284808862048948</v>
      </c>
      <c r="AC158" s="447">
        <v>6.4284808862048948</v>
      </c>
      <c r="AD158" s="447">
        <v>6.4284808862048983</v>
      </c>
      <c r="AE158" s="447">
        <v>6.4284808862048948</v>
      </c>
      <c r="AF158" s="447">
        <v>6.4284808862048957</v>
      </c>
      <c r="AG158" s="447">
        <v>6.4284808862048965</v>
      </c>
      <c r="AH158" s="447">
        <v>6.4284808862048948</v>
      </c>
      <c r="AI158" s="447">
        <v>6.4284808862048948</v>
      </c>
      <c r="AJ158" s="447">
        <v>6.4284808862048957</v>
      </c>
      <c r="AK158" s="447">
        <v>6.4284808862048948</v>
      </c>
      <c r="AL158" s="447">
        <v>6.4284808862048948</v>
      </c>
      <c r="AM158" s="447">
        <v>6.4284808862048957</v>
      </c>
      <c r="AN158" s="447">
        <v>6.4284808862048948</v>
      </c>
      <c r="AO158" s="447">
        <v>6.4284808862048948</v>
      </c>
      <c r="AP158" s="447">
        <v>6.4284808862048957</v>
      </c>
      <c r="AQ158" s="447">
        <v>6.4284808862048939</v>
      </c>
      <c r="AR158" s="447">
        <v>6.4284808862048939</v>
      </c>
      <c r="AS158" s="447">
        <v>6.4284808862048957</v>
      </c>
      <c r="AT158" s="447">
        <v>6.4284808862048939</v>
      </c>
    </row>
    <row r="159" spans="1:46" x14ac:dyDescent="0.25">
      <c r="A159" s="283" t="s">
        <v>308</v>
      </c>
      <c r="B159" s="283"/>
      <c r="C159" s="283"/>
      <c r="D159" s="283"/>
      <c r="E159" s="283"/>
      <c r="F159" s="284" t="s">
        <v>850</v>
      </c>
      <c r="G159" s="283"/>
      <c r="H159" s="283"/>
      <c r="I159" s="297" t="s">
        <v>851</v>
      </c>
      <c r="J159" s="447" t="e">
        <f>'5.3 nutrient amount'!J159/'5.1 Crops and Forage'!J159</f>
        <v>#DIV/0!</v>
      </c>
      <c r="K159" s="447" t="e">
        <f>'5.3 nutrient amount'!K159/'5.1 Crops and Forage'!K159</f>
        <v>#DIV/0!</v>
      </c>
      <c r="L159" s="447" t="e">
        <f>'5.3 nutrient amount'!L159/'5.1 Crops and Forage'!L159</f>
        <v>#DIV/0!</v>
      </c>
      <c r="M159" s="447" t="e">
        <f>'5.3 nutrient amount'!M159/'5.1 Crops and Forage'!M159</f>
        <v>#DIV/0!</v>
      </c>
      <c r="N159" s="447" t="e">
        <f>'5.3 nutrient amount'!N159/'5.1 Crops and Forage'!N159</f>
        <v>#DIV/0!</v>
      </c>
      <c r="O159" s="447">
        <v>6.428480886204893</v>
      </c>
      <c r="P159" s="447">
        <v>6.4284808862048948</v>
      </c>
      <c r="Q159" s="447">
        <v>6.4284808862048921</v>
      </c>
      <c r="R159" s="447">
        <v>6.4284808862048939</v>
      </c>
      <c r="S159" s="447">
        <v>6.4284808862048939</v>
      </c>
      <c r="T159" s="447">
        <v>6.428480886204893</v>
      </c>
      <c r="U159" s="447">
        <v>6.4284808862048965</v>
      </c>
      <c r="V159" s="447">
        <v>6.4284808862048957</v>
      </c>
      <c r="W159" s="447">
        <v>6.4284808862048957</v>
      </c>
      <c r="X159" s="447">
        <v>6.428480886204893</v>
      </c>
      <c r="Y159" s="447">
        <v>6.4284808862048957</v>
      </c>
      <c r="Z159" s="447">
        <v>6.4284808862048948</v>
      </c>
      <c r="AA159" s="447">
        <v>6.428480886204893</v>
      </c>
      <c r="AB159" s="447">
        <v>6.428480886204893</v>
      </c>
      <c r="AC159" s="447">
        <v>6.428480886204893</v>
      </c>
      <c r="AD159" s="447">
        <v>6.4284808862048939</v>
      </c>
      <c r="AE159" s="447">
        <v>6.4284808862048957</v>
      </c>
      <c r="AF159" s="447">
        <v>6.4284808862048948</v>
      </c>
      <c r="AG159" s="447">
        <v>6.4284808862048948</v>
      </c>
      <c r="AH159" s="447">
        <v>6.4284808862048948</v>
      </c>
      <c r="AI159" s="447">
        <v>6.428480886204893</v>
      </c>
      <c r="AJ159" s="447">
        <v>6.4284808862048957</v>
      </c>
      <c r="AK159" s="447">
        <v>6.4284808862048965</v>
      </c>
      <c r="AL159" s="447">
        <v>6.4284808862048948</v>
      </c>
      <c r="AM159" s="447">
        <v>6.4284808862048974</v>
      </c>
      <c r="AN159" s="447">
        <v>6.4284808862048957</v>
      </c>
      <c r="AO159" s="447">
        <v>6.4284808862048965</v>
      </c>
      <c r="AP159" s="447">
        <v>6.4284808862048948</v>
      </c>
      <c r="AQ159" s="447">
        <v>6.4284808862048939</v>
      </c>
      <c r="AR159" s="447">
        <v>6.4284808862048939</v>
      </c>
      <c r="AS159" s="447">
        <v>6.4284808862048957</v>
      </c>
      <c r="AT159" s="447">
        <v>6.4284808862048948</v>
      </c>
    </row>
    <row r="160" spans="1:46" x14ac:dyDescent="0.25">
      <c r="A160" s="330" t="s">
        <v>852</v>
      </c>
      <c r="B160" s="283"/>
      <c r="C160" s="283"/>
      <c r="D160" s="283"/>
      <c r="E160" s="283"/>
      <c r="F160" s="284"/>
      <c r="G160" s="283" t="s">
        <v>853</v>
      </c>
      <c r="H160" s="283"/>
      <c r="I160" s="297" t="s">
        <v>854</v>
      </c>
      <c r="J160" s="447" t="e">
        <f>'5.3 nutrient amount'!J160/'5.1 Crops and Forage'!J160</f>
        <v>#DIV/0!</v>
      </c>
      <c r="K160" s="447" t="e">
        <f>'5.3 nutrient amount'!K160/'5.1 Crops and Forage'!K160</f>
        <v>#DIV/0!</v>
      </c>
      <c r="L160" s="447" t="e">
        <f>'5.3 nutrient amount'!L160/'5.1 Crops and Forage'!L160</f>
        <v>#DIV/0!</v>
      </c>
      <c r="M160" s="447" t="e">
        <f>'5.3 nutrient amount'!M160/'5.1 Crops and Forage'!M160</f>
        <v>#DIV/0!</v>
      </c>
      <c r="N160" s="447" t="e">
        <f>'5.3 nutrient amount'!N160/'5.1 Crops and Forage'!N160</f>
        <v>#DIV/0!</v>
      </c>
      <c r="O160" s="447"/>
      <c r="P160" s="447"/>
      <c r="Q160" s="447"/>
      <c r="R160" s="447"/>
      <c r="S160" s="447"/>
      <c r="T160" s="447"/>
      <c r="U160" s="447"/>
      <c r="V160" s="447"/>
      <c r="W160" s="447"/>
      <c r="X160" s="447"/>
      <c r="Y160" s="447"/>
      <c r="Z160" s="447"/>
      <c r="AA160" s="447"/>
      <c r="AB160" s="447"/>
      <c r="AC160" s="447"/>
      <c r="AD160" s="447"/>
      <c r="AE160" s="447"/>
      <c r="AF160" s="447"/>
      <c r="AG160" s="447"/>
      <c r="AH160" s="447"/>
      <c r="AI160" s="447"/>
      <c r="AJ160" s="447">
        <v>6.4284808862048939</v>
      </c>
      <c r="AK160" s="447">
        <v>6.4284808862048948</v>
      </c>
      <c r="AL160" s="447">
        <v>6.4284808862048948</v>
      </c>
      <c r="AM160" s="447">
        <v>6.4284808862048957</v>
      </c>
      <c r="AN160" s="447">
        <v>6.4284808862048939</v>
      </c>
      <c r="AO160" s="447">
        <v>6.4284808862048957</v>
      </c>
      <c r="AP160" s="447">
        <v>6.4284808862048965</v>
      </c>
      <c r="AQ160" s="447">
        <v>6.4284808862048983</v>
      </c>
      <c r="AR160" s="447">
        <v>6.4284808862048948</v>
      </c>
      <c r="AS160" s="447">
        <v>6.4284808862048965</v>
      </c>
      <c r="AT160" s="447">
        <v>6.4284808862048939</v>
      </c>
    </row>
    <row r="161" spans="1:46" x14ac:dyDescent="0.25">
      <c r="A161" s="330" t="s">
        <v>855</v>
      </c>
      <c r="B161" s="283"/>
      <c r="C161" s="283"/>
      <c r="D161" s="283"/>
      <c r="E161" s="283"/>
      <c r="F161" s="284"/>
      <c r="G161" s="283" t="s">
        <v>856</v>
      </c>
      <c r="H161" s="283"/>
      <c r="I161" s="297" t="s">
        <v>857</v>
      </c>
      <c r="J161" s="447" t="e">
        <f>'5.3 nutrient amount'!J161/'5.1 Crops and Forage'!J161</f>
        <v>#DIV/0!</v>
      </c>
      <c r="K161" s="447" t="e">
        <f>'5.3 nutrient amount'!K161/'5.1 Crops and Forage'!K161</f>
        <v>#DIV/0!</v>
      </c>
      <c r="L161" s="447" t="e">
        <f>'5.3 nutrient amount'!L161/'5.1 Crops and Forage'!L161</f>
        <v>#DIV/0!</v>
      </c>
      <c r="M161" s="447" t="e">
        <f>'5.3 nutrient amount'!M161/'5.1 Crops and Forage'!M161</f>
        <v>#DIV/0!</v>
      </c>
      <c r="N161" s="447" t="e">
        <f>'5.3 nutrient amount'!N161/'5.1 Crops and Forage'!N161</f>
        <v>#DIV/0!</v>
      </c>
      <c r="O161" s="447"/>
      <c r="P161" s="447"/>
      <c r="Q161" s="447"/>
      <c r="R161" s="447"/>
      <c r="S161" s="447"/>
      <c r="T161" s="447"/>
      <c r="U161" s="447"/>
      <c r="V161" s="447"/>
      <c r="W161" s="447"/>
      <c r="X161" s="447"/>
      <c r="Y161" s="447"/>
      <c r="Z161" s="447"/>
      <c r="AA161" s="447"/>
      <c r="AB161" s="447"/>
      <c r="AC161" s="447"/>
      <c r="AD161" s="447"/>
      <c r="AE161" s="447"/>
      <c r="AF161" s="447"/>
      <c r="AG161" s="447"/>
      <c r="AH161" s="447">
        <v>0.61098935781988128</v>
      </c>
      <c r="AI161" s="447"/>
      <c r="AJ161" s="447">
        <v>0.61098935781988128</v>
      </c>
      <c r="AK161" s="447">
        <v>0.61098935781988117</v>
      </c>
      <c r="AL161" s="447">
        <v>0.6109893578198814</v>
      </c>
      <c r="AM161" s="447">
        <v>0.61098935781988117</v>
      </c>
      <c r="AN161" s="447">
        <v>0.61098935781988117</v>
      </c>
      <c r="AO161" s="447">
        <v>0.6109893578198814</v>
      </c>
      <c r="AP161" s="447">
        <v>0.61098935781988128</v>
      </c>
      <c r="AQ161" s="447">
        <v>0.6109893578198814</v>
      </c>
      <c r="AR161" s="447">
        <v>0.61098935781988117</v>
      </c>
      <c r="AS161" s="447">
        <v>0.6109893578198814</v>
      </c>
      <c r="AT161" s="447">
        <v>0.6109893578198814</v>
      </c>
    </row>
    <row r="162" spans="1:46" x14ac:dyDescent="0.25">
      <c r="A162" s="293" t="s">
        <v>309</v>
      </c>
      <c r="B162" s="283"/>
      <c r="C162" s="283"/>
      <c r="D162" s="283"/>
      <c r="E162" s="283"/>
      <c r="F162" s="283" t="s">
        <v>61</v>
      </c>
      <c r="G162" s="143"/>
      <c r="H162" s="143"/>
      <c r="I162" s="305" t="s">
        <v>858</v>
      </c>
      <c r="J162" s="447" t="e">
        <f>'5.3 nutrient amount'!J162/'5.1 Crops and Forage'!J162</f>
        <v>#DIV/0!</v>
      </c>
      <c r="K162" s="447" t="e">
        <f>'5.3 nutrient amount'!K162/'5.1 Crops and Forage'!K162</f>
        <v>#DIV/0!</v>
      </c>
      <c r="L162" s="447" t="e">
        <f>'5.3 nutrient amount'!L162/'5.1 Crops and Forage'!L162</f>
        <v>#DIV/0!</v>
      </c>
      <c r="M162" s="447" t="e">
        <f>'5.3 nutrient amount'!M162/'5.1 Crops and Forage'!M162</f>
        <v>#DIV/0!</v>
      </c>
      <c r="N162" s="447" t="e">
        <f>'5.3 nutrient amount'!N162/'5.1 Crops and Forage'!N162</f>
        <v>#DIV/0!</v>
      </c>
      <c r="O162" s="447">
        <v>0.61098935781988173</v>
      </c>
      <c r="P162" s="447">
        <v>0.61098935781988106</v>
      </c>
      <c r="Q162" s="447">
        <v>0.6109893578198814</v>
      </c>
      <c r="R162" s="447">
        <v>0.61098935781988128</v>
      </c>
      <c r="S162" s="447">
        <v>0.61098935781988128</v>
      </c>
      <c r="T162" s="447">
        <v>0.61098935781988128</v>
      </c>
      <c r="U162" s="447">
        <v>0.61098935781988106</v>
      </c>
      <c r="V162" s="447">
        <v>0.61098935781988106</v>
      </c>
      <c r="W162" s="447">
        <v>0.61098935781988128</v>
      </c>
      <c r="X162" s="447">
        <v>0.6109893578198814</v>
      </c>
      <c r="Y162" s="447">
        <v>0.61098935781988117</v>
      </c>
      <c r="Z162" s="447">
        <v>0.61098935781988106</v>
      </c>
      <c r="AA162" s="447">
        <v>0.6109893578198814</v>
      </c>
      <c r="AB162" s="447">
        <v>0.61098935781988128</v>
      </c>
      <c r="AC162" s="447">
        <v>0.61098935781988128</v>
      </c>
      <c r="AD162" s="447">
        <v>0.61098935781988117</v>
      </c>
      <c r="AE162" s="447">
        <v>0.61098935781988106</v>
      </c>
      <c r="AF162" s="447">
        <v>0.61098935781988162</v>
      </c>
      <c r="AG162" s="447">
        <v>0.61098935781988117</v>
      </c>
      <c r="AH162" s="447">
        <v>0.61098935781988106</v>
      </c>
      <c r="AI162" s="447">
        <v>0.61098935781988106</v>
      </c>
      <c r="AJ162" s="447">
        <v>0.61098935781988117</v>
      </c>
      <c r="AK162" s="447">
        <v>0.61098935781988128</v>
      </c>
      <c r="AL162" s="447">
        <v>0.61098935781988106</v>
      </c>
      <c r="AM162" s="447">
        <v>0.61098935781988106</v>
      </c>
      <c r="AN162" s="447">
        <v>0.61098935781988117</v>
      </c>
      <c r="AO162" s="447">
        <v>0.61098935781988095</v>
      </c>
      <c r="AP162" s="447">
        <v>0.61098935781988106</v>
      </c>
      <c r="AQ162" s="447">
        <v>0.61098935781988117</v>
      </c>
      <c r="AR162" s="447">
        <v>0.6109893578198814</v>
      </c>
      <c r="AS162" s="447">
        <v>0.6109893578198814</v>
      </c>
      <c r="AT162" s="447">
        <v>0.6109893578198814</v>
      </c>
    </row>
    <row r="163" spans="1:46" x14ac:dyDescent="0.25">
      <c r="A163" s="283" t="s">
        <v>312</v>
      </c>
      <c r="B163" s="283"/>
      <c r="C163" s="283"/>
      <c r="D163" s="283"/>
      <c r="E163" s="283" t="s">
        <v>313</v>
      </c>
      <c r="F163" s="143"/>
      <c r="G163" s="284"/>
      <c r="H163" s="284"/>
      <c r="I163" s="289" t="s">
        <v>859</v>
      </c>
      <c r="J163" s="351"/>
      <c r="K163" s="351"/>
      <c r="L163" s="351"/>
      <c r="M163" s="351"/>
      <c r="N163" s="351"/>
      <c r="O163" s="351"/>
      <c r="P163" s="351"/>
      <c r="Q163" s="351"/>
      <c r="R163" s="351"/>
      <c r="S163" s="351"/>
      <c r="T163" s="351"/>
      <c r="U163" s="351"/>
      <c r="V163" s="351"/>
      <c r="W163" s="351"/>
      <c r="X163" s="351"/>
      <c r="Y163" s="351"/>
      <c r="Z163" s="351"/>
      <c r="AA163" s="351"/>
      <c r="AB163" s="351"/>
      <c r="AC163" s="351"/>
      <c r="AD163" s="351"/>
      <c r="AE163" s="351"/>
      <c r="AF163" s="351"/>
      <c r="AG163" s="351"/>
      <c r="AH163" s="351"/>
      <c r="AI163" s="351"/>
      <c r="AJ163" s="351"/>
      <c r="AK163" s="351"/>
      <c r="AL163" s="351"/>
      <c r="AM163" s="351"/>
      <c r="AN163" s="351"/>
      <c r="AO163" s="351"/>
      <c r="AP163" s="351"/>
      <c r="AQ163" s="351"/>
      <c r="AR163" s="351"/>
      <c r="AS163" s="351"/>
      <c r="AT163" s="351"/>
    </row>
    <row r="164" spans="1:46" x14ac:dyDescent="0.25">
      <c r="A164" s="283" t="s">
        <v>314</v>
      </c>
      <c r="B164" s="283"/>
      <c r="C164" s="283"/>
      <c r="D164" s="283"/>
      <c r="E164" s="283" t="s">
        <v>60</v>
      </c>
      <c r="F164" s="143"/>
      <c r="G164" s="284"/>
      <c r="H164" s="284"/>
      <c r="I164" s="289" t="s">
        <v>860</v>
      </c>
      <c r="J164" s="351"/>
      <c r="K164" s="351"/>
      <c r="L164" s="351"/>
      <c r="M164" s="351"/>
      <c r="N164" s="351"/>
      <c r="O164" s="351"/>
      <c r="P164" s="351"/>
      <c r="Q164" s="351"/>
      <c r="R164" s="351"/>
      <c r="S164" s="351"/>
      <c r="T164" s="351"/>
      <c r="U164" s="351"/>
      <c r="V164" s="351"/>
      <c r="W164" s="351"/>
      <c r="X164" s="351"/>
      <c r="Y164" s="351"/>
      <c r="Z164" s="351"/>
      <c r="AA164" s="351"/>
      <c r="AB164" s="351"/>
      <c r="AC164" s="351"/>
      <c r="AD164" s="351"/>
      <c r="AE164" s="351"/>
      <c r="AF164" s="351"/>
      <c r="AG164" s="351"/>
      <c r="AH164" s="351"/>
      <c r="AI164" s="351"/>
      <c r="AJ164" s="351"/>
      <c r="AK164" s="351"/>
      <c r="AL164" s="351"/>
      <c r="AM164" s="351"/>
      <c r="AN164" s="351"/>
      <c r="AO164" s="351"/>
      <c r="AP164" s="351"/>
      <c r="AQ164" s="351"/>
      <c r="AR164" s="351"/>
      <c r="AS164" s="351"/>
      <c r="AT164" s="351"/>
    </row>
    <row r="165" spans="1:46" s="172" customFormat="1" x14ac:dyDescent="0.25">
      <c r="A165" s="319" t="s">
        <v>861</v>
      </c>
      <c r="B165" s="283"/>
      <c r="C165" s="283"/>
      <c r="D165" s="283"/>
      <c r="E165" s="283"/>
      <c r="F165" s="143"/>
      <c r="G165" s="284" t="s">
        <v>862</v>
      </c>
      <c r="H165" s="284"/>
      <c r="I165" s="289" t="s">
        <v>863</v>
      </c>
      <c r="J165" s="447" t="e">
        <f>'5.3 nutrient amount'!J165/'5.1 Crops and Forage'!J165</f>
        <v>#DIV/0!</v>
      </c>
      <c r="K165" s="447" t="e">
        <f>'5.3 nutrient amount'!K165/'5.1 Crops and Forage'!K165</f>
        <v>#DIV/0!</v>
      </c>
      <c r="L165" s="447" t="e">
        <f>'5.3 nutrient amount'!L165/'5.1 Crops and Forage'!L165</f>
        <v>#DIV/0!</v>
      </c>
      <c r="M165" s="447" t="e">
        <f>'5.3 nutrient amount'!M165/'5.1 Crops and Forage'!M165</f>
        <v>#DIV/0!</v>
      </c>
      <c r="N165" s="447" t="e">
        <f>'5.3 nutrient amount'!N165/'5.1 Crops and Forage'!N165</f>
        <v>#DIV/0!</v>
      </c>
      <c r="O165" s="447">
        <v>0.61098935781988117</v>
      </c>
      <c r="P165" s="447">
        <v>0.61098935781988117</v>
      </c>
      <c r="Q165" s="447">
        <v>0.61098935781988128</v>
      </c>
      <c r="R165" s="447">
        <v>0.61098935781988151</v>
      </c>
      <c r="S165" s="447">
        <v>0.61098935781988151</v>
      </c>
      <c r="T165" s="447">
        <v>0.6109893578198814</v>
      </c>
      <c r="U165" s="447">
        <v>0.61098935781988106</v>
      </c>
      <c r="V165" s="447">
        <v>0.61098935781988173</v>
      </c>
      <c r="W165" s="447">
        <v>0.61098935781988117</v>
      </c>
      <c r="X165" s="447">
        <v>0.61098935781988128</v>
      </c>
      <c r="Y165" s="447">
        <v>0.6109893578198814</v>
      </c>
      <c r="Z165" s="447">
        <v>0.61098935781988117</v>
      </c>
      <c r="AA165" s="447">
        <v>0.61098935781988128</v>
      </c>
      <c r="AB165" s="447">
        <v>0.61098935781988106</v>
      </c>
      <c r="AC165" s="447">
        <v>0.61098935781988117</v>
      </c>
      <c r="AD165" s="447">
        <v>0.6109893578198814</v>
      </c>
      <c r="AE165" s="447">
        <v>0.61098935781988128</v>
      </c>
      <c r="AF165" s="447">
        <v>0.61098935781988128</v>
      </c>
      <c r="AG165" s="447">
        <v>0.61098935781988128</v>
      </c>
      <c r="AH165" s="447">
        <v>0.6109893578198814</v>
      </c>
      <c r="AI165" s="447">
        <v>0.61098935781988128</v>
      </c>
      <c r="AJ165" s="447">
        <v>0.61098935781988151</v>
      </c>
      <c r="AK165" s="447">
        <v>0.6109893578198814</v>
      </c>
      <c r="AL165" s="447">
        <v>0.61098935781988128</v>
      </c>
      <c r="AM165" s="447">
        <v>0.61098935781988128</v>
      </c>
      <c r="AN165" s="447">
        <v>0.61098935781988128</v>
      </c>
      <c r="AO165" s="447">
        <v>0.61098935781988151</v>
      </c>
      <c r="AP165" s="447">
        <v>0.61098935781988128</v>
      </c>
      <c r="AQ165" s="447">
        <v>0.61098935781988128</v>
      </c>
      <c r="AR165" s="447">
        <v>0.6109893578198814</v>
      </c>
      <c r="AS165" s="447">
        <v>0.61098935781988106</v>
      </c>
      <c r="AT165" s="447">
        <v>0.61098935781988151</v>
      </c>
    </row>
    <row r="166" spans="1:46" x14ac:dyDescent="0.25">
      <c r="A166" s="319" t="s">
        <v>864</v>
      </c>
      <c r="B166" s="283"/>
      <c r="C166" s="283"/>
      <c r="D166" s="283"/>
      <c r="E166" s="283"/>
      <c r="F166" s="143"/>
      <c r="G166" s="284" t="s">
        <v>865</v>
      </c>
      <c r="H166" s="284"/>
      <c r="I166" s="289" t="s">
        <v>866</v>
      </c>
      <c r="J166" s="447" t="e">
        <f>'5.3 nutrient amount'!J166/'5.1 Crops and Forage'!J166</f>
        <v>#DIV/0!</v>
      </c>
      <c r="K166" s="447" t="e">
        <f>'5.3 nutrient amount'!K166/'5.1 Crops and Forage'!K166</f>
        <v>#DIV/0!</v>
      </c>
      <c r="L166" s="447" t="e">
        <f>'5.3 nutrient amount'!L166/'5.1 Crops and Forage'!L166</f>
        <v>#DIV/0!</v>
      </c>
      <c r="M166" s="447" t="e">
        <f>'5.3 nutrient amount'!M166/'5.1 Crops and Forage'!M166</f>
        <v>#DIV/0!</v>
      </c>
      <c r="N166" s="447" t="e">
        <f>'5.3 nutrient amount'!N166/'5.1 Crops and Forage'!N166</f>
        <v>#DIV/0!</v>
      </c>
      <c r="O166" s="447">
        <v>0.61098935781988117</v>
      </c>
      <c r="P166" s="447">
        <v>0.6109893578198814</v>
      </c>
      <c r="Q166" s="447">
        <v>0.61098935781988128</v>
      </c>
      <c r="R166" s="447">
        <v>0.6109893578198814</v>
      </c>
      <c r="S166" s="447">
        <v>0.6109893578198814</v>
      </c>
      <c r="T166" s="447">
        <v>0.61098935781988128</v>
      </c>
      <c r="U166" s="447">
        <v>0.61098935781988117</v>
      </c>
      <c r="V166" s="447">
        <v>0.61098935781988117</v>
      </c>
      <c r="W166" s="447">
        <v>0.61098935781988151</v>
      </c>
      <c r="X166" s="447">
        <v>0.61098935781988117</v>
      </c>
      <c r="Y166" s="447">
        <v>0.61098935781988128</v>
      </c>
      <c r="Z166" s="447">
        <v>0.61098935781988128</v>
      </c>
      <c r="AA166" s="447">
        <v>0.61098935781988117</v>
      </c>
      <c r="AB166" s="447">
        <v>0.61098935781988128</v>
      </c>
      <c r="AC166" s="447">
        <v>0.6109893578198814</v>
      </c>
      <c r="AD166" s="447">
        <v>0.61098935781988117</v>
      </c>
      <c r="AE166" s="447">
        <v>0.6109893578198814</v>
      </c>
      <c r="AF166" s="447">
        <v>0.61098935781988106</v>
      </c>
      <c r="AG166" s="447">
        <v>0.61098935781988117</v>
      </c>
      <c r="AH166" s="447">
        <v>0.61098935781988117</v>
      </c>
      <c r="AI166" s="447">
        <v>0.61098935781988117</v>
      </c>
      <c r="AJ166" s="447">
        <v>0.61098935781988117</v>
      </c>
      <c r="AK166" s="447">
        <v>0.61098935781988128</v>
      </c>
      <c r="AL166" s="447">
        <v>0.61098935781988151</v>
      </c>
      <c r="AM166" s="447">
        <v>0.61098935781988106</v>
      </c>
      <c r="AN166" s="447">
        <v>0.6109893578198814</v>
      </c>
      <c r="AO166" s="447">
        <v>0.61098935781988128</v>
      </c>
      <c r="AP166" s="447">
        <v>0.61098935781988128</v>
      </c>
      <c r="AQ166" s="447">
        <v>0.61098935781988151</v>
      </c>
      <c r="AR166" s="447">
        <v>0.61098935781988117</v>
      </c>
      <c r="AS166" s="447">
        <v>0.6109893578198814</v>
      </c>
      <c r="AT166" s="447">
        <v>0.61098935781988117</v>
      </c>
    </row>
    <row r="167" spans="1:46" x14ac:dyDescent="0.25">
      <c r="A167" s="319" t="s">
        <v>867</v>
      </c>
      <c r="B167" s="283"/>
      <c r="C167" s="283"/>
      <c r="D167" s="283"/>
      <c r="E167" s="283"/>
      <c r="F167" s="143"/>
      <c r="G167" s="284" t="s">
        <v>868</v>
      </c>
      <c r="H167" s="284"/>
      <c r="I167" s="289" t="s">
        <v>869</v>
      </c>
      <c r="J167" s="447" t="e">
        <f>'5.3 nutrient amount'!J167/'5.1 Crops and Forage'!J167</f>
        <v>#DIV/0!</v>
      </c>
      <c r="K167" s="447" t="e">
        <f>'5.3 nutrient amount'!K167/'5.1 Crops and Forage'!K167</f>
        <v>#DIV/0!</v>
      </c>
      <c r="L167" s="447" t="e">
        <f>'5.3 nutrient amount'!L167/'5.1 Crops and Forage'!L167</f>
        <v>#DIV/0!</v>
      </c>
      <c r="M167" s="447" t="e">
        <f>'5.3 nutrient amount'!M167/'5.1 Crops and Forage'!M167</f>
        <v>#DIV/0!</v>
      </c>
      <c r="N167" s="447" t="e">
        <f>'5.3 nutrient amount'!N167/'5.1 Crops and Forage'!N167</f>
        <v>#DIV/0!</v>
      </c>
      <c r="O167" s="447">
        <v>0.61098935781988128</v>
      </c>
      <c r="P167" s="447">
        <v>0.61098935781988128</v>
      </c>
      <c r="Q167" s="447">
        <v>0.6109893578198814</v>
      </c>
      <c r="R167" s="447">
        <v>0.61098935781988106</v>
      </c>
      <c r="S167" s="447">
        <v>0.61098935781988106</v>
      </c>
      <c r="T167" s="447">
        <v>0.6109893578198814</v>
      </c>
      <c r="U167" s="447">
        <v>0.6109893578198814</v>
      </c>
      <c r="V167" s="447">
        <v>0.6109893578198814</v>
      </c>
      <c r="W167" s="447">
        <v>0.6109893578198814</v>
      </c>
      <c r="X167" s="447">
        <v>0.6109893578198814</v>
      </c>
      <c r="Y167" s="447">
        <v>0.61098935781988117</v>
      </c>
      <c r="Z167" s="447">
        <v>0.61098935781988128</v>
      </c>
      <c r="AA167" s="447">
        <v>0.6109893578198814</v>
      </c>
      <c r="AB167" s="447">
        <v>0.61098935781988106</v>
      </c>
      <c r="AC167" s="447">
        <v>0.6109893578198814</v>
      </c>
      <c r="AD167" s="447">
        <v>0.61098935781988162</v>
      </c>
      <c r="AE167" s="447">
        <v>0.61098935781988128</v>
      </c>
      <c r="AF167" s="447">
        <v>0.61098935781988117</v>
      </c>
      <c r="AG167" s="447">
        <v>0.6109893578198814</v>
      </c>
      <c r="AH167" s="447">
        <v>0.6109893578198814</v>
      </c>
      <c r="AI167" s="447">
        <v>0.61098935781988128</v>
      </c>
      <c r="AJ167" s="447">
        <v>0.61098935781988117</v>
      </c>
      <c r="AK167" s="447">
        <v>0.6109893578198814</v>
      </c>
      <c r="AL167" s="447">
        <v>0.61098935781988151</v>
      </c>
      <c r="AM167" s="447">
        <v>0.61098935781988106</v>
      </c>
      <c r="AN167" s="447">
        <v>0.61098935781988117</v>
      </c>
      <c r="AO167" s="447">
        <v>0.61098935781988117</v>
      </c>
      <c r="AP167" s="447">
        <v>0.6109893578198814</v>
      </c>
      <c r="AQ167" s="447">
        <v>0.61098935781988128</v>
      </c>
      <c r="AR167" s="447">
        <v>0.6109893578198814</v>
      </c>
      <c r="AS167" s="447">
        <v>0.61098935781988095</v>
      </c>
      <c r="AT167" s="447">
        <v>0.61098935781988151</v>
      </c>
    </row>
    <row r="168" spans="1:46" x14ac:dyDescent="0.25">
      <c r="A168" s="319" t="s">
        <v>870</v>
      </c>
      <c r="B168" s="283"/>
      <c r="C168" s="283"/>
      <c r="D168" s="283"/>
      <c r="E168" s="283"/>
      <c r="F168" s="143"/>
      <c r="G168" s="284" t="s">
        <v>871</v>
      </c>
      <c r="H168" s="284"/>
      <c r="I168" s="289" t="s">
        <v>872</v>
      </c>
      <c r="J168" s="447" t="e">
        <f>'5.3 nutrient amount'!J168/'5.1 Crops and Forage'!J168</f>
        <v>#DIV/0!</v>
      </c>
      <c r="K168" s="447" t="e">
        <f>'5.3 nutrient amount'!K168/'5.1 Crops and Forage'!K168</f>
        <v>#DIV/0!</v>
      </c>
      <c r="L168" s="447" t="e">
        <f>'5.3 nutrient amount'!L168/'5.1 Crops and Forage'!L168</f>
        <v>#DIV/0!</v>
      </c>
      <c r="M168" s="447" t="e">
        <f>'5.3 nutrient amount'!M168/'5.1 Crops and Forage'!M168</f>
        <v>#DIV/0!</v>
      </c>
      <c r="N168" s="447" t="e">
        <f>'5.3 nutrient amount'!N168/'5.1 Crops and Forage'!N168</f>
        <v>#DIV/0!</v>
      </c>
      <c r="O168" s="447">
        <v>0.61098935781988151</v>
      </c>
      <c r="P168" s="447">
        <v>0.61098935781988128</v>
      </c>
      <c r="Q168" s="447">
        <v>0.61098935781988106</v>
      </c>
      <c r="R168" s="447">
        <v>0.61098935781988117</v>
      </c>
      <c r="S168" s="447">
        <v>0.61098935781988095</v>
      </c>
      <c r="T168" s="447">
        <v>0.61098935781988128</v>
      </c>
      <c r="U168" s="447">
        <v>0.6109893578198814</v>
      </c>
      <c r="V168" s="447">
        <v>0.61098935781988128</v>
      </c>
      <c r="W168" s="447">
        <v>0.61098935781988117</v>
      </c>
      <c r="X168" s="447">
        <v>0.61098935781988117</v>
      </c>
      <c r="Y168" s="447">
        <v>0.61098935781988128</v>
      </c>
      <c r="Z168" s="447">
        <v>0.61098935781988106</v>
      </c>
      <c r="AA168" s="447">
        <v>0.61098935781988106</v>
      </c>
      <c r="AB168" s="447">
        <v>0.61098935781988128</v>
      </c>
      <c r="AC168" s="447">
        <v>0.61098935781988128</v>
      </c>
      <c r="AD168" s="447">
        <v>0.61098935781988128</v>
      </c>
      <c r="AE168" s="447">
        <v>0.61098935781988117</v>
      </c>
      <c r="AF168" s="447">
        <v>0.61098935781988117</v>
      </c>
      <c r="AG168" s="447">
        <v>0.61098935781988151</v>
      </c>
      <c r="AH168" s="447">
        <v>0.61098935781988128</v>
      </c>
      <c r="AI168" s="447">
        <v>0.6109893578198814</v>
      </c>
      <c r="AJ168" s="447">
        <v>0.61098935781988128</v>
      </c>
      <c r="AK168" s="447">
        <v>0.6109893578198814</v>
      </c>
      <c r="AL168" s="447">
        <v>0.61098935781988106</v>
      </c>
      <c r="AM168" s="447">
        <v>0.61098935781988106</v>
      </c>
      <c r="AN168" s="447">
        <v>0.61098935781988128</v>
      </c>
      <c r="AO168" s="447">
        <v>0.61098935781988117</v>
      </c>
      <c r="AP168" s="447">
        <v>0.61098935781988117</v>
      </c>
      <c r="AQ168" s="447">
        <v>0.6109893578198814</v>
      </c>
      <c r="AR168" s="447">
        <v>0.61098935781988117</v>
      </c>
      <c r="AS168" s="447">
        <v>0.61098935781988117</v>
      </c>
      <c r="AT168" s="447">
        <v>0.61098935781988117</v>
      </c>
    </row>
    <row r="169" spans="1:46" x14ac:dyDescent="0.25">
      <c r="A169" s="293" t="s">
        <v>315</v>
      </c>
      <c r="B169" s="293"/>
      <c r="C169" s="293"/>
      <c r="D169" s="283"/>
      <c r="E169" s="293" t="s">
        <v>316</v>
      </c>
      <c r="F169" s="283"/>
      <c r="G169" s="292"/>
      <c r="H169" s="292"/>
      <c r="I169" s="289" t="s">
        <v>873</v>
      </c>
      <c r="J169" s="352"/>
      <c r="K169" s="352"/>
      <c r="L169" s="352"/>
      <c r="M169" s="352"/>
      <c r="N169" s="352"/>
      <c r="O169" s="352"/>
      <c r="P169" s="352"/>
      <c r="Q169" s="352"/>
      <c r="R169" s="352"/>
      <c r="S169" s="352"/>
      <c r="T169" s="352"/>
      <c r="U169" s="352"/>
      <c r="V169" s="352"/>
      <c r="W169" s="352"/>
      <c r="X169" s="352"/>
      <c r="Y169" s="352"/>
      <c r="Z169" s="352"/>
      <c r="AA169" s="352"/>
      <c r="AB169" s="352"/>
      <c r="AC169" s="352"/>
      <c r="AD169" s="352"/>
      <c r="AE169" s="352"/>
      <c r="AF169" s="352"/>
      <c r="AG169" s="352"/>
      <c r="AH169" s="352"/>
      <c r="AI169" s="352"/>
      <c r="AJ169" s="352"/>
      <c r="AK169" s="352"/>
      <c r="AL169" s="352"/>
      <c r="AM169" s="352"/>
      <c r="AN169" s="352"/>
      <c r="AO169" s="352"/>
      <c r="AP169" s="352"/>
      <c r="AQ169" s="352"/>
      <c r="AR169" s="352"/>
      <c r="AS169" s="352"/>
      <c r="AT169" s="352"/>
    </row>
    <row r="170" spans="1:46" x14ac:dyDescent="0.25">
      <c r="A170" s="319" t="s">
        <v>874</v>
      </c>
      <c r="B170" s="293"/>
      <c r="C170" s="293"/>
      <c r="D170" s="283"/>
      <c r="E170" s="293"/>
      <c r="F170" s="283"/>
      <c r="G170" s="292" t="s">
        <v>875</v>
      </c>
      <c r="H170" s="292"/>
      <c r="I170" s="289" t="s">
        <v>876</v>
      </c>
      <c r="J170" s="447" t="e">
        <f>'5.3 nutrient amount'!J170/'5.1 Crops and Forage'!J170</f>
        <v>#DIV/0!</v>
      </c>
      <c r="K170" s="447" t="e">
        <f>'5.3 nutrient amount'!K170/'5.1 Crops and Forage'!K170</f>
        <v>#DIV/0!</v>
      </c>
      <c r="L170" s="447" t="e">
        <f>'5.3 nutrient amount'!L170/'5.1 Crops and Forage'!L170</f>
        <v>#DIV/0!</v>
      </c>
      <c r="M170" s="447" t="e">
        <f>'5.3 nutrient amount'!M170/'5.1 Crops and Forage'!M170</f>
        <v>#DIV/0!</v>
      </c>
      <c r="N170" s="447" t="e">
        <f>'5.3 nutrient amount'!N170/'5.1 Crops and Forage'!N170</f>
        <v>#DIV/0!</v>
      </c>
      <c r="O170" s="447">
        <v>1.7151344115943807</v>
      </c>
      <c r="P170" s="447">
        <v>1.7151344115943812</v>
      </c>
      <c r="Q170" s="447">
        <v>1.7151344115943807</v>
      </c>
      <c r="R170" s="447">
        <v>1.7151344115943825</v>
      </c>
      <c r="S170" s="447">
        <v>1.7151344115943818</v>
      </c>
      <c r="T170" s="447">
        <v>1.7151344115943807</v>
      </c>
      <c r="U170" s="447">
        <v>1.7151344115943821</v>
      </c>
      <c r="V170" s="447">
        <v>1.715134411594381</v>
      </c>
      <c r="W170" s="447">
        <v>1.7151344115943812</v>
      </c>
      <c r="X170" s="447">
        <v>1.715134411594381</v>
      </c>
      <c r="Y170" s="447">
        <v>1.7151344115943807</v>
      </c>
      <c r="Z170" s="447">
        <v>1.7151344115943812</v>
      </c>
      <c r="AA170" s="447">
        <v>1.7151344115943818</v>
      </c>
      <c r="AB170" s="447">
        <v>1.7151344115943807</v>
      </c>
      <c r="AC170" s="447">
        <v>1.7151344115943807</v>
      </c>
      <c r="AD170" s="447">
        <v>1.7151344115943816</v>
      </c>
      <c r="AE170" s="447">
        <v>1.7151344115943805</v>
      </c>
      <c r="AF170" s="447">
        <v>1.7151344115943818</v>
      </c>
      <c r="AG170" s="447">
        <v>1.7151344115943816</v>
      </c>
      <c r="AH170" s="447">
        <v>1.7151344115943814</v>
      </c>
      <c r="AI170" s="447">
        <v>1.7151344115943814</v>
      </c>
      <c r="AJ170" s="447">
        <v>1.7151344115943812</v>
      </c>
      <c r="AK170" s="447">
        <v>1.7151344115943816</v>
      </c>
      <c r="AL170" s="447">
        <v>1.7151344115943814</v>
      </c>
      <c r="AM170" s="447">
        <v>1.7151344115943812</v>
      </c>
      <c r="AN170" s="447">
        <v>1.7151344115943816</v>
      </c>
      <c r="AO170" s="447">
        <v>1.715134411594381</v>
      </c>
      <c r="AP170" s="447">
        <v>1.715134411594381</v>
      </c>
      <c r="AQ170" s="447">
        <v>1.7151344115943816</v>
      </c>
      <c r="AR170" s="447">
        <v>1.7151344115943823</v>
      </c>
      <c r="AS170" s="447">
        <v>1.7151344115943825</v>
      </c>
      <c r="AT170" s="447">
        <v>1.7151344115943807</v>
      </c>
    </row>
    <row r="171" spans="1:46" x14ac:dyDescent="0.25">
      <c r="A171" s="319" t="s">
        <v>877</v>
      </c>
      <c r="B171" s="293"/>
      <c r="C171" s="293"/>
      <c r="D171" s="283"/>
      <c r="E171" s="293"/>
      <c r="F171" s="283"/>
      <c r="G171" s="292" t="s">
        <v>878</v>
      </c>
      <c r="H171" s="292"/>
      <c r="I171" s="289" t="s">
        <v>879</v>
      </c>
      <c r="J171" s="447" t="e">
        <f>'5.3 nutrient amount'!J171/'5.1 Crops and Forage'!J171</f>
        <v>#DIV/0!</v>
      </c>
      <c r="K171" s="447" t="e">
        <f>'5.3 nutrient amount'!K171/'5.1 Crops and Forage'!K171</f>
        <v>#DIV/0!</v>
      </c>
      <c r="L171" s="447" t="e">
        <f>'5.3 nutrient amount'!L171/'5.1 Crops and Forage'!L171</f>
        <v>#DIV/0!</v>
      </c>
      <c r="M171" s="447" t="e">
        <f>'5.3 nutrient amount'!M171/'5.1 Crops and Forage'!M171</f>
        <v>#DIV/0!</v>
      </c>
      <c r="N171" s="447" t="e">
        <f>'5.3 nutrient amount'!N171/'5.1 Crops and Forage'!N171</f>
        <v>#DIV/0!</v>
      </c>
      <c r="O171" s="447">
        <v>1.7151344115943816</v>
      </c>
      <c r="P171" s="447">
        <v>1.7151344115943814</v>
      </c>
      <c r="Q171" s="447">
        <v>1.7151344115943821</v>
      </c>
      <c r="R171" s="447">
        <v>1.7151344115943818</v>
      </c>
      <c r="S171" s="447">
        <v>1.7151344115943814</v>
      </c>
      <c r="T171" s="447">
        <v>1.7151344115943818</v>
      </c>
      <c r="U171" s="447">
        <v>1.7151344115943821</v>
      </c>
      <c r="V171" s="447">
        <v>1.7151344115943812</v>
      </c>
      <c r="W171" s="447">
        <v>1.7151344115943805</v>
      </c>
      <c r="X171" s="447">
        <v>1.7151344115943812</v>
      </c>
      <c r="Y171" s="447">
        <v>1.7151344115943812</v>
      </c>
      <c r="Z171" s="447">
        <v>1.7151344115943814</v>
      </c>
      <c r="AA171" s="447">
        <v>1.7151344115943814</v>
      </c>
      <c r="AB171" s="447">
        <v>1.7151344115943807</v>
      </c>
      <c r="AC171" s="447">
        <v>1.7151344115943814</v>
      </c>
      <c r="AD171" s="447">
        <v>1.7151344115943816</v>
      </c>
      <c r="AE171" s="447">
        <v>1.7151344115943818</v>
      </c>
      <c r="AF171" s="447">
        <v>1.7151344115943816</v>
      </c>
      <c r="AG171" s="447">
        <v>1.7151344115943803</v>
      </c>
      <c r="AH171" s="447">
        <v>1.7151344115943807</v>
      </c>
      <c r="AI171" s="447">
        <v>1.7151344115943814</v>
      </c>
      <c r="AJ171" s="447">
        <v>1.7151344115943816</v>
      </c>
      <c r="AK171" s="447">
        <v>1.7151344115943816</v>
      </c>
      <c r="AL171" s="447">
        <v>1.715134411594381</v>
      </c>
      <c r="AM171" s="447">
        <v>1.7151344115943805</v>
      </c>
      <c r="AN171" s="447">
        <v>1.7151344115943814</v>
      </c>
      <c r="AO171" s="447">
        <v>1.7151344115943812</v>
      </c>
      <c r="AP171" s="447">
        <v>1.7151344115943818</v>
      </c>
      <c r="AQ171" s="447">
        <v>1.7151344115943818</v>
      </c>
      <c r="AR171" s="447">
        <v>1.7151344115943832</v>
      </c>
      <c r="AS171" s="447">
        <v>1.7151344115943816</v>
      </c>
      <c r="AT171" s="447">
        <v>1.7151344115943798</v>
      </c>
    </row>
    <row r="172" spans="1:46" x14ac:dyDescent="0.25">
      <c r="A172" s="319" t="s">
        <v>880</v>
      </c>
      <c r="B172" s="293"/>
      <c r="C172" s="293"/>
      <c r="D172" s="283"/>
      <c r="E172" s="293"/>
      <c r="F172" s="283"/>
      <c r="G172" s="292" t="s">
        <v>881</v>
      </c>
      <c r="H172" s="292"/>
      <c r="I172" s="289" t="s">
        <v>882</v>
      </c>
      <c r="J172" s="447" t="e">
        <f>'5.3 nutrient amount'!J172/'5.1 Crops and Forage'!J172</f>
        <v>#DIV/0!</v>
      </c>
      <c r="K172" s="447" t="e">
        <f>'5.3 nutrient amount'!K172/'5.1 Crops and Forage'!K172</f>
        <v>#DIV/0!</v>
      </c>
      <c r="L172" s="447" t="e">
        <f>'5.3 nutrient amount'!L172/'5.1 Crops and Forage'!L172</f>
        <v>#DIV/0!</v>
      </c>
      <c r="M172" s="447" t="e">
        <f>'5.3 nutrient amount'!M172/'5.1 Crops and Forage'!M172</f>
        <v>#DIV/0!</v>
      </c>
      <c r="N172" s="447" t="e">
        <f>'5.3 nutrient amount'!N172/'5.1 Crops and Forage'!N172</f>
        <v>#DIV/0!</v>
      </c>
      <c r="O172" s="447"/>
      <c r="P172" s="447"/>
      <c r="Q172" s="447"/>
      <c r="R172" s="447"/>
      <c r="S172" s="447"/>
      <c r="T172" s="447"/>
      <c r="U172" s="447"/>
      <c r="V172" s="447">
        <v>1.7151344115943814</v>
      </c>
      <c r="W172" s="447">
        <v>1.7151344115943812</v>
      </c>
      <c r="X172" s="447">
        <v>1.7151344115943816</v>
      </c>
      <c r="Y172" s="447">
        <v>1.7151344115943814</v>
      </c>
      <c r="Z172" s="447">
        <v>1.7151344115943812</v>
      </c>
      <c r="AA172" s="447">
        <v>1.715134411594381</v>
      </c>
      <c r="AB172" s="447">
        <v>1.7151344115943814</v>
      </c>
      <c r="AC172" s="447">
        <v>1.7151344115943814</v>
      </c>
      <c r="AD172" s="447">
        <v>1.7151344115943814</v>
      </c>
      <c r="AE172" s="447">
        <v>1.7151344115943812</v>
      </c>
      <c r="AF172" s="447">
        <v>1.7151344115943814</v>
      </c>
      <c r="AG172" s="447">
        <v>1.7151344115943812</v>
      </c>
      <c r="AH172" s="447">
        <v>1.7151344115943812</v>
      </c>
      <c r="AI172" s="447">
        <v>1.7151344115943812</v>
      </c>
      <c r="AJ172" s="447">
        <v>1.7151344115943812</v>
      </c>
      <c r="AK172" s="447">
        <v>1.7151344115943812</v>
      </c>
      <c r="AL172" s="447">
        <v>1.7151344115943812</v>
      </c>
      <c r="AM172" s="447">
        <v>1.715134411594381</v>
      </c>
      <c r="AN172" s="447">
        <v>1.7151344115943814</v>
      </c>
      <c r="AO172" s="447">
        <v>1.7151344115943814</v>
      </c>
      <c r="AP172" s="447">
        <v>1.7151344115943812</v>
      </c>
      <c r="AQ172" s="447">
        <v>1.7151344115943812</v>
      </c>
      <c r="AR172" s="447">
        <v>1.7151344115943812</v>
      </c>
      <c r="AS172" s="447">
        <v>1.7151344115943812</v>
      </c>
      <c r="AT172" s="447">
        <v>1.715134411594381</v>
      </c>
    </row>
    <row r="173" spans="1:46" x14ac:dyDescent="0.25">
      <c r="A173" s="293" t="s">
        <v>317</v>
      </c>
      <c r="B173" s="293"/>
      <c r="C173" s="293"/>
      <c r="D173" s="293"/>
      <c r="E173" s="293" t="s">
        <v>318</v>
      </c>
      <c r="F173" s="283"/>
      <c r="G173" s="292"/>
      <c r="H173" s="292"/>
      <c r="I173" s="289" t="s">
        <v>883</v>
      </c>
      <c r="J173" s="352"/>
      <c r="K173" s="352"/>
      <c r="L173" s="352"/>
      <c r="M173" s="352"/>
      <c r="N173" s="352"/>
      <c r="O173" s="352"/>
      <c r="P173" s="352"/>
      <c r="Q173" s="352"/>
      <c r="R173" s="352"/>
      <c r="S173" s="352"/>
      <c r="T173" s="352"/>
      <c r="U173" s="352"/>
      <c r="V173" s="352"/>
      <c r="W173" s="352"/>
      <c r="X173" s="352"/>
      <c r="Y173" s="352"/>
      <c r="Z173" s="352"/>
      <c r="AA173" s="352"/>
      <c r="AB173" s="352"/>
      <c r="AC173" s="352"/>
      <c r="AD173" s="352"/>
      <c r="AE173" s="352"/>
      <c r="AF173" s="352"/>
      <c r="AG173" s="352"/>
      <c r="AH173" s="352"/>
      <c r="AI173" s="352"/>
      <c r="AJ173" s="352"/>
      <c r="AK173" s="352"/>
      <c r="AL173" s="352"/>
      <c r="AM173" s="352"/>
      <c r="AN173" s="352"/>
      <c r="AO173" s="352"/>
      <c r="AP173" s="352"/>
      <c r="AQ173" s="352"/>
      <c r="AR173" s="352"/>
      <c r="AS173" s="352"/>
      <c r="AT173" s="352"/>
    </row>
    <row r="174" spans="1:46" x14ac:dyDescent="0.25">
      <c r="A174" s="319" t="s">
        <v>884</v>
      </c>
      <c r="B174" s="293"/>
      <c r="C174" s="293"/>
      <c r="D174" s="293"/>
      <c r="E174" s="293"/>
      <c r="F174" s="283"/>
      <c r="G174" s="292" t="s">
        <v>885</v>
      </c>
      <c r="H174" s="292"/>
      <c r="I174" s="289" t="s">
        <v>886</v>
      </c>
      <c r="J174" s="447" t="e">
        <f>'5.3 nutrient amount'!J174/'5.1 Crops and Forage'!J174</f>
        <v>#DIV/0!</v>
      </c>
      <c r="K174" s="447" t="e">
        <f>'5.3 nutrient amount'!K174/'5.1 Crops and Forage'!K174</f>
        <v>#DIV/0!</v>
      </c>
      <c r="L174" s="447" t="e">
        <f>'5.3 nutrient amount'!L174/'5.1 Crops and Forage'!L174</f>
        <v>#DIV/0!</v>
      </c>
      <c r="M174" s="447" t="e">
        <f>'5.3 nutrient amount'!M174/'5.1 Crops and Forage'!M174</f>
        <v>#DIV/0!</v>
      </c>
      <c r="N174" s="447" t="e">
        <f>'5.3 nutrient amount'!N174/'5.1 Crops and Forage'!N174</f>
        <v>#DIV/0!</v>
      </c>
      <c r="O174" s="447">
        <v>2.5705195125422149</v>
      </c>
      <c r="P174" s="447">
        <v>2.5705195125422153</v>
      </c>
      <c r="Q174" s="447">
        <v>2.5705195125422162</v>
      </c>
      <c r="R174" s="447">
        <v>2.5705195125422149</v>
      </c>
      <c r="S174" s="447">
        <v>2.5705195125422144</v>
      </c>
      <c r="T174" s="447">
        <v>2.5705195125422153</v>
      </c>
      <c r="U174" s="447">
        <v>2.5705195125422144</v>
      </c>
      <c r="V174" s="447">
        <v>2.5705195125422149</v>
      </c>
      <c r="W174" s="447">
        <v>2.5705195125422158</v>
      </c>
      <c r="X174" s="447">
        <v>2.5705195125422149</v>
      </c>
      <c r="Y174" s="447">
        <v>2.5705195125422153</v>
      </c>
      <c r="Z174" s="447">
        <v>2.5705195125422144</v>
      </c>
      <c r="AA174" s="447">
        <v>2.5705195125422144</v>
      </c>
      <c r="AB174" s="447">
        <v>2.5705195125422153</v>
      </c>
      <c r="AC174" s="447">
        <v>2.5705195125422144</v>
      </c>
      <c r="AD174" s="447">
        <v>2.5705195125422153</v>
      </c>
      <c r="AE174" s="447">
        <v>2.5705195125422149</v>
      </c>
      <c r="AF174" s="447">
        <v>2.5705195125422149</v>
      </c>
      <c r="AG174" s="447">
        <v>2.5705195125422153</v>
      </c>
      <c r="AH174" s="447">
        <v>2.5705195125422153</v>
      </c>
      <c r="AI174" s="447">
        <v>2.5705195125422153</v>
      </c>
      <c r="AJ174" s="447">
        <v>2.5705195125422158</v>
      </c>
      <c r="AK174" s="447">
        <v>2.5705195125422144</v>
      </c>
      <c r="AL174" s="447">
        <v>2.5705195125422144</v>
      </c>
      <c r="AM174" s="447">
        <v>2.5705195125422149</v>
      </c>
      <c r="AN174" s="447">
        <v>2.5705195125422158</v>
      </c>
      <c r="AO174" s="447">
        <v>2.5705195125422158</v>
      </c>
      <c r="AP174" s="447">
        <v>2.5705195125422149</v>
      </c>
      <c r="AQ174" s="447">
        <v>2.5705195125422158</v>
      </c>
      <c r="AR174" s="447">
        <v>2.5705195125422158</v>
      </c>
      <c r="AS174" s="447">
        <v>2.5705195125422149</v>
      </c>
      <c r="AT174" s="447">
        <v>2.5705195125422144</v>
      </c>
    </row>
    <row r="175" spans="1:46" s="172" customFormat="1" x14ac:dyDescent="0.25">
      <c r="A175" s="319" t="s">
        <v>887</v>
      </c>
      <c r="B175" s="293"/>
      <c r="C175" s="293"/>
      <c r="D175" s="293"/>
      <c r="E175" s="293"/>
      <c r="F175" s="283"/>
      <c r="G175" s="292" t="s">
        <v>888</v>
      </c>
      <c r="H175" s="292"/>
      <c r="I175" s="289" t="s">
        <v>889</v>
      </c>
      <c r="J175" s="447" t="e">
        <f>'5.3 nutrient amount'!J175/'5.1 Crops and Forage'!J175</f>
        <v>#DIV/0!</v>
      </c>
      <c r="K175" s="447" t="e">
        <f>'5.3 nutrient amount'!K175/'5.1 Crops and Forage'!K175</f>
        <v>#DIV/0!</v>
      </c>
      <c r="L175" s="447" t="e">
        <f>'5.3 nutrient amount'!L175/'5.1 Crops and Forage'!L175</f>
        <v>#DIV/0!</v>
      </c>
      <c r="M175" s="447" t="e">
        <f>'5.3 nutrient amount'!M175/'5.1 Crops and Forage'!M175</f>
        <v>#DIV/0!</v>
      </c>
      <c r="N175" s="447" t="e">
        <f>'5.3 nutrient amount'!N175/'5.1 Crops and Forage'!N175</f>
        <v>#DIV/0!</v>
      </c>
      <c r="O175" s="447">
        <v>2.5705195125422149</v>
      </c>
      <c r="P175" s="447">
        <v>2.5705195125422149</v>
      </c>
      <c r="Q175" s="447">
        <v>2.5705195125422149</v>
      </c>
      <c r="R175" s="447">
        <v>2.570519512542214</v>
      </c>
      <c r="S175" s="447">
        <v>2.5705195125422149</v>
      </c>
      <c r="T175" s="447">
        <v>2.5705195125422144</v>
      </c>
      <c r="U175" s="447">
        <v>2.5705195125422153</v>
      </c>
      <c r="V175" s="447">
        <v>2.5705195125422153</v>
      </c>
      <c r="W175" s="447">
        <v>2.5705195125422162</v>
      </c>
      <c r="X175" s="447">
        <v>2.5705195125422162</v>
      </c>
      <c r="Y175" s="447">
        <v>2.5705195125422149</v>
      </c>
      <c r="Z175" s="447">
        <v>2.5705195125422149</v>
      </c>
      <c r="AA175" s="447">
        <v>2.5705195125422149</v>
      </c>
      <c r="AB175" s="447">
        <v>2.5705195125422149</v>
      </c>
      <c r="AC175" s="447">
        <v>2.5705195125422144</v>
      </c>
      <c r="AD175" s="447">
        <v>2.5705195125422149</v>
      </c>
      <c r="AE175" s="447">
        <v>2.5705195125422144</v>
      </c>
      <c r="AF175" s="447">
        <v>2.570519512542214</v>
      </c>
      <c r="AG175" s="447">
        <v>2.5705195125422153</v>
      </c>
      <c r="AH175" s="447">
        <v>2.5705195125422167</v>
      </c>
      <c r="AI175" s="447">
        <v>2.570519512542214</v>
      </c>
      <c r="AJ175" s="447">
        <v>2.5705195125422144</v>
      </c>
      <c r="AK175" s="447">
        <v>2.5705195125422153</v>
      </c>
      <c r="AL175" s="447">
        <v>2.5705195125422144</v>
      </c>
      <c r="AM175" s="447">
        <v>2.5705195125422153</v>
      </c>
      <c r="AN175" s="447">
        <v>2.5705195125422153</v>
      </c>
      <c r="AO175" s="447">
        <v>2.5705195125422162</v>
      </c>
      <c r="AP175" s="447">
        <v>2.5705195125422149</v>
      </c>
      <c r="AQ175" s="447">
        <v>2.5705195125422149</v>
      </c>
      <c r="AR175" s="447">
        <v>2.5705195125422149</v>
      </c>
      <c r="AS175" s="447">
        <v>2.5705195125422167</v>
      </c>
      <c r="AT175" s="447">
        <v>2.5705195125422149</v>
      </c>
    </row>
    <row r="176" spans="1:46" s="2" customFormat="1" x14ac:dyDescent="0.25">
      <c r="A176" s="319" t="s">
        <v>890</v>
      </c>
      <c r="B176" s="293"/>
      <c r="C176" s="293"/>
      <c r="D176" s="293"/>
      <c r="E176" s="293"/>
      <c r="F176" s="293"/>
      <c r="G176" s="292" t="s">
        <v>891</v>
      </c>
      <c r="H176" s="292"/>
      <c r="I176" s="289" t="s">
        <v>892</v>
      </c>
      <c r="J176" s="447" t="e">
        <f>'5.3 nutrient amount'!J176/'5.1 Crops and Forage'!J176</f>
        <v>#DIV/0!</v>
      </c>
      <c r="K176" s="447" t="e">
        <f>'5.3 nutrient amount'!K176/'5.1 Crops and Forage'!K176</f>
        <v>#DIV/0!</v>
      </c>
      <c r="L176" s="447" t="e">
        <f>'5.3 nutrient amount'!L176/'5.1 Crops and Forage'!L176</f>
        <v>#DIV/0!</v>
      </c>
      <c r="M176" s="447" t="e">
        <f>'5.3 nutrient amount'!M176/'5.1 Crops and Forage'!M176</f>
        <v>#DIV/0!</v>
      </c>
      <c r="N176" s="447" t="e">
        <f>'5.3 nutrient amount'!N176/'5.1 Crops and Forage'!N176</f>
        <v>#DIV/0!</v>
      </c>
      <c r="O176" s="447">
        <v>2.5705195125422158</v>
      </c>
      <c r="P176" s="447">
        <v>2.5705195125422153</v>
      </c>
      <c r="Q176" s="447">
        <v>2.5705195125422144</v>
      </c>
      <c r="R176" s="447">
        <v>2.5705195125422144</v>
      </c>
      <c r="S176" s="447">
        <v>2.5705195125422149</v>
      </c>
      <c r="T176" s="447">
        <v>2.5705195125422149</v>
      </c>
      <c r="U176" s="447">
        <v>2.5705195125422144</v>
      </c>
      <c r="V176" s="447">
        <v>2.5705195125422149</v>
      </c>
      <c r="W176" s="447">
        <v>2.5705195125422153</v>
      </c>
      <c r="X176" s="447">
        <v>2.5705195125422149</v>
      </c>
      <c r="Y176" s="447">
        <v>2.5705195125422153</v>
      </c>
      <c r="Z176" s="447">
        <v>2.5705195125422149</v>
      </c>
      <c r="AA176" s="447">
        <v>2.5705195125422158</v>
      </c>
      <c r="AB176" s="447">
        <v>2.5705195125422153</v>
      </c>
      <c r="AC176" s="447">
        <v>2.5705195125422144</v>
      </c>
      <c r="AD176" s="447">
        <v>2.5705195125422153</v>
      </c>
      <c r="AE176" s="447">
        <v>2.5705195125422144</v>
      </c>
      <c r="AF176" s="447">
        <v>2.5705195125422158</v>
      </c>
      <c r="AG176" s="447">
        <v>2.5705195125422158</v>
      </c>
      <c r="AH176" s="447">
        <v>2.5705195125422149</v>
      </c>
      <c r="AI176" s="447">
        <v>2.5705195125422153</v>
      </c>
      <c r="AJ176" s="447">
        <v>2.5705195125422144</v>
      </c>
      <c r="AK176" s="447">
        <v>2.5705195125422149</v>
      </c>
      <c r="AL176" s="447">
        <v>2.5705195125422153</v>
      </c>
      <c r="AM176" s="447">
        <v>2.570519512542214</v>
      </c>
      <c r="AN176" s="447">
        <v>2.5705195125422149</v>
      </c>
      <c r="AO176" s="447">
        <v>2.5705195125422149</v>
      </c>
      <c r="AP176" s="447">
        <v>2.5705195125422144</v>
      </c>
      <c r="AQ176" s="447">
        <v>2.5705195125422149</v>
      </c>
      <c r="AR176" s="447">
        <v>2.5705195125422149</v>
      </c>
      <c r="AS176" s="447">
        <v>2.5705195125422153</v>
      </c>
      <c r="AT176" s="447">
        <v>2.5705195125422149</v>
      </c>
    </row>
    <row r="177" spans="1:46" s="2" customFormat="1" x14ac:dyDescent="0.25">
      <c r="A177" s="331" t="s">
        <v>414</v>
      </c>
      <c r="B177" s="288"/>
      <c r="C177" s="288"/>
      <c r="D177" s="288" t="s">
        <v>338</v>
      </c>
      <c r="E177" s="288"/>
      <c r="F177" s="288"/>
      <c r="G177" s="287"/>
      <c r="H177" s="287"/>
      <c r="I177" s="289"/>
      <c r="J177" s="447" t="e">
        <f>'5.3 nutrient amount'!J177/'5.1 Crops and Forage'!J177</f>
        <v>#DIV/0!</v>
      </c>
      <c r="K177" s="447" t="e">
        <f>'5.3 nutrient amount'!K177/'5.1 Crops and Forage'!K177</f>
        <v>#DIV/0!</v>
      </c>
      <c r="L177" s="447" t="e">
        <f>'5.3 nutrient amount'!L177/'5.1 Crops and Forage'!L177</f>
        <v>#DIV/0!</v>
      </c>
      <c r="M177" s="447" t="e">
        <f>'5.3 nutrient amount'!M177/'5.1 Crops and Forage'!M177</f>
        <v>#DIV/0!</v>
      </c>
      <c r="N177" s="447" t="e">
        <f>'5.3 nutrient amount'!N177/'5.1 Crops and Forage'!N177</f>
        <v>#DIV/0!</v>
      </c>
      <c r="O177" s="447">
        <v>9.6</v>
      </c>
      <c r="P177" s="447">
        <v>9.6000000000000014</v>
      </c>
      <c r="Q177" s="447">
        <v>9.6</v>
      </c>
      <c r="R177" s="447">
        <v>9.6000000000000014</v>
      </c>
      <c r="S177" s="447">
        <v>9.5999999999999979</v>
      </c>
      <c r="T177" s="447">
        <v>9.5999999999999961</v>
      </c>
      <c r="U177" s="447">
        <v>9.6</v>
      </c>
      <c r="V177" s="447">
        <v>9.6000000000000014</v>
      </c>
      <c r="W177" s="447">
        <v>9.5999999999999943</v>
      </c>
      <c r="X177" s="447">
        <v>9.5999999999999979</v>
      </c>
      <c r="Y177" s="447">
        <v>9.5999999999999979</v>
      </c>
      <c r="Z177" s="447">
        <v>9.6000000000000014</v>
      </c>
      <c r="AA177" s="447">
        <v>9.5999999999999961</v>
      </c>
      <c r="AB177" s="447">
        <v>9.6</v>
      </c>
      <c r="AC177" s="447">
        <v>9.6000000000000014</v>
      </c>
      <c r="AD177" s="447">
        <v>9.6</v>
      </c>
      <c r="AE177" s="447">
        <v>9.6</v>
      </c>
      <c r="AF177" s="447">
        <v>9.5999999999999979</v>
      </c>
      <c r="AG177" s="447">
        <v>9.6000000000000032</v>
      </c>
      <c r="AH177" s="447">
        <v>9.6000000000000032</v>
      </c>
      <c r="AI177" s="447">
        <v>9.6000000000000032</v>
      </c>
      <c r="AJ177" s="447">
        <v>9.6</v>
      </c>
      <c r="AK177" s="447">
        <v>9.5999999999999961</v>
      </c>
      <c r="AL177" s="447">
        <v>9.6000000000000014</v>
      </c>
      <c r="AM177" s="447">
        <v>9.6000000000000014</v>
      </c>
      <c r="AN177" s="447">
        <v>9.6000000000000014</v>
      </c>
      <c r="AO177" s="447">
        <v>9.5999999999999979</v>
      </c>
      <c r="AP177" s="447">
        <v>9.6000000000000014</v>
      </c>
      <c r="AQ177" s="447">
        <v>9.6</v>
      </c>
      <c r="AR177" s="447">
        <v>9.5999999999999979</v>
      </c>
      <c r="AS177" s="447">
        <v>9.6000000000000032</v>
      </c>
      <c r="AT177" s="447">
        <v>9.6000000000000014</v>
      </c>
    </row>
    <row r="178" spans="1:46" s="2" customFormat="1" x14ac:dyDescent="0.25">
      <c r="A178" s="283"/>
      <c r="B178" s="283"/>
      <c r="C178" s="283"/>
      <c r="D178" s="283"/>
      <c r="E178" s="283"/>
      <c r="F178" s="283"/>
      <c r="G178" s="284"/>
      <c r="H178" s="284"/>
      <c r="I178" s="289"/>
      <c r="J178" s="351"/>
      <c r="K178" s="351"/>
      <c r="L178" s="351"/>
      <c r="M178" s="351"/>
      <c r="N178" s="351"/>
      <c r="O178" s="351"/>
      <c r="P178" s="351"/>
      <c r="Q178" s="351"/>
      <c r="R178" s="351"/>
      <c r="S178" s="351"/>
      <c r="T178" s="351"/>
      <c r="U178" s="351"/>
      <c r="V178" s="351"/>
      <c r="W178" s="351"/>
      <c r="X178" s="351"/>
      <c r="Y178" s="351"/>
      <c r="Z178" s="351"/>
      <c r="AA178" s="351"/>
      <c r="AB178" s="351"/>
      <c r="AC178" s="351"/>
      <c r="AD178" s="351"/>
      <c r="AE178" s="351"/>
      <c r="AF178" s="351"/>
      <c r="AG178" s="351"/>
      <c r="AH178" s="351"/>
      <c r="AI178" s="351"/>
      <c r="AJ178" s="351"/>
      <c r="AK178" s="351"/>
      <c r="AL178" s="351"/>
      <c r="AM178" s="351"/>
      <c r="AN178" s="351"/>
      <c r="AO178" s="351"/>
      <c r="AP178" s="351"/>
      <c r="AQ178" s="351"/>
      <c r="AR178" s="351"/>
      <c r="AS178" s="351"/>
      <c r="AT178" s="351"/>
    </row>
    <row r="179" spans="1:46" s="2" customFormat="1" x14ac:dyDescent="0.25">
      <c r="A179" s="331" t="s">
        <v>415</v>
      </c>
      <c r="B179" s="288"/>
      <c r="C179" s="288"/>
      <c r="D179" s="288" t="s">
        <v>68</v>
      </c>
      <c r="E179" s="288"/>
      <c r="F179" s="288"/>
      <c r="G179" s="287"/>
      <c r="H179" s="287"/>
      <c r="I179" s="289"/>
      <c r="J179" s="447" t="e">
        <f>'5.3 nutrient amount'!J179/'5.1 Crops and Forage'!J179</f>
        <v>#DIV/0!</v>
      </c>
      <c r="K179" s="447" t="e">
        <f>'5.3 nutrient amount'!K179/'5.1 Crops and Forage'!K179</f>
        <v>#DIV/0!</v>
      </c>
      <c r="L179" s="447" t="e">
        <f>'5.3 nutrient amount'!L179/'5.1 Crops and Forage'!L179</f>
        <v>#DIV/0!</v>
      </c>
      <c r="M179" s="447" t="e">
        <f>'5.3 nutrient amount'!M179/'5.1 Crops and Forage'!M179</f>
        <v>#DIV/0!</v>
      </c>
      <c r="N179" s="447" t="e">
        <f>'5.3 nutrient amount'!N179/'5.1 Crops and Forage'!N179</f>
        <v>#DIV/0!</v>
      </c>
      <c r="O179" s="447"/>
      <c r="P179" s="447"/>
      <c r="Q179" s="447"/>
      <c r="R179" s="447"/>
      <c r="S179" s="447"/>
      <c r="T179" s="447"/>
      <c r="U179" s="447"/>
      <c r="V179" s="447"/>
      <c r="W179" s="447"/>
      <c r="X179" s="447"/>
      <c r="Y179" s="447"/>
      <c r="Z179" s="447"/>
      <c r="AA179" s="447"/>
      <c r="AB179" s="447"/>
      <c r="AC179" s="447"/>
      <c r="AD179" s="447"/>
      <c r="AE179" s="447"/>
      <c r="AF179" s="447"/>
      <c r="AG179" s="447"/>
      <c r="AH179" s="447"/>
      <c r="AI179" s="447"/>
      <c r="AJ179" s="447"/>
      <c r="AK179" s="447"/>
      <c r="AL179" s="447"/>
      <c r="AM179" s="447"/>
      <c r="AN179" s="447"/>
      <c r="AO179" s="447"/>
      <c r="AP179" s="447"/>
      <c r="AQ179" s="447"/>
      <c r="AR179" s="447"/>
      <c r="AS179" s="447"/>
      <c r="AT179" s="447"/>
    </row>
    <row r="180" spans="1:46" s="2" customFormat="1" x14ac:dyDescent="0.25">
      <c r="A180" s="283"/>
      <c r="B180" s="283"/>
      <c r="C180" s="283"/>
      <c r="D180" s="283"/>
      <c r="E180" s="283"/>
      <c r="F180" s="283"/>
      <c r="G180" s="284"/>
      <c r="H180" s="284"/>
      <c r="I180" s="289"/>
      <c r="J180" s="351"/>
      <c r="K180" s="351"/>
      <c r="L180" s="351"/>
      <c r="M180" s="351"/>
      <c r="N180" s="351"/>
      <c r="O180" s="351"/>
      <c r="P180" s="351"/>
      <c r="Q180" s="351"/>
      <c r="R180" s="351"/>
      <c r="S180" s="351"/>
      <c r="T180" s="351"/>
      <c r="U180" s="351"/>
      <c r="V180" s="351"/>
      <c r="W180" s="351"/>
      <c r="X180" s="351"/>
      <c r="Y180" s="351"/>
      <c r="Z180" s="351"/>
      <c r="AA180" s="351"/>
      <c r="AB180" s="351"/>
      <c r="AC180" s="351"/>
      <c r="AD180" s="351"/>
      <c r="AE180" s="351"/>
      <c r="AF180" s="351"/>
      <c r="AG180" s="351"/>
      <c r="AH180" s="351"/>
      <c r="AI180" s="351"/>
      <c r="AJ180" s="351"/>
      <c r="AK180" s="351"/>
      <c r="AL180" s="351"/>
      <c r="AM180" s="351"/>
      <c r="AN180" s="351"/>
      <c r="AO180" s="351"/>
      <c r="AP180" s="351"/>
      <c r="AQ180" s="351"/>
      <c r="AR180" s="351"/>
      <c r="AS180" s="351"/>
      <c r="AT180" s="351"/>
    </row>
    <row r="181" spans="1:46" s="2" customFormat="1" x14ac:dyDescent="0.25">
      <c r="A181" s="276" t="s">
        <v>266</v>
      </c>
      <c r="B181" s="276"/>
      <c r="C181" s="276" t="s">
        <v>339</v>
      </c>
      <c r="D181" s="275"/>
      <c r="E181" s="276"/>
      <c r="F181" s="276"/>
      <c r="G181" s="332"/>
      <c r="H181" s="332"/>
      <c r="I181" s="289"/>
      <c r="J181" s="357"/>
      <c r="K181" s="357"/>
      <c r="L181" s="357"/>
      <c r="M181" s="357"/>
      <c r="N181" s="357"/>
      <c r="O181" s="357"/>
      <c r="P181" s="357"/>
      <c r="Q181" s="357"/>
      <c r="R181" s="357"/>
      <c r="S181" s="357"/>
      <c r="T181" s="357"/>
      <c r="U181" s="357"/>
      <c r="V181" s="357"/>
      <c r="W181" s="357"/>
      <c r="X181" s="357"/>
      <c r="Y181" s="357"/>
      <c r="Z181" s="357"/>
      <c r="AA181" s="357"/>
      <c r="AB181" s="357"/>
      <c r="AC181" s="357"/>
      <c r="AD181" s="357"/>
      <c r="AE181" s="357"/>
      <c r="AF181" s="357"/>
      <c r="AG181" s="357"/>
      <c r="AH181" s="357"/>
      <c r="AI181" s="357"/>
      <c r="AJ181" s="357"/>
      <c r="AK181" s="357"/>
      <c r="AL181" s="357"/>
      <c r="AM181" s="357"/>
      <c r="AN181" s="357"/>
      <c r="AO181" s="357"/>
      <c r="AP181" s="357"/>
      <c r="AQ181" s="357"/>
      <c r="AR181" s="357"/>
      <c r="AS181" s="357"/>
      <c r="AT181" s="357"/>
    </row>
    <row r="182" spans="1:46" s="2" customFormat="1" x14ac:dyDescent="0.25">
      <c r="A182" s="293"/>
      <c r="B182" s="293"/>
      <c r="C182" s="293"/>
      <c r="D182" s="293"/>
      <c r="E182" s="293"/>
      <c r="F182" s="293"/>
      <c r="G182" s="292"/>
      <c r="H182" s="292"/>
      <c r="I182" s="289"/>
      <c r="J182" s="352"/>
      <c r="K182" s="352"/>
      <c r="L182" s="352"/>
      <c r="M182" s="352"/>
      <c r="N182" s="352"/>
      <c r="O182" s="352"/>
      <c r="P182" s="352"/>
      <c r="Q182" s="352"/>
      <c r="R182" s="352"/>
      <c r="S182" s="352"/>
      <c r="T182" s="352"/>
      <c r="U182" s="352"/>
      <c r="V182" s="352"/>
      <c r="W182" s="352"/>
      <c r="X182" s="352"/>
      <c r="Y182" s="352"/>
      <c r="Z182" s="352"/>
      <c r="AA182" s="352"/>
      <c r="AB182" s="352"/>
      <c r="AC182" s="352"/>
      <c r="AD182" s="352"/>
      <c r="AE182" s="352"/>
      <c r="AF182" s="352"/>
      <c r="AG182" s="352"/>
      <c r="AH182" s="352"/>
      <c r="AI182" s="352"/>
      <c r="AJ182" s="352"/>
      <c r="AK182" s="352"/>
      <c r="AL182" s="352"/>
      <c r="AM182" s="352"/>
      <c r="AN182" s="352"/>
      <c r="AO182" s="352"/>
      <c r="AP182" s="352"/>
      <c r="AQ182" s="352"/>
      <c r="AR182" s="352"/>
      <c r="AS182" s="352"/>
      <c r="AT182" s="352"/>
    </row>
    <row r="183" spans="1:46" x14ac:dyDescent="0.25">
      <c r="A183" s="288" t="s">
        <v>267</v>
      </c>
      <c r="B183" s="288"/>
      <c r="C183" s="288"/>
      <c r="D183" s="288" t="s">
        <v>340</v>
      </c>
      <c r="E183" s="287"/>
      <c r="F183" s="334"/>
      <c r="G183" s="334"/>
      <c r="H183" s="334"/>
      <c r="I183" s="305" t="s">
        <v>893</v>
      </c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56"/>
      <c r="Y183" s="356"/>
      <c r="Z183" s="356"/>
      <c r="AA183" s="356"/>
      <c r="AB183" s="356"/>
      <c r="AC183" s="356"/>
      <c r="AD183" s="356"/>
      <c r="AE183" s="356"/>
      <c r="AF183" s="356"/>
      <c r="AG183" s="356"/>
      <c r="AH183" s="356"/>
      <c r="AI183" s="356"/>
      <c r="AJ183" s="356"/>
      <c r="AK183" s="356"/>
      <c r="AL183" s="356"/>
      <c r="AM183" s="356"/>
      <c r="AN183" s="356"/>
      <c r="AO183" s="356"/>
      <c r="AP183" s="356"/>
      <c r="AQ183" s="356"/>
      <c r="AR183" s="356"/>
      <c r="AS183" s="356"/>
      <c r="AT183" s="356"/>
    </row>
    <row r="184" spans="1:46" x14ac:dyDescent="0.25">
      <c r="A184" s="293" t="s">
        <v>268</v>
      </c>
      <c r="B184" s="293"/>
      <c r="C184" s="293"/>
      <c r="D184" s="283"/>
      <c r="E184" s="143" t="s">
        <v>273</v>
      </c>
      <c r="F184" s="143"/>
      <c r="G184" s="143"/>
      <c r="H184" s="143"/>
      <c r="I184" s="305" t="s">
        <v>894</v>
      </c>
      <c r="J184" s="352"/>
      <c r="K184" s="352"/>
      <c r="L184" s="352"/>
      <c r="M184" s="352"/>
      <c r="N184" s="352"/>
      <c r="O184" s="352"/>
      <c r="P184" s="352"/>
      <c r="Q184" s="352"/>
      <c r="R184" s="352"/>
      <c r="S184" s="352"/>
      <c r="T184" s="352"/>
      <c r="U184" s="352"/>
      <c r="V184" s="352"/>
      <c r="W184" s="352"/>
      <c r="X184" s="352"/>
      <c r="Y184" s="352"/>
      <c r="Z184" s="352"/>
      <c r="AA184" s="352"/>
      <c r="AB184" s="352"/>
      <c r="AC184" s="352"/>
      <c r="AD184" s="352"/>
      <c r="AE184" s="352"/>
      <c r="AF184" s="352"/>
      <c r="AG184" s="352"/>
      <c r="AH184" s="352"/>
      <c r="AI184" s="352"/>
      <c r="AJ184" s="352"/>
      <c r="AK184" s="352"/>
      <c r="AL184" s="352"/>
      <c r="AM184" s="352"/>
      <c r="AN184" s="352"/>
      <c r="AO184" s="352"/>
      <c r="AP184" s="352"/>
      <c r="AQ184" s="352"/>
      <c r="AR184" s="352"/>
      <c r="AS184" s="352"/>
      <c r="AT184" s="352"/>
    </row>
    <row r="185" spans="1:46" x14ac:dyDescent="0.25">
      <c r="A185" s="283" t="s">
        <v>341</v>
      </c>
      <c r="B185" s="283"/>
      <c r="C185" s="283"/>
      <c r="D185" s="119"/>
      <c r="E185" s="283"/>
      <c r="F185" s="335" t="s">
        <v>269</v>
      </c>
      <c r="G185" s="143"/>
      <c r="H185" s="143"/>
      <c r="I185" s="305" t="s">
        <v>895</v>
      </c>
      <c r="J185" s="447" t="e">
        <f>'5.3 nutrient amount'!J185/'5.1 Crops and Forage'!J185</f>
        <v>#DIV/0!</v>
      </c>
      <c r="K185" s="447" t="e">
        <f>'5.3 nutrient amount'!K185/'5.1 Crops and Forage'!K185</f>
        <v>#DIV/0!</v>
      </c>
      <c r="L185" s="447" t="e">
        <f>'5.3 nutrient amount'!L185/'5.1 Crops and Forage'!L185</f>
        <v>#DIV/0!</v>
      </c>
      <c r="M185" s="447" t="e">
        <f>'5.3 nutrient amount'!M185/'5.1 Crops and Forage'!M185</f>
        <v>#DIV/0!</v>
      </c>
      <c r="N185" s="447" t="e">
        <f>'5.3 nutrient amount'!N185/'5.1 Crops and Forage'!N185</f>
        <v>#DIV/0!</v>
      </c>
      <c r="O185" s="447">
        <v>2.7494521101894649</v>
      </c>
      <c r="P185" s="447">
        <v>2.7494521101894653</v>
      </c>
      <c r="Q185" s="447">
        <v>2.7494521101894653</v>
      </c>
      <c r="R185" s="447">
        <v>2.7494521101894662</v>
      </c>
      <c r="S185" s="447">
        <v>2.7494521101894653</v>
      </c>
      <c r="T185" s="447">
        <v>2.7494521101894658</v>
      </c>
      <c r="U185" s="447">
        <v>2.7026516407292647</v>
      </c>
      <c r="V185" s="447">
        <v>2.6890088663035496</v>
      </c>
      <c r="W185" s="447">
        <v>2.7027102154323797</v>
      </c>
      <c r="X185" s="447">
        <v>2.6635325683486921</v>
      </c>
      <c r="Y185" s="447">
        <v>2.7494521101894653</v>
      </c>
      <c r="Z185" s="447">
        <v>2.7494521101894662</v>
      </c>
      <c r="AA185" s="447">
        <v>2.7494521101894658</v>
      </c>
      <c r="AB185" s="447">
        <v>2.7494521101894667</v>
      </c>
      <c r="AC185" s="447">
        <v>2.7494521101894653</v>
      </c>
      <c r="AD185" s="447">
        <v>2.7494521101894653</v>
      </c>
      <c r="AE185" s="447">
        <v>2.7494521101894671</v>
      </c>
      <c r="AF185" s="447">
        <v>2.7494521101894653</v>
      </c>
      <c r="AG185" s="447">
        <v>2.7494521101894653</v>
      </c>
      <c r="AH185" s="447">
        <v>2.7494521101894653</v>
      </c>
      <c r="AI185" s="447">
        <v>3.1310243618617579</v>
      </c>
      <c r="AJ185" s="447">
        <v>2.7494521101894658</v>
      </c>
      <c r="AK185" s="447">
        <v>2.7494521101894653</v>
      </c>
      <c r="AL185" s="447">
        <v>2.7494521101894662</v>
      </c>
      <c r="AM185" s="447">
        <v>2.7494521101894658</v>
      </c>
      <c r="AN185" s="447">
        <v>2.5612676123239084</v>
      </c>
      <c r="AO185" s="447">
        <v>2.5416821915179115</v>
      </c>
      <c r="AP185" s="447">
        <v>2.5307400838618617</v>
      </c>
      <c r="AQ185" s="447">
        <v>2.5377164897112872</v>
      </c>
      <c r="AR185" s="447">
        <v>2.5203529436983341</v>
      </c>
      <c r="AS185" s="447">
        <v>2.49136124087627</v>
      </c>
      <c r="AT185" s="447">
        <v>2.5542677397579694</v>
      </c>
    </row>
    <row r="186" spans="1:46" x14ac:dyDescent="0.25">
      <c r="A186" s="293" t="s">
        <v>270</v>
      </c>
      <c r="B186" s="293"/>
      <c r="C186" s="293"/>
      <c r="D186" s="143"/>
      <c r="E186" s="283"/>
      <c r="F186" s="143" t="s">
        <v>274</v>
      </c>
      <c r="G186" s="143"/>
      <c r="H186" s="143"/>
      <c r="I186" s="305" t="s">
        <v>896</v>
      </c>
      <c r="J186" s="447" t="e">
        <f>'5.3 nutrient amount'!J186/'5.1 Crops and Forage'!J186</f>
        <v>#DIV/0!</v>
      </c>
      <c r="K186" s="447" t="e">
        <f>'5.3 nutrient amount'!K186/'5.1 Crops and Forage'!K186</f>
        <v>#DIV/0!</v>
      </c>
      <c r="L186" s="447" t="e">
        <f>'5.3 nutrient amount'!L186/'5.1 Crops and Forage'!L186</f>
        <v>#DIV/0!</v>
      </c>
      <c r="M186" s="447" t="e">
        <f>'5.3 nutrient amount'!M186/'5.1 Crops and Forage'!M186</f>
        <v>#DIV/0!</v>
      </c>
      <c r="N186" s="447" t="e">
        <f>'5.3 nutrient amount'!N186/'5.1 Crops and Forage'!N186</f>
        <v>#DIV/0!</v>
      </c>
      <c r="O186" s="447">
        <v>2.1812320074169751</v>
      </c>
      <c r="P186" s="447">
        <v>2.181232007416976</v>
      </c>
      <c r="Q186" s="447">
        <v>2.1812320074169751</v>
      </c>
      <c r="R186" s="447">
        <v>2.1812320074169755</v>
      </c>
      <c r="S186" s="447">
        <v>2.1812320074169755</v>
      </c>
      <c r="T186" s="447">
        <v>2.1812320074169764</v>
      </c>
      <c r="U186" s="447">
        <v>2.181232007416976</v>
      </c>
      <c r="V186" s="447">
        <v>2.1812320074169773</v>
      </c>
      <c r="W186" s="447">
        <v>2.1812320074169764</v>
      </c>
      <c r="X186" s="447">
        <v>2.1812320074169764</v>
      </c>
      <c r="Y186" s="447">
        <v>2.1812320074169751</v>
      </c>
      <c r="Z186" s="447">
        <v>2.181232007416976</v>
      </c>
      <c r="AA186" s="447">
        <v>2.181232007416976</v>
      </c>
      <c r="AB186" s="447">
        <v>2.1812320074169755</v>
      </c>
      <c r="AC186" s="447">
        <v>2.1812320074169755</v>
      </c>
      <c r="AD186" s="447">
        <v>2.1812320074169755</v>
      </c>
      <c r="AE186" s="447">
        <v>2.1812320074169755</v>
      </c>
      <c r="AF186" s="447">
        <v>2.1812320074169769</v>
      </c>
      <c r="AG186" s="447">
        <v>2.1812320074169751</v>
      </c>
      <c r="AH186" s="447">
        <v>2.181232007416976</v>
      </c>
      <c r="AI186" s="447">
        <v>2.8526110008301542</v>
      </c>
      <c r="AJ186" s="447">
        <v>2.1812320074169764</v>
      </c>
      <c r="AK186" s="447">
        <v>2.181232007416976</v>
      </c>
      <c r="AL186" s="447">
        <v>2.1812320074169755</v>
      </c>
      <c r="AM186" s="447">
        <v>2.181232007416976</v>
      </c>
      <c r="AN186" s="447">
        <v>2.181232007416976</v>
      </c>
      <c r="AO186" s="447">
        <v>2.1812320074169751</v>
      </c>
      <c r="AP186" s="447">
        <v>2.1812320074169764</v>
      </c>
      <c r="AQ186" s="447">
        <v>2.181232007416976</v>
      </c>
      <c r="AR186" s="447">
        <v>2.1812320074169746</v>
      </c>
      <c r="AS186" s="447">
        <v>2.1812320074169751</v>
      </c>
      <c r="AT186" s="447">
        <v>2.1812320074169764</v>
      </c>
    </row>
    <row r="187" spans="1:46" x14ac:dyDescent="0.25">
      <c r="A187" s="319" t="s">
        <v>897</v>
      </c>
      <c r="B187" s="293"/>
      <c r="C187" s="293"/>
      <c r="D187" s="143"/>
      <c r="E187" s="283"/>
      <c r="F187" s="143" t="s">
        <v>898</v>
      </c>
      <c r="G187" s="143"/>
      <c r="H187" s="143"/>
      <c r="I187" s="289" t="s">
        <v>899</v>
      </c>
      <c r="J187" s="447" t="e">
        <f>'5.3 nutrient amount'!J187/'5.1 Crops and Forage'!J187</f>
        <v>#DIV/0!</v>
      </c>
      <c r="K187" s="447" t="e">
        <f>'5.3 nutrient amount'!K187/'5.1 Crops and Forage'!K187</f>
        <v>#DIV/0!</v>
      </c>
      <c r="L187" s="447" t="e">
        <f>'5.3 nutrient amount'!L187/'5.1 Crops and Forage'!L187</f>
        <v>#DIV/0!</v>
      </c>
      <c r="M187" s="447" t="e">
        <f>'5.3 nutrient amount'!M187/'5.1 Crops and Forage'!M187</f>
        <v>#DIV/0!</v>
      </c>
      <c r="N187" s="447" t="e">
        <f>'5.3 nutrient amount'!N187/'5.1 Crops and Forage'!N187</f>
        <v>#DIV/0!</v>
      </c>
      <c r="O187" s="447">
        <v>2.5967047707344952</v>
      </c>
      <c r="P187" s="447">
        <v>2.5967047707344957</v>
      </c>
      <c r="Q187" s="447">
        <v>2.5967047707344952</v>
      </c>
      <c r="R187" s="447">
        <v>2.5967047707344957</v>
      </c>
      <c r="S187" s="447">
        <v>2.5967047707344957</v>
      </c>
      <c r="T187" s="447">
        <v>2.5967047707344957</v>
      </c>
      <c r="U187" s="447">
        <v>2.5967047707344961</v>
      </c>
      <c r="V187" s="447">
        <v>2.5967047707344961</v>
      </c>
      <c r="W187" s="447">
        <v>2.5967047707344952</v>
      </c>
      <c r="X187" s="447">
        <v>2.5967047707344957</v>
      </c>
      <c r="Y187" s="447">
        <v>2.5967047707344952</v>
      </c>
      <c r="Z187" s="447">
        <v>2.5967047707344952</v>
      </c>
      <c r="AA187" s="447">
        <v>2.5967047707344952</v>
      </c>
      <c r="AB187" s="447">
        <v>2.5967047707344952</v>
      </c>
      <c r="AC187" s="447">
        <v>2.5967047707344957</v>
      </c>
      <c r="AD187" s="447">
        <v>2.5967047707344957</v>
      </c>
      <c r="AE187" s="447">
        <v>2.5967047707344957</v>
      </c>
      <c r="AF187" s="447">
        <v>2.5967047707344952</v>
      </c>
      <c r="AG187" s="447">
        <v>2.5967047707344961</v>
      </c>
      <c r="AH187" s="447">
        <v>2.5967047707344961</v>
      </c>
      <c r="AI187" s="447">
        <v>5.9771960176307415</v>
      </c>
      <c r="AJ187" s="447">
        <v>2.5967047707344961</v>
      </c>
      <c r="AK187" s="447">
        <v>2.5967047707344957</v>
      </c>
      <c r="AL187" s="447">
        <v>2.5967047707344957</v>
      </c>
      <c r="AM187" s="447">
        <v>2.5967047707344961</v>
      </c>
      <c r="AN187" s="447">
        <v>2.5967047707344952</v>
      </c>
      <c r="AO187" s="447">
        <v>2.5967047707344961</v>
      </c>
      <c r="AP187" s="447">
        <v>2.5967047707344952</v>
      </c>
      <c r="AQ187" s="447">
        <v>2.5967047707344966</v>
      </c>
      <c r="AR187" s="447">
        <v>2.5967047707344952</v>
      </c>
      <c r="AS187" s="447">
        <v>2.5967047707344961</v>
      </c>
      <c r="AT187" s="447">
        <v>2.5967047707344957</v>
      </c>
    </row>
    <row r="188" spans="1:46" x14ac:dyDescent="0.25">
      <c r="A188" s="293" t="s">
        <v>342</v>
      </c>
      <c r="B188" s="293"/>
      <c r="C188" s="293"/>
      <c r="D188" s="143"/>
      <c r="E188" s="283"/>
      <c r="F188" s="143" t="s">
        <v>343</v>
      </c>
      <c r="G188" s="143"/>
      <c r="H188" s="143"/>
      <c r="I188" s="305" t="s">
        <v>900</v>
      </c>
      <c r="J188" s="447" t="e">
        <f>'5.3 nutrient amount'!J188/'5.1 Crops and Forage'!J188</f>
        <v>#DIV/0!</v>
      </c>
      <c r="K188" s="447" t="e">
        <f>'5.3 nutrient amount'!K188/'5.1 Crops and Forage'!K188</f>
        <v>#DIV/0!</v>
      </c>
      <c r="L188" s="447" t="e">
        <f>'5.3 nutrient amount'!L188/'5.1 Crops and Forage'!L188</f>
        <v>#DIV/0!</v>
      </c>
      <c r="M188" s="447" t="e">
        <f>'5.3 nutrient amount'!M188/'5.1 Crops and Forage'!M188</f>
        <v>#DIV/0!</v>
      </c>
      <c r="N188" s="447" t="e">
        <f>'5.3 nutrient amount'!N188/'5.1 Crops and Forage'!N188</f>
        <v>#DIV/0!</v>
      </c>
      <c r="O188" s="447">
        <v>2.6954856737877249</v>
      </c>
      <c r="P188" s="447">
        <v>2.691842348741905</v>
      </c>
      <c r="Q188" s="447">
        <v>2.6710307064306416</v>
      </c>
      <c r="R188" s="447">
        <v>2.6809786990285129</v>
      </c>
      <c r="S188" s="447">
        <v>2.6578954397753103</v>
      </c>
      <c r="T188" s="447">
        <v>2.7126084123882381</v>
      </c>
      <c r="U188" s="447">
        <v>2.7285024326163985</v>
      </c>
      <c r="V188" s="447">
        <v>2.533734210395751</v>
      </c>
      <c r="W188" s="447">
        <v>2.6210553320442584</v>
      </c>
      <c r="X188" s="447">
        <v>2.4620669087589033</v>
      </c>
      <c r="Y188" s="447">
        <v>2.4785620741052456</v>
      </c>
      <c r="Z188" s="447">
        <v>2.6648392009727555</v>
      </c>
      <c r="AA188" s="447">
        <v>2.5843083598643006</v>
      </c>
      <c r="AB188" s="447">
        <v>2.5782206335390714</v>
      </c>
      <c r="AC188" s="447">
        <v>2.5347221106435178</v>
      </c>
      <c r="AD188" s="447">
        <v>2.6540209667315451</v>
      </c>
      <c r="AE188" s="447">
        <v>2.4235644722011633</v>
      </c>
      <c r="AF188" s="447">
        <v>2.4586055358966941</v>
      </c>
      <c r="AG188" s="447">
        <v>1.6480497061373469</v>
      </c>
      <c r="AH188" s="447">
        <v>1.9845314276444017</v>
      </c>
      <c r="AI188" s="447">
        <v>4.4501836348675923</v>
      </c>
      <c r="AJ188" s="447">
        <v>2.6546281080892817</v>
      </c>
      <c r="AK188" s="447">
        <v>2.4840415029802805</v>
      </c>
      <c r="AL188" s="447">
        <v>2.4674548555637035</v>
      </c>
      <c r="AM188" s="447">
        <v>2.7494521101894658</v>
      </c>
      <c r="AN188" s="447">
        <v>2.2590619580149416</v>
      </c>
      <c r="AO188" s="447">
        <v>2.6055179341183279</v>
      </c>
      <c r="AP188" s="447">
        <v>2.5245135275374064</v>
      </c>
      <c r="AQ188" s="447">
        <v>2.5818095854894318</v>
      </c>
      <c r="AR188" s="447">
        <v>2.4439356444809044</v>
      </c>
      <c r="AS188" s="447">
        <v>2.0254325314730708</v>
      </c>
      <c r="AT188" s="447">
        <v>2.2375784429489647</v>
      </c>
    </row>
    <row r="189" spans="1:46" x14ac:dyDescent="0.25">
      <c r="A189" s="283" t="s">
        <v>345</v>
      </c>
      <c r="B189" s="283"/>
      <c r="C189" s="283"/>
      <c r="D189" s="283"/>
      <c r="E189" s="283" t="s">
        <v>344</v>
      </c>
      <c r="F189" s="143"/>
      <c r="G189" s="143"/>
      <c r="H189" s="143"/>
      <c r="I189" s="305" t="s">
        <v>901</v>
      </c>
      <c r="J189" s="352"/>
      <c r="K189" s="352"/>
      <c r="L189" s="352"/>
      <c r="M189" s="352"/>
      <c r="N189" s="352"/>
      <c r="O189" s="352"/>
      <c r="P189" s="352"/>
      <c r="Q189" s="352"/>
      <c r="R189" s="352"/>
      <c r="S189" s="352"/>
      <c r="T189" s="352"/>
      <c r="U189" s="352"/>
      <c r="V189" s="352"/>
      <c r="W189" s="352"/>
      <c r="X189" s="352"/>
      <c r="Y189" s="352"/>
      <c r="Z189" s="352"/>
      <c r="AA189" s="352"/>
      <c r="AB189" s="352"/>
      <c r="AC189" s="352"/>
      <c r="AD189" s="352"/>
      <c r="AE189" s="352"/>
      <c r="AF189" s="352"/>
      <c r="AG189" s="352"/>
      <c r="AH189" s="352"/>
      <c r="AI189" s="352"/>
      <c r="AJ189" s="352"/>
      <c r="AK189" s="352"/>
      <c r="AL189" s="352"/>
      <c r="AM189" s="352"/>
      <c r="AN189" s="352"/>
      <c r="AO189" s="352"/>
      <c r="AP189" s="352"/>
      <c r="AQ189" s="352"/>
      <c r="AR189" s="352"/>
      <c r="AS189" s="352"/>
      <c r="AT189" s="352"/>
    </row>
    <row r="190" spans="1:46" x14ac:dyDescent="0.25">
      <c r="A190" s="283" t="s">
        <v>272</v>
      </c>
      <c r="B190" s="283"/>
      <c r="C190" s="283"/>
      <c r="D190" s="283"/>
      <c r="E190" s="283"/>
      <c r="F190" s="143" t="s">
        <v>346</v>
      </c>
      <c r="G190" s="143"/>
      <c r="H190" s="143"/>
      <c r="I190" s="305" t="s">
        <v>902</v>
      </c>
      <c r="J190" s="447" t="e">
        <f>'5.3 nutrient amount'!J190/'5.1 Crops and Forage'!J190</f>
        <v>#DIV/0!</v>
      </c>
      <c r="K190" s="447" t="e">
        <f>'5.3 nutrient amount'!K190/'5.1 Crops and Forage'!K190</f>
        <v>#DIV/0!</v>
      </c>
      <c r="L190" s="447" t="e">
        <f>'5.3 nutrient amount'!L190/'5.1 Crops and Forage'!L190</f>
        <v>#DIV/0!</v>
      </c>
      <c r="M190" s="447" t="e">
        <f>'5.3 nutrient amount'!M190/'5.1 Crops and Forage'!M190</f>
        <v>#DIV/0!</v>
      </c>
      <c r="N190" s="447" t="e">
        <f>'5.3 nutrient amount'!N190/'5.1 Crops and Forage'!N190</f>
        <v>#DIV/0!</v>
      </c>
      <c r="O190" s="447">
        <v>1.7883827646923836</v>
      </c>
      <c r="P190" s="447">
        <v>1.4399010482517369</v>
      </c>
      <c r="Q190" s="447">
        <v>1.2906081304751473</v>
      </c>
      <c r="R190" s="447">
        <v>0.87997510797759082</v>
      </c>
      <c r="S190" s="447">
        <v>0.9494294104788159</v>
      </c>
      <c r="T190" s="447">
        <v>0.71431277872066445</v>
      </c>
      <c r="U190" s="447">
        <v>3.3694810224632068</v>
      </c>
      <c r="V190" s="447">
        <v>1.1955892256499625</v>
      </c>
      <c r="W190" s="447">
        <v>0.6382580018214673</v>
      </c>
      <c r="X190" s="447">
        <v>0.4993673908747272</v>
      </c>
      <c r="Y190" s="447">
        <v>0.60905757892180812</v>
      </c>
      <c r="Z190" s="447">
        <v>0.44799245478249072</v>
      </c>
      <c r="AA190" s="447">
        <v>0.23247760578376533</v>
      </c>
      <c r="AB190" s="447">
        <v>0.12868566006217813</v>
      </c>
      <c r="AC190" s="447">
        <v>0.18405227269881549</v>
      </c>
      <c r="AD190" s="447">
        <v>0.11775812662724765</v>
      </c>
      <c r="AE190" s="447">
        <v>0.12086179019613869</v>
      </c>
      <c r="AF190" s="447">
        <v>4.6564359875417127E-2</v>
      </c>
      <c r="AG190" s="447">
        <v>0.31292770208476139</v>
      </c>
      <c r="AH190" s="447">
        <v>0.21821962608443038</v>
      </c>
      <c r="AI190" s="447">
        <v>1.5325238247324358</v>
      </c>
      <c r="AJ190" s="447">
        <v>0.70049913385240326</v>
      </c>
      <c r="AK190" s="447">
        <v>0.70798538502135722</v>
      </c>
      <c r="AL190" s="447">
        <v>0.75969953123135825</v>
      </c>
      <c r="AM190" s="447">
        <v>0.90331259010039944</v>
      </c>
      <c r="AN190" s="447">
        <v>1.3456554805173773</v>
      </c>
      <c r="AO190" s="447">
        <v>1.8538550895735284</v>
      </c>
      <c r="AP190" s="447">
        <v>2.215995355056505</v>
      </c>
      <c r="AQ190" s="447">
        <v>2.4085443719269475</v>
      </c>
      <c r="AR190" s="447">
        <v>2.0401480212399887</v>
      </c>
      <c r="AS190" s="447">
        <v>2.2259209711283727</v>
      </c>
      <c r="AT190" s="447">
        <v>2.5137632873572828</v>
      </c>
    </row>
    <row r="191" spans="1:46" x14ac:dyDescent="0.25">
      <c r="A191" s="283" t="s">
        <v>271</v>
      </c>
      <c r="B191" s="283"/>
      <c r="C191" s="283"/>
      <c r="D191" s="283"/>
      <c r="E191" s="283"/>
      <c r="F191" s="143" t="s">
        <v>347</v>
      </c>
      <c r="G191" s="143"/>
      <c r="H191" s="143"/>
      <c r="I191" s="305" t="s">
        <v>903</v>
      </c>
      <c r="J191" s="447" t="e">
        <f>'5.3 nutrient amount'!J191/'5.1 Crops and Forage'!J191</f>
        <v>#DIV/0!</v>
      </c>
      <c r="K191" s="447" t="e">
        <f>'5.3 nutrient amount'!K191/'5.1 Crops and Forage'!K191</f>
        <v>#DIV/0!</v>
      </c>
      <c r="L191" s="447" t="e">
        <f>'5.3 nutrient amount'!L191/'5.1 Crops and Forage'!L191</f>
        <v>#DIV/0!</v>
      </c>
      <c r="M191" s="447" t="e">
        <f>'5.3 nutrient amount'!M191/'5.1 Crops and Forage'!M191</f>
        <v>#DIV/0!</v>
      </c>
      <c r="N191" s="447" t="e">
        <f>'5.3 nutrient amount'!N191/'5.1 Crops and Forage'!N191</f>
        <v>#DIV/0!</v>
      </c>
      <c r="O191" s="447">
        <v>3.8247356543943098</v>
      </c>
      <c r="P191" s="447">
        <v>3.8256798750262404</v>
      </c>
      <c r="Q191" s="447">
        <v>3.8373196700247134</v>
      </c>
      <c r="R191" s="447">
        <v>3.822881132620628</v>
      </c>
      <c r="S191" s="447">
        <v>3.8207670624693555</v>
      </c>
      <c r="T191" s="447">
        <v>3.8274726536397874</v>
      </c>
      <c r="U191" s="447">
        <v>3.8484933425791636</v>
      </c>
      <c r="V191" s="447">
        <v>3.8182330324509191</v>
      </c>
      <c r="W191" s="447">
        <v>3.803118094647469</v>
      </c>
      <c r="X191" s="447">
        <v>3.804086824890772</v>
      </c>
      <c r="Y191" s="447">
        <v>3.8012574675763666</v>
      </c>
      <c r="Z191" s="447">
        <v>3.8253407435817381</v>
      </c>
      <c r="AA191" s="447">
        <v>3.7365975978527382</v>
      </c>
      <c r="AB191" s="447">
        <v>3.7706914509383362</v>
      </c>
      <c r="AC191" s="447">
        <v>3.8134468598483351</v>
      </c>
      <c r="AD191" s="447">
        <v>3.7939037815078751</v>
      </c>
      <c r="AE191" s="447">
        <v>3.8025397627993414</v>
      </c>
      <c r="AF191" s="447">
        <v>3.813298670105</v>
      </c>
      <c r="AG191" s="447">
        <v>3.7983185915437048</v>
      </c>
      <c r="AH191" s="447">
        <v>3.7767180752763387</v>
      </c>
      <c r="AI191" s="447">
        <v>23.908184274838757</v>
      </c>
      <c r="AJ191" s="447">
        <v>3.7945607272866164</v>
      </c>
      <c r="AK191" s="447">
        <v>3.814084201873059</v>
      </c>
      <c r="AL191" s="447">
        <v>3.784603024855532</v>
      </c>
      <c r="AM191" s="447">
        <v>3.8244152956967699</v>
      </c>
      <c r="AN191" s="447">
        <v>3.8331025592965213</v>
      </c>
      <c r="AO191" s="447">
        <v>3.8284843466927634</v>
      </c>
      <c r="AP191" s="447">
        <v>3.8182956287407084</v>
      </c>
      <c r="AQ191" s="447">
        <v>3.8028214690857798</v>
      </c>
      <c r="AR191" s="447">
        <v>3.8241374714324334</v>
      </c>
      <c r="AS191" s="447">
        <v>3.8259292170233534</v>
      </c>
      <c r="AT191" s="447">
        <v>3.8254497987675777</v>
      </c>
    </row>
    <row r="192" spans="1:46" x14ac:dyDescent="0.25">
      <c r="A192" s="319" t="s">
        <v>904</v>
      </c>
      <c r="B192" s="283"/>
      <c r="C192" s="283"/>
      <c r="D192" s="283"/>
      <c r="E192" s="283"/>
      <c r="F192" s="143" t="s">
        <v>905</v>
      </c>
      <c r="G192" s="143"/>
      <c r="H192" s="143"/>
      <c r="I192" s="305" t="s">
        <v>906</v>
      </c>
      <c r="J192" s="447" t="e">
        <f>'5.3 nutrient amount'!J192/'5.1 Crops and Forage'!J192</f>
        <v>#DIV/0!</v>
      </c>
      <c r="K192" s="447" t="e">
        <f>'5.3 nutrient amount'!K192/'5.1 Crops and Forage'!K192</f>
        <v>#DIV/0!</v>
      </c>
      <c r="L192" s="447" t="e">
        <f>'5.3 nutrient amount'!L192/'5.1 Crops and Forage'!L192</f>
        <v>#DIV/0!</v>
      </c>
      <c r="M192" s="447" t="e">
        <f>'5.3 nutrient amount'!M192/'5.1 Crops and Forage'!M192</f>
        <v>#DIV/0!</v>
      </c>
      <c r="N192" s="447" t="e">
        <f>'5.3 nutrient amount'!N192/'5.1 Crops and Forage'!N192</f>
        <v>#DIV/0!</v>
      </c>
      <c r="O192" s="447">
        <v>2.5303313967067185</v>
      </c>
      <c r="P192" s="447">
        <v>2.5366510201437418</v>
      </c>
      <c r="Q192" s="447">
        <v>2.5763983889514988</v>
      </c>
      <c r="R192" s="447">
        <v>2.2872477503385449</v>
      </c>
      <c r="S192" s="447">
        <v>2.5918918664807373</v>
      </c>
      <c r="T192" s="447">
        <v>3.046127067014794</v>
      </c>
      <c r="U192" s="447">
        <v>2.909341690104978</v>
      </c>
      <c r="V192" s="447">
        <v>2.4672675154063448</v>
      </c>
      <c r="W192" s="447">
        <v>2.1086280344986283</v>
      </c>
      <c r="X192" s="447">
        <v>2.0300532108092026</v>
      </c>
      <c r="Y192" s="447">
        <v>2.1218502701042334</v>
      </c>
      <c r="Z192" s="447">
        <v>2.2723286593490002</v>
      </c>
      <c r="AA192" s="447">
        <v>2.073662450693317</v>
      </c>
      <c r="AB192" s="447">
        <v>2.2295762205280716</v>
      </c>
      <c r="AC192" s="447">
        <v>2.3289953828952186</v>
      </c>
      <c r="AD192" s="447">
        <v>2.0376623518424766</v>
      </c>
      <c r="AE192" s="447">
        <v>1.8830533503910403</v>
      </c>
      <c r="AF192" s="447">
        <v>2.1990698372096533</v>
      </c>
      <c r="AG192" s="447">
        <v>2.2516979845007032</v>
      </c>
      <c r="AH192" s="447">
        <v>2.2502418948735059</v>
      </c>
      <c r="AI192" s="447">
        <v>2.7012900207527166</v>
      </c>
      <c r="AJ192" s="447">
        <v>2.3250273835347559</v>
      </c>
      <c r="AK192" s="447">
        <v>1.9389622139853204</v>
      </c>
      <c r="AL192" s="447">
        <v>1.9687310905255764</v>
      </c>
      <c r="AM192" s="447">
        <v>2.1015426111418125</v>
      </c>
      <c r="AN192" s="447">
        <v>2.1566579118667502</v>
      </c>
      <c r="AO192" s="447">
        <v>2.2556115184362664</v>
      </c>
      <c r="AP192" s="447">
        <v>1.7264832835955948</v>
      </c>
      <c r="AQ192" s="447">
        <v>2.2265087552291645</v>
      </c>
      <c r="AR192" s="447">
        <v>2.3391646650431217</v>
      </c>
      <c r="AS192" s="447">
        <v>2.3882063086658452</v>
      </c>
      <c r="AT192" s="447">
        <v>2.343699774075108</v>
      </c>
    </row>
    <row r="193" spans="1:46" x14ac:dyDescent="0.25">
      <c r="A193" s="319" t="s">
        <v>907</v>
      </c>
      <c r="B193" s="283"/>
      <c r="C193" s="283"/>
      <c r="D193" s="283"/>
      <c r="E193" s="283"/>
      <c r="F193" s="143" t="s">
        <v>908</v>
      </c>
      <c r="G193" s="143"/>
      <c r="H193" s="143"/>
      <c r="I193" s="305" t="s">
        <v>909</v>
      </c>
      <c r="J193" s="447" t="e">
        <f>'5.3 nutrient amount'!J193/'5.1 Crops and Forage'!J193</f>
        <v>#DIV/0!</v>
      </c>
      <c r="K193" s="447" t="e">
        <f>'5.3 nutrient amount'!K193/'5.1 Crops and Forage'!K193</f>
        <v>#DIV/0!</v>
      </c>
      <c r="L193" s="447" t="e">
        <f>'5.3 nutrient amount'!L193/'5.1 Crops and Forage'!L193</f>
        <v>#DIV/0!</v>
      </c>
      <c r="M193" s="447" t="e">
        <f>'5.3 nutrient amount'!M193/'5.1 Crops and Forage'!M193</f>
        <v>#DIV/0!</v>
      </c>
      <c r="N193" s="447" t="e">
        <f>'5.3 nutrient amount'!N193/'5.1 Crops and Forage'!N193</f>
        <v>#DIV/0!</v>
      </c>
      <c r="O193" s="447">
        <v>6.2848050914876694</v>
      </c>
      <c r="P193" s="447">
        <v>6.2848050914876703</v>
      </c>
      <c r="Q193" s="447">
        <v>6.2848050914876694</v>
      </c>
      <c r="R193" s="447">
        <v>6.2848050914876703</v>
      </c>
      <c r="S193" s="447">
        <v>6.2848050914876703</v>
      </c>
      <c r="T193" s="447">
        <v>6.2848050914876694</v>
      </c>
      <c r="U193" s="447">
        <v>6.2848050914876694</v>
      </c>
      <c r="V193" s="447">
        <v>6.1204787888648697</v>
      </c>
      <c r="W193" s="447">
        <v>6.1372744586474051</v>
      </c>
      <c r="X193" s="447">
        <v>6.130257995569564</v>
      </c>
      <c r="Y193" s="447">
        <v>6.2848050914876694</v>
      </c>
      <c r="Z193" s="447">
        <v>6.2848050914876703</v>
      </c>
      <c r="AA193" s="447">
        <v>6.2848050914876703</v>
      </c>
      <c r="AB193" s="447">
        <v>6.1715380026740858</v>
      </c>
      <c r="AC193" s="447">
        <v>6.03905597938307</v>
      </c>
      <c r="AD193" s="447">
        <v>5.8896897862038671</v>
      </c>
      <c r="AE193" s="447">
        <v>6.2848050914876694</v>
      </c>
      <c r="AF193" s="447">
        <v>6.2848050914876694</v>
      </c>
      <c r="AG193" s="447">
        <v>6.1425075818760373</v>
      </c>
      <c r="AH193" s="447">
        <v>6.2848050914876694</v>
      </c>
      <c r="AI193" s="447">
        <v>6.3374937468865227</v>
      </c>
      <c r="AJ193" s="447">
        <v>6.0162236773215305</v>
      </c>
      <c r="AK193" s="447">
        <v>6.0981277125325901</v>
      </c>
      <c r="AL193" s="447">
        <v>5.5777650595435038</v>
      </c>
      <c r="AM193" s="447">
        <v>5.9432395973850776</v>
      </c>
      <c r="AN193" s="447">
        <v>0.92434012749145078</v>
      </c>
      <c r="AO193" s="447">
        <v>3.6132266547177361</v>
      </c>
      <c r="AP193" s="447">
        <v>3.9984576425134368</v>
      </c>
      <c r="AQ193" s="447">
        <v>3.6782206156302624</v>
      </c>
      <c r="AR193" s="447">
        <v>4.5641410446388999</v>
      </c>
      <c r="AS193" s="447">
        <v>4.2981311334852075</v>
      </c>
      <c r="AT193" s="447">
        <v>4.183555260598423</v>
      </c>
    </row>
    <row r="194" spans="1:46" x14ac:dyDescent="0.25">
      <c r="A194" s="319" t="s">
        <v>910</v>
      </c>
      <c r="B194" s="283"/>
      <c r="C194" s="283"/>
      <c r="D194" s="283"/>
      <c r="E194" s="283"/>
      <c r="F194" s="143" t="s">
        <v>911</v>
      </c>
      <c r="G194" s="143"/>
      <c r="H194" s="143"/>
      <c r="I194" s="289" t="s">
        <v>912</v>
      </c>
      <c r="J194" s="447" t="e">
        <f>'5.3 nutrient amount'!J194/'5.1 Crops and Forage'!J194</f>
        <v>#DIV/0!</v>
      </c>
      <c r="K194" s="447" t="e">
        <f>'5.3 nutrient amount'!K194/'5.1 Crops and Forage'!K194</f>
        <v>#DIV/0!</v>
      </c>
      <c r="L194" s="447" t="e">
        <f>'5.3 nutrient amount'!L194/'5.1 Crops and Forage'!L194</f>
        <v>#DIV/0!</v>
      </c>
      <c r="M194" s="447" t="e">
        <f>'5.3 nutrient amount'!M194/'5.1 Crops and Forage'!M194</f>
        <v>#DIV/0!</v>
      </c>
      <c r="N194" s="447" t="e">
        <f>'5.3 nutrient amount'!N194/'5.1 Crops and Forage'!N194</f>
        <v>#DIV/0!</v>
      </c>
      <c r="O194" s="447">
        <v>2.6515151515151514</v>
      </c>
      <c r="P194" s="447">
        <v>2.6515151515151514</v>
      </c>
      <c r="Q194" s="447">
        <v>2.6515151515151523</v>
      </c>
      <c r="R194" s="447">
        <v>2.6515151515151518</v>
      </c>
      <c r="S194" s="447">
        <v>2.6515151515151509</v>
      </c>
      <c r="T194" s="447">
        <v>2.6515151515151509</v>
      </c>
      <c r="U194" s="447">
        <v>2.5633693713799683</v>
      </c>
      <c r="V194" s="447">
        <v>2.5217358602786231</v>
      </c>
      <c r="W194" s="447">
        <v>2.5496767057584937</v>
      </c>
      <c r="X194" s="447">
        <v>2.4331797498890553</v>
      </c>
      <c r="Y194" s="447">
        <v>2.6515151515151527</v>
      </c>
      <c r="Z194" s="447">
        <v>2.6515151515151518</v>
      </c>
      <c r="AA194" s="447">
        <v>2.6515151515151514</v>
      </c>
      <c r="AB194" s="447">
        <v>2.6515151515151514</v>
      </c>
      <c r="AC194" s="447">
        <v>2.6515151515151514</v>
      </c>
      <c r="AD194" s="447">
        <v>2.6515151515151509</v>
      </c>
      <c r="AE194" s="447">
        <v>2.6515151515151514</v>
      </c>
      <c r="AF194" s="447">
        <v>2.6515151515151514</v>
      </c>
      <c r="AG194" s="447">
        <v>2.6515151515151518</v>
      </c>
      <c r="AH194" s="447">
        <v>2.6515151515151505</v>
      </c>
      <c r="AI194" s="447">
        <v>3.135462623382355</v>
      </c>
      <c r="AJ194" s="447">
        <v>2.6515151515151518</v>
      </c>
      <c r="AK194" s="447">
        <v>2.6515151515151523</v>
      </c>
      <c r="AL194" s="447">
        <v>2.6515151515151505</v>
      </c>
      <c r="AM194" s="447">
        <v>2.6515151515151518</v>
      </c>
      <c r="AN194" s="447">
        <v>2.6515151515151509</v>
      </c>
      <c r="AO194" s="447">
        <v>2.6468474284287171</v>
      </c>
      <c r="AP194" s="447">
        <v>2.6273039817662331</v>
      </c>
      <c r="AQ194" s="447">
        <v>2.6437775137670809</v>
      </c>
      <c r="AR194" s="447">
        <v>2.64222500041171</v>
      </c>
      <c r="AS194" s="447">
        <v>2.6210505478506705</v>
      </c>
      <c r="AT194" s="447">
        <v>2.5958621207510801</v>
      </c>
    </row>
    <row r="195" spans="1:46" x14ac:dyDescent="0.25">
      <c r="A195" s="283" t="s">
        <v>348</v>
      </c>
      <c r="B195" s="283"/>
      <c r="C195" s="283"/>
      <c r="D195" s="283"/>
      <c r="E195" s="283"/>
      <c r="F195" s="143" t="s">
        <v>349</v>
      </c>
      <c r="G195" s="143"/>
      <c r="H195" s="143"/>
      <c r="I195" s="305" t="s">
        <v>913</v>
      </c>
      <c r="J195" s="447" t="e">
        <f>'5.3 nutrient amount'!J195/'5.1 Crops and Forage'!J195</f>
        <v>#DIV/0!</v>
      </c>
      <c r="K195" s="447" t="e">
        <f>'5.3 nutrient amount'!K195/'5.1 Crops and Forage'!K195</f>
        <v>#DIV/0!</v>
      </c>
      <c r="L195" s="447" t="e">
        <f>'5.3 nutrient amount'!L195/'5.1 Crops and Forage'!L195</f>
        <v>#DIV/0!</v>
      </c>
      <c r="M195" s="447" t="e">
        <f>'5.3 nutrient amount'!M195/'5.1 Crops and Forage'!M195</f>
        <v>#DIV/0!</v>
      </c>
      <c r="N195" s="447" t="e">
        <f>'5.3 nutrient amount'!N195/'5.1 Crops and Forage'!N195</f>
        <v>#DIV/0!</v>
      </c>
      <c r="O195" s="447">
        <v>5.5688146380270469</v>
      </c>
      <c r="P195" s="447">
        <v>5.5688146380270469</v>
      </c>
      <c r="Q195" s="447">
        <v>5.568814638027046</v>
      </c>
      <c r="R195" s="447">
        <v>5.5688146380270478</v>
      </c>
      <c r="S195" s="447">
        <v>5.5688146380270469</v>
      </c>
      <c r="T195" s="447">
        <v>5.5688146380270478</v>
      </c>
      <c r="U195" s="447">
        <v>5.5688146380270478</v>
      </c>
      <c r="V195" s="447">
        <v>5.5688146380270487</v>
      </c>
      <c r="W195" s="447">
        <v>5.5688146380270478</v>
      </c>
      <c r="X195" s="447">
        <v>5.5688146380270487</v>
      </c>
      <c r="Y195" s="447">
        <v>5.5688146380270487</v>
      </c>
      <c r="Z195" s="447">
        <v>5.5688146380270469</v>
      </c>
      <c r="AA195" s="447">
        <v>5.5688146380270487</v>
      </c>
      <c r="AB195" s="447">
        <v>5.5688146380270469</v>
      </c>
      <c r="AC195" s="447">
        <v>5.5688146380270487</v>
      </c>
      <c r="AD195" s="447">
        <v>5.568814638027046</v>
      </c>
      <c r="AE195" s="447">
        <v>5.5688146380270478</v>
      </c>
      <c r="AF195" s="447">
        <v>5.5688146380270469</v>
      </c>
      <c r="AG195" s="447">
        <v>5.5688146380270478</v>
      </c>
      <c r="AH195" s="447">
        <v>5.5688146380270496</v>
      </c>
      <c r="AI195" s="447">
        <v>7.0303158376244852</v>
      </c>
      <c r="AJ195" s="447">
        <v>5.5688146380270478</v>
      </c>
      <c r="AK195" s="447">
        <v>5.5688146380270478</v>
      </c>
      <c r="AL195" s="447">
        <v>5.5688146380270478</v>
      </c>
      <c r="AM195" s="447">
        <v>5.5688146380270469</v>
      </c>
      <c r="AN195" s="447">
        <v>5.5688146380270478</v>
      </c>
      <c r="AO195" s="447">
        <v>5.5688146380270469</v>
      </c>
      <c r="AP195" s="447">
        <v>5.5688146380270478</v>
      </c>
      <c r="AQ195" s="447">
        <v>5.5688146380270442</v>
      </c>
      <c r="AR195" s="447">
        <v>5.5688146380270442</v>
      </c>
      <c r="AS195" s="447">
        <v>5.5688146380270496</v>
      </c>
      <c r="AT195" s="447">
        <v>5.5688146380270478</v>
      </c>
    </row>
    <row r="196" spans="1:46" x14ac:dyDescent="0.25">
      <c r="A196" s="329" t="s">
        <v>284</v>
      </c>
      <c r="B196" s="283"/>
      <c r="C196" s="283"/>
      <c r="D196" s="283"/>
      <c r="E196" s="283"/>
      <c r="F196" s="283" t="s">
        <v>69</v>
      </c>
      <c r="G196" s="143"/>
      <c r="H196" s="143"/>
      <c r="I196" s="305" t="s">
        <v>914</v>
      </c>
      <c r="J196" s="447" t="e">
        <f>'5.3 nutrient amount'!J196/'5.1 Crops and Forage'!J196</f>
        <v>#DIV/0!</v>
      </c>
      <c r="K196" s="447" t="e">
        <f>'5.3 nutrient amount'!K196/'5.1 Crops and Forage'!K196</f>
        <v>#DIV/0!</v>
      </c>
      <c r="L196" s="447" t="e">
        <f>'5.3 nutrient amount'!L196/'5.1 Crops and Forage'!L196</f>
        <v>#DIV/0!</v>
      </c>
      <c r="M196" s="447" t="e">
        <f>'5.3 nutrient amount'!M196/'5.1 Crops and Forage'!M196</f>
        <v>#DIV/0!</v>
      </c>
      <c r="N196" s="447" t="e">
        <f>'5.3 nutrient amount'!N196/'5.1 Crops and Forage'!N196</f>
        <v>#DIV/0!</v>
      </c>
      <c r="O196" s="447">
        <v>3.0714707619610158</v>
      </c>
      <c r="P196" s="447">
        <v>3.0714707619610166</v>
      </c>
      <c r="Q196" s="447">
        <v>3.0714707619610162</v>
      </c>
      <c r="R196" s="447">
        <v>3.0714707619610162</v>
      </c>
      <c r="S196" s="447">
        <v>3.0714707619610162</v>
      </c>
      <c r="T196" s="447">
        <v>3.0714707619610171</v>
      </c>
      <c r="U196" s="447">
        <v>3.0714707619610162</v>
      </c>
      <c r="V196" s="447">
        <v>3.0714707619610158</v>
      </c>
      <c r="W196" s="447">
        <v>3.0714707619610162</v>
      </c>
      <c r="X196" s="447">
        <v>3.0714707619610162</v>
      </c>
      <c r="Y196" s="447">
        <v>3.0714707619610149</v>
      </c>
      <c r="Z196" s="447">
        <v>3.0714707619610166</v>
      </c>
      <c r="AA196" s="447">
        <v>3.0714707619610162</v>
      </c>
      <c r="AB196" s="447">
        <v>3.0714707619610158</v>
      </c>
      <c r="AC196" s="447">
        <v>3.0714707619610166</v>
      </c>
      <c r="AD196" s="447">
        <v>3.0714707619610153</v>
      </c>
      <c r="AE196" s="447">
        <v>3.0714707619610166</v>
      </c>
      <c r="AF196" s="447">
        <v>3.0714707619610158</v>
      </c>
      <c r="AG196" s="447">
        <v>3.0714707619610162</v>
      </c>
      <c r="AH196" s="447">
        <v>3.0714707619610153</v>
      </c>
      <c r="AI196" s="447">
        <v>5.9353336432883603</v>
      </c>
      <c r="AJ196" s="447">
        <v>3.0714707619610162</v>
      </c>
      <c r="AK196" s="447">
        <v>3.0714707619610162</v>
      </c>
      <c r="AL196" s="447">
        <v>3.0714707619610162</v>
      </c>
      <c r="AM196" s="447">
        <v>3.0714707619610158</v>
      </c>
      <c r="AN196" s="447">
        <v>3.0714707619610158</v>
      </c>
      <c r="AO196" s="447">
        <v>3.0714707619610153</v>
      </c>
      <c r="AP196" s="447">
        <v>3.0714707619610162</v>
      </c>
      <c r="AQ196" s="447">
        <v>3.0714707619610153</v>
      </c>
      <c r="AR196" s="447">
        <v>3.0714707619610149</v>
      </c>
      <c r="AS196" s="447">
        <v>3.0714707619610153</v>
      </c>
      <c r="AT196" s="447">
        <v>3.0714707619610166</v>
      </c>
    </row>
    <row r="197" spans="1:46" x14ac:dyDescent="0.25">
      <c r="A197" s="329" t="s">
        <v>367</v>
      </c>
      <c r="B197" s="283"/>
      <c r="C197" s="283"/>
      <c r="D197" s="283"/>
      <c r="E197" s="283"/>
      <c r="F197" s="365" t="s">
        <v>70</v>
      </c>
      <c r="G197" s="143"/>
      <c r="H197" s="143"/>
      <c r="I197" s="305" t="s">
        <v>915</v>
      </c>
      <c r="J197" s="352"/>
      <c r="K197" s="352"/>
      <c r="L197" s="352"/>
      <c r="M197" s="352"/>
      <c r="N197" s="352"/>
      <c r="O197" s="352"/>
      <c r="P197" s="352"/>
      <c r="Q197" s="352"/>
      <c r="R197" s="352"/>
      <c r="S197" s="352"/>
      <c r="T197" s="352"/>
      <c r="U197" s="352"/>
      <c r="V197" s="352"/>
      <c r="W197" s="352"/>
      <c r="X197" s="352"/>
      <c r="Y197" s="352"/>
      <c r="Z197" s="352"/>
      <c r="AA197" s="352"/>
      <c r="AB197" s="352"/>
      <c r="AC197" s="352"/>
      <c r="AD197" s="352"/>
      <c r="AE197" s="352"/>
      <c r="AF197" s="352"/>
      <c r="AG197" s="352"/>
      <c r="AH197" s="352"/>
      <c r="AI197" s="352"/>
      <c r="AJ197" s="352"/>
      <c r="AK197" s="352"/>
      <c r="AL197" s="352"/>
      <c r="AM197" s="352"/>
      <c r="AN197" s="352"/>
      <c r="AO197" s="352"/>
      <c r="AP197" s="352"/>
      <c r="AQ197" s="352"/>
      <c r="AR197" s="352"/>
      <c r="AS197" s="352"/>
      <c r="AT197" s="352"/>
    </row>
    <row r="198" spans="1:46" x14ac:dyDescent="0.25">
      <c r="A198" s="329" t="s">
        <v>370</v>
      </c>
      <c r="B198" s="283"/>
      <c r="C198" s="283"/>
      <c r="D198" s="283"/>
      <c r="E198" s="283"/>
      <c r="F198" s="283"/>
      <c r="G198" s="307" t="s">
        <v>373</v>
      </c>
      <c r="H198" s="307"/>
      <c r="I198" s="289" t="s">
        <v>916</v>
      </c>
      <c r="J198" s="352"/>
      <c r="K198" s="352"/>
      <c r="L198" s="352"/>
      <c r="M198" s="352"/>
      <c r="N198" s="352"/>
      <c r="O198" s="352"/>
      <c r="P198" s="352"/>
      <c r="Q198" s="352"/>
      <c r="R198" s="352"/>
      <c r="S198" s="352"/>
      <c r="T198" s="352"/>
      <c r="U198" s="352"/>
      <c r="V198" s="352"/>
      <c r="W198" s="352"/>
      <c r="X198" s="352"/>
      <c r="Y198" s="352"/>
      <c r="Z198" s="352"/>
      <c r="AA198" s="352"/>
      <c r="AB198" s="352"/>
      <c r="AC198" s="352"/>
      <c r="AD198" s="352"/>
      <c r="AE198" s="352"/>
      <c r="AF198" s="352"/>
      <c r="AG198" s="352"/>
      <c r="AH198" s="352"/>
      <c r="AI198" s="352"/>
      <c r="AJ198" s="352"/>
      <c r="AK198" s="352"/>
      <c r="AL198" s="352"/>
      <c r="AM198" s="352"/>
      <c r="AN198" s="352"/>
      <c r="AO198" s="352"/>
      <c r="AP198" s="352"/>
      <c r="AQ198" s="352"/>
      <c r="AR198" s="352"/>
      <c r="AS198" s="352"/>
      <c r="AT198" s="352"/>
    </row>
    <row r="199" spans="1:46" x14ac:dyDescent="0.25">
      <c r="A199" s="329" t="s">
        <v>371</v>
      </c>
      <c r="B199" s="283"/>
      <c r="C199" s="283"/>
      <c r="D199" s="283"/>
      <c r="E199" s="283"/>
      <c r="F199" s="283"/>
      <c r="G199" s="307" t="s">
        <v>374</v>
      </c>
      <c r="H199" s="307"/>
      <c r="I199" s="289" t="s">
        <v>917</v>
      </c>
      <c r="J199" s="447" t="e">
        <f>'5.3 nutrient amount'!J199/'5.1 Crops and Forage'!J199</f>
        <v>#DIV/0!</v>
      </c>
      <c r="K199" s="447" t="e">
        <f>'5.3 nutrient amount'!K199/'5.1 Crops and Forage'!K199</f>
        <v>#DIV/0!</v>
      </c>
      <c r="L199" s="447" t="e">
        <f>'5.3 nutrient amount'!L199/'5.1 Crops and Forage'!L199</f>
        <v>#DIV/0!</v>
      </c>
      <c r="M199" s="447" t="e">
        <f>'5.3 nutrient amount'!M199/'5.1 Crops and Forage'!M199</f>
        <v>#DIV/0!</v>
      </c>
      <c r="N199" s="447" t="e">
        <f>'5.3 nutrient amount'!N199/'5.1 Crops and Forage'!N199</f>
        <v>#DIV/0!</v>
      </c>
      <c r="O199" s="447">
        <v>5.200000000000002</v>
      </c>
      <c r="P199" s="447">
        <v>5.1999999999999993</v>
      </c>
      <c r="Q199" s="447">
        <v>5.2</v>
      </c>
      <c r="R199" s="447">
        <v>5.2</v>
      </c>
      <c r="S199" s="447">
        <v>5.2000000000000011</v>
      </c>
      <c r="T199" s="447">
        <v>5.1999999999999993</v>
      </c>
      <c r="U199" s="447">
        <v>5.2</v>
      </c>
      <c r="V199" s="447">
        <v>5.2000000000000011</v>
      </c>
      <c r="W199" s="447">
        <v>5.2</v>
      </c>
      <c r="X199" s="447">
        <v>5.1999999999999993</v>
      </c>
      <c r="Y199" s="447">
        <v>5.1999999999999993</v>
      </c>
      <c r="Z199" s="447"/>
      <c r="AA199" s="447">
        <v>5.2</v>
      </c>
      <c r="AB199" s="447">
        <v>5.2</v>
      </c>
      <c r="AC199" s="447">
        <v>5.2</v>
      </c>
      <c r="AD199" s="447">
        <v>5.1999999999999984</v>
      </c>
      <c r="AE199" s="447">
        <v>5.2000000000000011</v>
      </c>
      <c r="AF199" s="447">
        <v>5.2</v>
      </c>
      <c r="AG199" s="447">
        <v>5.2000000000000011</v>
      </c>
      <c r="AH199" s="447">
        <v>5.2</v>
      </c>
      <c r="AI199" s="447">
        <v>32.330434782608698</v>
      </c>
      <c r="AJ199" s="447">
        <v>5.2000000000000011</v>
      </c>
      <c r="AK199" s="447">
        <v>5.2</v>
      </c>
      <c r="AL199" s="447">
        <v>5.2</v>
      </c>
      <c r="AM199" s="447">
        <v>5.2</v>
      </c>
      <c r="AN199" s="447">
        <v>5.1999999999999993</v>
      </c>
      <c r="AO199" s="447">
        <v>5.2</v>
      </c>
      <c r="AP199" s="447">
        <v>5.2</v>
      </c>
      <c r="AQ199" s="447"/>
      <c r="AR199" s="447">
        <v>5.2</v>
      </c>
      <c r="AS199" s="447">
        <v>5.2</v>
      </c>
      <c r="AT199" s="447">
        <v>5.2000000000000011</v>
      </c>
    </row>
    <row r="200" spans="1:46" x14ac:dyDescent="0.25">
      <c r="A200" s="329" t="s">
        <v>372</v>
      </c>
      <c r="B200" s="283"/>
      <c r="C200" s="283"/>
      <c r="D200" s="283"/>
      <c r="E200" s="283"/>
      <c r="F200" s="283"/>
      <c r="G200" s="307" t="s">
        <v>375</v>
      </c>
      <c r="H200" s="307"/>
      <c r="I200" s="289" t="s">
        <v>918</v>
      </c>
      <c r="J200" s="447" t="e">
        <f>'5.3 nutrient amount'!J200/'5.1 Crops and Forage'!J200</f>
        <v>#DIV/0!</v>
      </c>
      <c r="K200" s="447" t="e">
        <f>'5.3 nutrient amount'!K200/'5.1 Crops and Forage'!K200</f>
        <v>#DIV/0!</v>
      </c>
      <c r="L200" s="447" t="e">
        <f>'5.3 nutrient amount'!L200/'5.1 Crops and Forage'!L200</f>
        <v>#DIV/0!</v>
      </c>
      <c r="M200" s="447" t="e">
        <f>'5.3 nutrient amount'!M200/'5.1 Crops and Forage'!M200</f>
        <v>#DIV/0!</v>
      </c>
      <c r="N200" s="447" t="e">
        <f>'5.3 nutrient amount'!N200/'5.1 Crops and Forage'!N200</f>
        <v>#DIV/0!</v>
      </c>
      <c r="O200" s="447">
        <v>5.3061224489795888</v>
      </c>
      <c r="P200" s="447">
        <v>5.3061224489795924</v>
      </c>
      <c r="Q200" s="447">
        <v>5.3061224489795933</v>
      </c>
      <c r="R200" s="447">
        <v>5.306122448979588</v>
      </c>
      <c r="S200" s="447">
        <v>5.3061224489795906</v>
      </c>
      <c r="T200" s="447">
        <v>5.3061224489795888</v>
      </c>
      <c r="U200" s="447">
        <v>5.3061224489795924</v>
      </c>
      <c r="V200" s="447">
        <v>5.3061224489795924</v>
      </c>
      <c r="W200" s="447">
        <v>5.3061224489795906</v>
      </c>
      <c r="X200" s="447">
        <v>5.3061224489795924</v>
      </c>
      <c r="Y200" s="447">
        <v>5.3061224489795897</v>
      </c>
      <c r="Z200" s="447">
        <v>5.3061224489795933</v>
      </c>
      <c r="AA200" s="447">
        <v>5.3061224489795915</v>
      </c>
      <c r="AB200" s="447">
        <v>5.3061224489795942</v>
      </c>
      <c r="AC200" s="447">
        <v>5.3061224489795906</v>
      </c>
      <c r="AD200" s="447">
        <v>5.3061224489795915</v>
      </c>
      <c r="AE200" s="447">
        <v>5.3061224489795906</v>
      </c>
      <c r="AF200" s="447">
        <v>5.3061224489795915</v>
      </c>
      <c r="AG200" s="447">
        <v>5.3061224489795906</v>
      </c>
      <c r="AH200" s="447">
        <v>5.3061224489795924</v>
      </c>
      <c r="AI200" s="447">
        <v>5.6403172399084891</v>
      </c>
      <c r="AJ200" s="447">
        <v>5.3061224489795924</v>
      </c>
      <c r="AK200" s="447">
        <v>5.3061224489795915</v>
      </c>
      <c r="AL200" s="447">
        <v>5.3061224489795915</v>
      </c>
      <c r="AM200" s="447">
        <v>5.3061224489795906</v>
      </c>
      <c r="AN200" s="447">
        <v>5.3061224489795906</v>
      </c>
      <c r="AO200" s="447">
        <v>5.3061224489795924</v>
      </c>
      <c r="AP200" s="447">
        <v>5.3061224489795915</v>
      </c>
      <c r="AQ200" s="447">
        <v>5.3061224489795915</v>
      </c>
      <c r="AR200" s="447">
        <v>5.3061224489795933</v>
      </c>
      <c r="AS200" s="447">
        <v>5.3061224489795915</v>
      </c>
      <c r="AT200" s="447">
        <v>5.3061224489795915</v>
      </c>
    </row>
    <row r="201" spans="1:46" x14ac:dyDescent="0.25">
      <c r="A201" s="329" t="s">
        <v>369</v>
      </c>
      <c r="B201" s="283"/>
      <c r="C201" s="283"/>
      <c r="D201" s="283"/>
      <c r="E201" s="283"/>
      <c r="F201" s="283"/>
      <c r="G201" s="307" t="s">
        <v>368</v>
      </c>
      <c r="H201" s="307"/>
      <c r="I201" s="289" t="s">
        <v>919</v>
      </c>
      <c r="J201" s="447" t="e">
        <f>'5.3 nutrient amount'!J201/'5.1 Crops and Forage'!J201</f>
        <v>#DIV/0!</v>
      </c>
      <c r="K201" s="447" t="e">
        <f>'5.3 nutrient amount'!K201/'5.1 Crops and Forage'!K201</f>
        <v>#DIV/0!</v>
      </c>
      <c r="L201" s="447" t="e">
        <f>'5.3 nutrient amount'!L201/'5.1 Crops and Forage'!L201</f>
        <v>#DIV/0!</v>
      </c>
      <c r="M201" s="447" t="e">
        <f>'5.3 nutrient amount'!M201/'5.1 Crops and Forage'!M201</f>
        <v>#DIV/0!</v>
      </c>
      <c r="N201" s="447" t="e">
        <f>'5.3 nutrient amount'!N201/'5.1 Crops and Forage'!N201</f>
        <v>#DIV/0!</v>
      </c>
      <c r="O201" s="447">
        <v>3.0970815961882083</v>
      </c>
      <c r="P201" s="447">
        <v>3.0970815961882057</v>
      </c>
      <c r="Q201" s="447">
        <v>3.097081596188207</v>
      </c>
      <c r="R201" s="447">
        <v>3.0970815961882074</v>
      </c>
      <c r="S201" s="447">
        <v>3.0970815961882074</v>
      </c>
      <c r="T201" s="447">
        <v>3.097081596188207</v>
      </c>
      <c r="U201" s="447">
        <v>3.0970815961882079</v>
      </c>
      <c r="V201" s="447">
        <v>3.097081596188207</v>
      </c>
      <c r="W201" s="447">
        <v>3.097081596188207</v>
      </c>
      <c r="X201" s="447">
        <v>3.0970815961882074</v>
      </c>
      <c r="Y201" s="447">
        <v>3.0970815961882079</v>
      </c>
      <c r="Z201" s="447">
        <v>3.0970815961882083</v>
      </c>
      <c r="AA201" s="447">
        <v>3.0970815961882083</v>
      </c>
      <c r="AB201" s="447">
        <v>3.0970815961882074</v>
      </c>
      <c r="AC201" s="447">
        <v>3.0970815961882074</v>
      </c>
      <c r="AD201" s="447">
        <v>3.0970815961882074</v>
      </c>
      <c r="AE201" s="447">
        <v>3.097081596188207</v>
      </c>
      <c r="AF201" s="447">
        <v>3.0970815961882074</v>
      </c>
      <c r="AG201" s="447">
        <v>3.0970815961882079</v>
      </c>
      <c r="AH201" s="447">
        <v>3.0970815961882079</v>
      </c>
      <c r="AI201" s="447">
        <v>4.1164182363304773</v>
      </c>
      <c r="AJ201" s="447">
        <v>3.0970815961882083</v>
      </c>
      <c r="AK201" s="447">
        <v>3.0970815961882079</v>
      </c>
      <c r="AL201" s="447">
        <v>3.0970815961882074</v>
      </c>
      <c r="AM201" s="447">
        <v>3.0970815961882074</v>
      </c>
      <c r="AN201" s="447">
        <v>3.0970815961882074</v>
      </c>
      <c r="AO201" s="447">
        <v>3.0970815961882079</v>
      </c>
      <c r="AP201" s="447">
        <v>3.097081596188207</v>
      </c>
      <c r="AQ201" s="447">
        <v>3.097081596188207</v>
      </c>
      <c r="AR201" s="447">
        <v>3.0970815961882074</v>
      </c>
      <c r="AS201" s="447">
        <v>3.0970815961882074</v>
      </c>
      <c r="AT201" s="447">
        <v>3.0970815961882074</v>
      </c>
    </row>
    <row r="202" spans="1:46" x14ac:dyDescent="0.25">
      <c r="A202" s="319" t="s">
        <v>920</v>
      </c>
      <c r="B202" s="143"/>
      <c r="C202" s="143"/>
      <c r="D202" s="143"/>
      <c r="E202" s="143"/>
      <c r="F202" s="143"/>
      <c r="G202" s="143"/>
      <c r="H202" s="143"/>
      <c r="I202" s="289" t="s">
        <v>921</v>
      </c>
      <c r="J202" s="447" t="e">
        <f>'5.3 nutrient amount'!J202/'5.1 Crops and Forage'!J202</f>
        <v>#DIV/0!</v>
      </c>
      <c r="K202" s="447" t="e">
        <f>'5.3 nutrient amount'!K202/'5.1 Crops and Forage'!K202</f>
        <v>#DIV/0!</v>
      </c>
      <c r="L202" s="447" t="e">
        <f>'5.3 nutrient amount'!L202/'5.1 Crops and Forage'!L202</f>
        <v>#DIV/0!</v>
      </c>
      <c r="M202" s="447" t="e">
        <f>'5.3 nutrient amount'!M202/'5.1 Crops and Forage'!M202</f>
        <v>#DIV/0!</v>
      </c>
      <c r="N202" s="447" t="e">
        <f>'5.3 nutrient amount'!N202/'5.1 Crops and Forage'!N202</f>
        <v>#DIV/0!</v>
      </c>
      <c r="O202" s="447">
        <v>5.2</v>
      </c>
      <c r="P202" s="447">
        <v>5.2</v>
      </c>
      <c r="Q202" s="447">
        <v>5.200000000000002</v>
      </c>
      <c r="R202" s="447">
        <v>5.2000000000000011</v>
      </c>
      <c r="S202" s="447">
        <v>5.1999999999999993</v>
      </c>
      <c r="T202" s="447">
        <v>5.1999999999999993</v>
      </c>
      <c r="U202" s="447">
        <v>5.1999999999999993</v>
      </c>
      <c r="V202" s="447">
        <v>5.2000000000000011</v>
      </c>
      <c r="W202" s="447">
        <v>5.2000000000000028</v>
      </c>
      <c r="X202" s="447">
        <v>5.1999999999999993</v>
      </c>
      <c r="Y202" s="447">
        <v>5.2000000000000011</v>
      </c>
      <c r="Z202" s="447">
        <v>5.1999999999999993</v>
      </c>
      <c r="AA202" s="447">
        <v>5.200000000000002</v>
      </c>
      <c r="AB202" s="447">
        <v>5.1999999999999993</v>
      </c>
      <c r="AC202" s="447">
        <v>5.2000000000000011</v>
      </c>
      <c r="AD202" s="447">
        <v>5.2000000000000011</v>
      </c>
      <c r="AE202" s="447">
        <v>5.2</v>
      </c>
      <c r="AF202" s="447">
        <v>5.2000000000000011</v>
      </c>
      <c r="AG202" s="447"/>
      <c r="AH202" s="447">
        <v>5.2000000000000011</v>
      </c>
      <c r="AI202" s="447">
        <v>5.6279080522959655</v>
      </c>
      <c r="AJ202" s="447">
        <v>5.1999999999999993</v>
      </c>
      <c r="AK202" s="447">
        <v>5.1999999999999993</v>
      </c>
      <c r="AL202" s="447">
        <v>5.2000000000000011</v>
      </c>
      <c r="AM202" s="447">
        <v>5.2</v>
      </c>
      <c r="AN202" s="447">
        <v>5.1999999999999993</v>
      </c>
      <c r="AO202" s="447">
        <v>5.2000000000000011</v>
      </c>
      <c r="AP202" s="447">
        <v>5.1999999999999984</v>
      </c>
      <c r="AQ202" s="447">
        <v>5.2</v>
      </c>
      <c r="AR202" s="447">
        <v>5.2</v>
      </c>
      <c r="AS202" s="447">
        <v>5.2000000000000011</v>
      </c>
      <c r="AT202" s="447">
        <v>5.2</v>
      </c>
    </row>
    <row r="203" spans="1:46" x14ac:dyDescent="0.25">
      <c r="A203" s="319" t="s">
        <v>922</v>
      </c>
      <c r="B203" s="283"/>
      <c r="C203" s="283"/>
      <c r="D203" s="283"/>
      <c r="E203" s="283"/>
      <c r="F203" s="143"/>
      <c r="G203" s="143" t="s">
        <v>923</v>
      </c>
      <c r="H203" s="143"/>
      <c r="I203" s="289" t="s">
        <v>924</v>
      </c>
      <c r="J203" s="447" t="e">
        <f>'5.3 nutrient amount'!J203/'5.1 Crops and Forage'!J203</f>
        <v>#DIV/0!</v>
      </c>
      <c r="K203" s="447" t="e">
        <f>'5.3 nutrient amount'!K203/'5.1 Crops and Forage'!K203</f>
        <v>#DIV/0!</v>
      </c>
      <c r="L203" s="447" t="e">
        <f>'5.3 nutrient amount'!L203/'5.1 Crops and Forage'!L203</f>
        <v>#DIV/0!</v>
      </c>
      <c r="M203" s="447" t="e">
        <f>'5.3 nutrient amount'!M203/'5.1 Crops and Forage'!M203</f>
        <v>#DIV/0!</v>
      </c>
      <c r="N203" s="447" t="e">
        <f>'5.3 nutrient amount'!N203/'5.1 Crops and Forage'!N203</f>
        <v>#DIV/0!</v>
      </c>
      <c r="O203" s="447">
        <v>1.6453448926997509</v>
      </c>
      <c r="P203" s="447">
        <v>1.659075513125261</v>
      </c>
      <c r="Q203" s="447">
        <v>1.660072893498634</v>
      </c>
      <c r="R203" s="447">
        <v>1.6996719835004772</v>
      </c>
      <c r="S203" s="447">
        <v>1.65361912149256</v>
      </c>
      <c r="T203" s="447">
        <v>1.6463573777426148</v>
      </c>
      <c r="U203" s="447">
        <v>1.7617632577895752</v>
      </c>
      <c r="V203" s="447">
        <v>1.4564225247133604</v>
      </c>
      <c r="W203" s="447">
        <v>1.6118090321487488</v>
      </c>
      <c r="X203" s="447">
        <v>1.7045785240683224</v>
      </c>
      <c r="Y203" s="447">
        <v>1.7269177581826149</v>
      </c>
      <c r="Z203" s="447">
        <v>1.7395302566710962</v>
      </c>
      <c r="AA203" s="447">
        <v>1.5222254246267037</v>
      </c>
      <c r="AB203" s="447">
        <v>1.504108544283006</v>
      </c>
      <c r="AC203" s="447">
        <v>1.303528462326385</v>
      </c>
      <c r="AD203" s="447">
        <v>1.6931024866855957</v>
      </c>
      <c r="AE203" s="447">
        <v>1.3032888206592834</v>
      </c>
      <c r="AF203" s="447">
        <v>1.7766203244792544</v>
      </c>
      <c r="AG203" s="447">
        <v>1.7871283600211092</v>
      </c>
      <c r="AH203" s="447">
        <v>1.7595095700000358</v>
      </c>
      <c r="AI203" s="447">
        <v>1.9051456495066317</v>
      </c>
      <c r="AJ203" s="447">
        <v>1.6626572298457578</v>
      </c>
      <c r="AK203" s="447">
        <v>1.6740426611073389</v>
      </c>
      <c r="AL203" s="447">
        <v>1.6788108565718878</v>
      </c>
      <c r="AM203" s="447">
        <v>1.6991146091689699</v>
      </c>
      <c r="AN203" s="447">
        <v>1.7427726923520206</v>
      </c>
      <c r="AO203" s="447">
        <v>1.6378798205133454</v>
      </c>
      <c r="AP203" s="447">
        <v>1.5536172671368431</v>
      </c>
      <c r="AQ203" s="447">
        <v>1.6121026789405901</v>
      </c>
      <c r="AR203" s="447">
        <v>1.6443686320048423</v>
      </c>
      <c r="AS203" s="447">
        <v>1.5114911052726387</v>
      </c>
      <c r="AT203" s="447">
        <v>1.5390819451143762</v>
      </c>
    </row>
    <row r="204" spans="1:46" x14ac:dyDescent="0.25">
      <c r="A204" s="319" t="s">
        <v>925</v>
      </c>
      <c r="B204" s="283"/>
      <c r="C204" s="283"/>
      <c r="D204" s="283"/>
      <c r="E204" s="283"/>
      <c r="F204" s="143" t="s">
        <v>926</v>
      </c>
      <c r="G204" s="143"/>
      <c r="H204" s="143"/>
      <c r="I204" s="289" t="s">
        <v>927</v>
      </c>
      <c r="J204" s="447" t="e">
        <f>'5.3 nutrient amount'!J204/'5.1 Crops and Forage'!J204</f>
        <v>#DIV/0!</v>
      </c>
      <c r="K204" s="447" t="e">
        <f>'5.3 nutrient amount'!K204/'5.1 Crops and Forage'!K204</f>
        <v>#DIV/0!</v>
      </c>
      <c r="L204" s="447" t="e">
        <f>'5.3 nutrient amount'!L204/'5.1 Crops and Forage'!L204</f>
        <v>#DIV/0!</v>
      </c>
      <c r="M204" s="447" t="e">
        <f>'5.3 nutrient amount'!M204/'5.1 Crops and Forage'!M204</f>
        <v>#DIV/0!</v>
      </c>
      <c r="N204" s="447" t="e">
        <f>'5.3 nutrient amount'!N204/'5.1 Crops and Forage'!N204</f>
        <v>#DIV/0!</v>
      </c>
      <c r="O204" s="447">
        <v>3.0714707619610149</v>
      </c>
      <c r="P204" s="447">
        <v>3.0714707619610162</v>
      </c>
      <c r="Q204" s="447">
        <v>3.0714707619610166</v>
      </c>
      <c r="R204" s="447">
        <v>3.0714707619610153</v>
      </c>
      <c r="S204" s="447">
        <v>3.0714707619610162</v>
      </c>
      <c r="T204" s="447">
        <v>3.0714707619610162</v>
      </c>
      <c r="U204" s="447">
        <v>3.0714707619610166</v>
      </c>
      <c r="V204" s="447">
        <v>3.0714707619610149</v>
      </c>
      <c r="W204" s="447">
        <v>3.0714707619610162</v>
      </c>
      <c r="X204" s="447">
        <v>3.0714707619610162</v>
      </c>
      <c r="Y204" s="447">
        <v>3.0714707619610166</v>
      </c>
      <c r="Z204" s="447"/>
      <c r="AA204" s="447">
        <v>3.0714707619610153</v>
      </c>
      <c r="AB204" s="447">
        <v>3.0714707619610158</v>
      </c>
      <c r="AC204" s="447">
        <v>3.0714707619610158</v>
      </c>
      <c r="AD204" s="447">
        <v>3.0714707619610158</v>
      </c>
      <c r="AE204" s="447">
        <v>3.0714707619610166</v>
      </c>
      <c r="AF204" s="447">
        <v>3.0714707619610162</v>
      </c>
      <c r="AG204" s="447">
        <v>3.0714707619610162</v>
      </c>
      <c r="AH204" s="447">
        <v>3.0714707619610166</v>
      </c>
      <c r="AI204" s="447">
        <v>4.0997285213270933</v>
      </c>
      <c r="AJ204" s="447">
        <v>3.0714707619610158</v>
      </c>
      <c r="AK204" s="447">
        <v>3.0714707619610158</v>
      </c>
      <c r="AL204" s="447">
        <v>3.0714707619610153</v>
      </c>
      <c r="AM204" s="447">
        <v>3.0714707619610149</v>
      </c>
      <c r="AN204" s="447">
        <v>3.0714707619610158</v>
      </c>
      <c r="AO204" s="447">
        <v>3.0714707619610162</v>
      </c>
      <c r="AP204" s="447">
        <v>3.0714707619610162</v>
      </c>
      <c r="AQ204" s="447">
        <v>3.0714707619610153</v>
      </c>
      <c r="AR204" s="447">
        <v>3.0714707619610162</v>
      </c>
      <c r="AS204" s="447">
        <v>3.0714707619610153</v>
      </c>
      <c r="AT204" s="447">
        <v>3.0714707619610158</v>
      </c>
    </row>
    <row r="205" spans="1:46" x14ac:dyDescent="0.25">
      <c r="A205" s="283"/>
      <c r="B205" s="283"/>
      <c r="C205" s="283"/>
      <c r="D205" s="283"/>
      <c r="E205" s="143"/>
      <c r="F205" s="143"/>
      <c r="G205" s="143"/>
      <c r="H205" s="143"/>
      <c r="I205" s="337"/>
      <c r="J205" s="352"/>
      <c r="K205" s="352"/>
      <c r="L205" s="352"/>
      <c r="M205" s="352"/>
      <c r="N205" s="352"/>
      <c r="O205" s="352"/>
      <c r="P205" s="352"/>
      <c r="Q205" s="352"/>
      <c r="R205" s="352"/>
      <c r="S205" s="352"/>
      <c r="T205" s="352"/>
      <c r="U205" s="352"/>
      <c r="V205" s="352"/>
      <c r="W205" s="352"/>
      <c r="X205" s="352"/>
      <c r="Y205" s="352"/>
      <c r="Z205" s="352"/>
      <c r="AA205" s="352"/>
      <c r="AB205" s="352"/>
      <c r="AC205" s="352"/>
      <c r="AD205" s="352"/>
      <c r="AE205" s="352"/>
      <c r="AF205" s="352"/>
      <c r="AG205" s="352"/>
      <c r="AH205" s="352"/>
      <c r="AI205" s="352"/>
      <c r="AJ205" s="352"/>
      <c r="AK205" s="352"/>
      <c r="AL205" s="352"/>
      <c r="AM205" s="352"/>
      <c r="AN205" s="352"/>
      <c r="AO205" s="352"/>
      <c r="AP205" s="352"/>
      <c r="AQ205" s="352"/>
      <c r="AR205" s="352"/>
      <c r="AS205" s="352"/>
      <c r="AT205" s="352"/>
    </row>
    <row r="206" spans="1:46" x14ac:dyDescent="0.25">
      <c r="A206" s="331" t="s">
        <v>416</v>
      </c>
      <c r="B206" s="288"/>
      <c r="C206" s="288"/>
      <c r="D206" s="338" t="s">
        <v>928</v>
      </c>
      <c r="E206" s="334"/>
      <c r="F206" s="334"/>
      <c r="G206" s="334"/>
      <c r="H206" s="334"/>
      <c r="I206" s="305"/>
      <c r="J206" s="356"/>
      <c r="K206" s="356"/>
      <c r="L206" s="356"/>
      <c r="M206" s="356"/>
      <c r="N206" s="356"/>
      <c r="O206" s="356"/>
      <c r="P206" s="356"/>
      <c r="Q206" s="356"/>
      <c r="R206" s="356"/>
      <c r="S206" s="356"/>
      <c r="T206" s="356"/>
      <c r="U206" s="356"/>
      <c r="V206" s="356"/>
      <c r="W206" s="356"/>
      <c r="X206" s="356"/>
      <c r="Y206" s="356"/>
      <c r="Z206" s="356"/>
      <c r="AA206" s="356"/>
      <c r="AB206" s="356"/>
      <c r="AC206" s="356"/>
      <c r="AD206" s="356"/>
      <c r="AE206" s="356"/>
      <c r="AF206" s="356"/>
      <c r="AG206" s="356"/>
      <c r="AH206" s="356"/>
      <c r="AI206" s="356"/>
      <c r="AJ206" s="356"/>
      <c r="AK206" s="356"/>
      <c r="AL206" s="356"/>
      <c r="AM206" s="356"/>
      <c r="AN206" s="356"/>
      <c r="AO206" s="356"/>
      <c r="AP206" s="356"/>
      <c r="AQ206" s="356"/>
      <c r="AR206" s="356"/>
      <c r="AS206" s="356"/>
      <c r="AT206" s="356"/>
    </row>
    <row r="207" spans="1:46" x14ac:dyDescent="0.25">
      <c r="A207" s="283" t="s">
        <v>350</v>
      </c>
      <c r="B207" s="283"/>
      <c r="C207" s="283"/>
      <c r="D207" s="283"/>
      <c r="E207" s="283" t="s">
        <v>929</v>
      </c>
      <c r="F207" s="143"/>
      <c r="G207" s="143"/>
      <c r="H207" s="143"/>
      <c r="I207" s="305" t="s">
        <v>930</v>
      </c>
      <c r="J207" s="358"/>
      <c r="K207" s="358"/>
      <c r="L207" s="358"/>
      <c r="M207" s="358"/>
      <c r="N207" s="358"/>
      <c r="O207" s="358"/>
      <c r="P207" s="358"/>
      <c r="Q207" s="358"/>
      <c r="R207" s="358"/>
      <c r="S207" s="358"/>
      <c r="T207" s="358"/>
      <c r="U207" s="358"/>
      <c r="V207" s="358"/>
      <c r="W207" s="358"/>
      <c r="X207" s="358"/>
      <c r="Y207" s="358"/>
      <c r="Z207" s="358"/>
      <c r="AA207" s="358"/>
      <c r="AB207" s="358"/>
      <c r="AC207" s="358"/>
      <c r="AD207" s="358"/>
      <c r="AE207" s="358"/>
      <c r="AF207" s="358"/>
      <c r="AG207" s="358"/>
      <c r="AH207" s="358"/>
      <c r="AI207" s="358"/>
      <c r="AJ207" s="358"/>
      <c r="AK207" s="358"/>
      <c r="AL207" s="358"/>
      <c r="AM207" s="358"/>
      <c r="AN207" s="358"/>
      <c r="AO207" s="358"/>
      <c r="AP207" s="358"/>
      <c r="AQ207" s="358"/>
      <c r="AR207" s="358"/>
      <c r="AS207" s="358"/>
      <c r="AT207" s="358"/>
    </row>
    <row r="208" spans="1:46" x14ac:dyDescent="0.25">
      <c r="A208" s="283" t="s">
        <v>351</v>
      </c>
      <c r="B208" s="283"/>
      <c r="C208" s="283"/>
      <c r="D208" s="283"/>
      <c r="E208" s="283"/>
      <c r="F208" s="283" t="s">
        <v>931</v>
      </c>
      <c r="G208" s="143"/>
      <c r="H208" s="143"/>
      <c r="I208" s="305" t="s">
        <v>932</v>
      </c>
      <c r="J208" s="447">
        <f t="shared" ref="J208:N208" si="0">J227</f>
        <v>0</v>
      </c>
      <c r="K208" s="447">
        <f t="shared" si="0"/>
        <v>0</v>
      </c>
      <c r="L208" s="447">
        <f t="shared" si="0"/>
        <v>0</v>
      </c>
      <c r="M208" s="447">
        <f t="shared" si="0"/>
        <v>0</v>
      </c>
      <c r="N208" s="447">
        <f t="shared" si="0"/>
        <v>0</v>
      </c>
      <c r="O208" s="447">
        <v>0</v>
      </c>
      <c r="P208" s="447">
        <v>0</v>
      </c>
      <c r="Q208" s="447">
        <v>0</v>
      </c>
      <c r="R208" s="447">
        <v>0</v>
      </c>
      <c r="S208" s="447">
        <v>0</v>
      </c>
      <c r="T208" s="447">
        <v>0</v>
      </c>
      <c r="U208" s="447">
        <v>0</v>
      </c>
      <c r="V208" s="447">
        <v>0</v>
      </c>
      <c r="W208" s="447">
        <v>0</v>
      </c>
      <c r="X208" s="447">
        <v>0</v>
      </c>
      <c r="Y208" s="447">
        <v>0</v>
      </c>
      <c r="Z208" s="447">
        <v>0</v>
      </c>
      <c r="AA208" s="447">
        <v>0</v>
      </c>
      <c r="AB208" s="447">
        <v>0</v>
      </c>
      <c r="AC208" s="447">
        <v>0</v>
      </c>
      <c r="AD208" s="447">
        <v>0</v>
      </c>
      <c r="AE208" s="447">
        <v>0</v>
      </c>
      <c r="AF208" s="447">
        <v>0</v>
      </c>
      <c r="AG208" s="447">
        <v>0</v>
      </c>
      <c r="AH208" s="447">
        <v>0</v>
      </c>
      <c r="AI208" s="447">
        <v>0</v>
      </c>
      <c r="AJ208" s="447">
        <v>0</v>
      </c>
      <c r="AK208" s="447">
        <v>0</v>
      </c>
      <c r="AL208" s="447">
        <v>0</v>
      </c>
      <c r="AM208" s="447">
        <v>0</v>
      </c>
      <c r="AN208" s="447">
        <v>0</v>
      </c>
      <c r="AO208" s="447">
        <v>0</v>
      </c>
      <c r="AP208" s="447">
        <v>0</v>
      </c>
      <c r="AQ208" s="447">
        <v>0</v>
      </c>
      <c r="AR208" s="447">
        <v>0</v>
      </c>
      <c r="AS208" s="447">
        <v>0</v>
      </c>
      <c r="AT208" s="447">
        <v>0</v>
      </c>
    </row>
    <row r="209" spans="1:46" x14ac:dyDescent="0.25">
      <c r="A209" s="283" t="s">
        <v>352</v>
      </c>
      <c r="B209" s="283"/>
      <c r="C209" s="283"/>
      <c r="D209" s="283"/>
      <c r="E209" s="283"/>
      <c r="F209" s="283" t="s">
        <v>933</v>
      </c>
      <c r="G209" s="143"/>
      <c r="H209" s="143"/>
      <c r="I209" s="305" t="s">
        <v>934</v>
      </c>
      <c r="J209" s="358"/>
      <c r="K209" s="358"/>
      <c r="L209" s="358"/>
      <c r="M209" s="358"/>
      <c r="N209" s="358"/>
      <c r="O209" s="358"/>
      <c r="P209" s="358"/>
      <c r="Q209" s="358"/>
      <c r="R209" s="358"/>
      <c r="S209" s="358"/>
      <c r="T209" s="358"/>
      <c r="U209" s="358"/>
      <c r="V209" s="358"/>
      <c r="W209" s="358"/>
      <c r="X209" s="358"/>
      <c r="Y209" s="358"/>
      <c r="Z209" s="358"/>
      <c r="AA209" s="358"/>
      <c r="AB209" s="358"/>
      <c r="AC209" s="358"/>
      <c r="AD209" s="358"/>
      <c r="AE209" s="358"/>
      <c r="AF209" s="358"/>
      <c r="AG209" s="358"/>
      <c r="AH209" s="358"/>
      <c r="AI209" s="358"/>
      <c r="AJ209" s="358"/>
      <c r="AK209" s="358"/>
      <c r="AL209" s="358"/>
      <c r="AM209" s="358"/>
      <c r="AN209" s="358"/>
      <c r="AO209" s="358"/>
      <c r="AP209" s="358"/>
      <c r="AQ209" s="358"/>
      <c r="AR209" s="358"/>
      <c r="AS209" s="358"/>
      <c r="AT209" s="358"/>
    </row>
    <row r="210" spans="1:46" x14ac:dyDescent="0.25">
      <c r="A210" s="330" t="s">
        <v>935</v>
      </c>
      <c r="B210" s="283"/>
      <c r="C210" s="283"/>
      <c r="D210" s="283"/>
      <c r="E210" s="283"/>
      <c r="F210" s="283"/>
      <c r="G210" s="143" t="s">
        <v>936</v>
      </c>
      <c r="H210" s="143"/>
      <c r="I210" s="305" t="s">
        <v>937</v>
      </c>
      <c r="J210" s="447" t="e">
        <f>'5.3 nutrient amount'!J210/'5.1 Crops and Forage'!J210</f>
        <v>#DIV/0!</v>
      </c>
      <c r="K210" s="447" t="e">
        <f>'5.3 nutrient amount'!K210/'5.1 Crops and Forage'!K210</f>
        <v>#DIV/0!</v>
      </c>
      <c r="L210" s="447" t="e">
        <f>'5.3 nutrient amount'!L210/'5.1 Crops and Forage'!L210</f>
        <v>#DIV/0!</v>
      </c>
      <c r="M210" s="447" t="e">
        <f>'5.3 nutrient amount'!M210/'5.1 Crops and Forage'!M210</f>
        <v>#DIV/0!</v>
      </c>
      <c r="N210" s="447" t="e">
        <f>'5.3 nutrient amount'!N210/'5.1 Crops and Forage'!N210</f>
        <v>#DIV/0!</v>
      </c>
      <c r="O210" s="447">
        <v>1.4808970435509663</v>
      </c>
      <c r="P210" s="447">
        <v>1.4911970090089497</v>
      </c>
      <c r="Q210" s="447">
        <v>1.4453299437967733</v>
      </c>
      <c r="R210" s="447">
        <v>1.3869661215360767</v>
      </c>
      <c r="S210" s="447">
        <v>1.3710337202678198</v>
      </c>
      <c r="T210" s="447">
        <v>1.3576182812945745</v>
      </c>
      <c r="U210" s="447">
        <v>1.5193890522875257</v>
      </c>
      <c r="V210" s="447">
        <v>1.5212970464144355</v>
      </c>
      <c r="W210" s="447">
        <v>1.5541217928966029</v>
      </c>
      <c r="X210" s="447">
        <v>1.5587175585485209</v>
      </c>
      <c r="Y210" s="447">
        <v>1.6313719596905492</v>
      </c>
      <c r="Z210" s="447">
        <v>1.615156365970676</v>
      </c>
      <c r="AA210" s="447">
        <v>1.5741743738220624</v>
      </c>
      <c r="AB210" s="447">
        <v>1.5765890222458814</v>
      </c>
      <c r="AC210" s="447">
        <v>1.6136757211854988</v>
      </c>
      <c r="AD210" s="447">
        <v>1.568091330456733</v>
      </c>
      <c r="AE210" s="447">
        <v>1.6657239105264523</v>
      </c>
      <c r="AF210" s="447">
        <v>1.7407059677330881</v>
      </c>
      <c r="AG210" s="447">
        <v>1.7232074140584954</v>
      </c>
      <c r="AH210" s="447">
        <v>1.6481568025070998</v>
      </c>
      <c r="AI210" s="447">
        <v>1.6447516609236899</v>
      </c>
      <c r="AJ210" s="447">
        <v>1.6900434983898922</v>
      </c>
      <c r="AK210" s="447">
        <v>1.6508024039351459</v>
      </c>
      <c r="AL210" s="447">
        <v>1.7216543590311082</v>
      </c>
      <c r="AM210" s="447">
        <v>1.6913910219117041</v>
      </c>
      <c r="AN210" s="447">
        <v>1.7002129849239596</v>
      </c>
      <c r="AO210" s="447">
        <v>1.7236995457291782</v>
      </c>
      <c r="AP210" s="447">
        <v>1.6360048299332126</v>
      </c>
      <c r="AQ210" s="447">
        <v>1.7424130272879181</v>
      </c>
      <c r="AR210" s="447">
        <v>1.7055098880589818</v>
      </c>
      <c r="AS210" s="447">
        <v>1.7570704085886653</v>
      </c>
      <c r="AT210" s="447">
        <v>1.7478435367645944</v>
      </c>
    </row>
    <row r="211" spans="1:46" x14ac:dyDescent="0.25">
      <c r="A211" s="330" t="s">
        <v>938</v>
      </c>
      <c r="B211" s="283"/>
      <c r="C211" s="283"/>
      <c r="D211" s="283"/>
      <c r="E211" s="283"/>
      <c r="F211" s="283"/>
      <c r="G211" s="143" t="s">
        <v>939</v>
      </c>
      <c r="H211" s="143"/>
      <c r="I211" s="305" t="s">
        <v>940</v>
      </c>
      <c r="J211" s="447" t="e">
        <f t="shared" ref="J211:N211" si="1">J230</f>
        <v>#DIV/0!</v>
      </c>
      <c r="K211" s="447" t="e">
        <f t="shared" si="1"/>
        <v>#DIV/0!</v>
      </c>
      <c r="L211" s="447" t="e">
        <f t="shared" si="1"/>
        <v>#DIV/0!</v>
      </c>
      <c r="M211" s="447" t="e">
        <f t="shared" si="1"/>
        <v>#DIV/0!</v>
      </c>
      <c r="N211" s="447" t="e">
        <f t="shared" si="1"/>
        <v>#DIV/0!</v>
      </c>
      <c r="O211" s="447">
        <v>2.8376956754985163</v>
      </c>
      <c r="P211" s="447">
        <v>2.8851089073748191</v>
      </c>
      <c r="Q211" s="447">
        <v>2.786291477877302</v>
      </c>
      <c r="R211" s="447">
        <v>3.0131691713640012</v>
      </c>
      <c r="S211" s="447">
        <v>2.7708580207633489</v>
      </c>
      <c r="T211" s="447">
        <v>2.7966324036473944</v>
      </c>
      <c r="U211" s="447">
        <v>2.590233965160837</v>
      </c>
      <c r="V211" s="447">
        <v>2.4677340392730027</v>
      </c>
      <c r="W211" s="447">
        <v>2.5179731283156239</v>
      </c>
      <c r="X211" s="447">
        <v>2.8108450755305441</v>
      </c>
      <c r="Y211" s="447">
        <v>2.8403977099769957</v>
      </c>
      <c r="Z211" s="447">
        <v>2.8287461563104843</v>
      </c>
      <c r="AA211" s="447">
        <v>2.4801198997194014</v>
      </c>
      <c r="AB211" s="447">
        <v>2.4175555990452162</v>
      </c>
      <c r="AC211" s="447">
        <v>2.2952493825952471</v>
      </c>
      <c r="AD211" s="447">
        <v>2.6551225441152457</v>
      </c>
      <c r="AE211" s="447">
        <v>2.3337551888806063</v>
      </c>
      <c r="AF211" s="447">
        <v>3.0252129794294267</v>
      </c>
      <c r="AG211" s="447">
        <v>3.111792670903299</v>
      </c>
      <c r="AH211" s="447">
        <v>3.2248835984452584</v>
      </c>
      <c r="AI211" s="447">
        <v>2.6989959567155521</v>
      </c>
      <c r="AJ211" s="447">
        <v>2.6989959567155521</v>
      </c>
      <c r="AK211" s="447">
        <v>2.7023987048307121</v>
      </c>
      <c r="AL211" s="447">
        <v>2.8230911989892986</v>
      </c>
      <c r="AM211" s="447">
        <v>2.5505172884100622</v>
      </c>
      <c r="AN211" s="447">
        <v>2.982961007857218</v>
      </c>
      <c r="AO211" s="447">
        <v>2.629846908329506</v>
      </c>
      <c r="AP211" s="447">
        <v>2.637583766568028</v>
      </c>
      <c r="AQ211" s="447">
        <v>2.7407879152736707</v>
      </c>
      <c r="AR211" s="447">
        <v>2.7521901132193101</v>
      </c>
      <c r="AS211" s="447">
        <v>2.8241001121023568</v>
      </c>
      <c r="AT211" s="447">
        <v>2.8564434583355833</v>
      </c>
    </row>
    <row r="212" spans="1:46" x14ac:dyDescent="0.25">
      <c r="A212" s="330" t="s">
        <v>941</v>
      </c>
      <c r="B212" s="283"/>
      <c r="C212" s="283"/>
      <c r="D212" s="283"/>
      <c r="E212" s="283"/>
      <c r="F212" s="283"/>
      <c r="G212" s="143" t="s">
        <v>942</v>
      </c>
      <c r="H212" s="143"/>
      <c r="I212" s="305" t="s">
        <v>943</v>
      </c>
      <c r="J212" s="447" t="e">
        <f t="shared" ref="J212:N212" si="2">J231</f>
        <v>#DIV/0!</v>
      </c>
      <c r="K212" s="447" t="e">
        <f t="shared" si="2"/>
        <v>#DIV/0!</v>
      </c>
      <c r="L212" s="447" t="e">
        <f t="shared" si="2"/>
        <v>#DIV/0!</v>
      </c>
      <c r="M212" s="447" t="e">
        <f t="shared" si="2"/>
        <v>#DIV/0!</v>
      </c>
      <c r="N212" s="447" t="e">
        <f t="shared" si="2"/>
        <v>#DIV/0!</v>
      </c>
      <c r="O212" s="447">
        <v>0.64080000000000015</v>
      </c>
      <c r="P212" s="447">
        <v>0.64079999999999981</v>
      </c>
      <c r="Q212" s="447">
        <v>0.64080000000000015</v>
      </c>
      <c r="R212" s="447">
        <v>0.64079999999999993</v>
      </c>
      <c r="S212" s="447">
        <v>0.64080000000000015</v>
      </c>
      <c r="T212" s="447">
        <v>0.64079999999999993</v>
      </c>
      <c r="U212" s="447">
        <v>0.64080000000000015</v>
      </c>
      <c r="V212" s="447">
        <v>0.64080000000000004</v>
      </c>
      <c r="W212" s="447">
        <v>0.64080000000000004</v>
      </c>
      <c r="X212" s="447">
        <v>0.64080000000000015</v>
      </c>
      <c r="Y212" s="447">
        <v>0.64079999999999981</v>
      </c>
      <c r="Z212" s="447">
        <v>0.64079999999999993</v>
      </c>
      <c r="AA212" s="447">
        <v>0.64080000000000004</v>
      </c>
      <c r="AB212" s="447">
        <v>0.64080000000000015</v>
      </c>
      <c r="AC212" s="447">
        <v>0.64080000000000026</v>
      </c>
      <c r="AD212" s="447">
        <v>0.64079999999999993</v>
      </c>
      <c r="AE212" s="447">
        <v>0.64080000000000037</v>
      </c>
      <c r="AF212" s="447">
        <v>0.64080000000000015</v>
      </c>
      <c r="AG212" s="447">
        <v>0.64079999999999981</v>
      </c>
      <c r="AH212" s="447">
        <v>0.64080000000000026</v>
      </c>
      <c r="AI212" s="447">
        <v>0.64080000000000004</v>
      </c>
      <c r="AJ212" s="447">
        <v>0.64080000000000004</v>
      </c>
      <c r="AK212" s="447">
        <v>0.64080000000000004</v>
      </c>
      <c r="AL212" s="447">
        <v>0.64080000000000015</v>
      </c>
      <c r="AM212" s="447">
        <v>0.64079999999999993</v>
      </c>
      <c r="AN212" s="447">
        <v>0.64080000000000004</v>
      </c>
      <c r="AO212" s="447">
        <v>0.64079999999999981</v>
      </c>
      <c r="AP212" s="447">
        <v>0.64079999999999981</v>
      </c>
      <c r="AQ212" s="447">
        <v>0.64079999999999993</v>
      </c>
      <c r="AR212" s="447">
        <v>0.64079999999999993</v>
      </c>
      <c r="AS212" s="447">
        <v>0.64080000000000015</v>
      </c>
      <c r="AT212" s="447">
        <v>0.64080000000000004</v>
      </c>
    </row>
    <row r="213" spans="1:46" x14ac:dyDescent="0.25">
      <c r="A213" s="330" t="s">
        <v>944</v>
      </c>
      <c r="B213" s="283"/>
      <c r="C213" s="283"/>
      <c r="D213" s="283"/>
      <c r="E213" s="283"/>
      <c r="F213" s="283"/>
      <c r="G213" s="143" t="s">
        <v>945</v>
      </c>
      <c r="H213" s="143"/>
      <c r="I213" s="305" t="s">
        <v>946</v>
      </c>
      <c r="J213" s="447" t="e">
        <f t="shared" ref="J213:N213" si="3">J232</f>
        <v>#DIV/0!</v>
      </c>
      <c r="K213" s="447" t="e">
        <f t="shared" si="3"/>
        <v>#DIV/0!</v>
      </c>
      <c r="L213" s="447" t="e">
        <f t="shared" si="3"/>
        <v>#DIV/0!</v>
      </c>
      <c r="M213" s="447" t="e">
        <f t="shared" si="3"/>
        <v>#DIV/0!</v>
      </c>
      <c r="N213" s="447" t="e">
        <f t="shared" si="3"/>
        <v>#DIV/0!</v>
      </c>
      <c r="O213" s="447"/>
      <c r="P213" s="447"/>
      <c r="Q213" s="447"/>
      <c r="R213" s="447"/>
      <c r="S213" s="447"/>
      <c r="T213" s="447"/>
      <c r="U213" s="447"/>
      <c r="V213" s="447"/>
      <c r="W213" s="447"/>
      <c r="X213" s="447"/>
      <c r="Y213" s="447"/>
      <c r="Z213" s="447"/>
      <c r="AA213" s="447"/>
      <c r="AB213" s="447"/>
      <c r="AC213" s="447"/>
      <c r="AD213" s="447"/>
      <c r="AE213" s="447"/>
      <c r="AF213" s="447"/>
      <c r="AG213" s="447"/>
      <c r="AH213" s="447"/>
      <c r="AI213" s="447"/>
      <c r="AJ213" s="447"/>
      <c r="AK213" s="447"/>
      <c r="AL213" s="447"/>
      <c r="AM213" s="447"/>
      <c r="AN213" s="447"/>
      <c r="AO213" s="447"/>
      <c r="AP213" s="447"/>
      <c r="AQ213" s="447"/>
      <c r="AR213" s="447"/>
      <c r="AS213" s="447"/>
      <c r="AT213" s="447"/>
    </row>
    <row r="214" spans="1:46" x14ac:dyDescent="0.25">
      <c r="A214" s="293" t="s">
        <v>275</v>
      </c>
      <c r="B214" s="293"/>
      <c r="C214" s="293"/>
      <c r="D214" s="143"/>
      <c r="E214" s="293" t="s">
        <v>947</v>
      </c>
      <c r="F214" s="293"/>
      <c r="G214" s="292"/>
      <c r="H214" s="292"/>
      <c r="I214" s="289"/>
      <c r="J214" s="358"/>
      <c r="K214" s="358"/>
      <c r="L214" s="358"/>
      <c r="M214" s="358"/>
      <c r="N214" s="358"/>
      <c r="O214" s="358"/>
      <c r="P214" s="358"/>
      <c r="Q214" s="358"/>
      <c r="R214" s="358"/>
      <c r="S214" s="358"/>
      <c r="T214" s="358"/>
      <c r="U214" s="358"/>
      <c r="V214" s="358"/>
      <c r="W214" s="358"/>
      <c r="X214" s="358"/>
      <c r="Y214" s="358"/>
      <c r="Z214" s="358"/>
      <c r="AA214" s="358"/>
      <c r="AB214" s="358"/>
      <c r="AC214" s="358"/>
      <c r="AD214" s="358"/>
      <c r="AE214" s="358"/>
      <c r="AF214" s="358"/>
      <c r="AG214" s="358"/>
      <c r="AH214" s="358"/>
      <c r="AI214" s="358"/>
      <c r="AJ214" s="358"/>
      <c r="AK214" s="358"/>
      <c r="AL214" s="358"/>
      <c r="AM214" s="358"/>
      <c r="AN214" s="358"/>
      <c r="AO214" s="358"/>
      <c r="AP214" s="358"/>
      <c r="AQ214" s="358"/>
      <c r="AR214" s="358"/>
      <c r="AS214" s="358"/>
      <c r="AT214" s="358"/>
    </row>
    <row r="215" spans="1:46" x14ac:dyDescent="0.25">
      <c r="A215" s="293" t="s">
        <v>353</v>
      </c>
      <c r="B215" s="293"/>
      <c r="C215" s="293"/>
      <c r="D215" s="293"/>
      <c r="E215" s="143"/>
      <c r="F215" s="293" t="s">
        <v>948</v>
      </c>
      <c r="G215" s="283"/>
      <c r="H215" s="283"/>
      <c r="I215" s="297" t="s">
        <v>949</v>
      </c>
      <c r="J215" s="447" t="e">
        <f t="shared" ref="J215:N215" si="4">J234</f>
        <v>#DIV/0!</v>
      </c>
      <c r="K215" s="447" t="e">
        <f t="shared" si="4"/>
        <v>#DIV/0!</v>
      </c>
      <c r="L215" s="447" t="e">
        <f t="shared" si="4"/>
        <v>#DIV/0!</v>
      </c>
      <c r="M215" s="447" t="e">
        <f t="shared" si="4"/>
        <v>#DIV/0!</v>
      </c>
      <c r="N215" s="447" t="e">
        <f t="shared" si="4"/>
        <v>#DIV/0!</v>
      </c>
      <c r="O215" s="447">
        <v>2.8836000000000008</v>
      </c>
      <c r="P215" s="447">
        <v>2.8836000000000017</v>
      </c>
      <c r="Q215" s="447">
        <v>2.8835999999999991</v>
      </c>
      <c r="R215" s="447">
        <v>2.8836000000000004</v>
      </c>
      <c r="S215" s="447">
        <v>2.8836000000000008</v>
      </c>
      <c r="T215" s="447">
        <v>2.8835999999999999</v>
      </c>
      <c r="U215" s="447">
        <v>2.8836000000000004</v>
      </c>
      <c r="V215" s="447">
        <v>2.8835999999999999</v>
      </c>
      <c r="W215" s="447">
        <v>2.8836000000000004</v>
      </c>
      <c r="X215" s="447">
        <v>2.8836000000000004</v>
      </c>
      <c r="Y215" s="447">
        <v>2.8835999999999991</v>
      </c>
      <c r="Z215" s="447">
        <v>2.8836000000000004</v>
      </c>
      <c r="AA215" s="447">
        <v>2.8836000000000004</v>
      </c>
      <c r="AB215" s="447">
        <v>2.8836000000000008</v>
      </c>
      <c r="AC215" s="447">
        <v>2.8835999999999999</v>
      </c>
      <c r="AD215" s="447">
        <v>2.8836000000000004</v>
      </c>
      <c r="AE215" s="447">
        <v>2.8836000000000004</v>
      </c>
      <c r="AF215" s="447">
        <v>2.8835999999999995</v>
      </c>
      <c r="AG215" s="447">
        <v>2.8836000000000004</v>
      </c>
      <c r="AH215" s="447">
        <v>2.8835999999999999</v>
      </c>
      <c r="AI215" s="447">
        <v>2.8835999999999999</v>
      </c>
      <c r="AJ215" s="447">
        <v>2.8836000000000004</v>
      </c>
      <c r="AK215" s="447">
        <v>2.8835999999999995</v>
      </c>
      <c r="AL215" s="447">
        <v>2.8836000000000004</v>
      </c>
      <c r="AM215" s="447">
        <v>2.8836000000000004</v>
      </c>
      <c r="AN215" s="447">
        <v>2.8836000000000008</v>
      </c>
      <c r="AO215" s="447">
        <v>2.8835999999999995</v>
      </c>
      <c r="AP215" s="447">
        <v>2.8836000000000004</v>
      </c>
      <c r="AQ215" s="447">
        <v>2.8836000000000008</v>
      </c>
      <c r="AR215" s="447">
        <v>2.8835999999999995</v>
      </c>
      <c r="AS215" s="447">
        <v>2.8836000000000004</v>
      </c>
      <c r="AT215" s="447">
        <v>2.8835999999999999</v>
      </c>
    </row>
    <row r="216" spans="1:46" x14ac:dyDescent="0.25">
      <c r="A216" s="283" t="s">
        <v>354</v>
      </c>
      <c r="B216" s="283"/>
      <c r="C216" s="283"/>
      <c r="D216" s="283"/>
      <c r="E216" s="143"/>
      <c r="F216" s="283" t="s">
        <v>950</v>
      </c>
      <c r="G216" s="283"/>
      <c r="H216" s="283"/>
      <c r="I216" s="297"/>
      <c r="J216" s="358"/>
      <c r="K216" s="358"/>
      <c r="L216" s="358"/>
      <c r="M216" s="358"/>
      <c r="N216" s="358"/>
      <c r="O216" s="358"/>
      <c r="P216" s="358"/>
      <c r="Q216" s="358"/>
      <c r="R216" s="358"/>
      <c r="S216" s="358"/>
      <c r="T216" s="358"/>
      <c r="U216" s="358"/>
      <c r="V216" s="358"/>
      <c r="W216" s="358"/>
      <c r="X216" s="358"/>
      <c r="Y216" s="358"/>
      <c r="Z216" s="358"/>
      <c r="AA216" s="358"/>
      <c r="AB216" s="358"/>
      <c r="AC216" s="358"/>
      <c r="AD216" s="358"/>
      <c r="AE216" s="358"/>
      <c r="AF216" s="358"/>
      <c r="AG216" s="358"/>
      <c r="AH216" s="358"/>
      <c r="AI216" s="358"/>
      <c r="AJ216" s="358"/>
      <c r="AK216" s="358"/>
      <c r="AL216" s="358"/>
      <c r="AM216" s="358"/>
      <c r="AN216" s="358"/>
      <c r="AO216" s="358"/>
      <c r="AP216" s="358"/>
      <c r="AQ216" s="358"/>
      <c r="AR216" s="358"/>
      <c r="AS216" s="358"/>
      <c r="AT216" s="358"/>
    </row>
    <row r="217" spans="1:46" x14ac:dyDescent="0.25">
      <c r="A217" s="283" t="s">
        <v>355</v>
      </c>
      <c r="B217" s="283"/>
      <c r="C217" s="283"/>
      <c r="D217" s="283"/>
      <c r="E217" s="143"/>
      <c r="F217" s="283"/>
      <c r="G217" s="283" t="s">
        <v>951</v>
      </c>
      <c r="H217" s="283"/>
      <c r="I217" s="297" t="s">
        <v>952</v>
      </c>
      <c r="J217" s="447" t="e">
        <f t="shared" ref="J217:N217" si="5">J236</f>
        <v>#DIV/0!</v>
      </c>
      <c r="K217" s="447" t="e">
        <f t="shared" si="5"/>
        <v>#DIV/0!</v>
      </c>
      <c r="L217" s="447" t="e">
        <f t="shared" si="5"/>
        <v>#DIV/0!</v>
      </c>
      <c r="M217" s="447" t="e">
        <f t="shared" si="5"/>
        <v>#DIV/0!</v>
      </c>
      <c r="N217" s="447" t="e">
        <f t="shared" si="5"/>
        <v>#DIV/0!</v>
      </c>
      <c r="O217" s="447">
        <v>2.8835999999999991</v>
      </c>
      <c r="P217" s="447">
        <v>2.8835999999999999</v>
      </c>
      <c r="Q217" s="447">
        <v>2.8835999999999999</v>
      </c>
      <c r="R217" s="447">
        <v>2.8835999999999999</v>
      </c>
      <c r="S217" s="447">
        <v>2.8835999999999995</v>
      </c>
      <c r="T217" s="447">
        <v>2.8835999999999995</v>
      </c>
      <c r="U217" s="447">
        <v>2.8836000000000004</v>
      </c>
      <c r="V217" s="447">
        <v>2.8835999999999991</v>
      </c>
      <c r="W217" s="447">
        <v>2.8836000000000017</v>
      </c>
      <c r="X217" s="447">
        <v>2.8836000000000008</v>
      </c>
      <c r="Y217" s="447">
        <v>2.8835999999999991</v>
      </c>
      <c r="Z217" s="447">
        <v>2.8836000000000013</v>
      </c>
      <c r="AA217" s="447">
        <v>2.8835999999999999</v>
      </c>
      <c r="AB217" s="447">
        <v>2.8835999999999999</v>
      </c>
      <c r="AC217" s="447">
        <v>2.8836000000000013</v>
      </c>
      <c r="AD217" s="447">
        <v>2.8835999999999999</v>
      </c>
      <c r="AE217" s="447">
        <v>2.8836000000000004</v>
      </c>
      <c r="AF217" s="447">
        <v>2.8835999999999995</v>
      </c>
      <c r="AG217" s="447">
        <v>2.8835999999999991</v>
      </c>
      <c r="AH217" s="447">
        <v>2.8836000000000004</v>
      </c>
      <c r="AI217" s="447">
        <v>2.8835999999999999</v>
      </c>
      <c r="AJ217" s="447">
        <v>2.8836000000000004</v>
      </c>
      <c r="AK217" s="447">
        <v>2.8836000000000008</v>
      </c>
      <c r="AL217" s="447">
        <v>2.8836000000000008</v>
      </c>
      <c r="AM217" s="447">
        <v>2.8836000000000004</v>
      </c>
      <c r="AN217" s="447">
        <v>2.8836000000000017</v>
      </c>
      <c r="AO217" s="447">
        <v>2.8836000000000008</v>
      </c>
      <c r="AP217" s="447">
        <v>2.8836000000000013</v>
      </c>
      <c r="AQ217" s="447">
        <v>2.8836000000000004</v>
      </c>
      <c r="AR217" s="447">
        <v>2.8835999999999995</v>
      </c>
      <c r="AS217" s="447">
        <v>2.8836000000000004</v>
      </c>
      <c r="AT217" s="447">
        <v>2.8835999999999999</v>
      </c>
    </row>
    <row r="218" spans="1:46" x14ac:dyDescent="0.25">
      <c r="A218" s="293" t="s">
        <v>356</v>
      </c>
      <c r="B218" s="293"/>
      <c r="C218" s="293"/>
      <c r="D218" s="293"/>
      <c r="E218" s="143"/>
      <c r="F218" s="293"/>
      <c r="G218" s="292" t="s">
        <v>953</v>
      </c>
      <c r="H218" s="292"/>
      <c r="I218" s="289"/>
      <c r="J218" s="358"/>
      <c r="K218" s="358"/>
      <c r="L218" s="358"/>
      <c r="M218" s="358"/>
      <c r="N218" s="358"/>
      <c r="O218" s="358"/>
      <c r="P218" s="358"/>
      <c r="Q218" s="358"/>
      <c r="R218" s="358"/>
      <c r="S218" s="358"/>
      <c r="T218" s="358"/>
      <c r="U218" s="358"/>
      <c r="V218" s="358"/>
      <c r="W218" s="358"/>
      <c r="X218" s="358"/>
      <c r="Y218" s="358"/>
      <c r="Z218" s="358"/>
      <c r="AA218" s="358"/>
      <c r="AB218" s="358"/>
      <c r="AC218" s="358"/>
      <c r="AD218" s="358"/>
      <c r="AE218" s="358"/>
      <c r="AF218" s="358"/>
      <c r="AG218" s="358"/>
      <c r="AH218" s="358"/>
      <c r="AI218" s="358"/>
      <c r="AJ218" s="358"/>
      <c r="AK218" s="358"/>
      <c r="AL218" s="358"/>
      <c r="AM218" s="358"/>
      <c r="AN218" s="358"/>
      <c r="AO218" s="358"/>
      <c r="AP218" s="358"/>
      <c r="AQ218" s="358"/>
      <c r="AR218" s="358"/>
      <c r="AS218" s="358"/>
      <c r="AT218" s="358"/>
    </row>
    <row r="219" spans="1:46" x14ac:dyDescent="0.25">
      <c r="A219" s="293"/>
      <c r="B219" s="293"/>
      <c r="C219" s="293"/>
      <c r="D219" s="293"/>
      <c r="E219" s="143"/>
      <c r="F219" s="293"/>
      <c r="G219" s="292" t="s">
        <v>991</v>
      </c>
      <c r="H219" s="292"/>
      <c r="I219" s="297" t="s">
        <v>956</v>
      </c>
      <c r="J219" s="447" t="e">
        <f t="shared" ref="J219:N219" si="6">J238</f>
        <v>#DIV/0!</v>
      </c>
      <c r="K219" s="447" t="e">
        <f t="shared" si="6"/>
        <v>#DIV/0!</v>
      </c>
      <c r="L219" s="447" t="e">
        <f t="shared" si="6"/>
        <v>#DIV/0!</v>
      </c>
      <c r="M219" s="447" t="e">
        <f t="shared" si="6"/>
        <v>#DIV/0!</v>
      </c>
      <c r="N219" s="447" t="e">
        <f t="shared" si="6"/>
        <v>#DIV/0!</v>
      </c>
      <c r="O219" s="447">
        <v>2.2000800000000011</v>
      </c>
      <c r="P219" s="447">
        <v>2.2000800000000003</v>
      </c>
      <c r="Q219" s="447">
        <v>2.2000799999999994</v>
      </c>
      <c r="R219" s="447">
        <v>2.2000800000000007</v>
      </c>
      <c r="S219" s="447">
        <v>2.2000800000000007</v>
      </c>
      <c r="T219" s="447">
        <v>2.2000800000000011</v>
      </c>
      <c r="U219" s="447">
        <v>2.2000800000000003</v>
      </c>
      <c r="V219" s="447">
        <v>2.2000800000000011</v>
      </c>
      <c r="W219" s="447">
        <v>2.2000799999999998</v>
      </c>
      <c r="X219" s="447">
        <v>2.2000800000000003</v>
      </c>
      <c r="Y219" s="447">
        <v>2.2000799999999989</v>
      </c>
      <c r="Z219" s="447">
        <v>2.2000800000000003</v>
      </c>
      <c r="AA219" s="447">
        <v>2.2000800000000003</v>
      </c>
      <c r="AB219" s="447">
        <v>2.2000800000000003</v>
      </c>
      <c r="AC219" s="447">
        <v>2.2000800000000003</v>
      </c>
      <c r="AD219" s="447">
        <v>2.2000800000000011</v>
      </c>
      <c r="AE219" s="447">
        <v>2.2000799999999998</v>
      </c>
      <c r="AF219" s="447">
        <v>2.2000799999999998</v>
      </c>
      <c r="AG219" s="447">
        <v>2.2000800000000003</v>
      </c>
      <c r="AH219" s="447">
        <v>2.2000800000000003</v>
      </c>
      <c r="AI219" s="447">
        <v>2.2000800000000003</v>
      </c>
      <c r="AJ219" s="447">
        <v>2.2000799999999998</v>
      </c>
      <c r="AK219" s="447">
        <v>2.2000800000000007</v>
      </c>
      <c r="AL219" s="447">
        <v>2.2000800000000007</v>
      </c>
      <c r="AM219" s="447">
        <v>2.2000800000000007</v>
      </c>
      <c r="AN219" s="447">
        <v>2.2000800000000003</v>
      </c>
      <c r="AO219" s="447">
        <v>2.2000799999999994</v>
      </c>
      <c r="AP219" s="447">
        <v>2.2000799999999994</v>
      </c>
      <c r="AQ219" s="447">
        <v>2.2000799999999998</v>
      </c>
      <c r="AR219" s="447">
        <v>2.2000799999999998</v>
      </c>
      <c r="AS219" s="447">
        <v>2.2000800000000007</v>
      </c>
      <c r="AT219" s="447">
        <v>2.2000800000000003</v>
      </c>
    </row>
    <row r="220" spans="1:46" x14ac:dyDescent="0.25">
      <c r="A220" s="293"/>
      <c r="B220" s="293"/>
      <c r="C220" s="293"/>
      <c r="D220" s="293"/>
      <c r="E220" s="143"/>
      <c r="F220" s="293"/>
      <c r="G220" s="292" t="s">
        <v>992</v>
      </c>
      <c r="H220" s="292"/>
      <c r="I220" s="297" t="s">
        <v>959</v>
      </c>
      <c r="J220" s="447" t="e">
        <f t="shared" ref="J220:N220" si="7">J239</f>
        <v>#DIV/0!</v>
      </c>
      <c r="K220" s="447" t="e">
        <f t="shared" si="7"/>
        <v>#DIV/0!</v>
      </c>
      <c r="L220" s="447" t="e">
        <f t="shared" si="7"/>
        <v>#DIV/0!</v>
      </c>
      <c r="M220" s="447" t="e">
        <f t="shared" si="7"/>
        <v>#DIV/0!</v>
      </c>
      <c r="N220" s="447" t="e">
        <f t="shared" si="7"/>
        <v>#DIV/0!</v>
      </c>
      <c r="O220" s="447">
        <v>2.2000799999999998</v>
      </c>
      <c r="P220" s="447">
        <v>2.2000800000000011</v>
      </c>
      <c r="Q220" s="447">
        <v>2.2000799999999998</v>
      </c>
      <c r="R220" s="447">
        <v>2.2000799999999998</v>
      </c>
      <c r="S220" s="447">
        <v>2.2000800000000011</v>
      </c>
      <c r="T220" s="447">
        <v>2.2000800000000003</v>
      </c>
      <c r="U220" s="447">
        <v>2.2000800000000003</v>
      </c>
      <c r="V220" s="447">
        <v>2.2000799999999994</v>
      </c>
      <c r="W220" s="447">
        <v>2.2000800000000007</v>
      </c>
      <c r="X220" s="447">
        <v>2.2000800000000003</v>
      </c>
      <c r="Y220" s="447">
        <v>2.2000799999999994</v>
      </c>
      <c r="Z220" s="447">
        <v>2.2000800000000007</v>
      </c>
      <c r="AA220" s="447">
        <v>2.2000799999999994</v>
      </c>
      <c r="AB220" s="447">
        <v>2.2000799999999998</v>
      </c>
      <c r="AC220" s="447">
        <v>2.2000799999999998</v>
      </c>
      <c r="AD220" s="447">
        <v>2.2000800000000016</v>
      </c>
      <c r="AE220" s="447">
        <v>2.2000800000000003</v>
      </c>
      <c r="AF220" s="447">
        <v>2.2000800000000003</v>
      </c>
      <c r="AG220" s="447">
        <v>2.2000800000000011</v>
      </c>
      <c r="AH220" s="447">
        <v>2.2000800000000007</v>
      </c>
      <c r="AI220" s="447">
        <v>2.2000800000000016</v>
      </c>
      <c r="AJ220" s="447">
        <v>2.2000799999999998</v>
      </c>
      <c r="AK220" s="447">
        <v>2.2000799999999994</v>
      </c>
      <c r="AL220" s="447">
        <v>2.2000800000000011</v>
      </c>
      <c r="AM220" s="447">
        <v>2.2000799999999994</v>
      </c>
      <c r="AN220" s="447">
        <v>2.2000799999999994</v>
      </c>
      <c r="AO220" s="447">
        <v>2.2000800000000007</v>
      </c>
      <c r="AP220" s="447">
        <v>2.2000800000000003</v>
      </c>
      <c r="AQ220" s="447">
        <v>2.2000799999999989</v>
      </c>
      <c r="AR220" s="447">
        <v>2.2000800000000007</v>
      </c>
      <c r="AS220" s="447">
        <v>2.2000800000000007</v>
      </c>
      <c r="AT220" s="447">
        <v>2.2000800000000007</v>
      </c>
    </row>
    <row r="221" spans="1:46" x14ac:dyDescent="0.25">
      <c r="A221" s="293"/>
      <c r="B221" s="293"/>
      <c r="C221" s="293"/>
      <c r="D221" s="293"/>
      <c r="E221" s="143"/>
      <c r="F221" s="293"/>
      <c r="G221" s="292" t="s">
        <v>993</v>
      </c>
      <c r="H221" s="292"/>
      <c r="I221" s="297" t="s">
        <v>962</v>
      </c>
      <c r="J221" s="447" t="e">
        <f t="shared" ref="J221:N221" si="8">J240</f>
        <v>#DIV/0!</v>
      </c>
      <c r="K221" s="447" t="e">
        <f t="shared" si="8"/>
        <v>#DIV/0!</v>
      </c>
      <c r="L221" s="447" t="e">
        <f t="shared" si="8"/>
        <v>#DIV/0!</v>
      </c>
      <c r="M221" s="447" t="e">
        <f t="shared" si="8"/>
        <v>#DIV/0!</v>
      </c>
      <c r="N221" s="447" t="e">
        <f t="shared" si="8"/>
        <v>#DIV/0!</v>
      </c>
      <c r="O221" s="447">
        <v>1.7088000000000005</v>
      </c>
      <c r="P221" s="447">
        <v>1.7088000000000005</v>
      </c>
      <c r="Q221" s="447">
        <v>1.7088000000000008</v>
      </c>
      <c r="R221" s="447">
        <v>1.7087999999999999</v>
      </c>
      <c r="S221" s="447">
        <v>1.708799999999999</v>
      </c>
      <c r="T221" s="447">
        <v>1.7088000000000001</v>
      </c>
      <c r="U221" s="447">
        <v>1.7088000000000008</v>
      </c>
      <c r="V221" s="447">
        <v>1.7087999999999992</v>
      </c>
      <c r="W221" s="447">
        <v>1.7088000000000001</v>
      </c>
      <c r="X221" s="447">
        <v>1.7087999999999999</v>
      </c>
      <c r="Y221" s="447">
        <v>1.7088000000000003</v>
      </c>
      <c r="Z221" s="447">
        <v>1.7088000000000003</v>
      </c>
      <c r="AA221" s="447">
        <v>1.7087999999999997</v>
      </c>
      <c r="AB221" s="447">
        <v>1.7088000000000012</v>
      </c>
      <c r="AC221" s="447">
        <v>1.7088000000000008</v>
      </c>
      <c r="AD221" s="447">
        <v>1.7088000000000003</v>
      </c>
      <c r="AE221" s="447">
        <v>1.708799999999999</v>
      </c>
      <c r="AF221" s="447">
        <v>1.708800000000001</v>
      </c>
      <c r="AG221" s="447">
        <v>1.7087999999999999</v>
      </c>
      <c r="AH221" s="447">
        <v>1.7087999999999992</v>
      </c>
      <c r="AI221" s="447">
        <v>1.7088000000000003</v>
      </c>
      <c r="AJ221" s="447">
        <v>1.708800000000001</v>
      </c>
      <c r="AK221" s="447">
        <v>1.7088000000000005</v>
      </c>
      <c r="AL221" s="447">
        <v>1.7088000000000005</v>
      </c>
      <c r="AM221" s="447">
        <v>1.7088000000000003</v>
      </c>
      <c r="AN221" s="447">
        <v>1.7088000000000008</v>
      </c>
      <c r="AO221" s="447">
        <v>1.7088000000000003</v>
      </c>
      <c r="AP221" s="447">
        <v>1.7088000000000005</v>
      </c>
      <c r="AQ221" s="447">
        <v>1.7087999999999997</v>
      </c>
      <c r="AR221" s="447">
        <v>1.7088000000000003</v>
      </c>
      <c r="AS221" s="447">
        <v>1.7088000000000003</v>
      </c>
      <c r="AT221" s="447">
        <v>1.7088000000000008</v>
      </c>
    </row>
    <row r="222" spans="1:46" x14ac:dyDescent="0.25">
      <c r="A222" s="293"/>
      <c r="B222" s="293"/>
      <c r="C222" s="293"/>
      <c r="D222" s="293"/>
      <c r="E222" s="143"/>
      <c r="F222" s="293"/>
      <c r="G222" s="292" t="s">
        <v>994</v>
      </c>
      <c r="H222" s="292"/>
      <c r="I222" s="297" t="s">
        <v>965</v>
      </c>
      <c r="J222" s="447" t="e">
        <f t="shared" ref="J222:N222" si="9">J241</f>
        <v>#DIV/0!</v>
      </c>
      <c r="K222" s="447" t="e">
        <f t="shared" si="9"/>
        <v>#DIV/0!</v>
      </c>
      <c r="L222" s="447" t="e">
        <f t="shared" si="9"/>
        <v>#DIV/0!</v>
      </c>
      <c r="M222" s="447" t="e">
        <f t="shared" si="9"/>
        <v>#DIV/0!</v>
      </c>
      <c r="N222" s="447" t="e">
        <f t="shared" si="9"/>
        <v>#DIV/0!</v>
      </c>
      <c r="O222" s="447"/>
      <c r="P222" s="447"/>
      <c r="Q222" s="447"/>
      <c r="R222" s="447"/>
      <c r="S222" s="447"/>
      <c r="T222" s="447"/>
      <c r="U222" s="447"/>
      <c r="V222" s="447"/>
      <c r="W222" s="447"/>
      <c r="X222" s="447"/>
      <c r="Y222" s="447"/>
      <c r="Z222" s="447"/>
      <c r="AA222" s="447"/>
      <c r="AB222" s="447"/>
      <c r="AC222" s="447"/>
      <c r="AD222" s="447"/>
      <c r="AE222" s="447"/>
      <c r="AF222" s="447"/>
      <c r="AG222" s="447"/>
      <c r="AH222" s="447"/>
      <c r="AI222" s="447"/>
      <c r="AJ222" s="447"/>
      <c r="AK222" s="447"/>
      <c r="AL222" s="447"/>
      <c r="AM222" s="447"/>
      <c r="AN222" s="447"/>
      <c r="AO222" s="447"/>
      <c r="AP222" s="447"/>
      <c r="AQ222" s="447"/>
      <c r="AR222" s="447"/>
      <c r="AS222" s="447"/>
      <c r="AT222" s="447"/>
    </row>
    <row r="223" spans="1:46" ht="30" x14ac:dyDescent="0.25">
      <c r="A223" s="293"/>
      <c r="B223" s="293"/>
      <c r="C223" s="293"/>
      <c r="D223" s="293"/>
      <c r="E223" s="143"/>
      <c r="F223" s="293"/>
      <c r="G223" s="292" t="s">
        <v>995</v>
      </c>
      <c r="H223" s="292"/>
      <c r="I223" s="297" t="s">
        <v>968</v>
      </c>
      <c r="J223" s="447" t="e">
        <f t="shared" ref="J223:N223" si="10">J242</f>
        <v>#DIV/0!</v>
      </c>
      <c r="K223" s="447" t="e">
        <f t="shared" si="10"/>
        <v>#DIV/0!</v>
      </c>
      <c r="L223" s="447" t="e">
        <f t="shared" si="10"/>
        <v>#DIV/0!</v>
      </c>
      <c r="M223" s="447" t="e">
        <f t="shared" si="10"/>
        <v>#DIV/0!</v>
      </c>
      <c r="N223" s="447" t="e">
        <f t="shared" si="10"/>
        <v>#DIV/0!</v>
      </c>
      <c r="O223" s="447"/>
      <c r="P223" s="447"/>
      <c r="Q223" s="447"/>
      <c r="R223" s="447"/>
      <c r="S223" s="447"/>
      <c r="T223" s="447"/>
      <c r="U223" s="447"/>
      <c r="V223" s="447"/>
      <c r="W223" s="447"/>
      <c r="X223" s="447"/>
      <c r="Y223" s="447"/>
      <c r="Z223" s="447"/>
      <c r="AA223" s="447"/>
      <c r="AB223" s="447"/>
      <c r="AC223" s="447"/>
      <c r="AD223" s="447"/>
      <c r="AE223" s="447"/>
      <c r="AF223" s="447"/>
      <c r="AG223" s="447"/>
      <c r="AH223" s="447"/>
      <c r="AI223" s="447"/>
      <c r="AJ223" s="447"/>
      <c r="AK223" s="447"/>
      <c r="AL223" s="447"/>
      <c r="AM223" s="447"/>
      <c r="AN223" s="447"/>
      <c r="AO223" s="447"/>
      <c r="AP223" s="447"/>
      <c r="AQ223" s="447"/>
      <c r="AR223" s="447"/>
      <c r="AS223" s="447"/>
      <c r="AT223" s="447"/>
    </row>
    <row r="224" spans="1:46" x14ac:dyDescent="0.25">
      <c r="A224" s="293"/>
      <c r="B224" s="293"/>
      <c r="C224" s="293"/>
      <c r="D224" s="293"/>
      <c r="E224" s="143"/>
      <c r="F224" s="293"/>
      <c r="G224" s="292"/>
      <c r="H224" s="292"/>
      <c r="I224" s="289"/>
      <c r="J224" s="351"/>
      <c r="K224" s="351"/>
      <c r="L224" s="351"/>
      <c r="M224" s="351"/>
      <c r="N224" s="351"/>
      <c r="O224" s="351"/>
      <c r="P224" s="351"/>
      <c r="Q224" s="351"/>
      <c r="R224" s="351"/>
      <c r="S224" s="351"/>
      <c r="T224" s="351"/>
      <c r="U224" s="351"/>
      <c r="V224" s="351"/>
      <c r="W224" s="351"/>
      <c r="X224" s="351"/>
      <c r="Y224" s="351"/>
      <c r="Z224" s="351"/>
      <c r="AA224" s="351"/>
      <c r="AB224" s="351"/>
      <c r="AC224" s="351"/>
      <c r="AD224" s="351"/>
      <c r="AE224" s="351"/>
      <c r="AF224" s="351"/>
      <c r="AG224" s="351"/>
      <c r="AH224" s="351"/>
      <c r="AI224" s="351"/>
      <c r="AJ224" s="351"/>
      <c r="AK224" s="351"/>
      <c r="AL224" s="351"/>
      <c r="AM224" s="351"/>
      <c r="AN224" s="351"/>
      <c r="AO224" s="351"/>
      <c r="AP224" s="351"/>
      <c r="AQ224" s="351"/>
      <c r="AR224" s="351"/>
      <c r="AS224" s="351"/>
      <c r="AT224" s="351"/>
    </row>
    <row r="225" spans="1:46" x14ac:dyDescent="0.25">
      <c r="A225" s="331" t="s">
        <v>417</v>
      </c>
      <c r="B225" s="288"/>
      <c r="C225" s="288"/>
      <c r="D225" s="338" t="s">
        <v>969</v>
      </c>
      <c r="E225" s="334"/>
      <c r="F225" s="334"/>
      <c r="G225" s="334"/>
      <c r="H225" s="334"/>
      <c r="I225" s="305" t="s">
        <v>970</v>
      </c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6"/>
      <c r="U225" s="356"/>
      <c r="V225" s="356"/>
      <c r="W225" s="356"/>
      <c r="X225" s="356"/>
      <c r="Y225" s="356"/>
      <c r="Z225" s="356"/>
      <c r="AA225" s="356"/>
      <c r="AB225" s="356"/>
      <c r="AC225" s="356"/>
      <c r="AD225" s="356"/>
      <c r="AE225" s="356"/>
      <c r="AF225" s="356"/>
      <c r="AG225" s="356"/>
      <c r="AH225" s="356"/>
      <c r="AI225" s="356"/>
      <c r="AJ225" s="356"/>
      <c r="AK225" s="356"/>
      <c r="AL225" s="356"/>
      <c r="AM225" s="356"/>
      <c r="AN225" s="356"/>
      <c r="AO225" s="356"/>
      <c r="AP225" s="356"/>
      <c r="AQ225" s="356"/>
      <c r="AR225" s="356"/>
      <c r="AS225" s="356"/>
      <c r="AT225" s="356"/>
    </row>
    <row r="226" spans="1:46" x14ac:dyDescent="0.25">
      <c r="A226" s="283" t="s">
        <v>418</v>
      </c>
      <c r="B226" s="283"/>
      <c r="C226" s="283"/>
      <c r="D226" s="2"/>
      <c r="E226" s="283" t="s">
        <v>971</v>
      </c>
      <c r="F226" s="2"/>
      <c r="G226" s="2"/>
      <c r="H226" s="2"/>
      <c r="I226" s="341"/>
      <c r="J226" s="358"/>
      <c r="K226" s="358"/>
      <c r="L226" s="358"/>
      <c r="M226" s="358"/>
      <c r="N226" s="358"/>
      <c r="O226" s="358"/>
      <c r="P226" s="358"/>
      <c r="Q226" s="358"/>
      <c r="R226" s="358"/>
      <c r="S226" s="358"/>
      <c r="T226" s="358"/>
      <c r="U226" s="358"/>
      <c r="V226" s="358"/>
      <c r="W226" s="358"/>
      <c r="X226" s="358"/>
      <c r="Y226" s="358"/>
      <c r="Z226" s="358"/>
      <c r="AA226" s="358"/>
      <c r="AB226" s="358"/>
      <c r="AC226" s="358"/>
      <c r="AD226" s="358"/>
      <c r="AE226" s="358"/>
      <c r="AF226" s="358"/>
      <c r="AG226" s="358"/>
      <c r="AH226" s="358"/>
      <c r="AI226" s="358"/>
      <c r="AJ226" s="358"/>
      <c r="AK226" s="358"/>
      <c r="AL226" s="358"/>
      <c r="AM226" s="358"/>
      <c r="AN226" s="358"/>
      <c r="AO226" s="358"/>
      <c r="AP226" s="358"/>
      <c r="AQ226" s="358"/>
      <c r="AR226" s="358"/>
      <c r="AS226" s="358"/>
      <c r="AT226" s="358"/>
    </row>
    <row r="227" spans="1:46" x14ac:dyDescent="0.25">
      <c r="A227" s="283" t="s">
        <v>419</v>
      </c>
      <c r="B227" s="283"/>
      <c r="C227" s="283"/>
      <c r="D227" s="283"/>
      <c r="E227" s="2"/>
      <c r="F227" s="283" t="s">
        <v>972</v>
      </c>
      <c r="G227" s="2"/>
      <c r="H227" s="2"/>
      <c r="I227" s="341"/>
      <c r="J227" s="447">
        <v>0</v>
      </c>
      <c r="K227" s="447">
        <v>0</v>
      </c>
      <c r="L227" s="447">
        <v>0</v>
      </c>
      <c r="M227" s="447">
        <v>0</v>
      </c>
      <c r="N227" s="447">
        <v>0</v>
      </c>
      <c r="O227" s="447">
        <v>0</v>
      </c>
      <c r="P227" s="447">
        <v>0</v>
      </c>
      <c r="Q227" s="447">
        <v>0</v>
      </c>
      <c r="R227" s="447">
        <v>0</v>
      </c>
      <c r="S227" s="447">
        <v>0</v>
      </c>
      <c r="T227" s="447">
        <v>0</v>
      </c>
      <c r="U227" s="447">
        <v>0</v>
      </c>
      <c r="V227" s="447">
        <v>0</v>
      </c>
      <c r="W227" s="447">
        <v>0</v>
      </c>
      <c r="X227" s="447">
        <v>0</v>
      </c>
      <c r="Y227" s="447">
        <v>0</v>
      </c>
      <c r="Z227" s="447">
        <v>0</v>
      </c>
      <c r="AA227" s="447">
        <v>0</v>
      </c>
      <c r="AB227" s="447">
        <v>0</v>
      </c>
      <c r="AC227" s="447">
        <v>0</v>
      </c>
      <c r="AD227" s="447">
        <v>0</v>
      </c>
      <c r="AE227" s="447">
        <v>0</v>
      </c>
      <c r="AF227" s="447">
        <v>0</v>
      </c>
      <c r="AG227" s="447">
        <v>0</v>
      </c>
      <c r="AH227" s="447">
        <v>0</v>
      </c>
      <c r="AI227" s="447">
        <v>0</v>
      </c>
      <c r="AJ227" s="447">
        <v>0</v>
      </c>
      <c r="AK227" s="447">
        <v>0</v>
      </c>
      <c r="AL227" s="447">
        <v>0</v>
      </c>
      <c r="AM227" s="447">
        <v>0</v>
      </c>
      <c r="AN227" s="447">
        <v>0</v>
      </c>
      <c r="AO227" s="447">
        <v>0</v>
      </c>
      <c r="AP227" s="447">
        <v>0</v>
      </c>
      <c r="AQ227" s="447">
        <v>0</v>
      </c>
      <c r="AR227" s="447">
        <v>0</v>
      </c>
      <c r="AS227" s="447">
        <v>0</v>
      </c>
      <c r="AT227" s="447">
        <v>0</v>
      </c>
    </row>
    <row r="228" spans="1:46" x14ac:dyDescent="0.25">
      <c r="A228" s="283" t="s">
        <v>420</v>
      </c>
      <c r="B228" s="283"/>
      <c r="C228" s="283"/>
      <c r="D228" s="283"/>
      <c r="E228" s="2"/>
      <c r="F228" s="283" t="s">
        <v>973</v>
      </c>
      <c r="G228" s="2"/>
      <c r="H228" s="2"/>
      <c r="I228" s="341"/>
      <c r="J228" s="358"/>
      <c r="K228" s="358"/>
      <c r="L228" s="358"/>
      <c r="M228" s="358"/>
      <c r="N228" s="358"/>
      <c r="O228" s="358"/>
      <c r="P228" s="358"/>
      <c r="Q228" s="358"/>
      <c r="R228" s="358"/>
      <c r="S228" s="358"/>
      <c r="T228" s="358"/>
      <c r="U228" s="358"/>
      <c r="V228" s="358"/>
      <c r="W228" s="358"/>
      <c r="X228" s="358"/>
      <c r="Y228" s="358"/>
      <c r="Z228" s="358"/>
      <c r="AA228" s="358"/>
      <c r="AB228" s="358"/>
      <c r="AC228" s="358"/>
      <c r="AD228" s="358"/>
      <c r="AE228" s="358"/>
      <c r="AF228" s="358"/>
      <c r="AG228" s="358"/>
      <c r="AH228" s="358"/>
      <c r="AI228" s="358"/>
      <c r="AJ228" s="358"/>
      <c r="AK228" s="358"/>
      <c r="AL228" s="358"/>
      <c r="AM228" s="358"/>
      <c r="AN228" s="358"/>
      <c r="AO228" s="358"/>
      <c r="AP228" s="358"/>
      <c r="AQ228" s="358"/>
      <c r="AR228" s="358"/>
      <c r="AS228" s="358"/>
      <c r="AT228" s="358"/>
    </row>
    <row r="229" spans="1:46" x14ac:dyDescent="0.25">
      <c r="A229" s="330" t="s">
        <v>974</v>
      </c>
      <c r="B229" s="283"/>
      <c r="C229" s="283"/>
      <c r="D229" s="283"/>
      <c r="E229" s="2"/>
      <c r="F229" s="283"/>
      <c r="G229" s="143" t="s">
        <v>936</v>
      </c>
      <c r="H229" s="143"/>
      <c r="I229" s="305" t="s">
        <v>937</v>
      </c>
      <c r="J229" s="447" t="e">
        <f>'5.3 nutrient amount'!J229/'5.1 Crops and Forage'!J229</f>
        <v>#DIV/0!</v>
      </c>
      <c r="K229" s="447" t="e">
        <f>'5.3 nutrient amount'!K229/'5.1 Crops and Forage'!K229</f>
        <v>#DIV/0!</v>
      </c>
      <c r="L229" s="447" t="e">
        <f>'5.3 nutrient amount'!L229/'5.1 Crops and Forage'!L229</f>
        <v>#DIV/0!</v>
      </c>
      <c r="M229" s="447" t="e">
        <f>'5.3 nutrient amount'!M229/'5.1 Crops and Forage'!M229</f>
        <v>#DIV/0!</v>
      </c>
      <c r="N229" s="447" t="e">
        <f>'5.3 nutrient amount'!N229/'5.1 Crops and Forage'!N229</f>
        <v>#DIV/0!</v>
      </c>
      <c r="O229" s="447">
        <v>1.4808970435509663</v>
      </c>
      <c r="P229" s="447">
        <v>1.4911970090089497</v>
      </c>
      <c r="Q229" s="447">
        <v>1.4453299437967733</v>
      </c>
      <c r="R229" s="447">
        <v>1.3869661215360767</v>
      </c>
      <c r="S229" s="447">
        <v>1.3710337202678198</v>
      </c>
      <c r="T229" s="447">
        <v>1.3576182812945745</v>
      </c>
      <c r="U229" s="447">
        <v>1.5193890522875257</v>
      </c>
      <c r="V229" s="447">
        <v>1.5212970464144355</v>
      </c>
      <c r="W229" s="447">
        <v>1.5541217928966029</v>
      </c>
      <c r="X229" s="447">
        <v>1.5587175585485209</v>
      </c>
      <c r="Y229" s="447">
        <v>1.6313719596905492</v>
      </c>
      <c r="Z229" s="447">
        <v>1.615156365970676</v>
      </c>
      <c r="AA229" s="447">
        <v>1.5741743738220624</v>
      </c>
      <c r="AB229" s="447">
        <v>1.5765890222458814</v>
      </c>
      <c r="AC229" s="447">
        <v>1.6136757211854988</v>
      </c>
      <c r="AD229" s="447">
        <v>1.568091330456733</v>
      </c>
      <c r="AE229" s="447">
        <v>1.6657239105264523</v>
      </c>
      <c r="AF229" s="447">
        <v>1.7407059677330881</v>
      </c>
      <c r="AG229" s="447">
        <v>1.7232074140584954</v>
      </c>
      <c r="AH229" s="447">
        <v>1.6481568025070998</v>
      </c>
      <c r="AI229" s="447">
        <v>1.6447516609236899</v>
      </c>
      <c r="AJ229" s="447">
        <v>1.6900434983898922</v>
      </c>
      <c r="AK229" s="447">
        <v>1.6508024039351459</v>
      </c>
      <c r="AL229" s="447">
        <v>1.7216543590311082</v>
      </c>
      <c r="AM229" s="447">
        <v>1.6913910219117041</v>
      </c>
      <c r="AN229" s="447">
        <v>1.7002129849239596</v>
      </c>
      <c r="AO229" s="447">
        <v>1.7236995457291782</v>
      </c>
      <c r="AP229" s="447">
        <v>1.6360048299332126</v>
      </c>
      <c r="AQ229" s="447">
        <v>1.7424130272879181</v>
      </c>
      <c r="AR229" s="447">
        <v>1.7055098880589818</v>
      </c>
      <c r="AS229" s="447">
        <v>1.7570704085886653</v>
      </c>
      <c r="AT229" s="447">
        <v>1.7478435367645944</v>
      </c>
    </row>
    <row r="230" spans="1:46" x14ac:dyDescent="0.25">
      <c r="A230" s="330" t="s">
        <v>975</v>
      </c>
      <c r="B230" s="283"/>
      <c r="C230" s="283"/>
      <c r="D230" s="283"/>
      <c r="E230" s="2"/>
      <c r="F230" s="283"/>
      <c r="G230" s="143" t="s">
        <v>939</v>
      </c>
      <c r="H230" s="143"/>
      <c r="I230" s="305" t="s">
        <v>940</v>
      </c>
      <c r="J230" s="447" t="e">
        <f>'5.3 nutrient amount'!J230/'5.1 Crops and Forage'!J230</f>
        <v>#DIV/0!</v>
      </c>
      <c r="K230" s="447" t="e">
        <f>'5.3 nutrient amount'!K230/'5.1 Crops and Forage'!K230</f>
        <v>#DIV/0!</v>
      </c>
      <c r="L230" s="447" t="e">
        <f>'5.3 nutrient amount'!L230/'5.1 Crops and Forage'!L230</f>
        <v>#DIV/0!</v>
      </c>
      <c r="M230" s="447" t="e">
        <f>'5.3 nutrient amount'!M230/'5.1 Crops and Forage'!M230</f>
        <v>#DIV/0!</v>
      </c>
      <c r="N230" s="447" t="e">
        <f>'5.3 nutrient amount'!N230/'5.1 Crops and Forage'!N230</f>
        <v>#DIV/0!</v>
      </c>
      <c r="O230" s="447">
        <v>2.8376956754985163</v>
      </c>
      <c r="P230" s="447">
        <v>2.8851089073748191</v>
      </c>
      <c r="Q230" s="447">
        <v>2.786291477877302</v>
      </c>
      <c r="R230" s="447">
        <v>3.0131691713640012</v>
      </c>
      <c r="S230" s="447">
        <v>2.7708580207633489</v>
      </c>
      <c r="T230" s="447">
        <v>2.7966324036473944</v>
      </c>
      <c r="U230" s="447">
        <v>2.590233965160837</v>
      </c>
      <c r="V230" s="447">
        <v>2.4677340392730027</v>
      </c>
      <c r="W230" s="447">
        <v>2.5179731283156239</v>
      </c>
      <c r="X230" s="447">
        <v>2.8108450755305441</v>
      </c>
      <c r="Y230" s="447">
        <v>2.8403977099769957</v>
      </c>
      <c r="Z230" s="447">
        <v>2.8287461563104843</v>
      </c>
      <c r="AA230" s="447">
        <v>2.4801198997194014</v>
      </c>
      <c r="AB230" s="447">
        <v>2.4175555990452162</v>
      </c>
      <c r="AC230" s="447">
        <v>2.2952493825952471</v>
      </c>
      <c r="AD230" s="447">
        <v>2.6551225441152457</v>
      </c>
      <c r="AE230" s="447">
        <v>2.3337551888806063</v>
      </c>
      <c r="AF230" s="447">
        <v>3.0252129794294267</v>
      </c>
      <c r="AG230" s="447">
        <v>3.111792670903299</v>
      </c>
      <c r="AH230" s="447">
        <v>3.2248835984452584</v>
      </c>
      <c r="AI230" s="447">
        <v>2.6989959567155521</v>
      </c>
      <c r="AJ230" s="447">
        <v>2.6989959567155521</v>
      </c>
      <c r="AK230" s="447">
        <v>2.7023987048307121</v>
      </c>
      <c r="AL230" s="447">
        <v>2.8230911989892986</v>
      </c>
      <c r="AM230" s="447">
        <v>2.5505172884100622</v>
      </c>
      <c r="AN230" s="447">
        <v>2.982961007857218</v>
      </c>
      <c r="AO230" s="447">
        <v>2.629846908329506</v>
      </c>
      <c r="AP230" s="447">
        <v>2.637583766568028</v>
      </c>
      <c r="AQ230" s="447">
        <v>2.7407879152736707</v>
      </c>
      <c r="AR230" s="447">
        <v>2.7521901132193101</v>
      </c>
      <c r="AS230" s="447">
        <v>2.8241001121023568</v>
      </c>
      <c r="AT230" s="447">
        <v>2.8564434583355833</v>
      </c>
    </row>
    <row r="231" spans="1:46" x14ac:dyDescent="0.25">
      <c r="A231" s="330" t="s">
        <v>976</v>
      </c>
      <c r="B231" s="283"/>
      <c r="C231" s="283"/>
      <c r="D231" s="283"/>
      <c r="E231" s="2"/>
      <c r="F231" s="283"/>
      <c r="G231" s="143" t="s">
        <v>942</v>
      </c>
      <c r="H231" s="143"/>
      <c r="I231" s="305" t="s">
        <v>943</v>
      </c>
      <c r="J231" s="447" t="e">
        <f>'5.3 nutrient amount'!J231/'5.1 Crops and Forage'!J231</f>
        <v>#DIV/0!</v>
      </c>
      <c r="K231" s="447" t="e">
        <f>'5.3 nutrient amount'!K231/'5.1 Crops and Forage'!K231</f>
        <v>#DIV/0!</v>
      </c>
      <c r="L231" s="447" t="e">
        <f>'5.3 nutrient amount'!L231/'5.1 Crops and Forage'!L231</f>
        <v>#DIV/0!</v>
      </c>
      <c r="M231" s="447" t="e">
        <f>'5.3 nutrient amount'!M231/'5.1 Crops and Forage'!M231</f>
        <v>#DIV/0!</v>
      </c>
      <c r="N231" s="447" t="e">
        <f>'5.3 nutrient amount'!N231/'5.1 Crops and Forage'!N231</f>
        <v>#DIV/0!</v>
      </c>
      <c r="O231" s="447">
        <v>0.64080000000000015</v>
      </c>
      <c r="P231" s="447">
        <v>0.64079999999999981</v>
      </c>
      <c r="Q231" s="447">
        <v>0.64080000000000015</v>
      </c>
      <c r="R231" s="447">
        <v>0.64079999999999993</v>
      </c>
      <c r="S231" s="447">
        <v>0.64080000000000015</v>
      </c>
      <c r="T231" s="447">
        <v>0.64079999999999993</v>
      </c>
      <c r="U231" s="447">
        <v>0.64080000000000015</v>
      </c>
      <c r="V231" s="447">
        <v>0.64080000000000004</v>
      </c>
      <c r="W231" s="447">
        <v>0.64080000000000004</v>
      </c>
      <c r="X231" s="447">
        <v>0.64080000000000015</v>
      </c>
      <c r="Y231" s="447">
        <v>0.64079999999999981</v>
      </c>
      <c r="Z231" s="447">
        <v>0.64079999999999993</v>
      </c>
      <c r="AA231" s="447">
        <v>0.64080000000000004</v>
      </c>
      <c r="AB231" s="447">
        <v>0.64080000000000015</v>
      </c>
      <c r="AC231" s="447">
        <v>0.64080000000000026</v>
      </c>
      <c r="AD231" s="447">
        <v>0.64079999999999993</v>
      </c>
      <c r="AE231" s="447">
        <v>0.64080000000000037</v>
      </c>
      <c r="AF231" s="447">
        <v>0.64080000000000015</v>
      </c>
      <c r="AG231" s="447">
        <v>0.64079999999999981</v>
      </c>
      <c r="AH231" s="447">
        <v>0.64080000000000026</v>
      </c>
      <c r="AI231" s="447">
        <v>0.64080000000000004</v>
      </c>
      <c r="AJ231" s="447">
        <v>0.64080000000000004</v>
      </c>
      <c r="AK231" s="447">
        <v>0.64080000000000004</v>
      </c>
      <c r="AL231" s="447">
        <v>0.64080000000000015</v>
      </c>
      <c r="AM231" s="447">
        <v>0.64079999999999993</v>
      </c>
      <c r="AN231" s="447">
        <v>0.64080000000000004</v>
      </c>
      <c r="AO231" s="447">
        <v>0.64079999999999981</v>
      </c>
      <c r="AP231" s="447">
        <v>0.64079999999999981</v>
      </c>
      <c r="AQ231" s="447">
        <v>0.64079999999999993</v>
      </c>
      <c r="AR231" s="447">
        <v>0.64079999999999993</v>
      </c>
      <c r="AS231" s="447">
        <v>0.64080000000000015</v>
      </c>
      <c r="AT231" s="447">
        <v>0.64080000000000004</v>
      </c>
    </row>
    <row r="232" spans="1:46" x14ac:dyDescent="0.25">
      <c r="A232" s="330" t="s">
        <v>977</v>
      </c>
      <c r="B232" s="283"/>
      <c r="C232" s="283"/>
      <c r="D232" s="283"/>
      <c r="E232" s="2"/>
      <c r="F232" s="283"/>
      <c r="G232" s="143" t="s">
        <v>945</v>
      </c>
      <c r="H232" s="143"/>
      <c r="I232" s="305" t="s">
        <v>946</v>
      </c>
      <c r="J232" s="447" t="e">
        <f>'5.3 nutrient amount'!J232/'5.1 Crops and Forage'!J232</f>
        <v>#DIV/0!</v>
      </c>
      <c r="K232" s="447" t="e">
        <f>'5.3 nutrient amount'!K232/'5.1 Crops and Forage'!K232</f>
        <v>#DIV/0!</v>
      </c>
      <c r="L232" s="447" t="e">
        <f>'5.3 nutrient amount'!L232/'5.1 Crops and Forage'!L232</f>
        <v>#DIV/0!</v>
      </c>
      <c r="M232" s="447" t="e">
        <f>'5.3 nutrient amount'!M232/'5.1 Crops and Forage'!M232</f>
        <v>#DIV/0!</v>
      </c>
      <c r="N232" s="447" t="e">
        <f>'5.3 nutrient amount'!N232/'5.1 Crops and Forage'!N232</f>
        <v>#DIV/0!</v>
      </c>
      <c r="O232" s="447"/>
      <c r="P232" s="447"/>
      <c r="Q232" s="447"/>
      <c r="R232" s="447"/>
      <c r="S232" s="447"/>
      <c r="T232" s="447"/>
      <c r="U232" s="447"/>
      <c r="V232" s="447"/>
      <c r="W232" s="447"/>
      <c r="X232" s="447"/>
      <c r="Y232" s="447"/>
      <c r="Z232" s="447"/>
      <c r="AA232" s="447"/>
      <c r="AB232" s="447"/>
      <c r="AC232" s="447"/>
      <c r="AD232" s="447"/>
      <c r="AE232" s="447"/>
      <c r="AF232" s="447"/>
      <c r="AG232" s="447"/>
      <c r="AH232" s="447"/>
      <c r="AI232" s="447"/>
      <c r="AJ232" s="447"/>
      <c r="AK232" s="447"/>
      <c r="AL232" s="447"/>
      <c r="AM232" s="447"/>
      <c r="AN232" s="447"/>
      <c r="AO232" s="447"/>
      <c r="AP232" s="447"/>
      <c r="AQ232" s="447"/>
      <c r="AR232" s="447"/>
      <c r="AS232" s="447"/>
      <c r="AT232" s="447"/>
    </row>
    <row r="233" spans="1:46" x14ac:dyDescent="0.25">
      <c r="A233" s="293" t="s">
        <v>421</v>
      </c>
      <c r="B233" s="293"/>
      <c r="C233" s="293"/>
      <c r="D233" s="2"/>
      <c r="E233" s="293" t="s">
        <v>978</v>
      </c>
      <c r="F233" s="293"/>
      <c r="G233" s="292"/>
      <c r="H233" s="292"/>
      <c r="I233" s="289"/>
      <c r="J233" s="358"/>
      <c r="K233" s="358"/>
      <c r="L233" s="358"/>
      <c r="M233" s="358"/>
      <c r="N233" s="358"/>
      <c r="O233" s="358"/>
      <c r="P233" s="358"/>
      <c r="Q233" s="358"/>
      <c r="R233" s="358"/>
      <c r="S233" s="358"/>
      <c r="T233" s="358"/>
      <c r="U233" s="358"/>
      <c r="V233" s="358"/>
      <c r="W233" s="358"/>
      <c r="X233" s="358"/>
      <c r="Y233" s="358"/>
      <c r="Z233" s="358"/>
      <c r="AA233" s="358"/>
      <c r="AB233" s="358"/>
      <c r="AC233" s="358"/>
      <c r="AD233" s="358"/>
      <c r="AE233" s="358"/>
      <c r="AF233" s="358"/>
      <c r="AG233" s="358"/>
      <c r="AH233" s="358"/>
      <c r="AI233" s="358"/>
      <c r="AJ233" s="358"/>
      <c r="AK233" s="358"/>
      <c r="AL233" s="358"/>
      <c r="AM233" s="358"/>
      <c r="AN233" s="358"/>
      <c r="AO233" s="358"/>
      <c r="AP233" s="358"/>
      <c r="AQ233" s="358"/>
      <c r="AR233" s="358"/>
      <c r="AS233" s="358"/>
      <c r="AT233" s="358"/>
    </row>
    <row r="234" spans="1:46" x14ac:dyDescent="0.25">
      <c r="A234" s="293" t="s">
        <v>422</v>
      </c>
      <c r="B234" s="293"/>
      <c r="C234" s="293"/>
      <c r="D234" s="293"/>
      <c r="E234" s="2"/>
      <c r="F234" s="293" t="s">
        <v>979</v>
      </c>
      <c r="G234" s="2"/>
      <c r="H234" s="2"/>
      <c r="I234" s="297" t="s">
        <v>949</v>
      </c>
      <c r="J234" s="447" t="e">
        <f>'5.3 nutrient amount'!J234/'5.1 Crops and Forage'!J234</f>
        <v>#DIV/0!</v>
      </c>
      <c r="K234" s="447" t="e">
        <f>'5.3 nutrient amount'!K234/'5.1 Crops and Forage'!K234</f>
        <v>#DIV/0!</v>
      </c>
      <c r="L234" s="447" t="e">
        <f>'5.3 nutrient amount'!L234/'5.1 Crops and Forage'!L234</f>
        <v>#DIV/0!</v>
      </c>
      <c r="M234" s="447" t="e">
        <f>'5.3 nutrient amount'!M234/'5.1 Crops and Forage'!M234</f>
        <v>#DIV/0!</v>
      </c>
      <c r="N234" s="447" t="e">
        <f>'5.3 nutrient amount'!N234/'5.1 Crops and Forage'!N234</f>
        <v>#DIV/0!</v>
      </c>
      <c r="O234" s="447">
        <v>2.8836000000000008</v>
      </c>
      <c r="P234" s="447">
        <v>2.8836000000000017</v>
      </c>
      <c r="Q234" s="447">
        <v>2.8835999999999991</v>
      </c>
      <c r="R234" s="447">
        <v>2.8836000000000004</v>
      </c>
      <c r="S234" s="447">
        <v>2.8836000000000008</v>
      </c>
      <c r="T234" s="447">
        <v>2.8835999999999999</v>
      </c>
      <c r="U234" s="447">
        <v>2.8836000000000004</v>
      </c>
      <c r="V234" s="447">
        <v>2.8835999999999999</v>
      </c>
      <c r="W234" s="447">
        <v>2.8836000000000004</v>
      </c>
      <c r="X234" s="447">
        <v>2.8836000000000004</v>
      </c>
      <c r="Y234" s="447">
        <v>2.8835999999999991</v>
      </c>
      <c r="Z234" s="447">
        <v>2.8836000000000004</v>
      </c>
      <c r="AA234" s="447">
        <v>2.8836000000000004</v>
      </c>
      <c r="AB234" s="447">
        <v>2.8836000000000008</v>
      </c>
      <c r="AC234" s="447">
        <v>2.8835999999999999</v>
      </c>
      <c r="AD234" s="447">
        <v>2.8836000000000004</v>
      </c>
      <c r="AE234" s="447">
        <v>2.8836000000000004</v>
      </c>
      <c r="AF234" s="447">
        <v>2.8835999999999995</v>
      </c>
      <c r="AG234" s="447">
        <v>2.8836000000000004</v>
      </c>
      <c r="AH234" s="447">
        <v>2.8835999999999999</v>
      </c>
      <c r="AI234" s="447">
        <v>2.8835999999999999</v>
      </c>
      <c r="AJ234" s="447">
        <v>2.8836000000000004</v>
      </c>
      <c r="AK234" s="447">
        <v>2.8835999999999995</v>
      </c>
      <c r="AL234" s="447">
        <v>2.8836000000000004</v>
      </c>
      <c r="AM234" s="447">
        <v>2.8836000000000004</v>
      </c>
      <c r="AN234" s="447">
        <v>2.8836000000000008</v>
      </c>
      <c r="AO234" s="447">
        <v>2.8835999999999995</v>
      </c>
      <c r="AP234" s="447">
        <v>2.8836000000000004</v>
      </c>
      <c r="AQ234" s="447">
        <v>2.8836000000000008</v>
      </c>
      <c r="AR234" s="447">
        <v>2.8835999999999995</v>
      </c>
      <c r="AS234" s="447">
        <v>2.8836000000000004</v>
      </c>
      <c r="AT234" s="447">
        <v>2.8835999999999999</v>
      </c>
    </row>
    <row r="235" spans="1:46" x14ac:dyDescent="0.25">
      <c r="A235" s="283" t="s">
        <v>423</v>
      </c>
      <c r="B235" s="283"/>
      <c r="C235" s="283"/>
      <c r="D235" s="283"/>
      <c r="E235" s="2"/>
      <c r="F235" s="283" t="s">
        <v>980</v>
      </c>
      <c r="G235" s="2"/>
      <c r="H235" s="2"/>
      <c r="I235" s="297"/>
      <c r="J235" s="358"/>
      <c r="K235" s="358"/>
      <c r="L235" s="358"/>
      <c r="M235" s="358"/>
      <c r="N235" s="358"/>
      <c r="O235" s="358"/>
      <c r="P235" s="358"/>
      <c r="Q235" s="358"/>
      <c r="R235" s="358"/>
      <c r="S235" s="358"/>
      <c r="T235" s="358"/>
      <c r="U235" s="358"/>
      <c r="V235" s="358"/>
      <c r="W235" s="358"/>
      <c r="X235" s="358"/>
      <c r="Y235" s="358"/>
      <c r="Z235" s="358"/>
      <c r="AA235" s="358"/>
      <c r="AB235" s="358"/>
      <c r="AC235" s="358"/>
      <c r="AD235" s="358"/>
      <c r="AE235" s="358"/>
      <c r="AF235" s="358"/>
      <c r="AG235" s="358"/>
      <c r="AH235" s="358"/>
      <c r="AI235" s="358"/>
      <c r="AJ235" s="358"/>
      <c r="AK235" s="358"/>
      <c r="AL235" s="358"/>
      <c r="AM235" s="358"/>
      <c r="AN235" s="358"/>
      <c r="AO235" s="358"/>
      <c r="AP235" s="358"/>
      <c r="AQ235" s="358"/>
      <c r="AR235" s="358"/>
      <c r="AS235" s="358"/>
      <c r="AT235" s="358"/>
    </row>
    <row r="236" spans="1:46" x14ac:dyDescent="0.25">
      <c r="A236" s="283" t="s">
        <v>424</v>
      </c>
      <c r="B236" s="283"/>
      <c r="C236" s="283"/>
      <c r="D236" s="283"/>
      <c r="E236" s="283"/>
      <c r="F236" s="2"/>
      <c r="G236" s="283" t="s">
        <v>981</v>
      </c>
      <c r="H236" s="283"/>
      <c r="I236" s="297" t="s">
        <v>952</v>
      </c>
      <c r="J236" s="447" t="e">
        <f>'5.3 nutrient amount'!J236/'5.1 Crops and Forage'!J236</f>
        <v>#DIV/0!</v>
      </c>
      <c r="K236" s="447" t="e">
        <f>'5.3 nutrient amount'!K236/'5.1 Crops and Forage'!K236</f>
        <v>#DIV/0!</v>
      </c>
      <c r="L236" s="447" t="e">
        <f>'5.3 nutrient amount'!L236/'5.1 Crops and Forage'!L236</f>
        <v>#DIV/0!</v>
      </c>
      <c r="M236" s="447" t="e">
        <f>'5.3 nutrient amount'!M236/'5.1 Crops and Forage'!M236</f>
        <v>#DIV/0!</v>
      </c>
      <c r="N236" s="447" t="e">
        <f>'5.3 nutrient amount'!N236/'5.1 Crops and Forage'!N236</f>
        <v>#DIV/0!</v>
      </c>
      <c r="O236" s="447">
        <v>2.8835999999999991</v>
      </c>
      <c r="P236" s="447">
        <v>2.8835999999999999</v>
      </c>
      <c r="Q236" s="447">
        <v>2.8835999999999999</v>
      </c>
      <c r="R236" s="447">
        <v>2.8835999999999999</v>
      </c>
      <c r="S236" s="447">
        <v>2.8835999999999995</v>
      </c>
      <c r="T236" s="447">
        <v>2.8835999999999995</v>
      </c>
      <c r="U236" s="447">
        <v>2.8836000000000004</v>
      </c>
      <c r="V236" s="447">
        <v>2.8835999999999991</v>
      </c>
      <c r="W236" s="447">
        <v>2.8836000000000017</v>
      </c>
      <c r="X236" s="447">
        <v>2.8836000000000008</v>
      </c>
      <c r="Y236" s="447">
        <v>2.8835999999999991</v>
      </c>
      <c r="Z236" s="447">
        <v>2.8836000000000013</v>
      </c>
      <c r="AA236" s="447">
        <v>2.8835999999999999</v>
      </c>
      <c r="AB236" s="447">
        <v>2.8835999999999999</v>
      </c>
      <c r="AC236" s="447">
        <v>2.8836000000000013</v>
      </c>
      <c r="AD236" s="447">
        <v>2.8835999999999999</v>
      </c>
      <c r="AE236" s="447">
        <v>2.8836000000000004</v>
      </c>
      <c r="AF236" s="447">
        <v>2.8835999999999995</v>
      </c>
      <c r="AG236" s="447">
        <v>2.8835999999999991</v>
      </c>
      <c r="AH236" s="447">
        <v>2.8836000000000004</v>
      </c>
      <c r="AI236" s="447">
        <v>2.8835999999999999</v>
      </c>
      <c r="AJ236" s="447">
        <v>2.8836000000000004</v>
      </c>
      <c r="AK236" s="447">
        <v>2.8836000000000008</v>
      </c>
      <c r="AL236" s="447">
        <v>2.8836000000000008</v>
      </c>
      <c r="AM236" s="447">
        <v>2.8836000000000004</v>
      </c>
      <c r="AN236" s="447">
        <v>2.8836000000000017</v>
      </c>
      <c r="AO236" s="447">
        <v>2.8836000000000008</v>
      </c>
      <c r="AP236" s="447">
        <v>2.8836000000000013</v>
      </c>
      <c r="AQ236" s="447">
        <v>2.8836000000000004</v>
      </c>
      <c r="AR236" s="447">
        <v>2.8835999999999995</v>
      </c>
      <c r="AS236" s="447">
        <v>2.8836000000000004</v>
      </c>
      <c r="AT236" s="447">
        <v>2.8835999999999999</v>
      </c>
    </row>
    <row r="237" spans="1:46" x14ac:dyDescent="0.25">
      <c r="A237" s="293" t="s">
        <v>425</v>
      </c>
      <c r="B237" s="293"/>
      <c r="C237" s="293"/>
      <c r="D237" s="293"/>
      <c r="E237" s="293"/>
      <c r="F237" s="143"/>
      <c r="G237" s="292" t="s">
        <v>982</v>
      </c>
      <c r="H237" s="292"/>
      <c r="I237" s="289"/>
      <c r="J237" s="358"/>
      <c r="K237" s="358"/>
      <c r="L237" s="358"/>
      <c r="M237" s="358"/>
      <c r="N237" s="358"/>
      <c r="O237" s="358"/>
      <c r="P237" s="358"/>
      <c r="Q237" s="358"/>
      <c r="R237" s="358"/>
      <c r="S237" s="358"/>
      <c r="T237" s="358"/>
      <c r="U237" s="358"/>
      <c r="V237" s="358"/>
      <c r="W237" s="358"/>
      <c r="X237" s="358"/>
      <c r="Y237" s="358"/>
      <c r="Z237" s="358"/>
      <c r="AA237" s="358"/>
      <c r="AB237" s="358"/>
      <c r="AC237" s="358"/>
      <c r="AD237" s="358"/>
      <c r="AE237" s="358"/>
      <c r="AF237" s="358"/>
      <c r="AG237" s="358"/>
      <c r="AH237" s="358"/>
      <c r="AI237" s="358"/>
      <c r="AJ237" s="358"/>
      <c r="AK237" s="358"/>
      <c r="AL237" s="358"/>
      <c r="AM237" s="358"/>
      <c r="AN237" s="358"/>
      <c r="AO237" s="358"/>
      <c r="AP237" s="358"/>
      <c r="AQ237" s="358"/>
      <c r="AR237" s="358"/>
      <c r="AS237" s="358"/>
      <c r="AT237" s="358"/>
    </row>
    <row r="238" spans="1:46" x14ac:dyDescent="0.25">
      <c r="A238" s="330" t="s">
        <v>983</v>
      </c>
      <c r="B238" s="293"/>
      <c r="C238" s="293"/>
      <c r="D238" s="293"/>
      <c r="E238" s="293"/>
      <c r="F238" s="293"/>
      <c r="G238" s="292" t="s">
        <v>991</v>
      </c>
      <c r="H238" s="292"/>
      <c r="I238" s="297" t="s">
        <v>956</v>
      </c>
      <c r="J238" s="447" t="e">
        <f>'5.3 nutrient amount'!J238/'5.1 Crops and Forage'!J238</f>
        <v>#DIV/0!</v>
      </c>
      <c r="K238" s="447" t="e">
        <f>'5.3 nutrient amount'!K238/'5.1 Crops and Forage'!K238</f>
        <v>#DIV/0!</v>
      </c>
      <c r="L238" s="447" t="e">
        <f>'5.3 nutrient amount'!L238/'5.1 Crops and Forage'!L238</f>
        <v>#DIV/0!</v>
      </c>
      <c r="M238" s="447" t="e">
        <f>'5.3 nutrient amount'!M238/'5.1 Crops and Forage'!M238</f>
        <v>#DIV/0!</v>
      </c>
      <c r="N238" s="447" t="e">
        <f>'5.3 nutrient amount'!N238/'5.1 Crops and Forage'!N238</f>
        <v>#DIV/0!</v>
      </c>
      <c r="O238" s="447">
        <v>2.2000800000000011</v>
      </c>
      <c r="P238" s="447">
        <v>2.2000800000000003</v>
      </c>
      <c r="Q238" s="447">
        <v>2.2000799999999994</v>
      </c>
      <c r="R238" s="447">
        <v>2.2000800000000007</v>
      </c>
      <c r="S238" s="447">
        <v>2.2000800000000007</v>
      </c>
      <c r="T238" s="447">
        <v>2.2000800000000011</v>
      </c>
      <c r="U238" s="447">
        <v>2.2000800000000003</v>
      </c>
      <c r="V238" s="447">
        <v>2.2000800000000011</v>
      </c>
      <c r="W238" s="447">
        <v>2.2000799999999998</v>
      </c>
      <c r="X238" s="447">
        <v>2.2000800000000003</v>
      </c>
      <c r="Y238" s="447">
        <v>2.2000799999999989</v>
      </c>
      <c r="Z238" s="447">
        <v>2.2000800000000003</v>
      </c>
      <c r="AA238" s="447">
        <v>2.2000800000000003</v>
      </c>
      <c r="AB238" s="447">
        <v>2.2000800000000003</v>
      </c>
      <c r="AC238" s="447">
        <v>2.2000800000000003</v>
      </c>
      <c r="AD238" s="447">
        <v>2.2000800000000011</v>
      </c>
      <c r="AE238" s="447">
        <v>2.2000799999999998</v>
      </c>
      <c r="AF238" s="447">
        <v>2.2000799999999998</v>
      </c>
      <c r="AG238" s="447">
        <v>2.2000800000000003</v>
      </c>
      <c r="AH238" s="447">
        <v>2.2000800000000003</v>
      </c>
      <c r="AI238" s="447">
        <v>2.2000800000000003</v>
      </c>
      <c r="AJ238" s="447">
        <v>2.2000799999999998</v>
      </c>
      <c r="AK238" s="447">
        <v>2.2000800000000007</v>
      </c>
      <c r="AL238" s="447">
        <v>2.2000800000000007</v>
      </c>
      <c r="AM238" s="447">
        <v>2.2000800000000007</v>
      </c>
      <c r="AN238" s="447">
        <v>2.2000800000000003</v>
      </c>
      <c r="AO238" s="447">
        <v>2.2000799999999994</v>
      </c>
      <c r="AP238" s="447">
        <v>2.2000799999999994</v>
      </c>
      <c r="AQ238" s="447">
        <v>2.2000799999999998</v>
      </c>
      <c r="AR238" s="447">
        <v>2.2000799999999998</v>
      </c>
      <c r="AS238" s="447">
        <v>2.2000800000000007</v>
      </c>
      <c r="AT238" s="447">
        <v>2.2000800000000003</v>
      </c>
    </row>
    <row r="239" spans="1:46" x14ac:dyDescent="0.25">
      <c r="A239" s="330" t="s">
        <v>984</v>
      </c>
      <c r="B239" s="283"/>
      <c r="C239" s="283"/>
      <c r="D239" s="283"/>
      <c r="E239" s="283"/>
      <c r="F239" s="283"/>
      <c r="G239" s="292" t="s">
        <v>992</v>
      </c>
      <c r="H239" s="292"/>
      <c r="I239" s="297" t="s">
        <v>959</v>
      </c>
      <c r="J239" s="447" t="e">
        <f>'5.3 nutrient amount'!J239/'5.1 Crops and Forage'!J239</f>
        <v>#DIV/0!</v>
      </c>
      <c r="K239" s="447" t="e">
        <f>'5.3 nutrient amount'!K239/'5.1 Crops and Forage'!K239</f>
        <v>#DIV/0!</v>
      </c>
      <c r="L239" s="447" t="e">
        <f>'5.3 nutrient amount'!L239/'5.1 Crops and Forage'!L239</f>
        <v>#DIV/0!</v>
      </c>
      <c r="M239" s="447" t="e">
        <f>'5.3 nutrient amount'!M239/'5.1 Crops and Forage'!M239</f>
        <v>#DIV/0!</v>
      </c>
      <c r="N239" s="447" t="e">
        <f>'5.3 nutrient amount'!N239/'5.1 Crops and Forage'!N239</f>
        <v>#DIV/0!</v>
      </c>
      <c r="O239" s="447">
        <v>2.2000799999999998</v>
      </c>
      <c r="P239" s="447">
        <v>2.2000800000000011</v>
      </c>
      <c r="Q239" s="447">
        <v>2.2000799999999998</v>
      </c>
      <c r="R239" s="447">
        <v>2.2000799999999998</v>
      </c>
      <c r="S239" s="447">
        <v>2.2000800000000011</v>
      </c>
      <c r="T239" s="447">
        <v>2.2000800000000003</v>
      </c>
      <c r="U239" s="447">
        <v>2.2000800000000003</v>
      </c>
      <c r="V239" s="447">
        <v>2.2000799999999994</v>
      </c>
      <c r="W239" s="447">
        <v>2.2000800000000007</v>
      </c>
      <c r="X239" s="447">
        <v>2.2000800000000003</v>
      </c>
      <c r="Y239" s="447">
        <v>2.2000799999999994</v>
      </c>
      <c r="Z239" s="447">
        <v>2.2000800000000007</v>
      </c>
      <c r="AA239" s="447">
        <v>2.2000799999999994</v>
      </c>
      <c r="AB239" s="447">
        <v>2.2000799999999998</v>
      </c>
      <c r="AC239" s="447">
        <v>2.2000799999999998</v>
      </c>
      <c r="AD239" s="447">
        <v>2.2000800000000016</v>
      </c>
      <c r="AE239" s="447">
        <v>2.2000800000000003</v>
      </c>
      <c r="AF239" s="447">
        <v>2.2000800000000003</v>
      </c>
      <c r="AG239" s="447">
        <v>2.2000800000000011</v>
      </c>
      <c r="AH239" s="447">
        <v>2.2000800000000007</v>
      </c>
      <c r="AI239" s="447">
        <v>2.2000800000000016</v>
      </c>
      <c r="AJ239" s="447">
        <v>2.2000799999999998</v>
      </c>
      <c r="AK239" s="447">
        <v>2.2000799999999994</v>
      </c>
      <c r="AL239" s="447">
        <v>2.2000800000000011</v>
      </c>
      <c r="AM239" s="447">
        <v>2.2000799999999994</v>
      </c>
      <c r="AN239" s="447">
        <v>2.2000799999999994</v>
      </c>
      <c r="AO239" s="447">
        <v>2.2000800000000007</v>
      </c>
      <c r="AP239" s="447">
        <v>2.2000800000000003</v>
      </c>
      <c r="AQ239" s="447">
        <v>2.2000799999999989</v>
      </c>
      <c r="AR239" s="447">
        <v>2.2000800000000007</v>
      </c>
      <c r="AS239" s="447">
        <v>2.2000800000000007</v>
      </c>
      <c r="AT239" s="447">
        <v>2.2000800000000007</v>
      </c>
    </row>
    <row r="240" spans="1:46" x14ac:dyDescent="0.25">
      <c r="A240" s="330" t="s">
        <v>985</v>
      </c>
      <c r="B240" s="283"/>
      <c r="C240" s="283"/>
      <c r="D240" s="283"/>
      <c r="E240" s="283"/>
      <c r="F240" s="283"/>
      <c r="G240" s="292" t="s">
        <v>993</v>
      </c>
      <c r="H240" s="292"/>
      <c r="I240" s="297" t="s">
        <v>962</v>
      </c>
      <c r="J240" s="447" t="e">
        <f>'5.3 nutrient amount'!J240/'5.1 Crops and Forage'!J240</f>
        <v>#DIV/0!</v>
      </c>
      <c r="K240" s="447" t="e">
        <f>'5.3 nutrient amount'!K240/'5.1 Crops and Forage'!K240</f>
        <v>#DIV/0!</v>
      </c>
      <c r="L240" s="447" t="e">
        <f>'5.3 nutrient amount'!L240/'5.1 Crops and Forage'!L240</f>
        <v>#DIV/0!</v>
      </c>
      <c r="M240" s="447" t="e">
        <f>'5.3 nutrient amount'!M240/'5.1 Crops and Forage'!M240</f>
        <v>#DIV/0!</v>
      </c>
      <c r="N240" s="447" t="e">
        <f>'5.3 nutrient amount'!N240/'5.1 Crops and Forage'!N240</f>
        <v>#DIV/0!</v>
      </c>
      <c r="O240" s="447">
        <v>1.7088000000000005</v>
      </c>
      <c r="P240" s="447">
        <v>1.7088000000000005</v>
      </c>
      <c r="Q240" s="447">
        <v>1.7088000000000008</v>
      </c>
      <c r="R240" s="447">
        <v>1.7087999999999999</v>
      </c>
      <c r="S240" s="447">
        <v>1.708799999999999</v>
      </c>
      <c r="T240" s="447">
        <v>1.7088000000000001</v>
      </c>
      <c r="U240" s="447">
        <v>1.7088000000000008</v>
      </c>
      <c r="V240" s="447">
        <v>1.7087999999999992</v>
      </c>
      <c r="W240" s="447">
        <v>1.7088000000000001</v>
      </c>
      <c r="X240" s="447">
        <v>1.7087999999999999</v>
      </c>
      <c r="Y240" s="447">
        <v>1.7088000000000003</v>
      </c>
      <c r="Z240" s="447">
        <v>1.7088000000000003</v>
      </c>
      <c r="AA240" s="447">
        <v>1.7087999999999997</v>
      </c>
      <c r="AB240" s="447">
        <v>1.7088000000000012</v>
      </c>
      <c r="AC240" s="447">
        <v>1.7088000000000008</v>
      </c>
      <c r="AD240" s="447">
        <v>1.7088000000000003</v>
      </c>
      <c r="AE240" s="447">
        <v>1.708799999999999</v>
      </c>
      <c r="AF240" s="447">
        <v>1.708800000000001</v>
      </c>
      <c r="AG240" s="447">
        <v>1.7087999999999999</v>
      </c>
      <c r="AH240" s="447">
        <v>1.7087999999999992</v>
      </c>
      <c r="AI240" s="447">
        <v>1.7088000000000003</v>
      </c>
      <c r="AJ240" s="447">
        <v>1.708800000000001</v>
      </c>
      <c r="AK240" s="447">
        <v>1.7088000000000005</v>
      </c>
      <c r="AL240" s="447">
        <v>1.7088000000000005</v>
      </c>
      <c r="AM240" s="447">
        <v>1.7088000000000003</v>
      </c>
      <c r="AN240" s="447">
        <v>1.7088000000000008</v>
      </c>
      <c r="AO240" s="447">
        <v>1.7088000000000003</v>
      </c>
      <c r="AP240" s="447">
        <v>1.7088000000000005</v>
      </c>
      <c r="AQ240" s="447">
        <v>1.7087999999999997</v>
      </c>
      <c r="AR240" s="447">
        <v>1.7088000000000003</v>
      </c>
      <c r="AS240" s="447">
        <v>1.7088000000000003</v>
      </c>
      <c r="AT240" s="447">
        <v>1.7088000000000008</v>
      </c>
    </row>
    <row r="241" spans="1:46" x14ac:dyDescent="0.25">
      <c r="A241" s="330" t="s">
        <v>986</v>
      </c>
      <c r="B241" s="283"/>
      <c r="C241" s="283"/>
      <c r="D241" s="283"/>
      <c r="E241" s="283"/>
      <c r="F241" s="283"/>
      <c r="G241" s="292" t="s">
        <v>994</v>
      </c>
      <c r="H241" s="292"/>
      <c r="I241" s="297" t="s">
        <v>965</v>
      </c>
      <c r="J241" s="447" t="e">
        <f>'5.3 nutrient amount'!J241/'5.1 Crops and Forage'!J241</f>
        <v>#DIV/0!</v>
      </c>
      <c r="K241" s="447" t="e">
        <f>'5.3 nutrient amount'!K241/'5.1 Crops and Forage'!K241</f>
        <v>#DIV/0!</v>
      </c>
      <c r="L241" s="447" t="e">
        <f>'5.3 nutrient amount'!L241/'5.1 Crops and Forage'!L241</f>
        <v>#DIV/0!</v>
      </c>
      <c r="M241" s="447" t="e">
        <f>'5.3 nutrient amount'!M241/'5.1 Crops and Forage'!M241</f>
        <v>#DIV/0!</v>
      </c>
      <c r="N241" s="447" t="e">
        <f>'5.3 nutrient amount'!N241/'5.1 Crops and Forage'!N241</f>
        <v>#DIV/0!</v>
      </c>
      <c r="O241" s="447"/>
      <c r="P241" s="447"/>
      <c r="Q241" s="447"/>
      <c r="R241" s="447"/>
      <c r="S241" s="447"/>
      <c r="T241" s="447"/>
      <c r="U241" s="447"/>
      <c r="V241" s="447"/>
      <c r="W241" s="447"/>
      <c r="X241" s="447"/>
      <c r="Y241" s="447"/>
      <c r="Z241" s="447"/>
      <c r="AA241" s="447"/>
      <c r="AB241" s="447"/>
      <c r="AC241" s="447"/>
      <c r="AD241" s="447"/>
      <c r="AE241" s="447"/>
      <c r="AF241" s="447"/>
      <c r="AG241" s="447"/>
      <c r="AH241" s="447"/>
      <c r="AI241" s="447"/>
      <c r="AJ241" s="447"/>
      <c r="AK241" s="447"/>
      <c r="AL241" s="447"/>
      <c r="AM241" s="447"/>
      <c r="AN241" s="447"/>
      <c r="AO241" s="447"/>
      <c r="AP241" s="447"/>
      <c r="AQ241" s="447"/>
      <c r="AR241" s="447"/>
      <c r="AS241" s="447"/>
      <c r="AT241" s="447"/>
    </row>
    <row r="242" spans="1:46" ht="30" x14ac:dyDescent="0.25">
      <c r="A242" s="330" t="s">
        <v>987</v>
      </c>
      <c r="B242" s="283"/>
      <c r="C242" s="283"/>
      <c r="D242" s="283"/>
      <c r="E242" s="283"/>
      <c r="F242" s="283"/>
      <c r="G242" s="292" t="s">
        <v>995</v>
      </c>
      <c r="H242" s="292"/>
      <c r="I242" s="297" t="s">
        <v>968</v>
      </c>
      <c r="J242" s="447" t="e">
        <f>'5.3 nutrient amount'!J242/'5.1 Crops and Forage'!J242</f>
        <v>#DIV/0!</v>
      </c>
      <c r="K242" s="447" t="e">
        <f>'5.3 nutrient amount'!K242/'5.1 Crops and Forage'!K242</f>
        <v>#DIV/0!</v>
      </c>
      <c r="L242" s="447" t="e">
        <f>'5.3 nutrient amount'!L242/'5.1 Crops and Forage'!L242</f>
        <v>#DIV/0!</v>
      </c>
      <c r="M242" s="447" t="e">
        <f>'5.3 nutrient amount'!M242/'5.1 Crops and Forage'!M242</f>
        <v>#DIV/0!</v>
      </c>
      <c r="N242" s="447" t="e">
        <f>'5.3 nutrient amount'!N242/'5.1 Crops and Forage'!N242</f>
        <v>#DIV/0!</v>
      </c>
      <c r="O242" s="447"/>
      <c r="P242" s="447"/>
      <c r="Q242" s="447"/>
      <c r="R242" s="447"/>
      <c r="S242" s="447"/>
      <c r="T242" s="447"/>
      <c r="U242" s="447"/>
      <c r="V242" s="447"/>
      <c r="W242" s="447"/>
      <c r="X242" s="447"/>
      <c r="Y242" s="447"/>
      <c r="Z242" s="447"/>
      <c r="AA242" s="447"/>
      <c r="AB242" s="447"/>
      <c r="AC242" s="447"/>
      <c r="AD242" s="447"/>
      <c r="AE242" s="447"/>
      <c r="AF242" s="447"/>
      <c r="AG242" s="447"/>
      <c r="AH242" s="447"/>
      <c r="AI242" s="447"/>
      <c r="AJ242" s="447"/>
      <c r="AK242" s="447"/>
      <c r="AL242" s="447"/>
      <c r="AM242" s="447"/>
      <c r="AN242" s="447"/>
      <c r="AO242" s="447"/>
      <c r="AP242" s="447"/>
      <c r="AQ242" s="447"/>
      <c r="AR242" s="447"/>
      <c r="AS242" s="447"/>
      <c r="AT242" s="447"/>
    </row>
  </sheetData>
  <mergeCells count="1">
    <mergeCell ref="AL1:AP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28" fitToWidth="2" orientation="landscape" r:id="rId1"/>
  <headerFooter alignWithMargins="0">
    <oddHeader>&amp;LCOUNTRY:        ESPAÑA</oddHeader>
    <oddFooter>&amp;R&amp;"Times,Normal"&amp;D</oddFooter>
  </headerFooter>
  <ignoredErrors>
    <ignoredError sqref="J2:U2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tabColor rgb="FF0000FF"/>
    <pageSetUpPr fitToPage="1"/>
  </sheetPr>
  <dimension ref="A1:AT267"/>
  <sheetViews>
    <sheetView zoomScale="85" zoomScaleNormal="85" zoomScaleSheetLayoutView="70" workbookViewId="0">
      <pane xSplit="7" ySplit="2" topLeftCell="H3" activePane="bottomRight" state="frozen"/>
      <selection activeCell="CJ41" sqref="CJ41"/>
      <selection pane="topRight" activeCell="CJ41" sqref="CJ41"/>
      <selection pane="bottomLeft" activeCell="CJ41" sqref="CJ41"/>
      <selection pane="bottomRight" activeCell="H3" sqref="H3"/>
    </sheetView>
  </sheetViews>
  <sheetFormatPr baseColWidth="10" defaultColWidth="9.140625" defaultRowHeight="15" outlineLevelCol="1" x14ac:dyDescent="0.25"/>
  <cols>
    <col min="1" max="1" width="12" style="137" customWidth="1"/>
    <col min="2" max="3" width="3" style="137" customWidth="1"/>
    <col min="4" max="6" width="2.28515625" style="137" customWidth="1"/>
    <col min="7" max="7" width="30.85546875" style="148" customWidth="1"/>
    <col min="8" max="8" width="11" style="563" customWidth="1"/>
    <col min="9" max="9" width="39" style="563" customWidth="1"/>
    <col min="10" max="14" width="8.7109375" style="144" hidden="1" customWidth="1" outlineLevel="1"/>
    <col min="15" max="15" width="7.7109375" style="140" bestFit="1" customWidth="1" collapsed="1"/>
    <col min="16" max="20" width="7.7109375" style="140" bestFit="1" customWidth="1"/>
    <col min="21" max="21" width="7.7109375" style="140" bestFit="1" customWidth="1" collapsed="1"/>
    <col min="22" max="25" width="7.7109375" style="140" bestFit="1" customWidth="1"/>
    <col min="26" max="27" width="7.7109375" style="140" bestFit="1" customWidth="1" collapsed="1"/>
    <col min="28" max="40" width="7.7109375" style="140" bestFit="1" customWidth="1"/>
    <col min="41" max="42" width="7.7109375" style="140" bestFit="1" customWidth="1" outlineLevel="1"/>
    <col min="43" max="46" width="7.7109375" style="140" customWidth="1" outlineLevel="1"/>
    <col min="47" max="16384" width="9.140625" style="140"/>
  </cols>
  <sheetData>
    <row r="1" spans="1:46" s="132" customFormat="1" ht="14.25" x14ac:dyDescent="0.2">
      <c r="A1" s="129" t="s">
        <v>608</v>
      </c>
      <c r="B1" s="129"/>
      <c r="C1" s="129"/>
      <c r="D1" s="130"/>
      <c r="E1" s="130"/>
      <c r="F1" s="130"/>
      <c r="G1" s="130"/>
      <c r="H1" s="562"/>
      <c r="I1" s="562"/>
      <c r="J1" s="100"/>
      <c r="K1" s="100"/>
      <c r="L1" s="100"/>
      <c r="O1" s="400"/>
      <c r="P1" s="400"/>
      <c r="Q1" s="400"/>
      <c r="R1" s="400"/>
      <c r="S1" s="400"/>
      <c r="T1" s="400"/>
      <c r="U1" s="400"/>
      <c r="V1" s="400"/>
      <c r="W1" s="400"/>
      <c r="X1" s="400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L1" s="612" t="s">
        <v>641</v>
      </c>
      <c r="AM1" s="612"/>
      <c r="AN1" s="612"/>
      <c r="AO1" s="612"/>
      <c r="AP1" s="612"/>
      <c r="AQ1" s="590"/>
      <c r="AR1" s="590"/>
      <c r="AS1" s="590"/>
      <c r="AT1" s="590"/>
    </row>
    <row r="2" spans="1:46" s="134" customFormat="1" ht="28.5" x14ac:dyDescent="0.2">
      <c r="A2" s="101" t="s">
        <v>190</v>
      </c>
      <c r="B2" s="101"/>
      <c r="C2" s="101"/>
      <c r="D2" s="102"/>
      <c r="E2" s="102"/>
      <c r="F2" s="102" t="s">
        <v>1</v>
      </c>
      <c r="G2" s="102"/>
      <c r="H2" s="480" t="s">
        <v>2</v>
      </c>
      <c r="I2" s="250" t="s">
        <v>0</v>
      </c>
      <c r="J2" s="437" t="s">
        <v>3</v>
      </c>
      <c r="K2" s="437" t="s">
        <v>4</v>
      </c>
      <c r="L2" s="437" t="s">
        <v>5</v>
      </c>
      <c r="M2" s="437" t="s">
        <v>6</v>
      </c>
      <c r="N2" s="437" t="s">
        <v>7</v>
      </c>
      <c r="O2" s="93" t="s">
        <v>8</v>
      </c>
      <c r="P2" s="93" t="s">
        <v>9</v>
      </c>
      <c r="Q2" s="93" t="s">
        <v>10</v>
      </c>
      <c r="R2" s="93" t="s">
        <v>11</v>
      </c>
      <c r="S2" s="93" t="s">
        <v>12</v>
      </c>
      <c r="T2" s="93" t="s">
        <v>13</v>
      </c>
      <c r="U2" s="93" t="s">
        <v>14</v>
      </c>
      <c r="V2" s="93">
        <v>1997</v>
      </c>
      <c r="W2" s="93">
        <v>1998</v>
      </c>
      <c r="X2" s="93">
        <v>1999</v>
      </c>
      <c r="Y2" s="93">
        <v>2000</v>
      </c>
      <c r="Z2" s="93">
        <v>2001</v>
      </c>
      <c r="AA2" s="93">
        <v>2002</v>
      </c>
      <c r="AB2" s="93">
        <v>2003</v>
      </c>
      <c r="AC2" s="93">
        <v>2004</v>
      </c>
      <c r="AD2" s="93">
        <v>2005</v>
      </c>
      <c r="AE2" s="93">
        <v>2006</v>
      </c>
      <c r="AF2" s="93">
        <v>2007</v>
      </c>
      <c r="AG2" s="93">
        <v>2008</v>
      </c>
      <c r="AH2" s="93">
        <v>2009</v>
      </c>
      <c r="AI2" s="93">
        <v>2010</v>
      </c>
      <c r="AJ2" s="93">
        <v>2011</v>
      </c>
      <c r="AK2" s="93">
        <v>2012</v>
      </c>
      <c r="AL2" s="93">
        <v>2013</v>
      </c>
      <c r="AM2" s="93">
        <v>2014</v>
      </c>
      <c r="AN2" s="93">
        <v>2015</v>
      </c>
      <c r="AO2" s="93">
        <v>2016</v>
      </c>
      <c r="AP2" s="93">
        <v>2017</v>
      </c>
      <c r="AQ2" s="93">
        <v>2018</v>
      </c>
      <c r="AR2" s="93">
        <v>2019</v>
      </c>
      <c r="AS2" s="93">
        <v>2020</v>
      </c>
      <c r="AT2" s="93">
        <v>2021</v>
      </c>
    </row>
    <row r="3" spans="1:46" s="136" customFormat="1" x14ac:dyDescent="0.25">
      <c r="A3" s="273" t="s">
        <v>663</v>
      </c>
      <c r="B3" s="274"/>
      <c r="C3" s="275" t="s">
        <v>664</v>
      </c>
      <c r="D3" s="276"/>
      <c r="E3" s="276"/>
      <c r="F3" s="275"/>
      <c r="G3" s="274"/>
      <c r="H3" s="274"/>
      <c r="I3" s="342"/>
      <c r="J3" s="487">
        <f t="shared" ref="J3:AL3" si="0">J5+J181</f>
        <v>0</v>
      </c>
      <c r="K3" s="487">
        <f t="shared" si="0"/>
        <v>0</v>
      </c>
      <c r="L3" s="487">
        <f t="shared" si="0"/>
        <v>0</v>
      </c>
      <c r="M3" s="487">
        <f t="shared" si="0"/>
        <v>0</v>
      </c>
      <c r="N3" s="487">
        <f t="shared" si="0"/>
        <v>0</v>
      </c>
      <c r="O3" s="487">
        <f t="shared" si="0"/>
        <v>199920.49928844324</v>
      </c>
      <c r="P3" s="487">
        <f t="shared" si="0"/>
        <v>194942.12108473715</v>
      </c>
      <c r="Q3" s="487">
        <f t="shared" si="0"/>
        <v>176479.80204354518</v>
      </c>
      <c r="R3" s="487">
        <f t="shared" si="0"/>
        <v>185035.77857685846</v>
      </c>
      <c r="S3" s="487">
        <f t="shared" si="0"/>
        <v>170056.70728755495</v>
      </c>
      <c r="T3" s="487">
        <f t="shared" si="0"/>
        <v>142905.9520844057</v>
      </c>
      <c r="U3" s="487">
        <f t="shared" si="0"/>
        <v>216416.11679043551</v>
      </c>
      <c r="V3" s="487">
        <f t="shared" si="0"/>
        <v>209316.59738565984</v>
      </c>
      <c r="W3" s="487">
        <f t="shared" si="0"/>
        <v>222158.85887840978</v>
      </c>
      <c r="X3" s="487">
        <f t="shared" si="0"/>
        <v>196096.58166717461</v>
      </c>
      <c r="Y3" s="487">
        <f t="shared" si="0"/>
        <v>231092.04990456591</v>
      </c>
      <c r="Z3" s="487">
        <f t="shared" si="0"/>
        <v>202285.00984517662</v>
      </c>
      <c r="AA3" s="487">
        <f t="shared" si="0"/>
        <v>215876.97949890545</v>
      </c>
      <c r="AB3" s="487">
        <f t="shared" si="0"/>
        <v>224147.07082130431</v>
      </c>
      <c r="AC3" s="487">
        <f t="shared" si="0"/>
        <v>236239.39197273634</v>
      </c>
      <c r="AD3" s="487">
        <f t="shared" si="0"/>
        <v>172314.95086622541</v>
      </c>
      <c r="AE3" s="487">
        <f t="shared" si="0"/>
        <v>202004.04200889869</v>
      </c>
      <c r="AF3" s="487">
        <f t="shared" si="0"/>
        <v>225675.54485064797</v>
      </c>
      <c r="AG3" s="487">
        <f t="shared" si="0"/>
        <v>220086.406251729</v>
      </c>
      <c r="AH3" s="487">
        <f t="shared" si="0"/>
        <v>192284.08084112738</v>
      </c>
      <c r="AI3" s="487">
        <f t="shared" si="0"/>
        <v>205629.95914919185</v>
      </c>
      <c r="AJ3" s="487">
        <f t="shared" si="0"/>
        <v>220602.10031969938</v>
      </c>
      <c r="AK3" s="487">
        <f t="shared" si="0"/>
        <v>180974.74791936594</v>
      </c>
      <c r="AL3" s="487">
        <f t="shared" si="0"/>
        <v>240730.12353403328</v>
      </c>
      <c r="AM3" s="487">
        <f t="shared" ref="AM3:AR3" si="1">AM5+AM181</f>
        <v>208069.25351875304</v>
      </c>
      <c r="AN3" s="487">
        <f t="shared" si="1"/>
        <v>209084.45034063159</v>
      </c>
      <c r="AO3" s="487">
        <f t="shared" si="1"/>
        <v>231229.55268566258</v>
      </c>
      <c r="AP3" s="487">
        <f t="shared" si="1"/>
        <v>190047.85387112724</v>
      </c>
      <c r="AQ3" s="487">
        <f t="shared" si="1"/>
        <v>243175.29837353528</v>
      </c>
      <c r="AR3" s="487">
        <f t="shared" si="1"/>
        <v>204442.33536251824</v>
      </c>
      <c r="AS3" s="487">
        <f t="shared" ref="AS3:AT3" si="2">AS5+AS181</f>
        <v>244569.25058235507</v>
      </c>
      <c r="AT3" s="487">
        <f t="shared" si="2"/>
        <v>236514.03688619501</v>
      </c>
    </row>
    <row r="4" spans="1:46" x14ac:dyDescent="0.25">
      <c r="A4" s="279"/>
      <c r="B4" s="279"/>
      <c r="C4" s="279"/>
      <c r="D4" s="279"/>
      <c r="E4" s="279"/>
      <c r="F4" s="279"/>
      <c r="G4" s="279"/>
      <c r="H4" s="279"/>
      <c r="I4" s="343"/>
      <c r="J4" s="489"/>
      <c r="K4" s="489"/>
      <c r="L4" s="489"/>
      <c r="M4" s="489"/>
      <c r="N4" s="489"/>
      <c r="O4" s="489"/>
      <c r="P4" s="489"/>
      <c r="Q4" s="489"/>
      <c r="R4" s="489"/>
      <c r="S4" s="489"/>
      <c r="T4" s="489"/>
      <c r="U4" s="489"/>
      <c r="V4" s="489"/>
      <c r="W4" s="489"/>
      <c r="X4" s="489"/>
      <c r="Y4" s="489"/>
      <c r="Z4" s="489"/>
      <c r="AA4" s="489"/>
      <c r="AB4" s="489"/>
      <c r="AC4" s="489"/>
      <c r="AD4" s="489"/>
      <c r="AE4" s="489"/>
      <c r="AF4" s="489"/>
      <c r="AG4" s="489"/>
      <c r="AH4" s="489"/>
      <c r="AI4" s="489"/>
      <c r="AJ4" s="489"/>
      <c r="AK4" s="489"/>
      <c r="AL4" s="489"/>
      <c r="AM4" s="489"/>
      <c r="AN4" s="489"/>
      <c r="AO4" s="489"/>
      <c r="AP4" s="489"/>
      <c r="AQ4" s="489"/>
      <c r="AR4" s="489"/>
      <c r="AS4" s="489"/>
      <c r="AT4" s="489"/>
    </row>
    <row r="5" spans="1:46" x14ac:dyDescent="0.25">
      <c r="A5" s="273" t="s">
        <v>403</v>
      </c>
      <c r="B5" s="274"/>
      <c r="C5" s="275" t="s">
        <v>48</v>
      </c>
      <c r="D5" s="276"/>
      <c r="E5" s="276"/>
      <c r="F5" s="275"/>
      <c r="G5" s="274"/>
      <c r="H5" s="274"/>
      <c r="I5" s="342"/>
      <c r="J5" s="487">
        <f t="shared" ref="J5:AL5" si="3">J7+J34+J47+J140+J81+J55+J177+J179</f>
        <v>0</v>
      </c>
      <c r="K5" s="487">
        <f t="shared" si="3"/>
        <v>0</v>
      </c>
      <c r="L5" s="487">
        <f t="shared" si="3"/>
        <v>0</v>
      </c>
      <c r="M5" s="487">
        <f t="shared" si="3"/>
        <v>0</v>
      </c>
      <c r="N5" s="487">
        <f t="shared" si="3"/>
        <v>0</v>
      </c>
      <c r="O5" s="487">
        <f t="shared" si="3"/>
        <v>140412.7968650453</v>
      </c>
      <c r="P5" s="487">
        <f t="shared" si="3"/>
        <v>136098.42402190933</v>
      </c>
      <c r="Q5" s="487">
        <f t="shared" si="3"/>
        <v>118473.33187961603</v>
      </c>
      <c r="R5" s="487">
        <f t="shared" si="3"/>
        <v>127271.6256793733</v>
      </c>
      <c r="S5" s="487">
        <f t="shared" si="3"/>
        <v>113028.33509179873</v>
      </c>
      <c r="T5" s="487">
        <f t="shared" si="3"/>
        <v>89081.300970320299</v>
      </c>
      <c r="U5" s="487">
        <f t="shared" si="3"/>
        <v>158392.03018912717</v>
      </c>
      <c r="V5" s="487">
        <f t="shared" si="3"/>
        <v>151578.00880067746</v>
      </c>
      <c r="W5" s="487">
        <f t="shared" si="3"/>
        <v>160182.59875373336</v>
      </c>
      <c r="X5" s="487">
        <f t="shared" si="3"/>
        <v>136412.61354618194</v>
      </c>
      <c r="Y5" s="487">
        <f t="shared" si="3"/>
        <v>170637.55765740105</v>
      </c>
      <c r="Z5" s="487">
        <f t="shared" si="3"/>
        <v>142623.83467738924</v>
      </c>
      <c r="AA5" s="487">
        <f t="shared" si="3"/>
        <v>156030.89317689263</v>
      </c>
      <c r="AB5" s="487">
        <f t="shared" si="3"/>
        <v>164036.76562915152</v>
      </c>
      <c r="AC5" s="487">
        <f t="shared" si="3"/>
        <v>174718.99735789603</v>
      </c>
      <c r="AD5" s="487">
        <f t="shared" si="3"/>
        <v>115988.14296914115</v>
      </c>
      <c r="AE5" s="487">
        <f t="shared" si="3"/>
        <v>144453.97328667392</v>
      </c>
      <c r="AF5" s="487">
        <f t="shared" si="3"/>
        <v>166341.73607971275</v>
      </c>
      <c r="AG5" s="487">
        <f t="shared" si="3"/>
        <v>163313.91384806143</v>
      </c>
      <c r="AH5" s="487">
        <f t="shared" si="3"/>
        <v>138231.04852542901</v>
      </c>
      <c r="AI5" s="487">
        <f t="shared" si="3"/>
        <v>150070.00461987485</v>
      </c>
      <c r="AJ5" s="487">
        <f t="shared" si="3"/>
        <v>164847.38588297239</v>
      </c>
      <c r="AK5" s="487">
        <f t="shared" si="3"/>
        <v>126982.99792024461</v>
      </c>
      <c r="AL5" s="487">
        <f t="shared" si="3"/>
        <v>184759.57890758978</v>
      </c>
      <c r="AM5" s="487">
        <f t="shared" ref="AM5:AR5" si="4">AM7+AM34+AM47+AM140+AM81+AM55+AM177+AM179</f>
        <v>151997.37509704049</v>
      </c>
      <c r="AN5" s="487">
        <f t="shared" si="4"/>
        <v>154998.36462372344</v>
      </c>
      <c r="AO5" s="487">
        <f t="shared" si="4"/>
        <v>175249.26627714458</v>
      </c>
      <c r="AP5" s="487">
        <f t="shared" si="4"/>
        <v>137854.95508746547</v>
      </c>
      <c r="AQ5" s="487">
        <f t="shared" si="4"/>
        <v>188251.20941648766</v>
      </c>
      <c r="AR5" s="487">
        <f t="shared" si="4"/>
        <v>152071.18845854193</v>
      </c>
      <c r="AS5" s="487">
        <f t="shared" ref="AS5:AT5" si="5">AS7+AS34+AS47+AS140+AS81+AS55+AS177+AS179</f>
        <v>190458.38492209796</v>
      </c>
      <c r="AT5" s="487">
        <f t="shared" si="5"/>
        <v>182390.92296038906</v>
      </c>
    </row>
    <row r="6" spans="1:46" x14ac:dyDescent="0.25">
      <c r="A6" s="282"/>
      <c r="B6" s="282"/>
      <c r="C6" s="282"/>
      <c r="D6" s="283"/>
      <c r="E6" s="283"/>
      <c r="F6" s="283"/>
      <c r="G6" s="284"/>
      <c r="H6" s="284"/>
      <c r="I6" s="344"/>
      <c r="J6" s="490"/>
      <c r="K6" s="490"/>
      <c r="L6" s="490"/>
      <c r="M6" s="490"/>
      <c r="N6" s="490"/>
      <c r="O6" s="490"/>
      <c r="P6" s="490"/>
      <c r="Q6" s="490"/>
      <c r="R6" s="490"/>
      <c r="S6" s="490"/>
      <c r="T6" s="490"/>
      <c r="U6" s="490"/>
      <c r="V6" s="490"/>
      <c r="W6" s="490"/>
      <c r="X6" s="490"/>
      <c r="Y6" s="490"/>
      <c r="Z6" s="490"/>
      <c r="AA6" s="490"/>
      <c r="AB6" s="490"/>
      <c r="AC6" s="490"/>
      <c r="AD6" s="490"/>
      <c r="AE6" s="490"/>
      <c r="AF6" s="490"/>
      <c r="AG6" s="490"/>
      <c r="AH6" s="490"/>
      <c r="AI6" s="490"/>
      <c r="AJ6" s="490"/>
      <c r="AK6" s="490"/>
      <c r="AL6" s="490"/>
      <c r="AM6" s="490"/>
      <c r="AN6" s="490"/>
      <c r="AO6" s="490"/>
      <c r="AP6" s="490"/>
      <c r="AQ6" s="490"/>
      <c r="AR6" s="490"/>
      <c r="AS6" s="490"/>
      <c r="AT6" s="490"/>
    </row>
    <row r="7" spans="1:46" x14ac:dyDescent="0.25">
      <c r="A7" s="287" t="s">
        <v>191</v>
      </c>
      <c r="B7" s="287"/>
      <c r="C7" s="288"/>
      <c r="D7" s="288" t="s">
        <v>219</v>
      </c>
      <c r="E7" s="288"/>
      <c r="F7" s="288"/>
      <c r="G7" s="287"/>
      <c r="H7" s="287"/>
      <c r="I7" s="289" t="s">
        <v>665</v>
      </c>
      <c r="J7" s="491">
        <f t="shared" ref="J7:AI7" si="6">SUM(J9:J32)</f>
        <v>0</v>
      </c>
      <c r="K7" s="491">
        <f t="shared" si="6"/>
        <v>0</v>
      </c>
      <c r="L7" s="491">
        <f t="shared" si="6"/>
        <v>0</v>
      </c>
      <c r="M7" s="491">
        <f t="shared" si="6"/>
        <v>0</v>
      </c>
      <c r="N7" s="491">
        <f t="shared" si="6"/>
        <v>0</v>
      </c>
      <c r="O7" s="491">
        <f t="shared" si="6"/>
        <v>83072.104279138308</v>
      </c>
      <c r="P7" s="491">
        <f t="shared" si="6"/>
        <v>86395.800542352939</v>
      </c>
      <c r="Q7" s="491">
        <f t="shared" si="6"/>
        <v>64248.555779250149</v>
      </c>
      <c r="R7" s="491">
        <f t="shared" si="6"/>
        <v>77985.261536372345</v>
      </c>
      <c r="S7" s="491">
        <f t="shared" si="6"/>
        <v>67754.515904838918</v>
      </c>
      <c r="T7" s="491">
        <f t="shared" si="6"/>
        <v>51307.698728390547</v>
      </c>
      <c r="U7" s="491">
        <f t="shared" si="6"/>
        <v>99131.799043597872</v>
      </c>
      <c r="V7" s="491">
        <f t="shared" si="6"/>
        <v>85122.797721763607</v>
      </c>
      <c r="W7" s="491">
        <f t="shared" si="6"/>
        <v>99564.870981463318</v>
      </c>
      <c r="X7" s="491">
        <f t="shared" si="6"/>
        <v>80089.402890975354</v>
      </c>
      <c r="Y7" s="491">
        <f t="shared" si="6"/>
        <v>109177.1262670955</v>
      </c>
      <c r="Z7" s="491">
        <f t="shared" si="6"/>
        <v>79793.060184139773</v>
      </c>
      <c r="AA7" s="491">
        <f t="shared" si="6"/>
        <v>96388.883460900266</v>
      </c>
      <c r="AB7" s="491">
        <f t="shared" si="6"/>
        <v>93704.80073452057</v>
      </c>
      <c r="AC7" s="491">
        <f t="shared" si="6"/>
        <v>110207.85235010424</v>
      </c>
      <c r="AD7" s="491">
        <f t="shared" si="6"/>
        <v>62527.537413853359</v>
      </c>
      <c r="AE7" s="491">
        <f t="shared" si="6"/>
        <v>84735.358423279904</v>
      </c>
      <c r="AF7" s="491">
        <f t="shared" si="6"/>
        <v>109072.69304189101</v>
      </c>
      <c r="AG7" s="491">
        <f t="shared" si="6"/>
        <v>107777.77772178921</v>
      </c>
      <c r="AH7" s="491">
        <f t="shared" si="6"/>
        <v>78789.060977999543</v>
      </c>
      <c r="AI7" s="491">
        <f t="shared" si="6"/>
        <v>88005.418829318078</v>
      </c>
      <c r="AJ7" s="491">
        <f t="shared" ref="AJ7:AO7" si="7">SUM(AJ9:AJ32)</f>
        <v>98127.754162666039</v>
      </c>
      <c r="AK7" s="491">
        <f t="shared" si="7"/>
        <v>77420.83475052526</v>
      </c>
      <c r="AL7" s="491">
        <f t="shared" si="7"/>
        <v>112924.547002458</v>
      </c>
      <c r="AM7" s="491">
        <f t="shared" si="7"/>
        <v>91431.047964576035</v>
      </c>
      <c r="AN7" s="491">
        <f t="shared" si="7"/>
        <v>89511.59476880118</v>
      </c>
      <c r="AO7" s="491">
        <f t="shared" si="7"/>
        <v>107713.69320319103</v>
      </c>
      <c r="AP7" s="491">
        <f t="shared" ref="AP7:AQ7" si="8">SUM(AP9:AP32)</f>
        <v>73662.135728395442</v>
      </c>
      <c r="AQ7" s="491">
        <f t="shared" si="8"/>
        <v>109515.54237223296</v>
      </c>
      <c r="AR7" s="491">
        <f t="shared" ref="AR7:AS7" si="9">SUM(AR9:AR32)</f>
        <v>88577.03541088452</v>
      </c>
      <c r="AS7" s="491">
        <f t="shared" si="9"/>
        <v>117898.23345840535</v>
      </c>
      <c r="AT7" s="491">
        <f t="shared" ref="AT7" si="10">SUM(AT9:AT32)</f>
        <v>110709.03367544456</v>
      </c>
    </row>
    <row r="8" spans="1:46" x14ac:dyDescent="0.25">
      <c r="A8" s="292" t="s">
        <v>404</v>
      </c>
      <c r="B8" s="292"/>
      <c r="C8" s="293"/>
      <c r="D8" s="293"/>
      <c r="E8" s="293" t="s">
        <v>405</v>
      </c>
      <c r="F8" s="293"/>
      <c r="G8" s="292"/>
      <c r="H8" s="292"/>
      <c r="I8" s="289" t="s">
        <v>666</v>
      </c>
      <c r="J8" s="492"/>
      <c r="K8" s="492"/>
      <c r="L8" s="492"/>
      <c r="M8" s="492"/>
      <c r="N8" s="492"/>
      <c r="O8" s="505"/>
      <c r="P8" s="505"/>
      <c r="Q8" s="505"/>
      <c r="R8" s="505"/>
      <c r="S8" s="505"/>
      <c r="T8" s="505"/>
      <c r="U8" s="505"/>
      <c r="V8" s="505"/>
      <c r="W8" s="505"/>
      <c r="X8" s="505"/>
      <c r="Y8" s="505"/>
      <c r="Z8" s="505"/>
      <c r="AA8" s="505"/>
      <c r="AB8" s="505"/>
      <c r="AC8" s="505"/>
      <c r="AD8" s="505"/>
      <c r="AE8" s="505"/>
      <c r="AF8" s="505"/>
      <c r="AG8" s="505"/>
      <c r="AH8" s="505"/>
      <c r="AI8" s="505"/>
      <c r="AJ8" s="505"/>
      <c r="AK8" s="505"/>
      <c r="AL8" s="505"/>
      <c r="AM8" s="505"/>
      <c r="AN8" s="505"/>
      <c r="AO8" s="492"/>
      <c r="AP8" s="492"/>
      <c r="AQ8" s="492"/>
      <c r="AR8" s="492"/>
      <c r="AS8" s="492"/>
      <c r="AT8" s="492"/>
    </row>
    <row r="9" spans="1:46" x14ac:dyDescent="0.25">
      <c r="A9" s="284" t="s">
        <v>193</v>
      </c>
      <c r="B9" s="284"/>
      <c r="C9" s="284"/>
      <c r="D9" s="283"/>
      <c r="E9" s="283"/>
      <c r="F9" s="283" t="s">
        <v>49</v>
      </c>
      <c r="G9" s="284"/>
      <c r="H9" s="284"/>
      <c r="I9" s="297" t="s">
        <v>667</v>
      </c>
      <c r="J9" s="493"/>
      <c r="K9" s="493"/>
      <c r="L9" s="493"/>
      <c r="M9" s="493"/>
      <c r="N9" s="493"/>
      <c r="O9" s="583">
        <v>22913.037671999999</v>
      </c>
      <c r="P9" s="583">
        <v>26245.157366399995</v>
      </c>
      <c r="Q9" s="583">
        <v>20916.022881599994</v>
      </c>
      <c r="R9" s="583">
        <v>23870.266377600001</v>
      </c>
      <c r="S9" s="583">
        <v>20651.259892800001</v>
      </c>
      <c r="T9" s="583">
        <v>15065.811619200005</v>
      </c>
      <c r="U9" s="583">
        <v>28994.182008000003</v>
      </c>
      <c r="V9" s="583">
        <v>22446.183854400009</v>
      </c>
      <c r="W9" s="583">
        <v>26094.38015519999</v>
      </c>
      <c r="X9" s="583">
        <v>25349.854262400011</v>
      </c>
      <c r="Y9" s="583">
        <v>35009.047919999997</v>
      </c>
      <c r="Z9" s="583">
        <v>24036.937718400004</v>
      </c>
      <c r="AA9" s="583">
        <v>32746.673568000006</v>
      </c>
      <c r="AB9" s="583">
        <v>28891.084176</v>
      </c>
      <c r="AC9" s="583">
        <v>34019.359041600001</v>
      </c>
      <c r="AD9" s="583">
        <v>19328.036764799999</v>
      </c>
      <c r="AE9" s="583">
        <v>26503.607831999998</v>
      </c>
      <c r="AF9" s="583">
        <v>30894.570129600001</v>
      </c>
      <c r="AG9" s="583">
        <v>32791.005038399999</v>
      </c>
      <c r="AH9" s="493">
        <v>23071.642627199999</v>
      </c>
      <c r="AI9" s="493">
        <v>28517.504332799999</v>
      </c>
      <c r="AJ9" s="493">
        <v>33008.042212799999</v>
      </c>
      <c r="AK9" s="493">
        <v>24911.572785600001</v>
      </c>
      <c r="AL9" s="493">
        <v>37175.612064000001</v>
      </c>
      <c r="AM9" s="493">
        <v>31068.689049600001</v>
      </c>
      <c r="AN9" s="493">
        <v>30541.237459199994</v>
      </c>
      <c r="AO9" s="493">
        <v>37790.548588799997</v>
      </c>
      <c r="AP9" s="493">
        <v>23160.347582399991</v>
      </c>
      <c r="AQ9" s="493">
        <v>38331.575212800002</v>
      </c>
      <c r="AR9" s="493">
        <v>27833.798423999993</v>
      </c>
      <c r="AS9" s="493">
        <v>37522.40365439999</v>
      </c>
      <c r="AT9" s="493">
        <v>39457.055030400006</v>
      </c>
    </row>
    <row r="10" spans="1:46" x14ac:dyDescent="0.25">
      <c r="A10" s="284" t="s">
        <v>194</v>
      </c>
      <c r="B10" s="284"/>
      <c r="C10" s="284"/>
      <c r="D10" s="283"/>
      <c r="E10" s="283"/>
      <c r="F10" s="284"/>
      <c r="G10" s="143" t="s">
        <v>192</v>
      </c>
      <c r="H10" s="143"/>
      <c r="I10" s="305" t="s">
        <v>668</v>
      </c>
      <c r="J10" s="492"/>
      <c r="K10" s="492"/>
      <c r="L10" s="492"/>
      <c r="M10" s="492"/>
      <c r="N10" s="492"/>
      <c r="O10" s="492"/>
      <c r="P10" s="492"/>
      <c r="Q10" s="492"/>
      <c r="R10" s="492"/>
      <c r="S10" s="492"/>
      <c r="T10" s="492"/>
      <c r="U10" s="492"/>
      <c r="V10" s="492"/>
      <c r="W10" s="492"/>
      <c r="X10" s="492"/>
      <c r="Y10" s="492"/>
      <c r="Z10" s="492"/>
      <c r="AA10" s="492"/>
      <c r="AB10" s="492"/>
      <c r="AC10" s="492"/>
      <c r="AD10" s="492"/>
      <c r="AE10" s="492"/>
      <c r="AF10" s="492"/>
      <c r="AG10" s="492"/>
      <c r="AH10" s="492"/>
      <c r="AI10" s="492"/>
      <c r="AJ10" s="492"/>
      <c r="AK10" s="492"/>
      <c r="AL10" s="492"/>
      <c r="AM10" s="492"/>
      <c r="AN10" s="492"/>
      <c r="AO10" s="492"/>
      <c r="AP10" s="492"/>
      <c r="AQ10" s="492"/>
      <c r="AR10" s="492"/>
      <c r="AS10" s="492"/>
      <c r="AT10" s="492"/>
    </row>
    <row r="11" spans="1:46" x14ac:dyDescent="0.25">
      <c r="A11" s="284" t="s">
        <v>195</v>
      </c>
      <c r="B11" s="284"/>
      <c r="C11" s="284"/>
      <c r="D11" s="283"/>
      <c r="E11" s="283"/>
      <c r="F11" s="283"/>
      <c r="G11" s="307" t="s">
        <v>99</v>
      </c>
      <c r="H11" s="307"/>
      <c r="I11" s="289" t="s">
        <v>669</v>
      </c>
      <c r="J11" s="490"/>
      <c r="K11" s="490"/>
      <c r="L11" s="490"/>
      <c r="M11" s="490"/>
      <c r="N11" s="490"/>
      <c r="O11" s="490"/>
      <c r="P11" s="490"/>
      <c r="Q11" s="490"/>
      <c r="R11" s="490"/>
      <c r="S11" s="490"/>
      <c r="T11" s="490"/>
      <c r="U11" s="490"/>
      <c r="V11" s="490"/>
      <c r="W11" s="490"/>
      <c r="X11" s="490"/>
      <c r="Y11" s="490"/>
      <c r="Z11" s="490"/>
      <c r="AA11" s="490"/>
      <c r="AB11" s="490"/>
      <c r="AC11" s="490"/>
      <c r="AD11" s="490"/>
      <c r="AE11" s="490"/>
      <c r="AF11" s="490"/>
      <c r="AG11" s="490"/>
      <c r="AH11" s="490"/>
      <c r="AI11" s="490"/>
      <c r="AJ11" s="490"/>
      <c r="AK11" s="490"/>
      <c r="AL11" s="490"/>
      <c r="AM11" s="490"/>
      <c r="AN11" s="490"/>
      <c r="AO11" s="490"/>
      <c r="AP11" s="490"/>
      <c r="AQ11" s="490"/>
      <c r="AR11" s="490"/>
      <c r="AS11" s="490"/>
      <c r="AT11" s="490"/>
    </row>
    <row r="12" spans="1:46" x14ac:dyDescent="0.25">
      <c r="A12" s="283" t="s">
        <v>536</v>
      </c>
      <c r="B12" s="283"/>
      <c r="C12" s="283"/>
      <c r="D12" s="283"/>
      <c r="E12" s="283"/>
      <c r="F12" s="283"/>
      <c r="G12" s="307" t="s">
        <v>357</v>
      </c>
      <c r="H12" s="307"/>
      <c r="I12" s="289" t="s">
        <v>670</v>
      </c>
      <c r="J12" s="490"/>
      <c r="K12" s="490"/>
      <c r="L12" s="490"/>
      <c r="M12" s="490"/>
      <c r="N12" s="490"/>
      <c r="O12" s="490"/>
      <c r="P12" s="490"/>
      <c r="Q12" s="490"/>
      <c r="R12" s="490"/>
      <c r="S12" s="490"/>
      <c r="T12" s="490"/>
      <c r="U12" s="490"/>
      <c r="V12" s="490"/>
      <c r="W12" s="490"/>
      <c r="X12" s="490"/>
      <c r="Y12" s="490"/>
      <c r="Z12" s="490"/>
      <c r="AA12" s="490"/>
      <c r="AB12" s="490"/>
      <c r="AC12" s="490"/>
      <c r="AD12" s="490"/>
      <c r="AE12" s="490"/>
      <c r="AF12" s="490"/>
      <c r="AG12" s="490"/>
      <c r="AH12" s="490"/>
      <c r="AI12" s="490"/>
      <c r="AJ12" s="490"/>
      <c r="AK12" s="490"/>
      <c r="AL12" s="490"/>
      <c r="AM12" s="490"/>
      <c r="AN12" s="490"/>
      <c r="AO12" s="490"/>
      <c r="AP12" s="490"/>
      <c r="AQ12" s="490"/>
      <c r="AR12" s="490"/>
      <c r="AS12" s="490"/>
      <c r="AT12" s="490"/>
    </row>
    <row r="13" spans="1:46" x14ac:dyDescent="0.25">
      <c r="A13" s="284" t="s">
        <v>196</v>
      </c>
      <c r="B13" s="284"/>
      <c r="C13" s="284"/>
      <c r="D13" s="283"/>
      <c r="E13" s="283"/>
      <c r="F13" s="283"/>
      <c r="G13" s="143" t="s">
        <v>50</v>
      </c>
      <c r="H13" s="143"/>
      <c r="I13" s="289" t="s">
        <v>671</v>
      </c>
      <c r="J13" s="492"/>
      <c r="K13" s="492"/>
      <c r="L13" s="492"/>
      <c r="M13" s="492"/>
      <c r="N13" s="492"/>
      <c r="O13" s="492"/>
      <c r="P13" s="492"/>
      <c r="Q13" s="492"/>
      <c r="R13" s="492"/>
      <c r="S13" s="492"/>
      <c r="T13" s="492"/>
      <c r="U13" s="492"/>
      <c r="V13" s="492"/>
      <c r="W13" s="492"/>
      <c r="X13" s="492"/>
      <c r="Y13" s="492"/>
      <c r="Z13" s="492"/>
      <c r="AA13" s="492"/>
      <c r="AB13" s="492"/>
      <c r="AC13" s="492"/>
      <c r="AD13" s="492"/>
      <c r="AE13" s="492"/>
      <c r="AF13" s="492"/>
      <c r="AG13" s="492"/>
      <c r="AH13" s="492"/>
      <c r="AI13" s="492"/>
      <c r="AJ13" s="492"/>
      <c r="AK13" s="492"/>
      <c r="AL13" s="492"/>
      <c r="AM13" s="492"/>
      <c r="AN13" s="492"/>
      <c r="AO13" s="492"/>
      <c r="AP13" s="492"/>
      <c r="AQ13" s="492"/>
      <c r="AR13" s="492"/>
      <c r="AS13" s="492"/>
      <c r="AT13" s="492"/>
    </row>
    <row r="14" spans="1:46" x14ac:dyDescent="0.25">
      <c r="A14" s="284" t="s">
        <v>92</v>
      </c>
      <c r="B14" s="284"/>
      <c r="C14" s="284"/>
      <c r="D14" s="283"/>
      <c r="E14" s="283"/>
      <c r="F14" s="283"/>
      <c r="G14" s="307" t="s">
        <v>206</v>
      </c>
      <c r="H14" s="307"/>
      <c r="I14" s="289" t="s">
        <v>672</v>
      </c>
      <c r="J14" s="490"/>
      <c r="K14" s="490"/>
      <c r="L14" s="490"/>
      <c r="M14" s="490"/>
      <c r="N14" s="490"/>
      <c r="O14" s="490"/>
      <c r="P14" s="490"/>
      <c r="Q14" s="490"/>
      <c r="R14" s="490"/>
      <c r="S14" s="490"/>
      <c r="T14" s="490"/>
      <c r="U14" s="490"/>
      <c r="V14" s="490"/>
      <c r="W14" s="490"/>
      <c r="X14" s="490"/>
      <c r="Y14" s="490"/>
      <c r="Z14" s="490"/>
      <c r="AA14" s="490"/>
      <c r="AB14" s="490"/>
      <c r="AC14" s="490"/>
      <c r="AD14" s="490"/>
      <c r="AE14" s="490"/>
      <c r="AF14" s="490"/>
      <c r="AG14" s="490"/>
      <c r="AH14" s="490"/>
      <c r="AI14" s="490"/>
      <c r="AJ14" s="490"/>
      <c r="AK14" s="490"/>
      <c r="AL14" s="490"/>
      <c r="AM14" s="490"/>
      <c r="AN14" s="490"/>
      <c r="AO14" s="490"/>
      <c r="AP14" s="490"/>
      <c r="AQ14" s="490"/>
      <c r="AR14" s="490"/>
      <c r="AS14" s="490"/>
      <c r="AT14" s="490"/>
    </row>
    <row r="15" spans="1:46" x14ac:dyDescent="0.25">
      <c r="A15" s="284" t="s">
        <v>93</v>
      </c>
      <c r="B15" s="284"/>
      <c r="C15" s="284"/>
      <c r="D15" s="283"/>
      <c r="E15" s="283"/>
      <c r="F15" s="283"/>
      <c r="G15" s="307" t="s">
        <v>207</v>
      </c>
      <c r="H15" s="307"/>
      <c r="I15" s="289" t="s">
        <v>673</v>
      </c>
      <c r="J15" s="490"/>
      <c r="K15" s="490"/>
      <c r="L15" s="490"/>
      <c r="M15" s="490"/>
      <c r="N15" s="490"/>
      <c r="O15" s="490"/>
      <c r="P15" s="490"/>
      <c r="Q15" s="490"/>
      <c r="R15" s="490"/>
      <c r="S15" s="490"/>
      <c r="T15" s="490"/>
      <c r="U15" s="490"/>
      <c r="V15" s="490"/>
      <c r="W15" s="490"/>
      <c r="X15" s="490"/>
      <c r="Y15" s="490"/>
      <c r="Z15" s="490"/>
      <c r="AA15" s="490"/>
      <c r="AB15" s="490"/>
      <c r="AC15" s="490"/>
      <c r="AD15" s="490"/>
      <c r="AE15" s="490"/>
      <c r="AF15" s="490"/>
      <c r="AG15" s="490"/>
      <c r="AH15" s="490"/>
      <c r="AI15" s="490"/>
      <c r="AJ15" s="490"/>
      <c r="AK15" s="490"/>
      <c r="AL15" s="490"/>
      <c r="AM15" s="490"/>
      <c r="AN15" s="490"/>
      <c r="AO15" s="490"/>
      <c r="AP15" s="490"/>
      <c r="AQ15" s="490"/>
      <c r="AR15" s="490"/>
      <c r="AS15" s="490"/>
      <c r="AT15" s="490"/>
    </row>
    <row r="16" spans="1:46" x14ac:dyDescent="0.25">
      <c r="A16" s="284" t="s">
        <v>358</v>
      </c>
      <c r="B16" s="284"/>
      <c r="C16" s="284"/>
      <c r="D16" s="283"/>
      <c r="E16" s="283"/>
      <c r="F16" s="284" t="s">
        <v>359</v>
      </c>
      <c r="G16" s="143"/>
      <c r="H16" s="143"/>
      <c r="I16" s="305" t="s">
        <v>674</v>
      </c>
      <c r="J16" s="494"/>
      <c r="K16" s="494"/>
      <c r="L16" s="494"/>
      <c r="M16" s="494"/>
      <c r="N16" s="494"/>
      <c r="O16" s="494"/>
      <c r="P16" s="494"/>
      <c r="Q16" s="494"/>
      <c r="R16" s="494"/>
      <c r="S16" s="494"/>
      <c r="T16" s="494"/>
      <c r="U16" s="494"/>
      <c r="V16" s="494"/>
      <c r="W16" s="494"/>
      <c r="X16" s="494"/>
      <c r="Y16" s="494"/>
      <c r="Z16" s="494"/>
      <c r="AA16" s="494"/>
      <c r="AB16" s="494"/>
      <c r="AC16" s="494"/>
      <c r="AD16" s="494"/>
      <c r="AE16" s="494"/>
      <c r="AF16" s="494"/>
      <c r="AG16" s="494"/>
      <c r="AH16" s="494"/>
      <c r="AI16" s="494"/>
      <c r="AJ16" s="494"/>
      <c r="AK16" s="494"/>
      <c r="AL16" s="494"/>
      <c r="AM16" s="494"/>
      <c r="AN16" s="494"/>
      <c r="AO16" s="494"/>
      <c r="AP16" s="494"/>
      <c r="AQ16" s="494"/>
      <c r="AR16" s="494"/>
      <c r="AS16" s="494"/>
      <c r="AT16" s="494"/>
    </row>
    <row r="17" spans="1:46" x14ac:dyDescent="0.25">
      <c r="A17" s="284" t="s">
        <v>201</v>
      </c>
      <c r="B17" s="284"/>
      <c r="C17" s="284"/>
      <c r="D17" s="283"/>
      <c r="E17" s="283"/>
      <c r="F17" s="143"/>
      <c r="G17" s="283" t="s">
        <v>54</v>
      </c>
      <c r="H17" s="283"/>
      <c r="I17" s="297" t="s">
        <v>675</v>
      </c>
      <c r="J17" s="493"/>
      <c r="K17" s="493"/>
      <c r="L17" s="493"/>
      <c r="M17" s="493"/>
      <c r="N17" s="493"/>
      <c r="O17" s="583">
        <v>1165.5078141600004</v>
      </c>
      <c r="P17" s="583">
        <v>1032.9343100400001</v>
      </c>
      <c r="Q17" s="583">
        <v>969.00957707999999</v>
      </c>
      <c r="R17" s="583">
        <v>1470.2936684850044</v>
      </c>
      <c r="S17" s="583">
        <v>901.23391772000002</v>
      </c>
      <c r="T17" s="583">
        <v>733.98345443999995</v>
      </c>
      <c r="U17" s="583">
        <v>1289.33484</v>
      </c>
      <c r="V17" s="583">
        <v>923.24589220000007</v>
      </c>
      <c r="W17" s="583">
        <v>932.08828612000002</v>
      </c>
      <c r="X17" s="583">
        <v>949.73300555999992</v>
      </c>
      <c r="Y17" s="583">
        <v>959.38896239999997</v>
      </c>
      <c r="Z17" s="583">
        <v>442.30917724000011</v>
      </c>
      <c r="AA17" s="583">
        <v>769.78230264000013</v>
      </c>
      <c r="AB17" s="583">
        <v>771.56079895999994</v>
      </c>
      <c r="AC17" s="583">
        <v>709.45023148000007</v>
      </c>
      <c r="AD17" s="583">
        <v>562.85106080000014</v>
      </c>
      <c r="AE17" s="583">
        <v>720.76957628000002</v>
      </c>
      <c r="AF17" s="583">
        <v>1140.4752055199999</v>
      </c>
      <c r="AG17" s="583">
        <v>1234.8029509600001</v>
      </c>
      <c r="AH17" s="493">
        <v>787.69424648000006</v>
      </c>
      <c r="AI17" s="493">
        <v>1126.5336346400002</v>
      </c>
      <c r="AJ17" s="493">
        <v>1578.6783527600001</v>
      </c>
      <c r="AK17" s="493">
        <v>1119.0994378800003</v>
      </c>
      <c r="AL17" s="493">
        <v>1675.72057752</v>
      </c>
      <c r="AM17" s="493">
        <v>1018.2341035200002</v>
      </c>
      <c r="AN17" s="493">
        <v>1226.7550580400002</v>
      </c>
      <c r="AO17" s="493">
        <v>1645.2706800222225</v>
      </c>
      <c r="AP17" s="493">
        <v>606.85491846541265</v>
      </c>
      <c r="AQ17" s="493">
        <v>1693.7240639199995</v>
      </c>
      <c r="AR17" s="493">
        <v>1095.7757050800003</v>
      </c>
      <c r="AS17" s="493">
        <v>1707.72989248</v>
      </c>
      <c r="AT17" s="493">
        <v>1322.8490264000002</v>
      </c>
    </row>
    <row r="18" spans="1:46" x14ac:dyDescent="0.25">
      <c r="A18" s="284" t="s">
        <v>215</v>
      </c>
      <c r="B18" s="284"/>
      <c r="C18" s="284"/>
      <c r="D18" s="283"/>
      <c r="E18" s="283"/>
      <c r="F18" s="283"/>
      <c r="G18" s="307" t="s">
        <v>217</v>
      </c>
      <c r="H18" s="307"/>
      <c r="I18" s="289" t="s">
        <v>676</v>
      </c>
      <c r="J18" s="490"/>
      <c r="K18" s="490"/>
      <c r="L18" s="490"/>
      <c r="M18" s="490"/>
      <c r="N18" s="490"/>
      <c r="O18" s="490"/>
      <c r="P18" s="490"/>
      <c r="Q18" s="490"/>
      <c r="R18" s="490"/>
      <c r="S18" s="490"/>
      <c r="T18" s="490"/>
      <c r="U18" s="490"/>
      <c r="V18" s="490"/>
      <c r="W18" s="490"/>
      <c r="X18" s="490"/>
      <c r="Y18" s="490"/>
      <c r="Z18" s="490"/>
      <c r="AA18" s="490"/>
      <c r="AB18" s="490"/>
      <c r="AC18" s="490"/>
      <c r="AD18" s="490"/>
      <c r="AE18" s="490"/>
      <c r="AF18" s="490"/>
      <c r="AG18" s="490"/>
      <c r="AH18" s="490"/>
      <c r="AI18" s="490"/>
      <c r="AJ18" s="490"/>
      <c r="AK18" s="490"/>
      <c r="AL18" s="490"/>
      <c r="AM18" s="490"/>
      <c r="AN18" s="490"/>
      <c r="AO18" s="490"/>
      <c r="AP18" s="490"/>
      <c r="AQ18" s="490"/>
      <c r="AR18" s="490"/>
      <c r="AS18" s="490"/>
      <c r="AT18" s="490"/>
    </row>
    <row r="19" spans="1:46" x14ac:dyDescent="0.25">
      <c r="A19" s="284" t="s">
        <v>216</v>
      </c>
      <c r="B19" s="284"/>
      <c r="C19" s="284"/>
      <c r="D19" s="283"/>
      <c r="E19" s="283"/>
      <c r="F19" s="283"/>
      <c r="G19" s="307" t="s">
        <v>218</v>
      </c>
      <c r="H19" s="307"/>
      <c r="I19" s="289" t="s">
        <v>677</v>
      </c>
      <c r="J19" s="49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490"/>
      <c r="AG19" s="490"/>
      <c r="AH19" s="490"/>
      <c r="AI19" s="490"/>
      <c r="AJ19" s="490"/>
      <c r="AK19" s="490"/>
      <c r="AL19" s="490"/>
      <c r="AM19" s="490"/>
      <c r="AN19" s="490"/>
      <c r="AO19" s="490"/>
      <c r="AP19" s="490"/>
      <c r="AQ19" s="490"/>
      <c r="AR19" s="490"/>
      <c r="AS19" s="490"/>
      <c r="AT19" s="490"/>
    </row>
    <row r="20" spans="1:46" x14ac:dyDescent="0.25">
      <c r="A20" s="284" t="s">
        <v>205</v>
      </c>
      <c r="B20" s="284"/>
      <c r="C20" s="284"/>
      <c r="D20" s="283"/>
      <c r="E20" s="283"/>
      <c r="F20" s="283"/>
      <c r="G20" s="283" t="s">
        <v>360</v>
      </c>
      <c r="H20" s="283"/>
      <c r="I20" s="297" t="s">
        <v>678</v>
      </c>
      <c r="J20" s="493"/>
      <c r="K20" s="493"/>
      <c r="L20" s="493"/>
      <c r="M20" s="493"/>
      <c r="N20" s="493"/>
      <c r="O20" s="583">
        <v>52.922242439999998</v>
      </c>
      <c r="P20" s="583">
        <v>5.5558782400000002</v>
      </c>
      <c r="Q20" s="583">
        <v>37.769058080000008</v>
      </c>
      <c r="R20" s="583">
        <v>5.794370240000001</v>
      </c>
      <c r="S20" s="583">
        <v>39.481561440000007</v>
      </c>
      <c r="T20" s="583">
        <v>22.271499120000005</v>
      </c>
      <c r="U20" s="583">
        <v>76.003624640000012</v>
      </c>
      <c r="V20" s="583">
        <v>77.843195839999993</v>
      </c>
      <c r="W20" s="583">
        <v>121.05536948000001</v>
      </c>
      <c r="X20" s="583">
        <v>39.227107479999994</v>
      </c>
      <c r="Y20" s="583">
        <v>173.84074716000003</v>
      </c>
      <c r="Z20" s="583">
        <v>53.824483400000013</v>
      </c>
      <c r="AA20" s="583">
        <v>139.83946591999998</v>
      </c>
      <c r="AB20" s="583">
        <v>113.59573648000001</v>
      </c>
      <c r="AC20" s="583">
        <v>113.69639143999999</v>
      </c>
      <c r="AD20" s="583">
        <v>52.713263280000007</v>
      </c>
      <c r="AE20" s="583">
        <v>200.48042999999998</v>
      </c>
      <c r="AF20" s="583">
        <v>193.12539776</v>
      </c>
      <c r="AG20" s="583">
        <v>206.43076180000003</v>
      </c>
      <c r="AH20" s="493">
        <v>175.78163168000003</v>
      </c>
      <c r="AI20" s="493">
        <v>171.93489959999999</v>
      </c>
      <c r="AJ20" s="493">
        <v>180.06599440000002</v>
      </c>
      <c r="AK20" s="493">
        <v>174.71747775999998</v>
      </c>
      <c r="AL20" s="493">
        <v>211.32940492</v>
      </c>
      <c r="AM20" s="493">
        <v>250.81896696000001</v>
      </c>
      <c r="AN20" s="493">
        <v>220.45548660000003</v>
      </c>
      <c r="AO20" s="493">
        <v>253.01227257456216</v>
      </c>
      <c r="AP20" s="493">
        <v>221.70362379999997</v>
      </c>
      <c r="AQ20" s="493">
        <v>560.3675015558232</v>
      </c>
      <c r="AR20" s="493">
        <v>314.4296622</v>
      </c>
      <c r="AS20" s="493">
        <v>489.9255438400001</v>
      </c>
      <c r="AT20" s="493">
        <v>450.42332908000003</v>
      </c>
    </row>
    <row r="21" spans="1:46" x14ac:dyDescent="0.25">
      <c r="A21" s="284" t="s">
        <v>198</v>
      </c>
      <c r="B21" s="284"/>
      <c r="C21" s="284"/>
      <c r="D21" s="283"/>
      <c r="E21" s="283"/>
      <c r="F21" s="283" t="s">
        <v>52</v>
      </c>
      <c r="G21" s="143"/>
      <c r="H21" s="143"/>
      <c r="I21" s="305" t="s">
        <v>679</v>
      </c>
      <c r="J21" s="493"/>
      <c r="K21" s="493"/>
      <c r="L21" s="493"/>
      <c r="M21" s="493"/>
      <c r="N21" s="493"/>
      <c r="O21" s="583">
        <v>40906.017589360003</v>
      </c>
      <c r="P21" s="583">
        <v>40417.727904439998</v>
      </c>
      <c r="Q21" s="583">
        <v>26617.848875600001</v>
      </c>
      <c r="R21" s="583">
        <v>42295.476533199995</v>
      </c>
      <c r="S21" s="583">
        <v>32331.575557160002</v>
      </c>
      <c r="T21" s="583">
        <v>22003.221400679995</v>
      </c>
      <c r="U21" s="583">
        <v>46638.906919999994</v>
      </c>
      <c r="V21" s="583">
        <v>37275.979536759995</v>
      </c>
      <c r="W21" s="583">
        <v>47503.376990720011</v>
      </c>
      <c r="X21" s="583">
        <v>32523.254978360008</v>
      </c>
      <c r="Y21" s="583">
        <v>48234.606804320007</v>
      </c>
      <c r="Z21" s="583">
        <v>27246.204000879996</v>
      </c>
      <c r="AA21" s="583">
        <v>36459.385413960015</v>
      </c>
      <c r="AB21" s="583">
        <v>37904.987750799992</v>
      </c>
      <c r="AC21" s="583">
        <v>46389.57004784001</v>
      </c>
      <c r="AD21" s="583">
        <v>20169.531858120004</v>
      </c>
      <c r="AE21" s="583">
        <v>35475.002834400009</v>
      </c>
      <c r="AF21" s="583">
        <v>52081.658302279997</v>
      </c>
      <c r="AG21" s="583">
        <v>49136.261148119993</v>
      </c>
      <c r="AH21" s="493">
        <v>31801.477156440003</v>
      </c>
      <c r="AI21" s="493">
        <v>35553.061034920007</v>
      </c>
      <c r="AJ21" s="493">
        <v>36131.527928400013</v>
      </c>
      <c r="AK21" s="493">
        <v>25969.18529324</v>
      </c>
      <c r="AL21" s="493">
        <v>43621.862962759995</v>
      </c>
      <c r="AM21" s="493">
        <v>30446.876395159998</v>
      </c>
      <c r="AN21" s="493">
        <v>29233.873936879998</v>
      </c>
      <c r="AO21" s="493">
        <v>40007.982708280011</v>
      </c>
      <c r="AP21" s="493">
        <v>25226.740774840004</v>
      </c>
      <c r="AQ21" s="493">
        <v>39803.977056960015</v>
      </c>
      <c r="AR21" s="493">
        <v>32263.709907400003</v>
      </c>
      <c r="AS21" s="493">
        <v>47769.645700519992</v>
      </c>
      <c r="AT21" s="493">
        <v>38645.244604320003</v>
      </c>
    </row>
    <row r="22" spans="1:46" x14ac:dyDescent="0.25">
      <c r="A22" s="284" t="s">
        <v>211</v>
      </c>
      <c r="B22" s="284"/>
      <c r="C22" s="284"/>
      <c r="D22" s="283"/>
      <c r="E22" s="283"/>
      <c r="F22" s="283"/>
      <c r="G22" s="307" t="s">
        <v>213</v>
      </c>
      <c r="H22" s="307"/>
      <c r="I22" s="289" t="s">
        <v>680</v>
      </c>
      <c r="J22" s="490"/>
      <c r="K22" s="490"/>
      <c r="L22" s="490"/>
      <c r="M22" s="490"/>
      <c r="N22" s="490"/>
      <c r="O22" s="490"/>
      <c r="P22" s="490"/>
      <c r="Q22" s="490"/>
      <c r="R22" s="490"/>
      <c r="S22" s="490"/>
      <c r="T22" s="490"/>
      <c r="U22" s="490"/>
      <c r="V22" s="490"/>
      <c r="W22" s="490"/>
      <c r="X22" s="490"/>
      <c r="Y22" s="490"/>
      <c r="Z22" s="490"/>
      <c r="AA22" s="490"/>
      <c r="AB22" s="490"/>
      <c r="AC22" s="490"/>
      <c r="AD22" s="490"/>
      <c r="AE22" s="490"/>
      <c r="AF22" s="490"/>
      <c r="AG22" s="490"/>
      <c r="AH22" s="490"/>
      <c r="AI22" s="490"/>
      <c r="AJ22" s="490"/>
      <c r="AK22" s="490"/>
      <c r="AL22" s="490"/>
      <c r="AM22" s="490"/>
      <c r="AN22" s="490"/>
      <c r="AO22" s="490"/>
      <c r="AP22" s="490"/>
      <c r="AQ22" s="490"/>
      <c r="AR22" s="490"/>
      <c r="AS22" s="490"/>
      <c r="AT22" s="490"/>
    </row>
    <row r="23" spans="1:46" x14ac:dyDescent="0.25">
      <c r="A23" s="284" t="s">
        <v>212</v>
      </c>
      <c r="B23" s="284"/>
      <c r="C23" s="284"/>
      <c r="D23" s="283"/>
      <c r="E23" s="283"/>
      <c r="F23" s="283"/>
      <c r="G23" s="307" t="s">
        <v>214</v>
      </c>
      <c r="H23" s="307"/>
      <c r="I23" s="289" t="s">
        <v>681</v>
      </c>
      <c r="J23" s="490"/>
      <c r="K23" s="490"/>
      <c r="L23" s="490"/>
      <c r="M23" s="490"/>
      <c r="N23" s="490"/>
      <c r="O23" s="490"/>
      <c r="P23" s="490"/>
      <c r="Q23" s="490"/>
      <c r="R23" s="490"/>
      <c r="S23" s="490"/>
      <c r="T23" s="490"/>
      <c r="U23" s="490"/>
      <c r="V23" s="490"/>
      <c r="W23" s="490"/>
      <c r="X23" s="490"/>
      <c r="Y23" s="490"/>
      <c r="Z23" s="490"/>
      <c r="AA23" s="490"/>
      <c r="AB23" s="490"/>
      <c r="AC23" s="490"/>
      <c r="AD23" s="490"/>
      <c r="AE23" s="490"/>
      <c r="AF23" s="490"/>
      <c r="AG23" s="490"/>
      <c r="AH23" s="490"/>
      <c r="AI23" s="490"/>
      <c r="AJ23" s="490"/>
      <c r="AK23" s="490"/>
      <c r="AL23" s="490"/>
      <c r="AM23" s="490"/>
      <c r="AN23" s="490"/>
      <c r="AO23" s="490"/>
      <c r="AP23" s="490"/>
      <c r="AQ23" s="490"/>
      <c r="AR23" s="490"/>
      <c r="AS23" s="490"/>
      <c r="AT23" s="490"/>
    </row>
    <row r="24" spans="1:46" x14ac:dyDescent="0.25">
      <c r="A24" s="284" t="s">
        <v>200</v>
      </c>
      <c r="B24" s="284"/>
      <c r="C24" s="284"/>
      <c r="D24" s="283"/>
      <c r="E24" s="283"/>
      <c r="F24" s="283" t="s">
        <v>361</v>
      </c>
      <c r="G24" s="143"/>
      <c r="H24" s="143"/>
      <c r="I24" s="305" t="s">
        <v>682</v>
      </c>
      <c r="J24" s="495"/>
      <c r="K24" s="495"/>
      <c r="L24" s="495"/>
      <c r="M24" s="495"/>
      <c r="N24" s="495"/>
      <c r="O24" s="495"/>
      <c r="P24" s="495"/>
      <c r="Q24" s="495"/>
      <c r="R24" s="495"/>
      <c r="S24" s="495"/>
      <c r="T24" s="495"/>
      <c r="U24" s="495"/>
      <c r="V24" s="495"/>
      <c r="W24" s="495"/>
      <c r="X24" s="495"/>
      <c r="Y24" s="495"/>
      <c r="Z24" s="495"/>
      <c r="AA24" s="495"/>
      <c r="AB24" s="495"/>
      <c r="AC24" s="495"/>
      <c r="AD24" s="495"/>
      <c r="AE24" s="495"/>
      <c r="AF24" s="495"/>
      <c r="AG24" s="495"/>
      <c r="AH24" s="495"/>
      <c r="AI24" s="495"/>
      <c r="AJ24" s="495"/>
      <c r="AK24" s="495"/>
      <c r="AL24" s="495"/>
      <c r="AM24" s="495"/>
      <c r="AN24" s="495"/>
      <c r="AO24" s="495"/>
      <c r="AP24" s="495"/>
      <c r="AQ24" s="495"/>
      <c r="AR24" s="495"/>
      <c r="AS24" s="495"/>
      <c r="AT24" s="495"/>
    </row>
    <row r="25" spans="1:46" x14ac:dyDescent="0.25">
      <c r="A25" s="284" t="s">
        <v>210</v>
      </c>
      <c r="B25" s="284"/>
      <c r="C25" s="284"/>
      <c r="D25" s="283"/>
      <c r="E25" s="283"/>
      <c r="F25" s="283"/>
      <c r="G25" s="307" t="s">
        <v>53</v>
      </c>
      <c r="H25" s="307"/>
      <c r="I25" s="289" t="s">
        <v>682</v>
      </c>
      <c r="J25" s="493"/>
      <c r="K25" s="493"/>
      <c r="L25" s="493"/>
      <c r="M25" s="493"/>
      <c r="N25" s="493"/>
      <c r="O25" s="583">
        <v>2455.6223424</v>
      </c>
      <c r="P25" s="583">
        <v>1937.0729951999995</v>
      </c>
      <c r="Q25" s="583">
        <v>1502.6910575999998</v>
      </c>
      <c r="R25" s="583">
        <v>2069.2912800000004</v>
      </c>
      <c r="S25" s="583">
        <v>1986.8938031999996</v>
      </c>
      <c r="T25" s="583">
        <v>1110.7399871999999</v>
      </c>
      <c r="U25" s="583">
        <v>3188.7024000000001</v>
      </c>
      <c r="V25" s="583">
        <v>2499.0827663999999</v>
      </c>
      <c r="W25" s="583">
        <v>3482.7570287999997</v>
      </c>
      <c r="X25" s="583">
        <v>2583.3321935999993</v>
      </c>
      <c r="Y25" s="583">
        <v>4577.7255551999997</v>
      </c>
      <c r="Z25" s="583">
        <v>3192.9536303999989</v>
      </c>
      <c r="AA25" s="583">
        <v>4227.3956832000003</v>
      </c>
      <c r="AB25" s="583">
        <v>4226.1681071999992</v>
      </c>
      <c r="AC25" s="583">
        <v>5006.2902048000014</v>
      </c>
      <c r="AD25" s="583">
        <v>2602.3915296000005</v>
      </c>
      <c r="AE25" s="583">
        <v>4550.9407871999992</v>
      </c>
      <c r="AF25" s="583">
        <v>6287.7236016000006</v>
      </c>
      <c r="AG25" s="583">
        <v>5703.9811968000004</v>
      </c>
      <c r="AH25" s="493">
        <v>4434.9859535999994</v>
      </c>
      <c r="AI25" s="493">
        <v>4918.3817087999987</v>
      </c>
      <c r="AJ25" s="493">
        <v>5372.2729247999996</v>
      </c>
      <c r="AK25" s="493">
        <v>3280.7285424000006</v>
      </c>
      <c r="AL25" s="493">
        <v>4596.7817615999993</v>
      </c>
      <c r="AM25" s="493">
        <v>3116.0987568000005</v>
      </c>
      <c r="AN25" s="493">
        <v>3748.9856495999998</v>
      </c>
      <c r="AO25" s="493">
        <v>5328.6046943999991</v>
      </c>
      <c r="AP25" s="493">
        <v>4047.6665279999997</v>
      </c>
      <c r="AQ25" s="493">
        <v>7137.3383615999992</v>
      </c>
      <c r="AR25" s="493">
        <v>3879.8864879999992</v>
      </c>
      <c r="AS25" s="493">
        <v>6354.4067568000009</v>
      </c>
      <c r="AT25" s="493">
        <v>5509.3068959999982</v>
      </c>
    </row>
    <row r="26" spans="1:46" x14ac:dyDescent="0.25">
      <c r="A26" s="284" t="s">
        <v>203</v>
      </c>
      <c r="B26" s="284"/>
      <c r="C26" s="284"/>
      <c r="D26" s="283"/>
      <c r="E26" s="283"/>
      <c r="F26" s="283"/>
      <c r="G26" s="283" t="s">
        <v>406</v>
      </c>
      <c r="H26" s="283"/>
      <c r="I26" s="297" t="s">
        <v>683</v>
      </c>
      <c r="J26" s="490"/>
      <c r="K26" s="490"/>
      <c r="L26" s="490"/>
      <c r="M26" s="490"/>
      <c r="N26" s="490"/>
      <c r="O26" s="490"/>
      <c r="P26" s="490"/>
      <c r="Q26" s="490"/>
      <c r="R26" s="490"/>
      <c r="S26" s="490"/>
      <c r="T26" s="490"/>
      <c r="U26" s="490"/>
      <c r="V26" s="490"/>
      <c r="W26" s="490"/>
      <c r="X26" s="490"/>
      <c r="Y26" s="490"/>
      <c r="Z26" s="490"/>
      <c r="AA26" s="490"/>
      <c r="AB26" s="490"/>
      <c r="AC26" s="490"/>
      <c r="AD26" s="490"/>
      <c r="AE26" s="490"/>
      <c r="AF26" s="490"/>
      <c r="AG26" s="490"/>
      <c r="AH26" s="490"/>
      <c r="AI26" s="490"/>
      <c r="AJ26" s="490"/>
      <c r="AK26" s="490"/>
      <c r="AL26" s="490"/>
      <c r="AM26" s="490"/>
      <c r="AN26" s="490"/>
      <c r="AO26" s="490"/>
      <c r="AP26" s="490"/>
      <c r="AQ26" s="490"/>
      <c r="AR26" s="490"/>
      <c r="AS26" s="490"/>
      <c r="AT26" s="490"/>
    </row>
    <row r="27" spans="1:46" x14ac:dyDescent="0.25">
      <c r="A27" s="284" t="s">
        <v>199</v>
      </c>
      <c r="B27" s="284"/>
      <c r="C27" s="284"/>
      <c r="D27" s="283"/>
      <c r="E27" s="283"/>
      <c r="F27" s="283" t="s">
        <v>362</v>
      </c>
      <c r="G27" s="143"/>
      <c r="H27" s="143"/>
      <c r="I27" s="305" t="s">
        <v>684</v>
      </c>
      <c r="J27" s="493"/>
      <c r="K27" s="493"/>
      <c r="L27" s="493"/>
      <c r="M27" s="493"/>
      <c r="N27" s="493"/>
      <c r="O27" s="583">
        <v>13262.662871440003</v>
      </c>
      <c r="P27" s="583">
        <v>14096.989458679998</v>
      </c>
      <c r="Q27" s="583">
        <v>12022.638959999998</v>
      </c>
      <c r="R27" s="583">
        <v>7119.5789855999992</v>
      </c>
      <c r="S27" s="583">
        <v>10218.0695784</v>
      </c>
      <c r="T27" s="583">
        <v>11294.183287960002</v>
      </c>
      <c r="U27" s="583">
        <v>16354.669560000004</v>
      </c>
      <c r="V27" s="583">
        <v>19408.555543399998</v>
      </c>
      <c r="W27" s="583">
        <v>18961.945208719997</v>
      </c>
      <c r="X27" s="583">
        <v>16267.343930960003</v>
      </c>
      <c r="Y27" s="583">
        <v>17404.034987840005</v>
      </c>
      <c r="Z27" s="583">
        <v>21925.54764316</v>
      </c>
      <c r="AA27" s="583">
        <v>19295.103765400003</v>
      </c>
      <c r="AB27" s="583">
        <v>18987.783057040004</v>
      </c>
      <c r="AC27" s="583">
        <v>21063.780048680004</v>
      </c>
      <c r="AD27" s="583">
        <v>17358.782774560004</v>
      </c>
      <c r="AE27" s="583">
        <v>14631.75511296</v>
      </c>
      <c r="AF27" s="583">
        <v>15743.659626520001</v>
      </c>
      <c r="AG27" s="583">
        <v>16209.027897640002</v>
      </c>
      <c r="AH27" s="493">
        <v>15328.10035728</v>
      </c>
      <c r="AI27" s="493">
        <v>14496.219825960003</v>
      </c>
      <c r="AJ27" s="493">
        <v>18311.680499200003</v>
      </c>
      <c r="AK27" s="493">
        <v>18583.642549320004</v>
      </c>
      <c r="AL27" s="493">
        <v>21313.698204759996</v>
      </c>
      <c r="AM27" s="493">
        <v>20974.498885520006</v>
      </c>
      <c r="AN27" s="493">
        <v>19900.839200014219</v>
      </c>
      <c r="AO27" s="493">
        <v>17743.031932123537</v>
      </c>
      <c r="AP27" s="493">
        <v>16461.79394032</v>
      </c>
      <c r="AQ27" s="493">
        <v>16754.340076045519</v>
      </c>
      <c r="AR27" s="493">
        <v>18244.262320599999</v>
      </c>
      <c r="AS27" s="493">
        <v>18373.55203404</v>
      </c>
      <c r="AT27" s="493">
        <v>20045.775324759998</v>
      </c>
    </row>
    <row r="28" spans="1:46" x14ac:dyDescent="0.25">
      <c r="A28" s="284" t="s">
        <v>202</v>
      </c>
      <c r="B28" s="284"/>
      <c r="C28" s="284"/>
      <c r="D28" s="283"/>
      <c r="E28" s="283"/>
      <c r="F28" s="283" t="s">
        <v>55</v>
      </c>
      <c r="G28" s="143"/>
      <c r="H28" s="143"/>
      <c r="I28" s="305" t="s">
        <v>685</v>
      </c>
      <c r="J28" s="493"/>
      <c r="K28" s="493"/>
      <c r="L28" s="493"/>
      <c r="M28" s="493"/>
      <c r="N28" s="493"/>
      <c r="O28" s="583">
        <v>387.45670612000009</v>
      </c>
      <c r="P28" s="583">
        <v>453.36076572000024</v>
      </c>
      <c r="Q28" s="583">
        <v>213.0656572</v>
      </c>
      <c r="R28" s="583">
        <v>97.247109880000011</v>
      </c>
      <c r="S28" s="583">
        <v>339.32840576000007</v>
      </c>
      <c r="T28" s="583">
        <v>119.92509616000002</v>
      </c>
      <c r="U28" s="583">
        <v>191.32552000000001</v>
      </c>
      <c r="V28" s="583">
        <v>211.78835596000002</v>
      </c>
      <c r="W28" s="583">
        <v>249.21325744000001</v>
      </c>
      <c r="X28" s="583">
        <v>153.67877736</v>
      </c>
      <c r="Y28" s="583">
        <v>182.50100643999997</v>
      </c>
      <c r="Z28" s="583">
        <v>144.25136300000003</v>
      </c>
      <c r="AA28" s="583">
        <v>126.10243572</v>
      </c>
      <c r="AB28" s="583">
        <v>92.931477240000007</v>
      </c>
      <c r="AC28" s="583">
        <v>107.17230108</v>
      </c>
      <c r="AD28" s="583">
        <v>96.460003439999994</v>
      </c>
      <c r="AE28" s="583">
        <v>89.470797000000019</v>
      </c>
      <c r="AF28" s="583">
        <v>114.27141004000005</v>
      </c>
      <c r="AG28" s="583">
        <v>97.646791080000014</v>
      </c>
      <c r="AH28" s="493">
        <v>142.93825307999998</v>
      </c>
      <c r="AI28" s="493">
        <v>159.71038828000007</v>
      </c>
      <c r="AJ28" s="493">
        <v>168.47594592000002</v>
      </c>
      <c r="AK28" s="493">
        <v>119.37554868000001</v>
      </c>
      <c r="AL28" s="493">
        <v>196.56016652000002</v>
      </c>
      <c r="AM28" s="493">
        <v>199.4627624</v>
      </c>
      <c r="AN28" s="493">
        <v>219.45427364</v>
      </c>
      <c r="AO28" s="493">
        <v>158.58009086407264</v>
      </c>
      <c r="AP28" s="493">
        <v>131.39135116</v>
      </c>
      <c r="AQ28" s="493">
        <v>0</v>
      </c>
      <c r="AR28" s="493">
        <v>110.07630524000001</v>
      </c>
      <c r="AS28" s="493">
        <v>131.9297196</v>
      </c>
      <c r="AT28" s="493">
        <v>70.361719239999999</v>
      </c>
    </row>
    <row r="29" spans="1:46" x14ac:dyDescent="0.25">
      <c r="A29" s="284" t="s">
        <v>204</v>
      </c>
      <c r="B29" s="284"/>
      <c r="C29" s="284"/>
      <c r="D29" s="283"/>
      <c r="E29" s="283"/>
      <c r="F29" s="283" t="s">
        <v>56</v>
      </c>
      <c r="G29" s="143"/>
      <c r="H29" s="143"/>
      <c r="I29" s="305" t="s">
        <v>56</v>
      </c>
      <c r="J29" s="493"/>
      <c r="K29" s="493"/>
      <c r="L29" s="493"/>
      <c r="M29" s="493"/>
      <c r="N29" s="493"/>
      <c r="O29" s="583">
        <v>508.92492479999999</v>
      </c>
      <c r="P29" s="583">
        <v>728.48109599999987</v>
      </c>
      <c r="Q29" s="583">
        <v>595.70693760000006</v>
      </c>
      <c r="R29" s="583">
        <v>226.51763520000003</v>
      </c>
      <c r="S29" s="583">
        <v>243.58281600000001</v>
      </c>
      <c r="T29" s="583">
        <v>109.5817392</v>
      </c>
      <c r="U29" s="583">
        <v>403.28160000000003</v>
      </c>
      <c r="V29" s="583">
        <v>295.46332319999993</v>
      </c>
      <c r="W29" s="583">
        <v>238.08820320000004</v>
      </c>
      <c r="X29" s="583">
        <v>147.84036479999997</v>
      </c>
      <c r="Y29" s="583">
        <v>456.40030559999991</v>
      </c>
      <c r="Z29" s="583">
        <v>425.9971008</v>
      </c>
      <c r="AA29" s="583">
        <v>463.67103359999993</v>
      </c>
      <c r="AB29" s="583">
        <v>454.5977807999999</v>
      </c>
      <c r="AC29" s="583">
        <v>484.39554720000001</v>
      </c>
      <c r="AD29" s="583">
        <v>250.28713920000004</v>
      </c>
      <c r="AE29" s="583">
        <v>548.70885120000014</v>
      </c>
      <c r="AF29" s="583">
        <v>635.39126880000003</v>
      </c>
      <c r="AG29" s="583">
        <v>653.97564479999994</v>
      </c>
      <c r="AH29" s="493">
        <v>664.76380319999998</v>
      </c>
      <c r="AI29" s="493">
        <v>695.95149600000025</v>
      </c>
      <c r="AJ29" s="493">
        <v>994.64937119999991</v>
      </c>
      <c r="AK29" s="493">
        <v>1043.1315888000001</v>
      </c>
      <c r="AL29" s="493">
        <v>1894.8124895999999</v>
      </c>
      <c r="AM29" s="493">
        <v>2158.4770011850642</v>
      </c>
      <c r="AN29" s="493">
        <v>2159.5734287999994</v>
      </c>
      <c r="AO29" s="493">
        <v>2644.0393632000005</v>
      </c>
      <c r="AP29" s="493">
        <v>1708.0202207999998</v>
      </c>
      <c r="AQ29" s="493">
        <v>3115.2127295999994</v>
      </c>
      <c r="AR29" s="493">
        <v>2767.2350448000002</v>
      </c>
      <c r="AS29" s="493">
        <v>3629.7746351999999</v>
      </c>
      <c r="AT29" s="493">
        <v>3633.5992559999995</v>
      </c>
    </row>
    <row r="30" spans="1:46" x14ac:dyDescent="0.25">
      <c r="A30" s="284" t="s">
        <v>208</v>
      </c>
      <c r="B30" s="284"/>
      <c r="C30" s="284"/>
      <c r="D30" s="283"/>
      <c r="E30" s="283"/>
      <c r="F30" s="283"/>
      <c r="G30" s="307" t="s">
        <v>209</v>
      </c>
      <c r="H30" s="307"/>
      <c r="I30" s="289" t="s">
        <v>686</v>
      </c>
      <c r="J30" s="490"/>
      <c r="K30" s="490"/>
      <c r="L30" s="490"/>
      <c r="M30" s="490"/>
      <c r="N30" s="490"/>
      <c r="O30" s="490"/>
      <c r="P30" s="490"/>
      <c r="Q30" s="490"/>
      <c r="R30" s="490"/>
      <c r="S30" s="490"/>
      <c r="T30" s="490"/>
      <c r="U30" s="490"/>
      <c r="V30" s="490"/>
      <c r="W30" s="490"/>
      <c r="X30" s="490"/>
      <c r="Y30" s="490"/>
      <c r="Z30" s="490"/>
      <c r="AA30" s="490"/>
      <c r="AB30" s="490"/>
      <c r="AC30" s="490"/>
      <c r="AD30" s="490"/>
      <c r="AE30" s="490"/>
      <c r="AF30" s="490"/>
      <c r="AG30" s="490"/>
      <c r="AH30" s="490"/>
      <c r="AI30" s="490"/>
      <c r="AJ30" s="490"/>
      <c r="AK30" s="490"/>
      <c r="AL30" s="490"/>
      <c r="AM30" s="490"/>
      <c r="AN30" s="490"/>
      <c r="AO30" s="490"/>
      <c r="AP30" s="490"/>
      <c r="AQ30" s="490"/>
      <c r="AR30" s="490"/>
      <c r="AS30" s="490"/>
      <c r="AT30" s="490"/>
    </row>
    <row r="31" spans="1:46" x14ac:dyDescent="0.25">
      <c r="A31" s="283" t="s">
        <v>276</v>
      </c>
      <c r="B31" s="283"/>
      <c r="C31" s="283"/>
      <c r="D31" s="283"/>
      <c r="E31" s="283"/>
      <c r="F31" s="309" t="s">
        <v>277</v>
      </c>
      <c r="G31" s="143"/>
      <c r="H31" s="143"/>
      <c r="I31" s="305" t="s">
        <v>687</v>
      </c>
      <c r="J31" s="496"/>
      <c r="K31" s="496"/>
      <c r="L31" s="496"/>
      <c r="M31" s="496"/>
      <c r="N31" s="496"/>
      <c r="O31" s="583">
        <v>40.878662399999996</v>
      </c>
      <c r="P31" s="583">
        <v>70.761923640000006</v>
      </c>
      <c r="Q31" s="583">
        <v>36.776957520000003</v>
      </c>
      <c r="R31" s="583">
        <v>61.773600991169964</v>
      </c>
      <c r="S31" s="583">
        <v>56.916669519999992</v>
      </c>
      <c r="T31" s="583">
        <v>50.749510560000004</v>
      </c>
      <c r="U31" s="583">
        <v>219.53904947999999</v>
      </c>
      <c r="V31" s="583">
        <v>108.10942204000001</v>
      </c>
      <c r="W31" s="583">
        <v>55.350383120000004</v>
      </c>
      <c r="X31" s="583">
        <v>97.571964760000029</v>
      </c>
      <c r="Y31" s="583">
        <v>178.5158836</v>
      </c>
      <c r="Z31" s="583">
        <v>172.97313332000002</v>
      </c>
      <c r="AA31" s="583">
        <v>179.53869600000002</v>
      </c>
      <c r="AB31" s="583">
        <v>178.26617768</v>
      </c>
      <c r="AC31" s="583">
        <v>177.3871275600001</v>
      </c>
      <c r="AD31" s="583">
        <v>112.55116332000003</v>
      </c>
      <c r="AE31" s="583">
        <v>262.01205488000005</v>
      </c>
      <c r="AF31" s="583">
        <v>230.70826640000001</v>
      </c>
      <c r="AG31" s="583">
        <v>210.45845567999999</v>
      </c>
      <c r="AH31" s="496">
        <v>166.35646708000002</v>
      </c>
      <c r="AI31" s="496">
        <v>121.25241531999997</v>
      </c>
      <c r="AJ31" s="496">
        <v>151.97477163999997</v>
      </c>
      <c r="AK31" s="496">
        <v>48.078517880000007</v>
      </c>
      <c r="AL31" s="496">
        <v>126.56180968000001</v>
      </c>
      <c r="AM31" s="496">
        <v>146.09093565333336</v>
      </c>
      <c r="AN31" s="496">
        <v>211.23628882431592</v>
      </c>
      <c r="AO31" s="496">
        <v>121.89796559286486</v>
      </c>
      <c r="AP31" s="496">
        <v>76.881746079999999</v>
      </c>
      <c r="AQ31" s="496">
        <v>164.9970132666667</v>
      </c>
      <c r="AR31" s="496">
        <v>161.62870002383741</v>
      </c>
      <c r="AS31" s="496">
        <v>109.47387207280335</v>
      </c>
      <c r="AT31" s="496">
        <v>63.78060880000001</v>
      </c>
    </row>
    <row r="32" spans="1:46" x14ac:dyDescent="0.25">
      <c r="A32" s="284" t="s">
        <v>197</v>
      </c>
      <c r="B32" s="284"/>
      <c r="C32" s="284"/>
      <c r="D32" s="283"/>
      <c r="E32" s="283" t="s">
        <v>51</v>
      </c>
      <c r="F32" s="143"/>
      <c r="G32" s="284"/>
      <c r="H32" s="284"/>
      <c r="I32" s="289" t="s">
        <v>688</v>
      </c>
      <c r="J32" s="493"/>
      <c r="K32" s="493"/>
      <c r="L32" s="493"/>
      <c r="M32" s="493"/>
      <c r="N32" s="493"/>
      <c r="O32" s="583">
        <v>1379.0734540182896</v>
      </c>
      <c r="P32" s="583">
        <v>1407.7588439929339</v>
      </c>
      <c r="Q32" s="583">
        <v>1337.0258169701542</v>
      </c>
      <c r="R32" s="583">
        <v>769.02197517616241</v>
      </c>
      <c r="S32" s="583">
        <v>986.1737028389266</v>
      </c>
      <c r="T32" s="583">
        <v>797.23113387053752</v>
      </c>
      <c r="U32" s="583">
        <v>1775.8535214778706</v>
      </c>
      <c r="V32" s="583">
        <v>1876.545831563612</v>
      </c>
      <c r="W32" s="583">
        <v>1926.6160986633249</v>
      </c>
      <c r="X32" s="583">
        <v>1977.5663056953299</v>
      </c>
      <c r="Y32" s="583">
        <v>2001.0640945354946</v>
      </c>
      <c r="Z32" s="583">
        <v>2152.0619335397705</v>
      </c>
      <c r="AA32" s="583">
        <v>1981.391096460248</v>
      </c>
      <c r="AB32" s="583">
        <v>2083.8256723205773</v>
      </c>
      <c r="AC32" s="583">
        <v>2136.7514084242421</v>
      </c>
      <c r="AD32" s="583">
        <v>1993.9318567333528</v>
      </c>
      <c r="AE32" s="583">
        <v>1752.610147359884</v>
      </c>
      <c r="AF32" s="583">
        <v>1751.1098333709933</v>
      </c>
      <c r="AG32" s="583">
        <v>1534.1878365092305</v>
      </c>
      <c r="AH32" s="493">
        <v>2215.3204819595408</v>
      </c>
      <c r="AI32" s="493">
        <v>2244.8690929980867</v>
      </c>
      <c r="AJ32" s="493">
        <v>2230.386161546016</v>
      </c>
      <c r="AK32" s="493">
        <v>2171.3030089652634</v>
      </c>
      <c r="AL32" s="493">
        <v>2111.6075610980365</v>
      </c>
      <c r="AM32" s="493">
        <v>2051.8011077776373</v>
      </c>
      <c r="AN32" s="493">
        <v>2049.1839872026485</v>
      </c>
      <c r="AO32" s="493">
        <v>2020.7249073337475</v>
      </c>
      <c r="AP32" s="493">
        <v>2020.7350425300333</v>
      </c>
      <c r="AQ32" s="493">
        <v>1954.0103564849198</v>
      </c>
      <c r="AR32" s="493">
        <v>1906.2328535406834</v>
      </c>
      <c r="AS32" s="493">
        <v>1809.3916494525615</v>
      </c>
      <c r="AT32" s="493">
        <v>1510.6378804445519</v>
      </c>
    </row>
    <row r="33" spans="1:46" x14ac:dyDescent="0.25">
      <c r="A33" s="283"/>
      <c r="B33" s="283"/>
      <c r="C33" s="283"/>
      <c r="D33" s="283"/>
      <c r="E33" s="283"/>
      <c r="F33" s="283"/>
      <c r="G33" s="283"/>
      <c r="H33" s="283"/>
      <c r="I33" s="297"/>
      <c r="J33" s="490"/>
      <c r="K33" s="490"/>
      <c r="L33" s="490"/>
      <c r="M33" s="490"/>
      <c r="N33" s="490"/>
      <c r="O33" s="490"/>
      <c r="P33" s="490"/>
      <c r="Q33" s="490"/>
      <c r="R33" s="490"/>
      <c r="S33" s="490"/>
      <c r="T33" s="490"/>
      <c r="U33" s="490"/>
      <c r="V33" s="490"/>
      <c r="W33" s="490"/>
      <c r="X33" s="490"/>
      <c r="Y33" s="490"/>
      <c r="Z33" s="490"/>
      <c r="AA33" s="490"/>
      <c r="AB33" s="490"/>
      <c r="AC33" s="490"/>
      <c r="AD33" s="490"/>
      <c r="AE33" s="490"/>
      <c r="AF33" s="490"/>
      <c r="AG33" s="490"/>
      <c r="AH33" s="490"/>
      <c r="AI33" s="490"/>
      <c r="AJ33" s="490"/>
      <c r="AK33" s="490"/>
      <c r="AL33" s="490"/>
      <c r="AM33" s="490"/>
      <c r="AN33" s="490"/>
      <c r="AO33" s="490"/>
      <c r="AP33" s="490"/>
      <c r="AQ33" s="490"/>
      <c r="AR33" s="490"/>
      <c r="AS33" s="490"/>
      <c r="AT33" s="490"/>
    </row>
    <row r="34" spans="1:46" x14ac:dyDescent="0.25">
      <c r="A34" s="288" t="s">
        <v>233</v>
      </c>
      <c r="B34" s="288"/>
      <c r="C34" s="288"/>
      <c r="D34" s="288" t="s">
        <v>363</v>
      </c>
      <c r="E34" s="288"/>
      <c r="F34" s="288"/>
      <c r="G34" s="287"/>
      <c r="H34" s="287"/>
      <c r="I34" s="289" t="s">
        <v>689</v>
      </c>
      <c r="J34" s="491">
        <f>SUM(J36:J46)</f>
        <v>0</v>
      </c>
      <c r="K34" s="491">
        <f t="shared" ref="K34:AP34" si="11">SUM(K36:K46)</f>
        <v>0</v>
      </c>
      <c r="L34" s="491">
        <f t="shared" si="11"/>
        <v>0</v>
      </c>
      <c r="M34" s="491">
        <f t="shared" si="11"/>
        <v>0</v>
      </c>
      <c r="N34" s="491">
        <f t="shared" si="11"/>
        <v>0</v>
      </c>
      <c r="O34" s="491">
        <f t="shared" si="11"/>
        <v>1520.9412008201298</v>
      </c>
      <c r="P34" s="491">
        <f t="shared" si="11"/>
        <v>1343.9738762724487</v>
      </c>
      <c r="Q34" s="491">
        <f t="shared" si="11"/>
        <v>967.05303525273462</v>
      </c>
      <c r="R34" s="491">
        <f t="shared" si="11"/>
        <v>979.41945131777072</v>
      </c>
      <c r="S34" s="491">
        <f t="shared" si="11"/>
        <v>1586.7716011979144</v>
      </c>
      <c r="T34" s="491">
        <f t="shared" si="11"/>
        <v>1250.3455097719789</v>
      </c>
      <c r="U34" s="491">
        <f t="shared" si="11"/>
        <v>3049.4972513967273</v>
      </c>
      <c r="V34" s="491">
        <f t="shared" si="11"/>
        <v>2435.390836971274</v>
      </c>
      <c r="W34" s="491">
        <f t="shared" si="11"/>
        <v>2318.8622390151886</v>
      </c>
      <c r="X34" s="491">
        <f t="shared" si="11"/>
        <v>1797.5723984890396</v>
      </c>
      <c r="Y34" s="491">
        <f t="shared" si="11"/>
        <v>2616.6860297148432</v>
      </c>
      <c r="Z34" s="491">
        <f t="shared" si="11"/>
        <v>1928.7660894156263</v>
      </c>
      <c r="AA34" s="491">
        <f t="shared" si="11"/>
        <v>3162.870312098079</v>
      </c>
      <c r="AB34" s="491">
        <f t="shared" si="11"/>
        <v>3506.1392962399632</v>
      </c>
      <c r="AC34" s="491">
        <f t="shared" si="11"/>
        <v>4048.5778918382671</v>
      </c>
      <c r="AD34" s="491">
        <f t="shared" si="11"/>
        <v>2027.2651693256391</v>
      </c>
      <c r="AE34" s="491">
        <f t="shared" si="11"/>
        <v>2470.7705595135189</v>
      </c>
      <c r="AF34" s="491">
        <f t="shared" si="11"/>
        <v>2115.6782506290679</v>
      </c>
      <c r="AG34" s="491">
        <f t="shared" si="11"/>
        <v>1751.2070485081035</v>
      </c>
      <c r="AH34" s="491">
        <f t="shared" si="11"/>
        <v>2008.6500651838373</v>
      </c>
      <c r="AI34" s="491">
        <f t="shared" si="11"/>
        <v>3638.4973670767249</v>
      </c>
      <c r="AJ34" s="491">
        <f t="shared" si="11"/>
        <v>3667.0508229220477</v>
      </c>
      <c r="AK34" s="491">
        <f t="shared" si="11"/>
        <v>2253.8082190444266</v>
      </c>
      <c r="AL34" s="491">
        <f t="shared" si="11"/>
        <v>3459.4597034474805</v>
      </c>
      <c r="AM34" s="491">
        <f t="shared" si="11"/>
        <v>3070.8001097140323</v>
      </c>
      <c r="AN34" s="491">
        <f t="shared" si="11"/>
        <v>3515.1216863201698</v>
      </c>
      <c r="AO34" s="491">
        <f t="shared" si="11"/>
        <v>4535.3570985394945</v>
      </c>
      <c r="AP34" s="491">
        <f t="shared" si="11"/>
        <v>3214.4433070930622</v>
      </c>
      <c r="AQ34" s="491">
        <f t="shared" ref="AQ34" si="12">SUM(AQ36:AQ46)</f>
        <v>4451.4224497195837</v>
      </c>
      <c r="AR34" s="491">
        <f t="shared" ref="AR34:AS34" si="13">SUM(AR36:AR46)</f>
        <v>2584.482780136344</v>
      </c>
      <c r="AS34" s="491">
        <f t="shared" si="13"/>
        <v>3769.1840493979348</v>
      </c>
      <c r="AT34" s="491">
        <f t="shared" ref="AT34" si="14">SUM(AT36:AT46)</f>
        <v>2926.8786639977488</v>
      </c>
    </row>
    <row r="35" spans="1:46" x14ac:dyDescent="0.25">
      <c r="A35" s="293" t="s">
        <v>235</v>
      </c>
      <c r="B35" s="293"/>
      <c r="C35" s="293"/>
      <c r="D35" s="293"/>
      <c r="E35" s="293"/>
      <c r="F35" s="293" t="s">
        <v>234</v>
      </c>
      <c r="G35" s="292"/>
      <c r="H35" s="292"/>
      <c r="I35" s="289" t="s">
        <v>690</v>
      </c>
      <c r="J35" s="497"/>
      <c r="K35" s="497"/>
      <c r="L35" s="497"/>
      <c r="M35" s="497"/>
      <c r="N35" s="497"/>
      <c r="O35" s="497"/>
      <c r="P35" s="497"/>
      <c r="Q35" s="497"/>
      <c r="R35" s="497"/>
      <c r="S35" s="497"/>
      <c r="T35" s="497"/>
      <c r="U35" s="497"/>
      <c r="V35" s="497"/>
      <c r="W35" s="497"/>
      <c r="X35" s="497"/>
      <c r="Y35" s="497"/>
      <c r="Z35" s="497"/>
      <c r="AA35" s="497"/>
      <c r="AB35" s="497"/>
      <c r="AC35" s="497"/>
      <c r="AD35" s="497"/>
      <c r="AE35" s="497"/>
      <c r="AF35" s="497"/>
      <c r="AG35" s="497"/>
      <c r="AH35" s="497"/>
      <c r="AI35" s="497"/>
      <c r="AJ35" s="497"/>
      <c r="AK35" s="497"/>
      <c r="AL35" s="497"/>
      <c r="AM35" s="497"/>
      <c r="AN35" s="497"/>
      <c r="AO35" s="497"/>
      <c r="AP35" s="497"/>
      <c r="AQ35" s="497"/>
      <c r="AR35" s="497"/>
      <c r="AS35" s="497"/>
      <c r="AT35" s="497"/>
    </row>
    <row r="36" spans="1:46" x14ac:dyDescent="0.25">
      <c r="A36" s="293" t="s">
        <v>236</v>
      </c>
      <c r="B36" s="293"/>
      <c r="C36" s="293"/>
      <c r="D36" s="293"/>
      <c r="E36" s="293"/>
      <c r="F36" s="293"/>
      <c r="G36" s="293" t="s">
        <v>237</v>
      </c>
      <c r="H36" s="293"/>
      <c r="I36" s="297" t="s">
        <v>691</v>
      </c>
      <c r="J36" s="498"/>
      <c r="K36" s="498"/>
      <c r="L36" s="498"/>
      <c r="M36" s="498"/>
      <c r="N36" s="498"/>
      <c r="O36" s="583">
        <v>83.989491959999995</v>
      </c>
      <c r="P36" s="583">
        <v>85.977655379999987</v>
      </c>
      <c r="Q36" s="583">
        <v>66.151442039999992</v>
      </c>
      <c r="R36" s="583">
        <v>92.291153220000027</v>
      </c>
      <c r="S36" s="583">
        <v>571.01511137999989</v>
      </c>
      <c r="T36" s="583">
        <v>435.13687835999991</v>
      </c>
      <c r="U36" s="583">
        <v>661.09674000000018</v>
      </c>
      <c r="V36" s="583">
        <v>459.39471690000011</v>
      </c>
      <c r="W36" s="583">
        <v>496.64766635999996</v>
      </c>
      <c r="X36" s="583">
        <v>379.53058524000016</v>
      </c>
      <c r="Y36" s="583">
        <v>457.56764418</v>
      </c>
      <c r="Z36" s="583">
        <v>405.78930467999999</v>
      </c>
      <c r="AA36" s="583">
        <v>789.09657276000019</v>
      </c>
      <c r="AB36" s="583">
        <v>1165.15082934</v>
      </c>
      <c r="AC36" s="583">
        <v>1581.4650591599996</v>
      </c>
      <c r="AD36" s="583">
        <v>1044.0962026200002</v>
      </c>
      <c r="AE36" s="583">
        <v>1491.9692206199998</v>
      </c>
      <c r="AF36" s="583">
        <v>1259.243526</v>
      </c>
      <c r="AG36" s="583">
        <v>1081.2874589400003</v>
      </c>
      <c r="AH36" s="498">
        <v>1162.2679699799999</v>
      </c>
      <c r="AI36" s="498">
        <v>1977.4321620000003</v>
      </c>
      <c r="AJ36" s="498">
        <v>1991.8872993599998</v>
      </c>
      <c r="AK36" s="498">
        <v>952.34088131999999</v>
      </c>
      <c r="AL36" s="498">
        <v>1582.4224543199998</v>
      </c>
      <c r="AM36" s="498">
        <v>1114.9614438600001</v>
      </c>
      <c r="AN36" s="498">
        <v>1520.0295306600003</v>
      </c>
      <c r="AO36" s="498">
        <v>2153.3831715791912</v>
      </c>
      <c r="AP36" s="498">
        <v>1465.1442431999997</v>
      </c>
      <c r="AQ36" s="498">
        <v>2063.7414386399996</v>
      </c>
      <c r="AR36" s="498">
        <v>1258.5260416200001</v>
      </c>
      <c r="AS36" s="498">
        <v>1748.5182372600004</v>
      </c>
      <c r="AT36" s="498">
        <v>1365.6875131199999</v>
      </c>
    </row>
    <row r="37" spans="1:46" x14ac:dyDescent="0.25">
      <c r="A37" s="293" t="s">
        <v>364</v>
      </c>
      <c r="B37" s="293"/>
      <c r="C37" s="293"/>
      <c r="D37" s="293"/>
      <c r="E37" s="293"/>
      <c r="F37" s="293"/>
      <c r="G37" s="293" t="s">
        <v>365</v>
      </c>
      <c r="H37" s="293"/>
      <c r="I37" s="297" t="s">
        <v>692</v>
      </c>
      <c r="J37" s="498"/>
      <c r="K37" s="498"/>
      <c r="L37" s="498"/>
      <c r="M37" s="498"/>
      <c r="N37" s="498"/>
      <c r="O37" s="583">
        <v>181.80040014173403</v>
      </c>
      <c r="P37" s="583">
        <v>136.18934979829592</v>
      </c>
      <c r="Q37" s="583">
        <v>105.07215757875107</v>
      </c>
      <c r="R37" s="583">
        <v>98.094917473662207</v>
      </c>
      <c r="S37" s="583">
        <v>191.76287489587895</v>
      </c>
      <c r="T37" s="583">
        <v>108.23173716821906</v>
      </c>
      <c r="U37" s="583">
        <v>319.48109815237751</v>
      </c>
      <c r="V37" s="583">
        <v>262.04595481750454</v>
      </c>
      <c r="W37" s="583">
        <v>204.27145751919528</v>
      </c>
      <c r="X37" s="583">
        <v>93.883713475617895</v>
      </c>
      <c r="Y37" s="583">
        <v>193.80096780791359</v>
      </c>
      <c r="Z37" s="583">
        <v>198.83097086415958</v>
      </c>
      <c r="AA37" s="583">
        <v>246.02983591112567</v>
      </c>
      <c r="AB37" s="583">
        <v>178.50486669173168</v>
      </c>
      <c r="AC37" s="583">
        <v>207.36534702427829</v>
      </c>
      <c r="AD37" s="583">
        <v>65.571451199952605</v>
      </c>
      <c r="AE37" s="583">
        <v>69.022769479360178</v>
      </c>
      <c r="AF37" s="583">
        <v>104.8431587674402</v>
      </c>
      <c r="AG37" s="583">
        <v>71.628450556603028</v>
      </c>
      <c r="AH37" s="498">
        <v>75.302504133561882</v>
      </c>
      <c r="AI37" s="498">
        <v>105.24283309164829</v>
      </c>
      <c r="AJ37" s="498">
        <v>113.14852913351257</v>
      </c>
      <c r="AK37" s="498">
        <v>69.85452849468308</v>
      </c>
      <c r="AL37" s="498">
        <v>91.02115850687656</v>
      </c>
      <c r="AM37" s="498">
        <v>118.54539463976778</v>
      </c>
      <c r="AN37" s="498">
        <v>95.473109768740684</v>
      </c>
      <c r="AO37" s="498">
        <v>130.65685862007558</v>
      </c>
      <c r="AP37" s="498">
        <v>197.2515982878727</v>
      </c>
      <c r="AQ37" s="498">
        <v>319.29260968117393</v>
      </c>
      <c r="AR37" s="498">
        <v>174.45261768501786</v>
      </c>
      <c r="AS37" s="498">
        <v>162.18360058227677</v>
      </c>
      <c r="AT37" s="498">
        <v>139.33377336032214</v>
      </c>
    </row>
    <row r="38" spans="1:46" x14ac:dyDescent="0.25">
      <c r="A38" s="293" t="s">
        <v>238</v>
      </c>
      <c r="B38" s="293"/>
      <c r="C38" s="293"/>
      <c r="D38" s="293"/>
      <c r="E38" s="293"/>
      <c r="F38" s="316" t="s">
        <v>409</v>
      </c>
      <c r="G38" s="292"/>
      <c r="H38" s="292"/>
      <c r="I38" s="289" t="s">
        <v>690</v>
      </c>
      <c r="J38" s="497"/>
      <c r="K38" s="497"/>
      <c r="L38" s="497"/>
      <c r="M38" s="497"/>
      <c r="N38" s="497"/>
      <c r="O38" s="497"/>
      <c r="P38" s="497"/>
      <c r="Q38" s="497"/>
      <c r="R38" s="497"/>
      <c r="S38" s="497"/>
      <c r="T38" s="497"/>
      <c r="U38" s="497"/>
      <c r="V38" s="497"/>
      <c r="W38" s="497"/>
      <c r="X38" s="497"/>
      <c r="Y38" s="497"/>
      <c r="Z38" s="497"/>
      <c r="AA38" s="497"/>
      <c r="AB38" s="497"/>
      <c r="AC38" s="497"/>
      <c r="AD38" s="497"/>
      <c r="AE38" s="497"/>
      <c r="AF38" s="497"/>
      <c r="AG38" s="497"/>
      <c r="AH38" s="497"/>
      <c r="AI38" s="497"/>
      <c r="AJ38" s="497"/>
      <c r="AK38" s="497"/>
      <c r="AL38" s="497"/>
      <c r="AM38" s="497"/>
      <c r="AN38" s="497"/>
      <c r="AO38" s="497"/>
      <c r="AP38" s="497"/>
      <c r="AQ38" s="497"/>
      <c r="AR38" s="497"/>
      <c r="AS38" s="497"/>
      <c r="AT38" s="497"/>
    </row>
    <row r="39" spans="1:46" x14ac:dyDescent="0.25">
      <c r="A39" s="293" t="s">
        <v>239</v>
      </c>
      <c r="B39" s="293"/>
      <c r="C39" s="293"/>
      <c r="D39" s="293"/>
      <c r="E39" s="293"/>
      <c r="F39" s="293"/>
      <c r="G39" s="292" t="s">
        <v>240</v>
      </c>
      <c r="H39" s="292"/>
      <c r="I39" s="289" t="s">
        <v>693</v>
      </c>
      <c r="J39" s="498"/>
      <c r="K39" s="498"/>
      <c r="L39" s="498"/>
      <c r="M39" s="498"/>
      <c r="N39" s="498"/>
      <c r="O39" s="583">
        <v>414.95623404000003</v>
      </c>
      <c r="P39" s="583">
        <v>386.34719382000003</v>
      </c>
      <c r="Q39" s="583">
        <v>283.59394830000002</v>
      </c>
      <c r="R39" s="583">
        <v>236.74901640000004</v>
      </c>
      <c r="S39" s="583">
        <v>259.28454816000004</v>
      </c>
      <c r="T39" s="583">
        <v>254.64920747999994</v>
      </c>
      <c r="U39" s="583">
        <v>230.91108000000003</v>
      </c>
      <c r="V39" s="583">
        <v>182.36723268000003</v>
      </c>
      <c r="W39" s="583">
        <v>163.57280154000003</v>
      </c>
      <c r="X39" s="583">
        <v>155.44537290000002</v>
      </c>
      <c r="Y39" s="583">
        <v>147.37743660000001</v>
      </c>
      <c r="Z39" s="583">
        <v>121.19512422000001</v>
      </c>
      <c r="AA39" s="583">
        <v>102.99585228000001</v>
      </c>
      <c r="AB39" s="583">
        <v>116.48060976000002</v>
      </c>
      <c r="AC39" s="583">
        <v>124.89565152</v>
      </c>
      <c r="AD39" s="583">
        <v>116.46237456</v>
      </c>
      <c r="AE39" s="583">
        <v>109.90363686000001</v>
      </c>
      <c r="AF39" s="583">
        <v>87.128610899999998</v>
      </c>
      <c r="AG39" s="583">
        <v>86.814336660000009</v>
      </c>
      <c r="AH39" s="498">
        <v>103.52821008000002</v>
      </c>
      <c r="AI39" s="498">
        <v>96.069573120000001</v>
      </c>
      <c r="AJ39" s="498">
        <v>91.963674180000012</v>
      </c>
      <c r="AK39" s="498">
        <v>78.352276380000021</v>
      </c>
      <c r="AL39" s="498">
        <v>89.112490620000003</v>
      </c>
      <c r="AM39" s="498">
        <v>99.26367276000002</v>
      </c>
      <c r="AN39" s="498">
        <v>134.6304176358621</v>
      </c>
      <c r="AO39" s="498">
        <v>139.61292773999998</v>
      </c>
      <c r="AP39" s="498">
        <v>154.61916900000003</v>
      </c>
      <c r="AQ39" s="498">
        <v>134.30489682000001</v>
      </c>
      <c r="AR39" s="498">
        <v>114.86368986000001</v>
      </c>
      <c r="AS39" s="498">
        <v>138.86717093999999</v>
      </c>
      <c r="AT39" s="498">
        <v>145.55383014</v>
      </c>
    </row>
    <row r="40" spans="1:46" x14ac:dyDescent="0.25">
      <c r="A40" s="1" t="s">
        <v>407</v>
      </c>
      <c r="B40" s="316"/>
      <c r="C40" s="316"/>
      <c r="D40" s="316"/>
      <c r="E40" s="143"/>
      <c r="F40" s="316"/>
      <c r="G40" s="316" t="s">
        <v>408</v>
      </c>
      <c r="H40" s="316"/>
      <c r="I40" s="317" t="s">
        <v>694</v>
      </c>
      <c r="J40" s="498"/>
      <c r="K40" s="498"/>
      <c r="L40" s="498"/>
      <c r="M40" s="498"/>
      <c r="N40" s="498"/>
      <c r="O40" s="583">
        <v>273.37938498000005</v>
      </c>
      <c r="P40" s="583">
        <v>249.12815674000001</v>
      </c>
      <c r="Q40" s="583">
        <v>228.64867619999998</v>
      </c>
      <c r="R40" s="583">
        <v>121.79885714000002</v>
      </c>
      <c r="S40" s="583">
        <v>118.17907101999998</v>
      </c>
      <c r="T40" s="583">
        <v>70.928672979999988</v>
      </c>
      <c r="U40" s="583">
        <v>78.210899999999995</v>
      </c>
      <c r="V40" s="583">
        <v>95.103672640000013</v>
      </c>
      <c r="W40" s="583">
        <v>70.173730139999975</v>
      </c>
      <c r="X40" s="583">
        <v>82.36041926</v>
      </c>
      <c r="Y40" s="583">
        <v>92.692480500000002</v>
      </c>
      <c r="Z40" s="583">
        <v>123.81045824</v>
      </c>
      <c r="AA40" s="583">
        <v>318.75910113999998</v>
      </c>
      <c r="AB40" s="583">
        <v>397.7936341599999</v>
      </c>
      <c r="AC40" s="583">
        <v>449.17031503999999</v>
      </c>
      <c r="AD40" s="583">
        <v>283.58466847999989</v>
      </c>
      <c r="AE40" s="583">
        <v>334.45877539999992</v>
      </c>
      <c r="AF40" s="583">
        <v>266.51991562000006</v>
      </c>
      <c r="AG40" s="583">
        <v>191.77497650000007</v>
      </c>
      <c r="AH40" s="498">
        <v>194.51508019999997</v>
      </c>
      <c r="AI40" s="498">
        <v>253.39436066000002</v>
      </c>
      <c r="AJ40" s="498">
        <v>299.30085044000003</v>
      </c>
      <c r="AK40" s="498">
        <v>181.57628910000003</v>
      </c>
      <c r="AL40" s="498">
        <v>193.73715221999998</v>
      </c>
      <c r="AM40" s="498">
        <v>271.70435975601521</v>
      </c>
      <c r="AN40" s="498">
        <v>457.35469310000002</v>
      </c>
      <c r="AO40" s="498">
        <v>373.93269261999995</v>
      </c>
      <c r="AP40" s="498">
        <v>338.28796151999995</v>
      </c>
      <c r="AQ40" s="498">
        <v>242.04061587999999</v>
      </c>
      <c r="AR40" s="498">
        <v>163.99396225999999</v>
      </c>
      <c r="AS40" s="498">
        <v>202.88502854000001</v>
      </c>
      <c r="AT40" s="498">
        <v>166.71968018000004</v>
      </c>
    </row>
    <row r="41" spans="1:46" x14ac:dyDescent="0.25">
      <c r="A41" s="293" t="s">
        <v>241</v>
      </c>
      <c r="B41" s="293"/>
      <c r="C41" s="293"/>
      <c r="D41" s="293"/>
      <c r="E41" s="293"/>
      <c r="F41" s="293" t="s">
        <v>242</v>
      </c>
      <c r="G41" s="316"/>
      <c r="H41" s="316"/>
      <c r="I41" s="317"/>
      <c r="J41" s="497"/>
      <c r="K41" s="497"/>
      <c r="L41" s="497"/>
      <c r="M41" s="497"/>
      <c r="N41" s="497"/>
      <c r="O41" s="497"/>
      <c r="P41" s="497"/>
      <c r="Q41" s="497"/>
      <c r="R41" s="497"/>
      <c r="S41" s="497"/>
      <c r="T41" s="497"/>
      <c r="U41" s="497"/>
      <c r="V41" s="497"/>
      <c r="W41" s="497"/>
      <c r="X41" s="497"/>
      <c r="Y41" s="497"/>
      <c r="Z41" s="497"/>
      <c r="AA41" s="497"/>
      <c r="AB41" s="497"/>
      <c r="AC41" s="497"/>
      <c r="AD41" s="497"/>
      <c r="AE41" s="497"/>
      <c r="AF41" s="497"/>
      <c r="AG41" s="497"/>
      <c r="AH41" s="497"/>
      <c r="AI41" s="497"/>
      <c r="AJ41" s="497"/>
      <c r="AK41" s="497"/>
      <c r="AL41" s="497"/>
      <c r="AM41" s="497"/>
      <c r="AN41" s="497"/>
      <c r="AO41" s="497"/>
      <c r="AP41" s="497"/>
      <c r="AQ41" s="497"/>
      <c r="AR41" s="497"/>
      <c r="AS41" s="497"/>
      <c r="AT41" s="497"/>
    </row>
    <row r="42" spans="1:46" x14ac:dyDescent="0.25">
      <c r="A42" s="293" t="s">
        <v>243</v>
      </c>
      <c r="B42" s="293"/>
      <c r="C42" s="293"/>
      <c r="D42" s="293"/>
      <c r="E42" s="293"/>
      <c r="F42" s="293"/>
      <c r="G42" s="292" t="s">
        <v>244</v>
      </c>
      <c r="H42" s="292"/>
      <c r="I42" s="289" t="s">
        <v>695</v>
      </c>
      <c r="J42" s="498"/>
      <c r="K42" s="498"/>
      <c r="L42" s="498"/>
      <c r="M42" s="498"/>
      <c r="N42" s="498"/>
      <c r="O42" s="583">
        <v>92.21227004015924</v>
      </c>
      <c r="P42" s="583">
        <v>70.752246429708407</v>
      </c>
      <c r="Q42" s="583">
        <v>36.989526152687738</v>
      </c>
      <c r="R42" s="583">
        <v>67.437018174177751</v>
      </c>
      <c r="S42" s="583">
        <v>59.311673203861169</v>
      </c>
      <c r="T42" s="583">
        <v>20.692942182862879</v>
      </c>
      <c r="U42" s="583">
        <v>94.975677147281289</v>
      </c>
      <c r="V42" s="583">
        <v>58.999304021833836</v>
      </c>
      <c r="W42" s="583">
        <v>55.548411689292813</v>
      </c>
      <c r="X42" s="583">
        <v>32.000012488342605</v>
      </c>
      <c r="Y42" s="583">
        <v>76.729181740910121</v>
      </c>
      <c r="Z42" s="583">
        <v>66.632840964150759</v>
      </c>
      <c r="AA42" s="583">
        <v>79.432638572242936</v>
      </c>
      <c r="AB42" s="583">
        <v>72.262468976161074</v>
      </c>
      <c r="AC42" s="583">
        <v>95.586436074829123</v>
      </c>
      <c r="AD42" s="583">
        <v>24.213874844016583</v>
      </c>
      <c r="AE42" s="583">
        <v>41.945575057063074</v>
      </c>
      <c r="AF42" s="583">
        <v>50.59750207825865</v>
      </c>
      <c r="AG42" s="583">
        <v>43.695741852750963</v>
      </c>
      <c r="AH42" s="498">
        <v>41.534564261741522</v>
      </c>
      <c r="AI42" s="498">
        <v>79.306327869458883</v>
      </c>
      <c r="AJ42" s="498">
        <v>71.309238293768033</v>
      </c>
      <c r="AK42" s="498">
        <v>52.574492563143615</v>
      </c>
      <c r="AL42" s="498">
        <v>141.64112055392872</v>
      </c>
      <c r="AM42" s="498">
        <v>83.464833162549226</v>
      </c>
      <c r="AN42" s="498">
        <v>80.9312201230629</v>
      </c>
      <c r="AO42" s="498">
        <v>104.13531188525093</v>
      </c>
      <c r="AP42" s="498">
        <v>85.028997340878007</v>
      </c>
      <c r="AQ42" s="498">
        <v>149.54745410611739</v>
      </c>
      <c r="AR42" s="498">
        <v>123.35593381005258</v>
      </c>
      <c r="AS42" s="498">
        <v>149.5217450839157</v>
      </c>
      <c r="AT42" s="498">
        <v>109.97135654190711</v>
      </c>
    </row>
    <row r="43" spans="1:46" x14ac:dyDescent="0.25">
      <c r="A43" s="293" t="s">
        <v>248</v>
      </c>
      <c r="B43" s="293"/>
      <c r="C43" s="293"/>
      <c r="D43" s="293"/>
      <c r="E43" s="293"/>
      <c r="F43" s="293"/>
      <c r="G43" s="292" t="s">
        <v>245</v>
      </c>
      <c r="H43" s="292"/>
      <c r="I43" s="289" t="s">
        <v>696</v>
      </c>
      <c r="J43" s="498"/>
      <c r="K43" s="498"/>
      <c r="L43" s="498"/>
      <c r="M43" s="498"/>
      <c r="N43" s="498"/>
      <c r="O43" s="583">
        <v>292.63258422000007</v>
      </c>
      <c r="P43" s="583">
        <v>262.15470040000008</v>
      </c>
      <c r="Q43" s="583">
        <v>160.38809426000003</v>
      </c>
      <c r="R43" s="583">
        <v>269.42265331999999</v>
      </c>
      <c r="S43" s="583">
        <v>274.02153799999996</v>
      </c>
      <c r="T43" s="583">
        <v>274.30531688000002</v>
      </c>
      <c r="U43" s="583">
        <v>1382.60538</v>
      </c>
      <c r="V43" s="583">
        <v>1026.4869317</v>
      </c>
      <c r="W43" s="583">
        <v>850.1793560000001</v>
      </c>
      <c r="X43" s="583">
        <v>720.86718498000005</v>
      </c>
      <c r="Y43" s="583">
        <v>926.05559258000039</v>
      </c>
      <c r="Z43" s="583">
        <v>615.68786838000028</v>
      </c>
      <c r="AA43" s="583">
        <v>888.98971254000026</v>
      </c>
      <c r="AB43" s="583">
        <v>979.52221109999994</v>
      </c>
      <c r="AC43" s="583">
        <v>900.47910664000005</v>
      </c>
      <c r="AD43" s="583">
        <v>316.30202946000003</v>
      </c>
      <c r="AE43" s="583">
        <v>276.56040830000006</v>
      </c>
      <c r="AF43" s="583">
        <v>223.00072544000002</v>
      </c>
      <c r="AG43" s="583">
        <v>164.47368370000007</v>
      </c>
      <c r="AH43" s="498">
        <v>286.05454845999992</v>
      </c>
      <c r="AI43" s="498">
        <v>723.71232371999974</v>
      </c>
      <c r="AJ43" s="498">
        <v>694.54662406</v>
      </c>
      <c r="AK43" s="498">
        <v>419.27523330000002</v>
      </c>
      <c r="AL43" s="498">
        <v>595.38882782000007</v>
      </c>
      <c r="AM43" s="498">
        <v>551.70941872000003</v>
      </c>
      <c r="AN43" s="498">
        <v>597.43736009999998</v>
      </c>
      <c r="AO43" s="498">
        <v>803.47947055999998</v>
      </c>
      <c r="AP43" s="498">
        <v>504.18513944000011</v>
      </c>
      <c r="AQ43" s="498">
        <v>946.28624309999998</v>
      </c>
      <c r="AR43" s="498">
        <v>436.04527660000008</v>
      </c>
      <c r="AS43" s="498">
        <v>784.59332159999985</v>
      </c>
      <c r="AT43" s="498">
        <v>574.92387964000022</v>
      </c>
    </row>
    <row r="44" spans="1:46" x14ac:dyDescent="0.25">
      <c r="A44" s="293" t="s">
        <v>249</v>
      </c>
      <c r="B44" s="293"/>
      <c r="C44" s="293"/>
      <c r="D44" s="293"/>
      <c r="E44" s="293"/>
      <c r="F44" s="293"/>
      <c r="G44" s="292" t="s">
        <v>246</v>
      </c>
      <c r="H44" s="292"/>
      <c r="I44" s="289" t="s">
        <v>697</v>
      </c>
      <c r="J44" s="493"/>
      <c r="K44" s="493"/>
      <c r="L44" s="493"/>
      <c r="M44" s="493"/>
      <c r="N44" s="493"/>
      <c r="O44" s="583">
        <v>7.3142321582363747</v>
      </c>
      <c r="P44" s="583">
        <v>8.2195918244441781</v>
      </c>
      <c r="Q44" s="583">
        <v>4.7447033212957681</v>
      </c>
      <c r="R44" s="583">
        <v>9.0399410499307393</v>
      </c>
      <c r="S44" s="583">
        <v>43.772608678174407</v>
      </c>
      <c r="T44" s="583">
        <v>38.373915440897328</v>
      </c>
      <c r="U44" s="583">
        <v>76.089996097068806</v>
      </c>
      <c r="V44" s="583">
        <v>46.586485251936281</v>
      </c>
      <c r="W44" s="583">
        <v>46.475324466700357</v>
      </c>
      <c r="X44" s="583">
        <v>39.650765365079032</v>
      </c>
      <c r="Y44" s="583">
        <v>54.444401926018983</v>
      </c>
      <c r="Z44" s="583">
        <v>34.443364167315956</v>
      </c>
      <c r="AA44" s="583">
        <v>51.61758983471011</v>
      </c>
      <c r="AB44" s="583">
        <v>41.384617872071189</v>
      </c>
      <c r="AC44" s="583">
        <v>44.344704199159352</v>
      </c>
      <c r="AD44" s="583">
        <v>24.55930204166976</v>
      </c>
      <c r="AE44" s="583">
        <v>30.983562737095994</v>
      </c>
      <c r="AF44" s="583">
        <v>24.566996143368591</v>
      </c>
      <c r="AG44" s="583">
        <v>17.180955278749586</v>
      </c>
      <c r="AH44" s="493">
        <v>19.599491188534099</v>
      </c>
      <c r="AI44" s="493">
        <v>16.092848695617853</v>
      </c>
      <c r="AJ44" s="493">
        <v>22.552983194767524</v>
      </c>
      <c r="AK44" s="493">
        <v>12.376920526599802</v>
      </c>
      <c r="AL44" s="493">
        <v>10.944403606674708</v>
      </c>
      <c r="AM44" s="493">
        <v>12.939528255699749</v>
      </c>
      <c r="AN44" s="493">
        <v>12.41639043911497</v>
      </c>
      <c r="AO44" s="493">
        <v>14.725166474976843</v>
      </c>
      <c r="AP44" s="493">
        <v>13.643479644311926</v>
      </c>
      <c r="AQ44" s="493">
        <v>12.184850672292718</v>
      </c>
      <c r="AR44" s="493">
        <v>7.213750594133197</v>
      </c>
      <c r="AS44" s="493">
        <v>10.4023600336751</v>
      </c>
      <c r="AT44" s="493">
        <v>11.858059635519762</v>
      </c>
    </row>
    <row r="45" spans="1:46" x14ac:dyDescent="0.25">
      <c r="A45" s="293" t="s">
        <v>250</v>
      </c>
      <c r="B45" s="293"/>
      <c r="C45" s="293"/>
      <c r="D45" s="283"/>
      <c r="E45" s="283"/>
      <c r="F45" s="283"/>
      <c r="G45" s="284" t="s">
        <v>247</v>
      </c>
      <c r="H45" s="284"/>
      <c r="I45" s="289" t="s">
        <v>698</v>
      </c>
      <c r="J45" s="493"/>
      <c r="K45" s="493"/>
      <c r="L45" s="493"/>
      <c r="M45" s="493"/>
      <c r="N45" s="493"/>
      <c r="O45" s="583">
        <v>63.700980700000009</v>
      </c>
      <c r="P45" s="583">
        <v>32.274165879999998</v>
      </c>
      <c r="Q45" s="583">
        <v>23.78664642</v>
      </c>
      <c r="R45" s="583">
        <v>27.595136840000002</v>
      </c>
      <c r="S45" s="583">
        <v>22.899970039999999</v>
      </c>
      <c r="T45" s="583">
        <v>13.690711600000002</v>
      </c>
      <c r="U45" s="583">
        <v>18.86694</v>
      </c>
      <c r="V45" s="583">
        <v>10.9986652</v>
      </c>
      <c r="W45" s="583">
        <v>10.225141600000001</v>
      </c>
      <c r="X45" s="583">
        <v>9.5039331000000011</v>
      </c>
      <c r="Y45" s="583">
        <v>26.606482660000001</v>
      </c>
      <c r="Z45" s="583">
        <v>16.30967042</v>
      </c>
      <c r="AA45" s="583">
        <v>43.326018680000004</v>
      </c>
      <c r="AB45" s="583">
        <v>11.547376960000001</v>
      </c>
      <c r="AC45" s="583">
        <v>30.992805400000002</v>
      </c>
      <c r="AD45" s="583">
        <v>18.243884260000005</v>
      </c>
      <c r="AE45" s="583">
        <v>20.748803839999994</v>
      </c>
      <c r="AF45" s="583">
        <v>17.221865679999997</v>
      </c>
      <c r="AG45" s="583">
        <v>16.662530360000002</v>
      </c>
      <c r="AH45" s="493">
        <v>4.9520796599999999</v>
      </c>
      <c r="AI45" s="493">
        <v>38.661242800000004</v>
      </c>
      <c r="AJ45" s="493">
        <v>66.82255536000001</v>
      </c>
      <c r="AK45" s="493">
        <v>66.552185059999999</v>
      </c>
      <c r="AL45" s="493">
        <v>125.85302261999999</v>
      </c>
      <c r="AM45" s="493">
        <v>97.595413980000004</v>
      </c>
      <c r="AN45" s="493">
        <v>121.12424117338922</v>
      </c>
      <c r="AO45" s="493">
        <v>169.19745454000002</v>
      </c>
      <c r="AP45" s="493">
        <v>73.307840880000001</v>
      </c>
      <c r="AQ45" s="493">
        <v>143.90608066000001</v>
      </c>
      <c r="AR45" s="493">
        <v>86.201126187139636</v>
      </c>
      <c r="AS45" s="493">
        <v>156.10132027999998</v>
      </c>
      <c r="AT45" s="493">
        <v>82.863272420000001</v>
      </c>
    </row>
    <row r="46" spans="1:46" x14ac:dyDescent="0.25">
      <c r="A46" s="319" t="s">
        <v>699</v>
      </c>
      <c r="B46" s="293"/>
      <c r="C46" s="293"/>
      <c r="D46" s="283"/>
      <c r="E46" s="283"/>
      <c r="F46" s="283"/>
      <c r="G46" s="284" t="s">
        <v>700</v>
      </c>
      <c r="H46" s="284"/>
      <c r="I46" s="289" t="s">
        <v>988</v>
      </c>
      <c r="J46" s="499"/>
      <c r="K46" s="499"/>
      <c r="L46" s="499"/>
      <c r="M46" s="499"/>
      <c r="N46" s="499"/>
      <c r="O46" s="583">
        <v>110.95562258000001</v>
      </c>
      <c r="P46" s="583">
        <v>112.93081599999998</v>
      </c>
      <c r="Q46" s="583">
        <v>57.677840980000006</v>
      </c>
      <c r="R46" s="583">
        <v>56.99075770000001</v>
      </c>
      <c r="S46" s="583">
        <v>46.524205819999999</v>
      </c>
      <c r="T46" s="583">
        <v>34.336127679999997</v>
      </c>
      <c r="U46" s="583">
        <v>187.25944000000001</v>
      </c>
      <c r="V46" s="583">
        <v>293.40787375999992</v>
      </c>
      <c r="W46" s="583">
        <v>421.76834970000004</v>
      </c>
      <c r="X46" s="583">
        <v>284.33041168000011</v>
      </c>
      <c r="Y46" s="583">
        <v>641.41184171999998</v>
      </c>
      <c r="Z46" s="583">
        <v>346.06648748000003</v>
      </c>
      <c r="AA46" s="583">
        <v>642.62299038000015</v>
      </c>
      <c r="AB46" s="583">
        <v>543.49268137999991</v>
      </c>
      <c r="AC46" s="583">
        <v>614.27846678000003</v>
      </c>
      <c r="AD46" s="583">
        <v>134.23138186000003</v>
      </c>
      <c r="AE46" s="583">
        <v>95.177807220000005</v>
      </c>
      <c r="AF46" s="583">
        <v>82.55595000000001</v>
      </c>
      <c r="AG46" s="583">
        <v>77.688914659999995</v>
      </c>
      <c r="AH46" s="493">
        <v>120.89561722000001</v>
      </c>
      <c r="AI46" s="493">
        <v>348.58569512000008</v>
      </c>
      <c r="AJ46" s="493">
        <v>315.51906890000004</v>
      </c>
      <c r="AK46" s="493">
        <v>420.90541229999997</v>
      </c>
      <c r="AL46" s="493">
        <v>629.3390731799999</v>
      </c>
      <c r="AM46" s="493">
        <v>720.61604458000011</v>
      </c>
      <c r="AN46" s="493">
        <v>495.72472331999995</v>
      </c>
      <c r="AO46" s="493">
        <v>646.23404452</v>
      </c>
      <c r="AP46" s="493">
        <v>382.9748777800001</v>
      </c>
      <c r="AQ46" s="493">
        <v>440.11826016000009</v>
      </c>
      <c r="AR46" s="493">
        <v>219.83038152000003</v>
      </c>
      <c r="AS46" s="493">
        <v>416.11126507806682</v>
      </c>
      <c r="AT46" s="493">
        <v>329.96729896000005</v>
      </c>
    </row>
    <row r="47" spans="1:46" x14ac:dyDescent="0.25">
      <c r="A47" s="288" t="s">
        <v>278</v>
      </c>
      <c r="B47" s="288"/>
      <c r="C47" s="288"/>
      <c r="D47" s="288" t="s">
        <v>366</v>
      </c>
      <c r="E47" s="288"/>
      <c r="F47" s="288"/>
      <c r="G47" s="287"/>
      <c r="H47" s="287"/>
      <c r="I47" s="289" t="s">
        <v>702</v>
      </c>
      <c r="J47" s="491">
        <f t="shared" ref="J47:AP47" si="15">SUM(J49:J53)</f>
        <v>0</v>
      </c>
      <c r="K47" s="491">
        <f t="shared" si="15"/>
        <v>0</v>
      </c>
      <c r="L47" s="491">
        <f t="shared" si="15"/>
        <v>0</v>
      </c>
      <c r="M47" s="491">
        <f t="shared" si="15"/>
        <v>0</v>
      </c>
      <c r="N47" s="491">
        <f t="shared" si="15"/>
        <v>0</v>
      </c>
      <c r="O47" s="491">
        <f t="shared" si="15"/>
        <v>4095.5108674849789</v>
      </c>
      <c r="P47" s="491">
        <f t="shared" si="15"/>
        <v>3834.1348159867589</v>
      </c>
      <c r="Q47" s="491">
        <f t="shared" si="15"/>
        <v>4002.4904083531983</v>
      </c>
      <c r="R47" s="491">
        <f t="shared" si="15"/>
        <v>4148.1115059152735</v>
      </c>
      <c r="S47" s="491">
        <f t="shared" si="15"/>
        <v>3892.5200761022179</v>
      </c>
      <c r="T47" s="491">
        <f t="shared" si="15"/>
        <v>3627.052032785281</v>
      </c>
      <c r="U47" s="491">
        <f t="shared" si="15"/>
        <v>3851.4004390121181</v>
      </c>
      <c r="V47" s="491">
        <f t="shared" si="15"/>
        <v>3734.0505092484486</v>
      </c>
      <c r="W47" s="491">
        <f t="shared" si="15"/>
        <v>3794.0351588407652</v>
      </c>
      <c r="X47" s="491">
        <f t="shared" si="15"/>
        <v>3687.3459993677429</v>
      </c>
      <c r="Y47" s="491">
        <f t="shared" si="15"/>
        <v>3494.251089596105</v>
      </c>
      <c r="Z47" s="491">
        <f t="shared" si="15"/>
        <v>3105.1692123391608</v>
      </c>
      <c r="AA47" s="491">
        <f t="shared" si="15"/>
        <v>3573.6257852708168</v>
      </c>
      <c r="AB47" s="491">
        <f t="shared" si="15"/>
        <v>2871.5238949346162</v>
      </c>
      <c r="AC47" s="491">
        <f t="shared" si="15"/>
        <v>3156.6672847453519</v>
      </c>
      <c r="AD47" s="491">
        <f t="shared" si="15"/>
        <v>3120.1946385307751</v>
      </c>
      <c r="AE47" s="491">
        <f t="shared" si="15"/>
        <v>2656.7666982607884</v>
      </c>
      <c r="AF47" s="491">
        <f t="shared" si="15"/>
        <v>2362.8293663847799</v>
      </c>
      <c r="AG47" s="491">
        <f t="shared" si="15"/>
        <v>2023.2160676643928</v>
      </c>
      <c r="AH47" s="491">
        <f t="shared" si="15"/>
        <v>2236.7120166491904</v>
      </c>
      <c r="AI47" s="491">
        <f t="shared" si="15"/>
        <v>1879.9288299094371</v>
      </c>
      <c r="AJ47" s="491">
        <f t="shared" si="15"/>
        <v>2132.5323543666291</v>
      </c>
      <c r="AK47" s="491">
        <f t="shared" si="15"/>
        <v>1819.9744217700031</v>
      </c>
      <c r="AL47" s="491">
        <f t="shared" si="15"/>
        <v>1529.2553031590137</v>
      </c>
      <c r="AM47" s="491">
        <f t="shared" si="15"/>
        <v>2024.1306177288709</v>
      </c>
      <c r="AN47" s="491">
        <f t="shared" si="15"/>
        <v>1899.8959959947133</v>
      </c>
      <c r="AO47" s="491">
        <f t="shared" si="15"/>
        <v>1701.820995329346</v>
      </c>
      <c r="AP47" s="491">
        <f t="shared" si="15"/>
        <v>1799.8703439588216</v>
      </c>
      <c r="AQ47" s="491">
        <f t="shared" ref="AQ47" si="16">SUM(AQ49:AQ53)</f>
        <v>1579.6090046414211</v>
      </c>
      <c r="AR47" s="491">
        <f t="shared" ref="AR47:AS47" si="17">SUM(AR49:AR53)</f>
        <v>1654.2602806337693</v>
      </c>
      <c r="AS47" s="491">
        <f t="shared" si="17"/>
        <v>1487.1082150996879</v>
      </c>
      <c r="AT47" s="491">
        <f t="shared" ref="AT47" si="18">SUM(AT49:AT53)</f>
        <v>1513.1966727314468</v>
      </c>
    </row>
    <row r="48" spans="1:46" x14ac:dyDescent="0.25">
      <c r="A48" s="283" t="s">
        <v>283</v>
      </c>
      <c r="B48" s="283"/>
      <c r="C48" s="283"/>
      <c r="D48" s="283"/>
      <c r="E48" s="283"/>
      <c r="F48" s="283" t="s">
        <v>58</v>
      </c>
      <c r="G48" s="284"/>
      <c r="H48" s="284"/>
      <c r="I48" s="289" t="s">
        <v>703</v>
      </c>
      <c r="J48" s="500"/>
      <c r="K48" s="500"/>
      <c r="L48" s="500"/>
      <c r="M48" s="500"/>
      <c r="N48" s="500"/>
      <c r="O48" s="500"/>
      <c r="P48" s="500"/>
      <c r="Q48" s="500"/>
      <c r="R48" s="500"/>
      <c r="S48" s="500"/>
      <c r="T48" s="500"/>
      <c r="U48" s="500"/>
      <c r="V48" s="500"/>
      <c r="W48" s="500"/>
      <c r="X48" s="500"/>
      <c r="Y48" s="500"/>
      <c r="Z48" s="500"/>
      <c r="AA48" s="500"/>
      <c r="AB48" s="500"/>
      <c r="AC48" s="500"/>
      <c r="AD48" s="500"/>
      <c r="AE48" s="500"/>
      <c r="AF48" s="500"/>
      <c r="AG48" s="500"/>
      <c r="AH48" s="500"/>
      <c r="AI48" s="500"/>
      <c r="AJ48" s="500"/>
      <c r="AK48" s="500"/>
      <c r="AL48" s="500"/>
      <c r="AM48" s="500"/>
      <c r="AN48" s="500"/>
      <c r="AO48" s="500"/>
      <c r="AP48" s="500"/>
      <c r="AQ48" s="500"/>
      <c r="AR48" s="500"/>
      <c r="AS48" s="500"/>
      <c r="AT48" s="500"/>
    </row>
    <row r="49" spans="1:46" x14ac:dyDescent="0.25">
      <c r="A49" s="283" t="s">
        <v>279</v>
      </c>
      <c r="B49" s="283"/>
      <c r="C49" s="283"/>
      <c r="D49" s="283"/>
      <c r="E49" s="283"/>
      <c r="F49" s="143"/>
      <c r="G49" s="283" t="s">
        <v>280</v>
      </c>
      <c r="H49" s="283"/>
      <c r="I49" s="297" t="s">
        <v>704</v>
      </c>
      <c r="J49" s="493"/>
      <c r="K49" s="493"/>
      <c r="L49" s="493"/>
      <c r="M49" s="493"/>
      <c r="N49" s="493"/>
      <c r="O49" s="583">
        <v>273.27457518049272</v>
      </c>
      <c r="P49" s="583">
        <v>276.56773144547219</v>
      </c>
      <c r="Q49" s="583">
        <v>291.60207926550191</v>
      </c>
      <c r="R49" s="583">
        <v>237.99770748826177</v>
      </c>
      <c r="S49" s="583">
        <v>224.17623412278434</v>
      </c>
      <c r="T49" s="583">
        <v>206.04978372333278</v>
      </c>
      <c r="U49" s="583">
        <v>225.7386102843995</v>
      </c>
      <c r="V49" s="583">
        <v>190.71712034934737</v>
      </c>
      <c r="W49" s="583">
        <v>177.81222318865935</v>
      </c>
      <c r="X49" s="583">
        <v>256.92530188876481</v>
      </c>
      <c r="Y49" s="583">
        <v>204.97630585655057</v>
      </c>
      <c r="Z49" s="583">
        <v>176.14949202502231</v>
      </c>
      <c r="AA49" s="583">
        <v>190.13011232382195</v>
      </c>
      <c r="AB49" s="583">
        <v>162.11731949915659</v>
      </c>
      <c r="AC49" s="583">
        <v>209.67802946424155</v>
      </c>
      <c r="AD49" s="583">
        <v>159.26646072151303</v>
      </c>
      <c r="AE49" s="583">
        <v>179.07662747783277</v>
      </c>
      <c r="AF49" s="583">
        <v>179.18248138407506</v>
      </c>
      <c r="AG49" s="583">
        <v>138.96383959773732</v>
      </c>
      <c r="AH49" s="493">
        <v>176.40416002672853</v>
      </c>
      <c r="AI49" s="493">
        <v>112.67254781924581</v>
      </c>
      <c r="AJ49" s="493">
        <v>145.25114921071307</v>
      </c>
      <c r="AK49" s="493">
        <v>134.20985440433589</v>
      </c>
      <c r="AL49" s="493">
        <v>135.84767931235129</v>
      </c>
      <c r="AM49" s="493">
        <v>192.01554910838433</v>
      </c>
      <c r="AN49" s="493">
        <v>174.32145005326007</v>
      </c>
      <c r="AO49" s="493">
        <v>191.35155642377362</v>
      </c>
      <c r="AP49" s="493">
        <v>181.28100070717716</v>
      </c>
      <c r="AQ49" s="493">
        <v>161.08661863934927</v>
      </c>
      <c r="AR49" s="493">
        <v>178.2736963860562</v>
      </c>
      <c r="AS49" s="493">
        <v>169.14216964069064</v>
      </c>
      <c r="AT49" s="493">
        <v>179.27505474926213</v>
      </c>
    </row>
    <row r="50" spans="1:46" x14ac:dyDescent="0.25">
      <c r="A50" s="283" t="s">
        <v>281</v>
      </c>
      <c r="B50" s="283"/>
      <c r="C50" s="283"/>
      <c r="D50" s="283"/>
      <c r="E50" s="283"/>
      <c r="F50" s="283"/>
      <c r="G50" s="284" t="s">
        <v>282</v>
      </c>
      <c r="H50" s="284"/>
      <c r="I50" s="289" t="s">
        <v>705</v>
      </c>
      <c r="J50" s="493"/>
      <c r="K50" s="493"/>
      <c r="L50" s="493"/>
      <c r="M50" s="493"/>
      <c r="N50" s="493"/>
      <c r="O50" s="583">
        <v>1558.8001554643488</v>
      </c>
      <c r="P50" s="583">
        <v>1504.4668575888395</v>
      </c>
      <c r="Q50" s="583">
        <v>1488.8729962643863</v>
      </c>
      <c r="R50" s="583">
        <v>1076.630457307991</v>
      </c>
      <c r="S50" s="583">
        <v>1102.3182446919775</v>
      </c>
      <c r="T50" s="583">
        <v>1139.0406144386957</v>
      </c>
      <c r="U50" s="583">
        <v>1099.396951824901</v>
      </c>
      <c r="V50" s="583">
        <v>927.60087353485017</v>
      </c>
      <c r="W50" s="583">
        <v>897.49952815098197</v>
      </c>
      <c r="X50" s="583">
        <v>900.87757374986347</v>
      </c>
      <c r="Y50" s="583">
        <v>853.06851883556294</v>
      </c>
      <c r="Z50" s="583">
        <v>852.29063078465049</v>
      </c>
      <c r="AA50" s="583">
        <v>867.76970248350312</v>
      </c>
      <c r="AB50" s="583">
        <v>753.77982376564466</v>
      </c>
      <c r="AC50" s="583">
        <v>743.54567564849185</v>
      </c>
      <c r="AD50" s="583">
        <v>721.7479636425046</v>
      </c>
      <c r="AE50" s="583">
        <v>685.28272334449412</v>
      </c>
      <c r="AF50" s="583">
        <v>673.00401390190211</v>
      </c>
      <c r="AG50" s="583">
        <v>598.29177698566855</v>
      </c>
      <c r="AH50" s="493">
        <v>758.16588724442431</v>
      </c>
      <c r="AI50" s="493">
        <v>676.98693930870672</v>
      </c>
      <c r="AJ50" s="493">
        <v>698.52167893657054</v>
      </c>
      <c r="AK50" s="493">
        <v>619.24153630893818</v>
      </c>
      <c r="AL50" s="493">
        <v>614.09356562595497</v>
      </c>
      <c r="AM50" s="493">
        <v>682.31331506548952</v>
      </c>
      <c r="AN50" s="493">
        <v>610.67221615633787</v>
      </c>
      <c r="AO50" s="493">
        <v>580.62723454072864</v>
      </c>
      <c r="AP50" s="493">
        <v>588.3834389435732</v>
      </c>
      <c r="AQ50" s="493">
        <v>530.03387889810472</v>
      </c>
      <c r="AR50" s="493">
        <v>598.30175371633163</v>
      </c>
      <c r="AS50" s="493">
        <v>536.03490181010693</v>
      </c>
      <c r="AT50" s="493">
        <v>535.95954104617454</v>
      </c>
    </row>
    <row r="51" spans="1:46" x14ac:dyDescent="0.25">
      <c r="A51" s="283" t="s">
        <v>706</v>
      </c>
      <c r="B51" s="283"/>
      <c r="C51" s="283"/>
      <c r="D51" s="283"/>
      <c r="E51" s="283"/>
      <c r="F51" s="283" t="s">
        <v>707</v>
      </c>
      <c r="G51" s="284"/>
      <c r="H51" s="284"/>
      <c r="I51" s="289" t="s">
        <v>989</v>
      </c>
      <c r="J51" s="490"/>
      <c r="K51" s="490"/>
      <c r="L51" s="490"/>
      <c r="M51" s="490"/>
      <c r="N51" s="490"/>
      <c r="O51" s="490"/>
      <c r="P51" s="490"/>
      <c r="Q51" s="490"/>
      <c r="R51" s="490"/>
      <c r="S51" s="490"/>
      <c r="T51" s="490"/>
      <c r="U51" s="490"/>
      <c r="V51" s="490"/>
      <c r="W51" s="490"/>
      <c r="X51" s="490"/>
      <c r="Y51" s="490"/>
      <c r="Z51" s="490"/>
      <c r="AA51" s="490"/>
      <c r="AB51" s="490"/>
      <c r="AC51" s="490"/>
      <c r="AD51" s="490"/>
      <c r="AE51" s="490"/>
      <c r="AF51" s="490"/>
      <c r="AG51" s="490"/>
      <c r="AH51" s="490"/>
      <c r="AI51" s="490"/>
      <c r="AJ51" s="490"/>
      <c r="AK51" s="490"/>
      <c r="AL51" s="490"/>
      <c r="AM51" s="490"/>
      <c r="AN51" s="490"/>
      <c r="AO51" s="490"/>
      <c r="AP51" s="490"/>
      <c r="AQ51" s="490"/>
      <c r="AR51" s="490"/>
      <c r="AS51" s="490"/>
      <c r="AT51" s="490"/>
    </row>
    <row r="52" spans="1:46" x14ac:dyDescent="0.25">
      <c r="A52" s="283" t="s">
        <v>251</v>
      </c>
      <c r="B52" s="283"/>
      <c r="C52" s="283"/>
      <c r="D52" s="283"/>
      <c r="E52" s="283"/>
      <c r="F52" s="283" t="s">
        <v>63</v>
      </c>
      <c r="G52" s="283"/>
      <c r="H52" s="283"/>
      <c r="I52" s="297" t="s">
        <v>709</v>
      </c>
      <c r="J52" s="493"/>
      <c r="K52" s="493"/>
      <c r="L52" s="493"/>
      <c r="M52" s="493"/>
      <c r="N52" s="493"/>
      <c r="O52" s="583">
        <v>2248.7379786205624</v>
      </c>
      <c r="P52" s="583">
        <v>2040.4119629040174</v>
      </c>
      <c r="Q52" s="583">
        <v>2209.8280461001964</v>
      </c>
      <c r="R52" s="583">
        <v>2819.8777120635805</v>
      </c>
      <c r="S52" s="583">
        <v>2553.8169727538784</v>
      </c>
      <c r="T52" s="583">
        <v>2272.3347734593453</v>
      </c>
      <c r="U52" s="583">
        <v>2515.9915490930944</v>
      </c>
      <c r="V52" s="583">
        <v>2605.934237890127</v>
      </c>
      <c r="W52" s="583">
        <v>2708.5828906008574</v>
      </c>
      <c r="X52" s="583">
        <v>2519.8317186312265</v>
      </c>
      <c r="Y52" s="583">
        <v>2422.568054841046</v>
      </c>
      <c r="Z52" s="583">
        <v>2064.0112197244175</v>
      </c>
      <c r="AA52" s="583">
        <v>2504.2261000385602</v>
      </c>
      <c r="AB52" s="583">
        <v>1944.516589618026</v>
      </c>
      <c r="AC52" s="583">
        <v>2191.9446512387162</v>
      </c>
      <c r="AD52" s="583">
        <v>2227.3903975200942</v>
      </c>
      <c r="AE52" s="583">
        <v>1780.1493867362185</v>
      </c>
      <c r="AF52" s="583">
        <v>1500.0019343246354</v>
      </c>
      <c r="AG52" s="583">
        <v>1274.0479325729129</v>
      </c>
      <c r="AH52" s="493">
        <v>1290.847153091484</v>
      </c>
      <c r="AI52" s="493">
        <v>1079.7760003770893</v>
      </c>
      <c r="AJ52" s="493">
        <v>1279.5755639854233</v>
      </c>
      <c r="AK52" s="493">
        <v>1057.095504139766</v>
      </c>
      <c r="AL52" s="493">
        <v>769.69025547859155</v>
      </c>
      <c r="AM52" s="493">
        <v>1137.4507706395102</v>
      </c>
      <c r="AN52" s="493">
        <v>1101.3421849159347</v>
      </c>
      <c r="AO52" s="493">
        <v>920.87145080057712</v>
      </c>
      <c r="AP52" s="493">
        <v>1005.91060815256</v>
      </c>
      <c r="AQ52" s="493">
        <v>864.86810699683906</v>
      </c>
      <c r="AR52" s="493">
        <v>840.93376222798247</v>
      </c>
      <c r="AS52" s="493">
        <v>743.22384372514307</v>
      </c>
      <c r="AT52" s="493">
        <v>765.66208268209107</v>
      </c>
    </row>
    <row r="53" spans="1:46" ht="30" x14ac:dyDescent="0.25">
      <c r="A53" s="283" t="s">
        <v>252</v>
      </c>
      <c r="B53" s="283"/>
      <c r="C53" s="283"/>
      <c r="D53" s="283"/>
      <c r="E53" s="283"/>
      <c r="F53" s="143"/>
      <c r="G53" s="307" t="s">
        <v>376</v>
      </c>
      <c r="H53" s="307"/>
      <c r="I53" s="289" t="s">
        <v>990</v>
      </c>
      <c r="J53" s="493"/>
      <c r="K53" s="493"/>
      <c r="L53" s="493"/>
      <c r="M53" s="493"/>
      <c r="N53" s="493"/>
      <c r="O53" s="583">
        <v>14.698158219574843</v>
      </c>
      <c r="P53" s="583">
        <v>12.688264048429552</v>
      </c>
      <c r="Q53" s="583">
        <v>12.187286723113443</v>
      </c>
      <c r="R53" s="583">
        <v>13.605629055439682</v>
      </c>
      <c r="S53" s="583">
        <v>12.208624533577597</v>
      </c>
      <c r="T53" s="583">
        <v>9.6268611639070709</v>
      </c>
      <c r="U53" s="583">
        <v>10.273327809722939</v>
      </c>
      <c r="V53" s="583">
        <v>9.7982774741244043</v>
      </c>
      <c r="W53" s="583">
        <v>10.14051690026629</v>
      </c>
      <c r="X53" s="583">
        <v>9.7114050978878304</v>
      </c>
      <c r="Y53" s="583">
        <v>13.638210062945426</v>
      </c>
      <c r="Z53" s="583">
        <v>12.717869805070558</v>
      </c>
      <c r="AA53" s="583">
        <v>11.499870424931441</v>
      </c>
      <c r="AB53" s="583">
        <v>11.110162051788649</v>
      </c>
      <c r="AC53" s="583">
        <v>11.498928393902188</v>
      </c>
      <c r="AD53" s="583">
        <v>11.789816646663581</v>
      </c>
      <c r="AE53" s="583">
        <v>12.257960702242835</v>
      </c>
      <c r="AF53" s="583">
        <v>10.640936774167059</v>
      </c>
      <c r="AG53" s="583">
        <v>11.912518508074088</v>
      </c>
      <c r="AH53" s="493">
        <v>11.294816286553512</v>
      </c>
      <c r="AI53" s="493">
        <v>10.493342404395438</v>
      </c>
      <c r="AJ53" s="493">
        <v>9.183962233922065</v>
      </c>
      <c r="AK53" s="493">
        <v>9.4275269169628775</v>
      </c>
      <c r="AL53" s="493">
        <v>9.6238027421160002</v>
      </c>
      <c r="AM53" s="493">
        <v>12.350982915486878</v>
      </c>
      <c r="AN53" s="493">
        <v>13.560144869180816</v>
      </c>
      <c r="AO53" s="493">
        <v>8.9707535642668255</v>
      </c>
      <c r="AP53" s="493">
        <v>24.295296155511075</v>
      </c>
      <c r="AQ53" s="493">
        <v>23.620400107127971</v>
      </c>
      <c r="AR53" s="493">
        <v>36.751068303399144</v>
      </c>
      <c r="AS53" s="493">
        <v>38.707299923747364</v>
      </c>
      <c r="AT53" s="493">
        <v>32.299994253919039</v>
      </c>
    </row>
    <row r="54" spans="1:46" x14ac:dyDescent="0.25">
      <c r="A54" s="293"/>
      <c r="B54" s="293"/>
      <c r="C54" s="293"/>
      <c r="D54" s="283"/>
      <c r="E54" s="283"/>
      <c r="F54" s="283"/>
      <c r="G54" s="284"/>
      <c r="H54" s="284"/>
      <c r="I54" s="289"/>
      <c r="J54" s="490"/>
      <c r="K54" s="490"/>
      <c r="L54" s="490"/>
      <c r="M54" s="490"/>
      <c r="N54" s="490"/>
      <c r="O54" s="490"/>
      <c r="P54" s="490"/>
      <c r="Q54" s="490"/>
      <c r="R54" s="490"/>
      <c r="S54" s="490"/>
      <c r="T54" s="490"/>
      <c r="U54" s="490"/>
      <c r="V54" s="490"/>
      <c r="W54" s="490"/>
      <c r="X54" s="490"/>
      <c r="Y54" s="490"/>
      <c r="Z54" s="490"/>
      <c r="AA54" s="490"/>
      <c r="AB54" s="490"/>
      <c r="AC54" s="490"/>
      <c r="AD54" s="490"/>
      <c r="AE54" s="490"/>
      <c r="AF54" s="490"/>
      <c r="AG54" s="490"/>
      <c r="AH54" s="490"/>
      <c r="AI54" s="490"/>
      <c r="AJ54" s="490"/>
      <c r="AK54" s="490"/>
      <c r="AL54" s="490"/>
      <c r="AM54" s="490"/>
      <c r="AN54" s="490"/>
      <c r="AO54" s="490"/>
      <c r="AP54" s="490"/>
      <c r="AQ54" s="490"/>
      <c r="AR54" s="490"/>
      <c r="AS54" s="490"/>
      <c r="AT54" s="490"/>
    </row>
    <row r="55" spans="1:46" x14ac:dyDescent="0.25">
      <c r="A55" s="287" t="s">
        <v>285</v>
      </c>
      <c r="B55" s="287"/>
      <c r="C55" s="287"/>
      <c r="D55" s="287" t="s">
        <v>286</v>
      </c>
      <c r="E55" s="287"/>
      <c r="F55" s="288"/>
      <c r="G55" s="287"/>
      <c r="H55" s="287"/>
      <c r="I55" s="289" t="s">
        <v>711</v>
      </c>
      <c r="J55" s="491">
        <f>SUM(J58:J80)</f>
        <v>0</v>
      </c>
      <c r="K55" s="491">
        <f t="shared" ref="K55:AP55" si="19">SUM(K58:K80)</f>
        <v>0</v>
      </c>
      <c r="L55" s="491">
        <f t="shared" si="19"/>
        <v>0</v>
      </c>
      <c r="M55" s="491">
        <f t="shared" si="19"/>
        <v>0</v>
      </c>
      <c r="N55" s="491">
        <f t="shared" si="19"/>
        <v>0</v>
      </c>
      <c r="O55" s="491">
        <f t="shared" si="19"/>
        <v>13924.062878111834</v>
      </c>
      <c r="P55" s="491">
        <f t="shared" si="19"/>
        <v>11421.828769352265</v>
      </c>
      <c r="Q55" s="491">
        <f t="shared" si="19"/>
        <v>13547.895918049635</v>
      </c>
      <c r="R55" s="491">
        <f t="shared" si="19"/>
        <v>11925.922276795623</v>
      </c>
      <c r="S55" s="491">
        <f t="shared" si="19"/>
        <v>9994.3263562925549</v>
      </c>
      <c r="T55" s="491">
        <f t="shared" si="19"/>
        <v>6676.9733185986452</v>
      </c>
      <c r="U55" s="491">
        <f t="shared" si="19"/>
        <v>13763.050064454934</v>
      </c>
      <c r="V55" s="491">
        <f t="shared" si="19"/>
        <v>16825.710951177276</v>
      </c>
      <c r="W55" s="491">
        <f t="shared" si="19"/>
        <v>15946.383082599201</v>
      </c>
      <c r="X55" s="491">
        <f t="shared" si="19"/>
        <v>12618.31055277964</v>
      </c>
      <c r="Y55" s="491">
        <f t="shared" si="19"/>
        <v>12019.97689811075</v>
      </c>
      <c r="Z55" s="491">
        <f t="shared" si="19"/>
        <v>11687.040916378863</v>
      </c>
      <c r="AA55" s="491">
        <f t="shared" si="19"/>
        <v>10345.801319495034</v>
      </c>
      <c r="AB55" s="491">
        <f t="shared" si="19"/>
        <v>10169.285226668984</v>
      </c>
      <c r="AC55" s="491">
        <f t="shared" si="19"/>
        <v>11381.946603078266</v>
      </c>
      <c r="AD55" s="491">
        <f t="shared" si="19"/>
        <v>7488.8147935886836</v>
      </c>
      <c r="AE55" s="491">
        <f t="shared" si="19"/>
        <v>7392.149469730738</v>
      </c>
      <c r="AF55" s="491">
        <f t="shared" si="19"/>
        <v>7879.4126922021942</v>
      </c>
      <c r="AG55" s="491">
        <f t="shared" si="19"/>
        <v>8049.8289532785384</v>
      </c>
      <c r="AH55" s="491">
        <f t="shared" si="19"/>
        <v>8351.9749388507935</v>
      </c>
      <c r="AI55" s="491">
        <f t="shared" si="19"/>
        <v>8413.3797804417791</v>
      </c>
      <c r="AJ55" s="491">
        <f t="shared" si="19"/>
        <v>11795.306040419649</v>
      </c>
      <c r="AK55" s="491">
        <f t="shared" si="19"/>
        <v>7613.0167155022036</v>
      </c>
      <c r="AL55" s="491">
        <f t="shared" si="19"/>
        <v>10937.641047018758</v>
      </c>
      <c r="AM55" s="491">
        <f t="shared" si="19"/>
        <v>11839.163312419254</v>
      </c>
      <c r="AN55" s="491">
        <f t="shared" si="19"/>
        <v>10939.168604135222</v>
      </c>
      <c r="AO55" s="491">
        <f t="shared" si="19"/>
        <v>11242.505946510646</v>
      </c>
      <c r="AP55" s="491">
        <f t="shared" si="19"/>
        <v>11558.709394038351</v>
      </c>
      <c r="AQ55" s="491">
        <f t="shared" ref="AQ55" si="20">SUM(AQ58:AQ80)</f>
        <v>13307.39406153579</v>
      </c>
      <c r="AR55" s="491">
        <f t="shared" ref="AR55:AS55" si="21">SUM(AR58:AR80)</f>
        <v>11298.138657901305</v>
      </c>
      <c r="AS55" s="491">
        <f t="shared" si="21"/>
        <v>12459.583947694904</v>
      </c>
      <c r="AT55" s="491">
        <f t="shared" ref="AT55" si="22">SUM(AT58:AT80)</f>
        <v>11854.004252733666</v>
      </c>
    </row>
    <row r="56" spans="1:46" x14ac:dyDescent="0.25">
      <c r="A56" s="293" t="s">
        <v>220</v>
      </c>
      <c r="B56" s="293"/>
      <c r="C56" s="293"/>
      <c r="D56" s="143"/>
      <c r="E56" s="293" t="s">
        <v>377</v>
      </c>
      <c r="F56" s="293"/>
      <c r="G56" s="292"/>
      <c r="H56" s="292"/>
      <c r="I56" s="289" t="s">
        <v>712</v>
      </c>
      <c r="J56" s="501"/>
      <c r="K56" s="501"/>
      <c r="L56" s="501"/>
      <c r="M56" s="501"/>
      <c r="N56" s="501"/>
      <c r="O56" s="501"/>
      <c r="P56" s="501"/>
      <c r="Q56" s="501"/>
      <c r="R56" s="501"/>
      <c r="S56" s="501"/>
      <c r="T56" s="501"/>
      <c r="U56" s="501"/>
      <c r="V56" s="501"/>
      <c r="W56" s="501"/>
      <c r="X56" s="501"/>
      <c r="Y56" s="501"/>
      <c r="Z56" s="501"/>
      <c r="AA56" s="501"/>
      <c r="AB56" s="501"/>
      <c r="AC56" s="501"/>
      <c r="AD56" s="501"/>
      <c r="AE56" s="501"/>
      <c r="AF56" s="501"/>
      <c r="AG56" s="501"/>
      <c r="AH56" s="501"/>
      <c r="AI56" s="501"/>
      <c r="AJ56" s="501"/>
      <c r="AK56" s="501"/>
      <c r="AL56" s="501"/>
      <c r="AM56" s="501"/>
      <c r="AN56" s="501"/>
      <c r="AO56" s="501"/>
      <c r="AP56" s="501"/>
      <c r="AQ56" s="501"/>
      <c r="AR56" s="501"/>
      <c r="AS56" s="501"/>
      <c r="AT56" s="501"/>
    </row>
    <row r="57" spans="1:46" x14ac:dyDescent="0.25">
      <c r="A57" s="283" t="s">
        <v>223</v>
      </c>
      <c r="B57" s="283"/>
      <c r="C57" s="283"/>
      <c r="D57" s="283"/>
      <c r="E57" s="283"/>
      <c r="F57" s="283" t="s">
        <v>381</v>
      </c>
      <c r="G57" s="283"/>
      <c r="H57" s="283"/>
      <c r="I57" s="297" t="s">
        <v>713</v>
      </c>
      <c r="J57" s="490"/>
      <c r="K57" s="490"/>
      <c r="L57" s="490"/>
      <c r="M57" s="490"/>
      <c r="N57" s="490"/>
      <c r="O57" s="490"/>
      <c r="P57" s="490"/>
      <c r="Q57" s="490"/>
      <c r="R57" s="490"/>
      <c r="S57" s="490"/>
      <c r="T57" s="490"/>
      <c r="U57" s="490"/>
      <c r="V57" s="490"/>
      <c r="W57" s="490"/>
      <c r="X57" s="490"/>
      <c r="Y57" s="490"/>
      <c r="Z57" s="490"/>
      <c r="AA57" s="490"/>
      <c r="AB57" s="490"/>
      <c r="AC57" s="490"/>
      <c r="AD57" s="490"/>
      <c r="AE57" s="490"/>
      <c r="AF57" s="490"/>
      <c r="AG57" s="490"/>
      <c r="AH57" s="490"/>
      <c r="AI57" s="490"/>
      <c r="AJ57" s="490"/>
      <c r="AK57" s="490"/>
      <c r="AL57" s="490"/>
      <c r="AM57" s="490"/>
      <c r="AN57" s="490"/>
      <c r="AO57" s="490"/>
      <c r="AP57" s="490"/>
      <c r="AQ57" s="490"/>
      <c r="AR57" s="490"/>
      <c r="AS57" s="490"/>
      <c r="AT57" s="490"/>
    </row>
    <row r="58" spans="1:46" x14ac:dyDescent="0.25">
      <c r="A58" s="283" t="s">
        <v>224</v>
      </c>
      <c r="B58" s="283"/>
      <c r="C58" s="283"/>
      <c r="D58" s="283"/>
      <c r="E58" s="283"/>
      <c r="F58" s="143"/>
      <c r="G58" s="283" t="s">
        <v>57</v>
      </c>
      <c r="H58" s="283"/>
      <c r="I58" s="297" t="s">
        <v>714</v>
      </c>
      <c r="J58" s="496"/>
      <c r="K58" s="496"/>
      <c r="L58" s="496"/>
      <c r="M58" s="496"/>
      <c r="N58" s="496"/>
      <c r="O58" s="583">
        <v>285.53949119999999</v>
      </c>
      <c r="P58" s="583">
        <v>123.09154559999999</v>
      </c>
      <c r="Q58" s="583">
        <v>123.09154559999999</v>
      </c>
      <c r="R58" s="583">
        <v>161.59381439999999</v>
      </c>
      <c r="S58" s="583">
        <v>535.56608640000002</v>
      </c>
      <c r="T58" s="583">
        <v>490.3060223999999</v>
      </c>
      <c r="U58" s="583">
        <v>1036.4256000000003</v>
      </c>
      <c r="V58" s="583">
        <v>946.89736319999986</v>
      </c>
      <c r="W58" s="583">
        <v>690.27886079999996</v>
      </c>
      <c r="X58" s="583">
        <v>549.34557119999977</v>
      </c>
      <c r="Y58" s="583">
        <v>422.88812159999998</v>
      </c>
      <c r="Z58" s="583">
        <v>235.44879359999996</v>
      </c>
      <c r="AA58" s="583">
        <v>103.53969599999999</v>
      </c>
      <c r="AB58" s="583">
        <v>55.221254399999999</v>
      </c>
      <c r="AC58" s="583">
        <v>84.080515199999994</v>
      </c>
      <c r="AD58" s="583">
        <v>39.477792000000001</v>
      </c>
      <c r="AE58" s="583">
        <v>76.44950399999999</v>
      </c>
      <c r="AF58" s="583">
        <v>334.48307519999997</v>
      </c>
      <c r="AG58" s="583">
        <v>199.84536960000003</v>
      </c>
      <c r="AH58" s="496">
        <v>332.77692479999996</v>
      </c>
      <c r="AI58" s="496">
        <v>345.12646080000002</v>
      </c>
      <c r="AJ58" s="496">
        <v>613.46519039999987</v>
      </c>
      <c r="AK58" s="496">
        <v>513.09753599999999</v>
      </c>
      <c r="AL58" s="496">
        <v>1097.7230687999997</v>
      </c>
      <c r="AM58" s="496">
        <v>1001.8574016000002</v>
      </c>
      <c r="AN58" s="496">
        <v>1433.2745943321595</v>
      </c>
      <c r="AO58" s="496">
        <v>2161.6140383999996</v>
      </c>
      <c r="AP58" s="496">
        <v>1473.5583743999998</v>
      </c>
      <c r="AQ58" s="496">
        <v>1682.4783551999997</v>
      </c>
      <c r="AR58" s="496">
        <v>1382.3916682285712</v>
      </c>
      <c r="AS58" s="496">
        <v>1872.3250368000001</v>
      </c>
      <c r="AT58" s="496">
        <v>2275.9844640000001</v>
      </c>
    </row>
    <row r="59" spans="1:46" x14ac:dyDescent="0.25">
      <c r="A59" s="283" t="s">
        <v>225</v>
      </c>
      <c r="B59" s="283"/>
      <c r="C59" s="283"/>
      <c r="D59" s="283"/>
      <c r="E59" s="283"/>
      <c r="F59" s="283"/>
      <c r="G59" s="307" t="s">
        <v>90</v>
      </c>
      <c r="H59" s="307"/>
      <c r="I59" s="289" t="s">
        <v>715</v>
      </c>
      <c r="J59" s="490"/>
      <c r="K59" s="490"/>
      <c r="L59" s="490"/>
      <c r="M59" s="490"/>
      <c r="N59" s="490"/>
      <c r="O59" s="490"/>
      <c r="P59" s="490"/>
      <c r="Q59" s="490"/>
      <c r="R59" s="490"/>
      <c r="S59" s="490"/>
      <c r="T59" s="490"/>
      <c r="U59" s="490"/>
      <c r="V59" s="490"/>
      <c r="W59" s="490"/>
      <c r="X59" s="490"/>
      <c r="Y59" s="490"/>
      <c r="Z59" s="490"/>
      <c r="AA59" s="490"/>
      <c r="AB59" s="490"/>
      <c r="AC59" s="490"/>
      <c r="AD59" s="490"/>
      <c r="AE59" s="490"/>
      <c r="AF59" s="490"/>
      <c r="AG59" s="490"/>
      <c r="AH59" s="490"/>
      <c r="AI59" s="490"/>
      <c r="AJ59" s="490"/>
      <c r="AK59" s="490"/>
      <c r="AL59" s="490"/>
      <c r="AM59" s="490"/>
      <c r="AN59" s="490"/>
      <c r="AO59" s="490"/>
      <c r="AP59" s="490"/>
      <c r="AQ59" s="490"/>
      <c r="AR59" s="490"/>
      <c r="AS59" s="490"/>
      <c r="AT59" s="490"/>
    </row>
    <row r="60" spans="1:46" x14ac:dyDescent="0.25">
      <c r="A60" s="283" t="s">
        <v>226</v>
      </c>
      <c r="B60" s="283"/>
      <c r="C60" s="283"/>
      <c r="D60" s="283"/>
      <c r="E60" s="283"/>
      <c r="F60" s="283"/>
      <c r="G60" s="307" t="s">
        <v>227</v>
      </c>
      <c r="H60" s="307"/>
      <c r="I60" s="289" t="s">
        <v>716</v>
      </c>
      <c r="J60" s="490"/>
      <c r="K60" s="490"/>
      <c r="L60" s="490"/>
      <c r="M60" s="490"/>
      <c r="N60" s="490"/>
      <c r="O60" s="490"/>
      <c r="P60" s="490"/>
      <c r="Q60" s="490"/>
      <c r="R60" s="490"/>
      <c r="S60" s="490"/>
      <c r="T60" s="490"/>
      <c r="U60" s="490"/>
      <c r="V60" s="490"/>
      <c r="W60" s="490"/>
      <c r="X60" s="490"/>
      <c r="Y60" s="490"/>
      <c r="Z60" s="490"/>
      <c r="AA60" s="490"/>
      <c r="AB60" s="490"/>
      <c r="AC60" s="490"/>
      <c r="AD60" s="490"/>
      <c r="AE60" s="490"/>
      <c r="AF60" s="490"/>
      <c r="AG60" s="490"/>
      <c r="AH60" s="490"/>
      <c r="AI60" s="490"/>
      <c r="AJ60" s="490"/>
      <c r="AK60" s="490"/>
      <c r="AL60" s="490"/>
      <c r="AM60" s="490"/>
      <c r="AN60" s="490"/>
      <c r="AO60" s="490"/>
      <c r="AP60" s="490"/>
      <c r="AQ60" s="490"/>
      <c r="AR60" s="490"/>
      <c r="AS60" s="490"/>
      <c r="AT60" s="490"/>
    </row>
    <row r="61" spans="1:46" x14ac:dyDescent="0.25">
      <c r="A61" s="283" t="s">
        <v>229</v>
      </c>
      <c r="B61" s="283"/>
      <c r="C61" s="283"/>
      <c r="D61" s="283"/>
      <c r="E61" s="283"/>
      <c r="F61" s="283"/>
      <c r="G61" s="284" t="s">
        <v>228</v>
      </c>
      <c r="H61" s="284"/>
      <c r="I61" s="289" t="s">
        <v>717</v>
      </c>
      <c r="J61" s="490"/>
      <c r="K61" s="490"/>
      <c r="L61" s="490"/>
      <c r="M61" s="490"/>
      <c r="N61" s="490"/>
      <c r="O61" s="490"/>
      <c r="P61" s="490"/>
      <c r="Q61" s="490"/>
      <c r="R61" s="490"/>
      <c r="S61" s="490"/>
      <c r="T61" s="490"/>
      <c r="U61" s="490"/>
      <c r="V61" s="490"/>
      <c r="W61" s="490"/>
      <c r="X61" s="490"/>
      <c r="Y61" s="490"/>
      <c r="Z61" s="490"/>
      <c r="AA61" s="490"/>
      <c r="AB61" s="490"/>
      <c r="AC61" s="490"/>
      <c r="AD61" s="490"/>
      <c r="AE61" s="490"/>
      <c r="AF61" s="490"/>
      <c r="AG61" s="490"/>
      <c r="AH61" s="490"/>
      <c r="AI61" s="490"/>
      <c r="AJ61" s="490"/>
      <c r="AK61" s="490"/>
      <c r="AL61" s="490"/>
      <c r="AM61" s="490"/>
      <c r="AN61" s="490"/>
      <c r="AO61" s="490"/>
      <c r="AP61" s="490"/>
      <c r="AQ61" s="490"/>
      <c r="AR61" s="490"/>
      <c r="AS61" s="490"/>
      <c r="AT61" s="490"/>
    </row>
    <row r="62" spans="1:46" x14ac:dyDescent="0.25">
      <c r="A62" s="283" t="s">
        <v>222</v>
      </c>
      <c r="B62" s="283"/>
      <c r="C62" s="283"/>
      <c r="D62" s="283"/>
      <c r="E62" s="283"/>
      <c r="F62" s="283" t="s">
        <v>287</v>
      </c>
      <c r="G62" s="283"/>
      <c r="H62" s="283"/>
      <c r="I62" s="297" t="s">
        <v>718</v>
      </c>
      <c r="J62" s="493"/>
      <c r="K62" s="493"/>
      <c r="L62" s="493"/>
      <c r="M62" s="493"/>
      <c r="N62" s="493"/>
      <c r="O62" s="583">
        <v>10314.880866599995</v>
      </c>
      <c r="P62" s="583">
        <v>8060.3788078200014</v>
      </c>
      <c r="Q62" s="583">
        <v>10556.971617600002</v>
      </c>
      <c r="R62" s="583">
        <v>10290.431456279997</v>
      </c>
      <c r="S62" s="583">
        <v>7691.7466077599984</v>
      </c>
      <c r="T62" s="583">
        <v>4618.0403955600004</v>
      </c>
      <c r="U62" s="583">
        <v>9257.8459799999982</v>
      </c>
      <c r="V62" s="583">
        <v>10094.523471480001</v>
      </c>
      <c r="W62" s="583">
        <v>9354.787093500001</v>
      </c>
      <c r="X62" s="583">
        <v>5071.2371094599994</v>
      </c>
      <c r="Y62" s="583">
        <v>7224.48625524</v>
      </c>
      <c r="Z62" s="583">
        <v>6846.0830298000001</v>
      </c>
      <c r="AA62" s="583">
        <v>6060.9071115000006</v>
      </c>
      <c r="AB62" s="583">
        <v>5993.4115308599994</v>
      </c>
      <c r="AC62" s="583">
        <v>6452.0671876800006</v>
      </c>
      <c r="AD62" s="583">
        <v>2997.0938804400002</v>
      </c>
      <c r="AE62" s="583">
        <v>5204.4112981200014</v>
      </c>
      <c r="AF62" s="583">
        <v>5762.6028823799998</v>
      </c>
      <c r="AG62" s="583">
        <v>6859.8084447600004</v>
      </c>
      <c r="AH62" s="493">
        <v>6831.2259634799993</v>
      </c>
      <c r="AI62" s="493">
        <v>6656.5668127200015</v>
      </c>
      <c r="AJ62" s="493">
        <v>8568.7548753599967</v>
      </c>
      <c r="AK62" s="493">
        <v>5046.2211975000009</v>
      </c>
      <c r="AL62" s="493">
        <v>8159.0976411000001</v>
      </c>
      <c r="AM62" s="493">
        <v>7490.6038594685406</v>
      </c>
      <c r="AN62" s="493">
        <v>6045.9953631600019</v>
      </c>
      <c r="AO62" s="493">
        <v>6070.1411716927723</v>
      </c>
      <c r="AP62" s="493">
        <v>6616.0752747704173</v>
      </c>
      <c r="AQ62" s="493">
        <v>7469.7545605800005</v>
      </c>
      <c r="AR62" s="493">
        <v>6082.0052614799988</v>
      </c>
      <c r="AS62" s="493">
        <v>6941.2393338000011</v>
      </c>
      <c r="AT62" s="493">
        <v>5973.5792024399989</v>
      </c>
    </row>
    <row r="63" spans="1:46" x14ac:dyDescent="0.25">
      <c r="A63" s="283" t="s">
        <v>230</v>
      </c>
      <c r="B63" s="283"/>
      <c r="C63" s="283"/>
      <c r="D63" s="283"/>
      <c r="E63" s="283"/>
      <c r="F63" s="284" t="s">
        <v>288</v>
      </c>
      <c r="G63" s="283"/>
      <c r="H63" s="283"/>
      <c r="I63" s="297" t="s">
        <v>719</v>
      </c>
      <c r="J63" s="493"/>
      <c r="K63" s="493"/>
      <c r="L63" s="493"/>
      <c r="M63" s="493"/>
      <c r="N63" s="493"/>
      <c r="O63" s="583">
        <v>0</v>
      </c>
      <c r="P63" s="583">
        <v>0</v>
      </c>
      <c r="Q63" s="583">
        <v>0</v>
      </c>
      <c r="R63" s="583">
        <v>0</v>
      </c>
      <c r="S63" s="583">
        <v>14.760027239999999</v>
      </c>
      <c r="T63" s="583">
        <v>122.66878302000001</v>
      </c>
      <c r="U63" s="583">
        <v>498.57947999999999</v>
      </c>
      <c r="V63" s="583">
        <v>484.79677063999992</v>
      </c>
      <c r="W63" s="583">
        <v>885.7113984599996</v>
      </c>
      <c r="X63" s="583">
        <v>819.99220617999993</v>
      </c>
      <c r="Y63" s="583">
        <v>184.33609138</v>
      </c>
      <c r="Z63" s="583">
        <v>54.953261999999995</v>
      </c>
      <c r="AA63" s="583">
        <v>15.628575340000005</v>
      </c>
      <c r="AB63" s="583">
        <v>9.4879688400000006</v>
      </c>
      <c r="AC63" s="583">
        <v>4.413364060000001</v>
      </c>
      <c r="AD63" s="583">
        <v>1.6411110799999997</v>
      </c>
      <c r="AE63" s="583">
        <v>0.89649924000000003</v>
      </c>
      <c r="AF63" s="583">
        <v>0.43073100000000003</v>
      </c>
      <c r="AG63" s="583">
        <v>0.16617831999999999</v>
      </c>
      <c r="AH63" s="493">
        <v>6.9955760000000006E-2</v>
      </c>
      <c r="AI63" s="493">
        <v>0.60892230000000003</v>
      </c>
      <c r="AJ63" s="493">
        <v>7.7168E-2</v>
      </c>
      <c r="AK63" s="493">
        <v>0.22150184000000003</v>
      </c>
      <c r="AL63" s="493">
        <v>0.17867360000000002</v>
      </c>
      <c r="AM63" s="493">
        <v>0.68981513999999999</v>
      </c>
      <c r="AN63" s="493">
        <v>0.48602484000000001</v>
      </c>
      <c r="AO63" s="493">
        <v>0.11760699999999999</v>
      </c>
      <c r="AP63" s="493">
        <v>8.4439600000000004E-2</v>
      </c>
      <c r="AQ63" s="493">
        <v>3.7100000000000001E-2</v>
      </c>
      <c r="AR63" s="493">
        <v>8.2994882352941168E-2</v>
      </c>
      <c r="AS63" s="493">
        <v>0.38302039999999998</v>
      </c>
      <c r="AT63" s="493">
        <v>2.6459423200000001</v>
      </c>
    </row>
    <row r="64" spans="1:46" x14ac:dyDescent="0.25">
      <c r="A64" s="283" t="s">
        <v>221</v>
      </c>
      <c r="B64" s="283"/>
      <c r="C64" s="283"/>
      <c r="D64" s="283"/>
      <c r="E64" s="283"/>
      <c r="F64" s="283" t="s">
        <v>378</v>
      </c>
      <c r="G64" s="283"/>
      <c r="H64" s="283"/>
      <c r="I64" s="297" t="s">
        <v>720</v>
      </c>
      <c r="J64" s="493"/>
      <c r="K64" s="493"/>
      <c r="L64" s="493"/>
      <c r="M64" s="493"/>
      <c r="N64" s="493"/>
      <c r="O64" s="583">
        <v>331.56473874000005</v>
      </c>
      <c r="P64" s="583">
        <v>93.00788304000001</v>
      </c>
      <c r="Q64" s="583">
        <v>258.60568782000001</v>
      </c>
      <c r="R64" s="583">
        <v>12.110145660000001</v>
      </c>
      <c r="S64" s="583">
        <v>60.030632100000005</v>
      </c>
      <c r="T64" s="583">
        <v>36.970626119999999</v>
      </c>
      <c r="U64" s="583">
        <v>79.708259999999996</v>
      </c>
      <c r="V64" s="583">
        <v>65.652780060000012</v>
      </c>
      <c r="W64" s="583">
        <v>89.925882720000018</v>
      </c>
      <c r="X64" s="583">
        <v>77.027245440000002</v>
      </c>
      <c r="Y64" s="583">
        <v>52.477234979999999</v>
      </c>
      <c r="Z64" s="583">
        <v>52.159140780000001</v>
      </c>
      <c r="AA64" s="583">
        <v>12.63496572</v>
      </c>
      <c r="AB64" s="583">
        <v>4.8967800000000006</v>
      </c>
      <c r="AC64" s="583">
        <v>3.0870621600000003</v>
      </c>
      <c r="AD64" s="583">
        <v>21.970751460000002</v>
      </c>
      <c r="AE64" s="583">
        <v>11.946335400000001</v>
      </c>
      <c r="AF64" s="583">
        <v>7.2355387200000001</v>
      </c>
      <c r="AG64" s="583">
        <v>5.8828169999999993</v>
      </c>
      <c r="AH64" s="493">
        <v>22.273337879999996</v>
      </c>
      <c r="AI64" s="493">
        <v>14.236252079999996</v>
      </c>
      <c r="AJ64" s="493">
        <v>13.679944859999999</v>
      </c>
      <c r="AK64" s="493">
        <v>10.48122354</v>
      </c>
      <c r="AL64" s="493">
        <v>10.914608220000002</v>
      </c>
      <c r="AM64" s="493">
        <v>20.813570820000002</v>
      </c>
      <c r="AN64" s="493">
        <v>32.402472720000013</v>
      </c>
      <c r="AO64" s="493">
        <v>22.817780072727274</v>
      </c>
      <c r="AP64" s="493">
        <v>36.204065868523621</v>
      </c>
      <c r="AQ64" s="493">
        <v>33.413991840000001</v>
      </c>
      <c r="AR64" s="493">
        <v>39.715628939999995</v>
      </c>
      <c r="AS64" s="493">
        <v>35.481297599999998</v>
      </c>
      <c r="AT64" s="493">
        <v>36.811650095456336</v>
      </c>
    </row>
    <row r="65" spans="1:46" ht="60" x14ac:dyDescent="0.25">
      <c r="A65" s="283" t="s">
        <v>231</v>
      </c>
      <c r="B65" s="283"/>
      <c r="C65" s="283"/>
      <c r="D65" s="283"/>
      <c r="E65" s="283"/>
      <c r="F65" s="365" t="s">
        <v>390</v>
      </c>
      <c r="G65" s="143"/>
      <c r="H65" s="143"/>
      <c r="I65" s="305" t="s">
        <v>721</v>
      </c>
      <c r="J65" s="502"/>
      <c r="K65" s="502"/>
      <c r="L65" s="502"/>
      <c r="M65" s="502"/>
      <c r="N65" s="502"/>
      <c r="O65" s="502"/>
      <c r="P65" s="502"/>
      <c r="Q65" s="502"/>
      <c r="R65" s="502"/>
      <c r="S65" s="502"/>
      <c r="T65" s="502"/>
      <c r="U65" s="502"/>
      <c r="V65" s="502"/>
      <c r="W65" s="502"/>
      <c r="X65" s="502"/>
      <c r="Y65" s="502"/>
      <c r="Z65" s="502"/>
      <c r="AA65" s="502"/>
      <c r="AB65" s="502"/>
      <c r="AC65" s="502"/>
      <c r="AD65" s="502"/>
      <c r="AE65" s="502"/>
      <c r="AF65" s="502"/>
      <c r="AG65" s="502"/>
      <c r="AH65" s="502"/>
      <c r="AI65" s="502"/>
      <c r="AJ65" s="502"/>
      <c r="AK65" s="502"/>
      <c r="AL65" s="502"/>
      <c r="AM65" s="502"/>
      <c r="AN65" s="502"/>
      <c r="AO65" s="502"/>
      <c r="AP65" s="502"/>
      <c r="AQ65" s="502"/>
      <c r="AR65" s="502"/>
      <c r="AS65" s="502"/>
      <c r="AT65" s="502"/>
    </row>
    <row r="66" spans="1:46" x14ac:dyDescent="0.25">
      <c r="A66" s="283" t="s">
        <v>232</v>
      </c>
      <c r="B66" s="283"/>
      <c r="C66" s="283"/>
      <c r="D66" s="283"/>
      <c r="E66" s="283"/>
      <c r="F66" s="283" t="s">
        <v>379</v>
      </c>
      <c r="G66" s="283"/>
      <c r="H66" s="283"/>
      <c r="I66" s="297" t="s">
        <v>722</v>
      </c>
      <c r="J66" s="490"/>
      <c r="K66" s="490"/>
      <c r="L66" s="490"/>
      <c r="M66" s="490"/>
      <c r="N66" s="490"/>
      <c r="O66" s="490"/>
      <c r="P66" s="490"/>
      <c r="Q66" s="490"/>
      <c r="R66" s="490"/>
      <c r="S66" s="490"/>
      <c r="T66" s="490"/>
      <c r="U66" s="490"/>
      <c r="V66" s="490"/>
      <c r="W66" s="490"/>
      <c r="X66" s="490"/>
      <c r="Y66" s="490"/>
      <c r="Z66" s="490"/>
      <c r="AA66" s="490"/>
      <c r="AB66" s="490"/>
      <c r="AC66" s="490"/>
      <c r="AD66" s="490"/>
      <c r="AE66" s="490"/>
      <c r="AF66" s="490"/>
      <c r="AG66" s="490"/>
      <c r="AH66" s="490"/>
      <c r="AI66" s="490"/>
      <c r="AJ66" s="490"/>
      <c r="AK66" s="490"/>
      <c r="AL66" s="490"/>
      <c r="AM66" s="490"/>
      <c r="AN66" s="490"/>
      <c r="AO66" s="490"/>
      <c r="AP66" s="490"/>
      <c r="AQ66" s="490"/>
      <c r="AR66" s="490"/>
      <c r="AS66" s="490"/>
      <c r="AT66" s="490"/>
    </row>
    <row r="67" spans="1:46" x14ac:dyDescent="0.25">
      <c r="A67" s="283" t="s">
        <v>255</v>
      </c>
      <c r="B67" s="283"/>
      <c r="C67" s="283"/>
      <c r="D67" s="283"/>
      <c r="E67" s="293" t="s">
        <v>380</v>
      </c>
      <c r="F67" s="143"/>
      <c r="G67" s="284"/>
      <c r="H67" s="284"/>
      <c r="I67" s="289" t="s">
        <v>723</v>
      </c>
      <c r="J67" s="490"/>
      <c r="K67" s="490"/>
      <c r="L67" s="490"/>
      <c r="M67" s="490"/>
      <c r="N67" s="490"/>
      <c r="O67" s="490"/>
      <c r="P67" s="490"/>
      <c r="Q67" s="490"/>
      <c r="R67" s="490"/>
      <c r="S67" s="490"/>
      <c r="T67" s="490"/>
      <c r="U67" s="490"/>
      <c r="V67" s="490"/>
      <c r="W67" s="490"/>
      <c r="X67" s="490"/>
      <c r="Y67" s="490"/>
      <c r="Z67" s="490"/>
      <c r="AA67" s="490"/>
      <c r="AB67" s="490"/>
      <c r="AC67" s="490"/>
      <c r="AD67" s="490"/>
      <c r="AE67" s="490"/>
      <c r="AF67" s="490"/>
      <c r="AG67" s="490"/>
      <c r="AH67" s="490"/>
      <c r="AI67" s="490"/>
      <c r="AJ67" s="490"/>
      <c r="AK67" s="490"/>
      <c r="AL67" s="490"/>
      <c r="AM67" s="490"/>
      <c r="AN67" s="490"/>
      <c r="AO67" s="490"/>
      <c r="AP67" s="490"/>
      <c r="AQ67" s="490"/>
      <c r="AR67" s="490"/>
      <c r="AS67" s="490"/>
      <c r="AT67" s="490"/>
    </row>
    <row r="68" spans="1:46" x14ac:dyDescent="0.25">
      <c r="A68" s="283" t="s">
        <v>256</v>
      </c>
      <c r="B68" s="283"/>
      <c r="C68" s="283"/>
      <c r="D68" s="283"/>
      <c r="E68" s="283"/>
      <c r="F68" s="283" t="s">
        <v>253</v>
      </c>
      <c r="G68" s="143"/>
      <c r="H68" s="143"/>
      <c r="I68" s="305" t="s">
        <v>724</v>
      </c>
      <c r="J68" s="490"/>
      <c r="K68" s="490"/>
      <c r="L68" s="490"/>
      <c r="M68" s="490"/>
      <c r="N68" s="490"/>
      <c r="O68" s="490"/>
      <c r="P68" s="490"/>
      <c r="Q68" s="490"/>
      <c r="R68" s="490"/>
      <c r="S68" s="490"/>
      <c r="T68" s="490"/>
      <c r="U68" s="490"/>
      <c r="V68" s="490"/>
      <c r="W68" s="490"/>
      <c r="X68" s="490"/>
      <c r="Y68" s="490"/>
      <c r="Z68" s="490"/>
      <c r="AA68" s="490"/>
      <c r="AB68" s="490"/>
      <c r="AC68" s="490"/>
      <c r="AD68" s="490"/>
      <c r="AE68" s="490"/>
      <c r="AF68" s="490"/>
      <c r="AG68" s="490"/>
      <c r="AH68" s="490"/>
      <c r="AI68" s="490"/>
      <c r="AJ68" s="490"/>
      <c r="AK68" s="490"/>
      <c r="AL68" s="490"/>
      <c r="AM68" s="490"/>
      <c r="AN68" s="490"/>
      <c r="AO68" s="490"/>
      <c r="AP68" s="490"/>
      <c r="AQ68" s="490"/>
      <c r="AR68" s="490"/>
      <c r="AS68" s="490"/>
      <c r="AT68" s="490"/>
    </row>
    <row r="69" spans="1:46" x14ac:dyDescent="0.25">
      <c r="A69" s="283" t="s">
        <v>257</v>
      </c>
      <c r="B69" s="283"/>
      <c r="C69" s="283"/>
      <c r="D69" s="283"/>
      <c r="E69" s="283"/>
      <c r="F69" s="283" t="s">
        <v>254</v>
      </c>
      <c r="G69" s="143"/>
      <c r="H69" s="143"/>
      <c r="I69" s="305" t="s">
        <v>725</v>
      </c>
      <c r="J69" s="493"/>
      <c r="K69" s="493"/>
      <c r="L69" s="493"/>
      <c r="M69" s="493"/>
      <c r="N69" s="493"/>
      <c r="O69" s="583">
        <v>4.684903216953888</v>
      </c>
      <c r="P69" s="583">
        <v>3.5360499014686009</v>
      </c>
      <c r="Q69" s="583">
        <v>43.35510295069642</v>
      </c>
      <c r="R69" s="583">
        <v>24.248178775473864</v>
      </c>
      <c r="S69" s="583">
        <v>10.936261544287623</v>
      </c>
      <c r="T69" s="583">
        <v>49.33586798353457</v>
      </c>
      <c r="U69" s="583">
        <v>35.893475913653958</v>
      </c>
      <c r="V69" s="583">
        <v>61.982521963792607</v>
      </c>
      <c r="W69" s="583">
        <v>142.94425641756234</v>
      </c>
      <c r="X69" s="583">
        <v>104.89420005797304</v>
      </c>
      <c r="Y69" s="583">
        <v>44.076307170888576</v>
      </c>
      <c r="Z69" s="583">
        <v>18.935088345659587</v>
      </c>
      <c r="AA69" s="583">
        <v>25.613405953632228</v>
      </c>
      <c r="AB69" s="583">
        <v>12.90679208395081</v>
      </c>
      <c r="AC69" s="583">
        <v>17.96367335440728</v>
      </c>
      <c r="AD69" s="583">
        <v>10.843946348386684</v>
      </c>
      <c r="AE69" s="583">
        <v>0.3011190925423643</v>
      </c>
      <c r="AF69" s="583">
        <v>0.19193043036012014</v>
      </c>
      <c r="AG69" s="583">
        <v>8.3977436167193241E-3</v>
      </c>
      <c r="AH69" s="493">
        <v>0.28132441116009738</v>
      </c>
      <c r="AI69" s="493">
        <v>5.9983882976566601E-3</v>
      </c>
      <c r="AJ69" s="493">
        <v>1.4396131914375982E-2</v>
      </c>
      <c r="AK69" s="493">
        <v>7.1980659571879912E-3</v>
      </c>
      <c r="AL69" s="493">
        <v>7.9178725529067892E-2</v>
      </c>
      <c r="AM69" s="493">
        <v>0.48103844245815364</v>
      </c>
      <c r="AN69" s="493">
        <v>1.2440889661281018</v>
      </c>
      <c r="AO69" s="493">
        <v>2.456381308268845</v>
      </c>
      <c r="AP69" s="493">
        <v>5.042263198175081</v>
      </c>
      <c r="AQ69" s="493">
        <v>4.4981913844127295</v>
      </c>
      <c r="AR69" s="493">
        <v>6.1878308464837586</v>
      </c>
      <c r="AS69" s="493">
        <v>10.522780482324908</v>
      </c>
      <c r="AT69" s="493">
        <v>7.7773477623594971</v>
      </c>
    </row>
    <row r="70" spans="1:46" x14ac:dyDescent="0.25">
      <c r="A70" s="283" t="s">
        <v>258</v>
      </c>
      <c r="B70" s="283"/>
      <c r="C70" s="283"/>
      <c r="D70" s="283"/>
      <c r="E70" s="283"/>
      <c r="F70" s="283" t="s">
        <v>382</v>
      </c>
      <c r="G70" s="143"/>
      <c r="H70" s="143"/>
      <c r="I70" s="305" t="s">
        <v>726</v>
      </c>
      <c r="J70" s="493"/>
      <c r="K70" s="493"/>
      <c r="L70" s="493"/>
      <c r="M70" s="493"/>
      <c r="N70" s="493"/>
      <c r="O70" s="583">
        <v>2053.1204571600001</v>
      </c>
      <c r="P70" s="583">
        <v>2273.4514359899999</v>
      </c>
      <c r="Q70" s="583">
        <v>1829.1322456200003</v>
      </c>
      <c r="R70" s="583">
        <v>789.60755672999994</v>
      </c>
      <c r="S70" s="583">
        <v>1131.6102828300002</v>
      </c>
      <c r="T70" s="583">
        <v>883.51258743000017</v>
      </c>
      <c r="U70" s="583">
        <v>2424.3035399999999</v>
      </c>
      <c r="V70" s="583">
        <v>4729.1567947200001</v>
      </c>
      <c r="W70" s="583">
        <v>4269.3018447600007</v>
      </c>
      <c r="X70" s="583">
        <v>5428.7259163199997</v>
      </c>
      <c r="Y70" s="583">
        <v>3532.7150700300008</v>
      </c>
      <c r="Z70" s="583">
        <v>4011.1343911800004</v>
      </c>
      <c r="AA70" s="583">
        <v>3648.6482740199999</v>
      </c>
      <c r="AB70" s="583">
        <v>3628.8837111600005</v>
      </c>
      <c r="AC70" s="583">
        <v>4342.56819516</v>
      </c>
      <c r="AD70" s="583">
        <v>4006.4093659800001</v>
      </c>
      <c r="AE70" s="583">
        <v>1783.20387276</v>
      </c>
      <c r="AF70" s="583">
        <v>1462.5180868500001</v>
      </c>
      <c r="AG70" s="583">
        <v>655.24181327999997</v>
      </c>
      <c r="AH70" s="493">
        <v>746.72740305000002</v>
      </c>
      <c r="AI70" s="493">
        <v>1005.8623326900001</v>
      </c>
      <c r="AJ70" s="493">
        <v>2145.06111564</v>
      </c>
      <c r="AK70" s="493">
        <v>1666.6108466400001</v>
      </c>
      <c r="AL70" s="493">
        <v>1269.85082805</v>
      </c>
      <c r="AM70" s="493">
        <v>2855.87869383</v>
      </c>
      <c r="AN70" s="493">
        <v>2972.6932087800001</v>
      </c>
      <c r="AO70" s="493">
        <v>2424.6203167800004</v>
      </c>
      <c r="AP70" s="493">
        <v>2927.8885004099998</v>
      </c>
      <c r="AQ70" s="493">
        <v>3564.1975015800008</v>
      </c>
      <c r="AR70" s="493">
        <v>3130.5633772500005</v>
      </c>
      <c r="AS70" s="493">
        <v>2863.0847413799997</v>
      </c>
      <c r="AT70" s="493">
        <v>2752.66346733</v>
      </c>
    </row>
    <row r="71" spans="1:46" x14ac:dyDescent="0.25">
      <c r="A71" s="283" t="s">
        <v>259</v>
      </c>
      <c r="B71" s="283"/>
      <c r="C71" s="283"/>
      <c r="D71" s="283"/>
      <c r="E71" s="283"/>
      <c r="F71" s="283" t="s">
        <v>64</v>
      </c>
      <c r="G71" s="143"/>
      <c r="H71" s="143"/>
      <c r="I71" s="305" t="s">
        <v>727</v>
      </c>
      <c r="J71" s="490"/>
      <c r="K71" s="490"/>
      <c r="L71" s="490"/>
      <c r="M71" s="490"/>
      <c r="N71" s="490"/>
      <c r="O71" s="490"/>
      <c r="P71" s="490"/>
      <c r="Q71" s="490"/>
      <c r="R71" s="490"/>
      <c r="S71" s="490"/>
      <c r="T71" s="490"/>
      <c r="U71" s="490"/>
      <c r="V71" s="490"/>
      <c r="W71" s="490"/>
      <c r="X71" s="490"/>
      <c r="Y71" s="490"/>
      <c r="Z71" s="490"/>
      <c r="AA71" s="490"/>
      <c r="AB71" s="490"/>
      <c r="AC71" s="490"/>
      <c r="AD71" s="490"/>
      <c r="AE71" s="490"/>
      <c r="AF71" s="490"/>
      <c r="AG71" s="490"/>
      <c r="AH71" s="490"/>
      <c r="AI71" s="490"/>
      <c r="AJ71" s="490"/>
      <c r="AK71" s="490"/>
      <c r="AL71" s="490"/>
      <c r="AM71" s="490"/>
      <c r="AN71" s="490"/>
      <c r="AO71" s="490"/>
      <c r="AP71" s="490"/>
      <c r="AQ71" s="490"/>
      <c r="AR71" s="490"/>
      <c r="AS71" s="490"/>
      <c r="AT71" s="490"/>
    </row>
    <row r="72" spans="1:46" x14ac:dyDescent="0.25">
      <c r="A72" s="283" t="s">
        <v>261</v>
      </c>
      <c r="B72" s="283"/>
      <c r="C72" s="283"/>
      <c r="D72" s="283"/>
      <c r="E72" s="283" t="s">
        <v>66</v>
      </c>
      <c r="F72" s="143"/>
      <c r="G72" s="143"/>
      <c r="H72" s="143"/>
      <c r="I72" s="305" t="s">
        <v>728</v>
      </c>
      <c r="J72" s="493"/>
      <c r="K72" s="493"/>
      <c r="L72" s="493"/>
      <c r="M72" s="493"/>
      <c r="N72" s="493"/>
      <c r="O72" s="583">
        <v>174.87032490000004</v>
      </c>
      <c r="P72" s="583">
        <v>199.00879470000004</v>
      </c>
      <c r="Q72" s="583">
        <v>182.46183930000004</v>
      </c>
      <c r="R72" s="583">
        <v>181.40024925</v>
      </c>
      <c r="S72" s="583">
        <v>178.33074210000001</v>
      </c>
      <c r="T72" s="583">
        <v>173.80699739999994</v>
      </c>
      <c r="U72" s="583">
        <v>179.83214999999996</v>
      </c>
      <c r="V72" s="583">
        <v>186.64237080000001</v>
      </c>
      <c r="W72" s="583">
        <v>176.81139269999994</v>
      </c>
      <c r="X72" s="583">
        <v>163.5806178</v>
      </c>
      <c r="Y72" s="583">
        <v>173.75518169999995</v>
      </c>
      <c r="Z72" s="583">
        <v>164.86676009999999</v>
      </c>
      <c r="AA72" s="583">
        <v>168.17782140000003</v>
      </c>
      <c r="AB72" s="583">
        <v>162.77410889999999</v>
      </c>
      <c r="AC72" s="583">
        <v>164.41236225</v>
      </c>
      <c r="AD72" s="583">
        <v>163.01575215</v>
      </c>
      <c r="AE72" s="583">
        <v>131.88388409999999</v>
      </c>
      <c r="AF72" s="583">
        <v>118.45568789999997</v>
      </c>
      <c r="AG72" s="583">
        <v>126.06070094999998</v>
      </c>
      <c r="AH72" s="493">
        <v>140.1279021</v>
      </c>
      <c r="AI72" s="493">
        <v>135.30864104999998</v>
      </c>
      <c r="AJ72" s="493">
        <v>136.44772785000004</v>
      </c>
      <c r="AK72" s="493">
        <v>130.85356410000003</v>
      </c>
      <c r="AL72" s="493">
        <v>126.89732565</v>
      </c>
      <c r="AM72" s="493">
        <v>135.90687869999999</v>
      </c>
      <c r="AN72" s="493">
        <v>119.61050085000001</v>
      </c>
      <c r="AO72" s="493">
        <v>118.41287939999999</v>
      </c>
      <c r="AP72" s="493">
        <v>120.19907925</v>
      </c>
      <c r="AQ72" s="493">
        <v>105.22581210000001</v>
      </c>
      <c r="AR72" s="493">
        <v>112.44464144999999</v>
      </c>
      <c r="AS72" s="493">
        <v>99.351197999999997</v>
      </c>
      <c r="AT72" s="493">
        <v>105.38937539999999</v>
      </c>
    </row>
    <row r="73" spans="1:46" x14ac:dyDescent="0.25">
      <c r="A73" s="283" t="s">
        <v>263</v>
      </c>
      <c r="B73" s="283"/>
      <c r="C73" s="283"/>
      <c r="D73" s="283"/>
      <c r="E73" s="283" t="s">
        <v>383</v>
      </c>
      <c r="F73" s="143"/>
      <c r="G73" s="143"/>
      <c r="H73" s="143"/>
      <c r="I73" s="289" t="s">
        <v>729</v>
      </c>
      <c r="J73" s="496"/>
      <c r="K73" s="496"/>
      <c r="L73" s="496"/>
      <c r="M73" s="496"/>
      <c r="N73" s="496"/>
      <c r="O73" s="582">
        <v>14.843667999999999</v>
      </c>
      <c r="P73" s="582">
        <v>13.409368740000001</v>
      </c>
      <c r="Q73" s="582">
        <v>8.9617965000000019</v>
      </c>
      <c r="R73" s="582">
        <v>14.665259199999999</v>
      </c>
      <c r="S73" s="582">
        <v>14.455579999999999</v>
      </c>
      <c r="T73" s="582">
        <v>12.111696</v>
      </c>
      <c r="U73" s="582">
        <v>9.6812600000000018</v>
      </c>
      <c r="V73" s="582">
        <v>8.1665651000000015</v>
      </c>
      <c r="W73" s="582">
        <v>10.038217200000002</v>
      </c>
      <c r="X73" s="582">
        <v>11.061408420000001</v>
      </c>
      <c r="Y73" s="582">
        <v>9.9124376000000005</v>
      </c>
      <c r="Z73" s="582">
        <v>9.7631772800000007</v>
      </c>
      <c r="AA73" s="582">
        <v>8.5101765399999998</v>
      </c>
      <c r="AB73" s="582">
        <v>9.1613407400000018</v>
      </c>
      <c r="AC73" s="582">
        <v>9.3929860000000005</v>
      </c>
      <c r="AD73" s="582">
        <v>9.0934393000000018</v>
      </c>
      <c r="AE73" s="582">
        <v>7.990704</v>
      </c>
      <c r="AF73" s="582">
        <v>6.617738000000001</v>
      </c>
      <c r="AG73" s="582">
        <v>5.7165153000000011</v>
      </c>
      <c r="AH73" s="496">
        <v>7.1761170600000002</v>
      </c>
      <c r="AI73" s="496">
        <v>7.3193326999999995</v>
      </c>
      <c r="AJ73" s="496">
        <v>6.7192900199999999</v>
      </c>
      <c r="AK73" s="496">
        <v>7.3047235600000002</v>
      </c>
      <c r="AL73" s="496">
        <v>6.0581095199999995</v>
      </c>
      <c r="AM73" s="496">
        <v>6.6390339800000007</v>
      </c>
      <c r="AN73" s="496">
        <v>6.2555458000000002</v>
      </c>
      <c r="AO73" s="496">
        <v>6.7442853999999999</v>
      </c>
      <c r="AP73" s="496">
        <v>4.9536013000000008</v>
      </c>
      <c r="AQ73" s="496">
        <v>6.3865324800000005</v>
      </c>
      <c r="AR73" s="496">
        <v>6.8047277701543747</v>
      </c>
      <c r="AS73" s="496">
        <v>7.2815313094400009</v>
      </c>
      <c r="AT73" s="496">
        <v>7.5530486933333343</v>
      </c>
    </row>
    <row r="74" spans="1:46" x14ac:dyDescent="0.25">
      <c r="A74" s="283" t="s">
        <v>260</v>
      </c>
      <c r="B74" s="283"/>
      <c r="C74" s="283"/>
      <c r="D74" s="283"/>
      <c r="E74" s="283" t="s">
        <v>65</v>
      </c>
      <c r="F74" s="143"/>
      <c r="G74" s="284"/>
      <c r="H74" s="284"/>
      <c r="I74" s="305" t="s">
        <v>730</v>
      </c>
      <c r="J74" s="493"/>
      <c r="K74" s="493"/>
      <c r="L74" s="493"/>
      <c r="M74" s="493"/>
      <c r="N74" s="493"/>
      <c r="O74" s="583">
        <v>542.66009907488683</v>
      </c>
      <c r="P74" s="583">
        <v>461.14248198079656</v>
      </c>
      <c r="Q74" s="583">
        <v>347.76317777893718</v>
      </c>
      <c r="R74" s="583">
        <v>273.8386625001537</v>
      </c>
      <c r="S74" s="583">
        <v>193.45189755826758</v>
      </c>
      <c r="T74" s="583">
        <v>171.20200386511013</v>
      </c>
      <c r="U74" s="583">
        <v>180.4528185412845</v>
      </c>
      <c r="V74" s="583">
        <v>159.80531203348266</v>
      </c>
      <c r="W74" s="583">
        <v>196.18857824163732</v>
      </c>
      <c r="X74" s="583">
        <v>246.21268930166832</v>
      </c>
      <c r="Y74" s="583">
        <v>250.04012890986044</v>
      </c>
      <c r="Z74" s="583">
        <v>192.40021813320428</v>
      </c>
      <c r="AA74" s="583">
        <v>209.38866152140199</v>
      </c>
      <c r="AB74" s="583">
        <v>194.18982528503352</v>
      </c>
      <c r="AC74" s="583">
        <v>225.1254572138574</v>
      </c>
      <c r="AD74" s="583">
        <v>188.0513386302969</v>
      </c>
      <c r="AE74" s="583">
        <v>155.68462321819467</v>
      </c>
      <c r="AF74" s="583">
        <v>186.26082572183461</v>
      </c>
      <c r="AG74" s="583">
        <v>196.70931632492167</v>
      </c>
      <c r="AH74" s="493">
        <v>271.3160103096327</v>
      </c>
      <c r="AI74" s="493">
        <v>248.01993771348097</v>
      </c>
      <c r="AJ74" s="493">
        <v>310.96833215773898</v>
      </c>
      <c r="AK74" s="493">
        <v>237.86492425624508</v>
      </c>
      <c r="AL74" s="493">
        <v>266.36961335323076</v>
      </c>
      <c r="AM74" s="493">
        <v>325.76202043825447</v>
      </c>
      <c r="AN74" s="493">
        <v>326.64158468693125</v>
      </c>
      <c r="AO74" s="493">
        <v>434.57848645687568</v>
      </c>
      <c r="AP74" s="493">
        <v>373.41759524123501</v>
      </c>
      <c r="AQ74" s="493">
        <v>440.12053873137631</v>
      </c>
      <c r="AR74" s="493">
        <v>536.58552705374586</v>
      </c>
      <c r="AS74" s="493">
        <v>629.35185292313906</v>
      </c>
      <c r="AT74" s="493">
        <v>690.34895469251876</v>
      </c>
    </row>
    <row r="75" spans="1:46" x14ac:dyDescent="0.25">
      <c r="A75" s="283" t="s">
        <v>262</v>
      </c>
      <c r="B75" s="283"/>
      <c r="C75" s="283"/>
      <c r="D75" s="283"/>
      <c r="E75" s="283"/>
      <c r="F75" s="283" t="s">
        <v>67</v>
      </c>
      <c r="G75" s="143"/>
      <c r="H75" s="143"/>
      <c r="I75" s="305" t="s">
        <v>731</v>
      </c>
      <c r="J75" s="490"/>
      <c r="K75" s="490"/>
      <c r="L75" s="490"/>
      <c r="M75" s="490"/>
      <c r="N75" s="490"/>
      <c r="O75" s="490"/>
      <c r="P75" s="490"/>
      <c r="Q75" s="490"/>
      <c r="R75" s="490"/>
      <c r="S75" s="490"/>
      <c r="T75" s="490"/>
      <c r="U75" s="490"/>
      <c r="V75" s="490"/>
      <c r="W75" s="490"/>
      <c r="X75" s="490"/>
      <c r="Y75" s="490"/>
      <c r="Z75" s="490"/>
      <c r="AA75" s="490"/>
      <c r="AB75" s="490"/>
      <c r="AC75" s="490"/>
      <c r="AD75" s="490"/>
      <c r="AE75" s="490"/>
      <c r="AF75" s="490"/>
      <c r="AG75" s="490"/>
      <c r="AH75" s="490"/>
      <c r="AI75" s="490"/>
      <c r="AJ75" s="490"/>
      <c r="AK75" s="490"/>
      <c r="AL75" s="490"/>
      <c r="AM75" s="490"/>
      <c r="AN75" s="490"/>
      <c r="AO75" s="490"/>
      <c r="AP75" s="490"/>
      <c r="AQ75" s="490"/>
      <c r="AR75" s="490"/>
      <c r="AS75" s="490"/>
      <c r="AT75" s="490"/>
    </row>
    <row r="76" spans="1:46" x14ac:dyDescent="0.25">
      <c r="A76" s="283" t="s">
        <v>384</v>
      </c>
      <c r="B76" s="283"/>
      <c r="C76" s="283"/>
      <c r="D76" s="283"/>
      <c r="E76" s="283"/>
      <c r="F76" s="283" t="s">
        <v>385</v>
      </c>
      <c r="G76" s="143"/>
      <c r="H76" s="143"/>
      <c r="I76" s="297" t="s">
        <v>732</v>
      </c>
      <c r="J76" s="490"/>
      <c r="K76" s="490"/>
      <c r="L76" s="490"/>
      <c r="M76" s="490"/>
      <c r="N76" s="490"/>
      <c r="O76" s="490"/>
      <c r="P76" s="490"/>
      <c r="Q76" s="490"/>
      <c r="R76" s="490"/>
      <c r="S76" s="490"/>
      <c r="T76" s="490"/>
      <c r="U76" s="490"/>
      <c r="V76" s="490"/>
      <c r="W76" s="490"/>
      <c r="X76" s="490"/>
      <c r="Y76" s="490"/>
      <c r="Z76" s="490"/>
      <c r="AA76" s="490"/>
      <c r="AB76" s="490"/>
      <c r="AC76" s="490"/>
      <c r="AD76" s="490"/>
      <c r="AE76" s="490"/>
      <c r="AF76" s="490"/>
      <c r="AG76" s="490"/>
      <c r="AH76" s="490"/>
      <c r="AI76" s="490"/>
      <c r="AJ76" s="490"/>
      <c r="AK76" s="490"/>
      <c r="AL76" s="490"/>
      <c r="AM76" s="490"/>
      <c r="AN76" s="490"/>
      <c r="AO76" s="490"/>
      <c r="AP76" s="490"/>
      <c r="AQ76" s="490"/>
      <c r="AR76" s="490"/>
      <c r="AS76" s="490"/>
      <c r="AT76" s="490"/>
    </row>
    <row r="77" spans="1:46" ht="30" x14ac:dyDescent="0.25">
      <c r="A77" s="283" t="s">
        <v>264</v>
      </c>
      <c r="B77" s="283"/>
      <c r="C77" s="283"/>
      <c r="D77" s="283"/>
      <c r="E77" s="283"/>
      <c r="F77" s="283" t="s">
        <v>265</v>
      </c>
      <c r="G77" s="283"/>
      <c r="H77" s="283"/>
      <c r="I77" s="297" t="s">
        <v>733</v>
      </c>
      <c r="J77" s="504"/>
      <c r="K77" s="504"/>
      <c r="L77" s="504"/>
      <c r="M77" s="504"/>
      <c r="N77" s="504"/>
      <c r="O77" s="504"/>
      <c r="P77" s="504"/>
      <c r="Q77" s="504"/>
      <c r="R77" s="504"/>
      <c r="S77" s="504"/>
      <c r="T77" s="504"/>
      <c r="U77" s="504"/>
      <c r="V77" s="504"/>
      <c r="W77" s="504"/>
      <c r="X77" s="504"/>
      <c r="Y77" s="504"/>
      <c r="Z77" s="504"/>
      <c r="AA77" s="504"/>
      <c r="AB77" s="504"/>
      <c r="AC77" s="504"/>
      <c r="AD77" s="504"/>
      <c r="AE77" s="504"/>
      <c r="AF77" s="504"/>
      <c r="AG77" s="504"/>
      <c r="AH77" s="504"/>
      <c r="AI77" s="504"/>
      <c r="AJ77" s="504"/>
      <c r="AK77" s="504"/>
      <c r="AL77" s="504"/>
      <c r="AM77" s="504"/>
      <c r="AN77" s="504"/>
      <c r="AO77" s="504"/>
      <c r="AP77" s="504"/>
      <c r="AQ77" s="504"/>
      <c r="AR77" s="504"/>
      <c r="AS77" s="504"/>
      <c r="AT77" s="504"/>
    </row>
    <row r="78" spans="1:46" x14ac:dyDescent="0.25">
      <c r="A78" s="283" t="s">
        <v>386</v>
      </c>
      <c r="B78" s="283"/>
      <c r="C78" s="283"/>
      <c r="D78" s="283"/>
      <c r="E78" s="283"/>
      <c r="F78" s="283"/>
      <c r="G78" s="283" t="s">
        <v>387</v>
      </c>
      <c r="H78" s="283"/>
      <c r="I78" s="297" t="s">
        <v>734</v>
      </c>
      <c r="J78" s="504"/>
      <c r="K78" s="504"/>
      <c r="L78" s="504"/>
      <c r="M78" s="504"/>
      <c r="N78" s="504"/>
      <c r="O78" s="504"/>
      <c r="P78" s="504"/>
      <c r="Q78" s="504"/>
      <c r="R78" s="504"/>
      <c r="S78" s="504"/>
      <c r="T78" s="504"/>
      <c r="U78" s="504"/>
      <c r="V78" s="504"/>
      <c r="W78" s="504"/>
      <c r="X78" s="504"/>
      <c r="Y78" s="504"/>
      <c r="Z78" s="504"/>
      <c r="AA78" s="504"/>
      <c r="AB78" s="504"/>
      <c r="AC78" s="504"/>
      <c r="AD78" s="504"/>
      <c r="AE78" s="504"/>
      <c r="AF78" s="504"/>
      <c r="AG78" s="504"/>
      <c r="AH78" s="504"/>
      <c r="AI78" s="504"/>
      <c r="AJ78" s="504"/>
      <c r="AK78" s="504"/>
      <c r="AL78" s="504"/>
      <c r="AM78" s="504"/>
      <c r="AN78" s="504"/>
      <c r="AO78" s="504"/>
      <c r="AP78" s="504"/>
      <c r="AQ78" s="504"/>
      <c r="AR78" s="504"/>
      <c r="AS78" s="504"/>
      <c r="AT78" s="504"/>
    </row>
    <row r="79" spans="1:46" x14ac:dyDescent="0.25">
      <c r="A79" s="283" t="s">
        <v>410</v>
      </c>
      <c r="B79" s="283"/>
      <c r="C79" s="283"/>
      <c r="D79" s="283"/>
      <c r="E79" s="283"/>
      <c r="F79" s="283" t="s">
        <v>411</v>
      </c>
      <c r="G79" s="283"/>
      <c r="H79" s="283"/>
      <c r="I79" s="366" t="s">
        <v>735</v>
      </c>
      <c r="J79" s="504"/>
      <c r="K79" s="504"/>
      <c r="L79" s="504"/>
      <c r="M79" s="504"/>
      <c r="N79" s="504"/>
      <c r="O79" s="504"/>
      <c r="P79" s="504"/>
      <c r="Q79" s="504"/>
      <c r="R79" s="504"/>
      <c r="S79" s="504"/>
      <c r="T79" s="504"/>
      <c r="U79" s="504"/>
      <c r="V79" s="504"/>
      <c r="W79" s="504"/>
      <c r="X79" s="504"/>
      <c r="Y79" s="504"/>
      <c r="Z79" s="504"/>
      <c r="AA79" s="504"/>
      <c r="AB79" s="504"/>
      <c r="AC79" s="504"/>
      <c r="AD79" s="504"/>
      <c r="AE79" s="504"/>
      <c r="AF79" s="504"/>
      <c r="AG79" s="504"/>
      <c r="AH79" s="504"/>
      <c r="AI79" s="504"/>
      <c r="AJ79" s="504"/>
      <c r="AK79" s="504"/>
      <c r="AL79" s="504"/>
      <c r="AM79" s="504"/>
      <c r="AN79" s="504"/>
      <c r="AO79" s="504"/>
      <c r="AP79" s="504"/>
      <c r="AQ79" s="504"/>
      <c r="AR79" s="504"/>
      <c r="AS79" s="504"/>
      <c r="AT79" s="504"/>
    </row>
    <row r="80" spans="1:46" x14ac:dyDescent="0.25">
      <c r="A80" s="319" t="s">
        <v>736</v>
      </c>
      <c r="B80" s="283"/>
      <c r="C80" s="283"/>
      <c r="D80" s="283"/>
      <c r="E80" s="283"/>
      <c r="F80" s="283" t="s">
        <v>737</v>
      </c>
      <c r="G80" s="119"/>
      <c r="H80" s="119"/>
      <c r="I80" s="289" t="s">
        <v>738</v>
      </c>
      <c r="J80" s="499"/>
      <c r="K80" s="499"/>
      <c r="L80" s="499"/>
      <c r="M80" s="499"/>
      <c r="N80" s="499"/>
      <c r="O80" s="583">
        <v>201.89832921999999</v>
      </c>
      <c r="P80" s="583">
        <v>194.80240157999998</v>
      </c>
      <c r="Q80" s="583">
        <v>197.55290487999997</v>
      </c>
      <c r="R80" s="583">
        <v>178.02695399999999</v>
      </c>
      <c r="S80" s="583">
        <v>163.43823875999999</v>
      </c>
      <c r="T80" s="583">
        <v>119.01833882</v>
      </c>
      <c r="U80" s="583">
        <v>60.327500000000001</v>
      </c>
      <c r="V80" s="583">
        <v>88.087001180000001</v>
      </c>
      <c r="W80" s="583">
        <v>130.39555780000001</v>
      </c>
      <c r="X80" s="583">
        <v>146.23358859999999</v>
      </c>
      <c r="Y80" s="583">
        <v>125.29006949999999</v>
      </c>
      <c r="Z80" s="583">
        <v>101.29705515999999</v>
      </c>
      <c r="AA80" s="583">
        <v>92.752631499999993</v>
      </c>
      <c r="AB80" s="583">
        <v>98.351914399999984</v>
      </c>
      <c r="AC80" s="583">
        <v>78.835799999999992</v>
      </c>
      <c r="AD80" s="583">
        <v>51.217416200000002</v>
      </c>
      <c r="AE80" s="583">
        <v>19.381629799999999</v>
      </c>
      <c r="AF80" s="583">
        <v>0.61619599999999997</v>
      </c>
      <c r="AG80" s="583">
        <v>0.38940000000000002</v>
      </c>
      <c r="AH80" s="583">
        <v>0</v>
      </c>
      <c r="AI80" s="583">
        <v>0.32508999999999999</v>
      </c>
      <c r="AJ80" s="583">
        <v>0.11799999999999999</v>
      </c>
      <c r="AK80" s="583">
        <v>0.35399999999999998</v>
      </c>
      <c r="AL80" s="583">
        <v>0.47199999999999998</v>
      </c>
      <c r="AM80" s="583">
        <v>0.53099999999999992</v>
      </c>
      <c r="AN80" s="583">
        <v>0.56522000000000006</v>
      </c>
      <c r="AO80" s="583">
        <v>1.0029999999999999</v>
      </c>
      <c r="AP80" s="583">
        <v>1.2862</v>
      </c>
      <c r="AQ80" s="583">
        <v>1.2814776400000001</v>
      </c>
      <c r="AR80" s="583">
        <v>1.3570000000000002</v>
      </c>
      <c r="AS80" s="583">
        <v>0.56315499999999996</v>
      </c>
      <c r="AT80" s="583">
        <v>1.2507999999999999</v>
      </c>
    </row>
    <row r="81" spans="1:46" x14ac:dyDescent="0.25">
      <c r="A81" s="288" t="s">
        <v>289</v>
      </c>
      <c r="B81" s="288"/>
      <c r="C81" s="288"/>
      <c r="D81" s="288" t="s">
        <v>62</v>
      </c>
      <c r="E81" s="288"/>
      <c r="F81" s="288"/>
      <c r="G81" s="287"/>
      <c r="H81" s="287"/>
      <c r="I81" s="289" t="s">
        <v>739</v>
      </c>
      <c r="J81" s="491">
        <f>SUM(J83:J138)</f>
        <v>0</v>
      </c>
      <c r="K81" s="491">
        <f t="shared" ref="K81:AP81" si="23">SUM(K83:K138)</f>
        <v>0</v>
      </c>
      <c r="L81" s="491">
        <f t="shared" si="23"/>
        <v>0</v>
      </c>
      <c r="M81" s="491">
        <f t="shared" si="23"/>
        <v>0</v>
      </c>
      <c r="N81" s="491">
        <f t="shared" si="23"/>
        <v>0</v>
      </c>
      <c r="O81" s="491">
        <f t="shared" si="23"/>
        <v>9594.7332275191384</v>
      </c>
      <c r="P81" s="491">
        <f t="shared" si="23"/>
        <v>8922.3856727331549</v>
      </c>
      <c r="Q81" s="491">
        <f t="shared" si="23"/>
        <v>8866.1458661376673</v>
      </c>
      <c r="R81" s="491">
        <f t="shared" si="23"/>
        <v>8664.5263379762036</v>
      </c>
      <c r="S81" s="491">
        <f t="shared" si="23"/>
        <v>8851.6724893549217</v>
      </c>
      <c r="T81" s="491">
        <f t="shared" si="23"/>
        <v>8543.3429050312679</v>
      </c>
      <c r="U81" s="491">
        <f t="shared" si="23"/>
        <v>8934.3102407263632</v>
      </c>
      <c r="V81" s="491">
        <f t="shared" si="23"/>
        <v>9430.1209856564783</v>
      </c>
      <c r="W81" s="491">
        <f t="shared" si="23"/>
        <v>9667.898011292471</v>
      </c>
      <c r="X81" s="491">
        <f t="shared" si="23"/>
        <v>10337.778883630735</v>
      </c>
      <c r="Y81" s="491">
        <f t="shared" si="23"/>
        <v>10207.523737937719</v>
      </c>
      <c r="Z81" s="491">
        <f t="shared" si="23"/>
        <v>9549.6496545705668</v>
      </c>
      <c r="AA81" s="491">
        <f t="shared" si="23"/>
        <v>10440.722552115267</v>
      </c>
      <c r="AB81" s="491">
        <f t="shared" si="23"/>
        <v>10224.646196224619</v>
      </c>
      <c r="AC81" s="491">
        <f t="shared" si="23"/>
        <v>10581.586221222236</v>
      </c>
      <c r="AD81" s="491">
        <f t="shared" si="23"/>
        <v>10574.023699549392</v>
      </c>
      <c r="AE81" s="491">
        <f t="shared" si="23"/>
        <v>10610.178345173848</v>
      </c>
      <c r="AF81" s="491">
        <f t="shared" si="23"/>
        <v>10263.474777410089</v>
      </c>
      <c r="AG81" s="491">
        <f t="shared" si="23"/>
        <v>9855.315683816716</v>
      </c>
      <c r="AH81" s="491">
        <f t="shared" si="23"/>
        <v>10515.866672847438</v>
      </c>
      <c r="AI81" s="491">
        <f t="shared" si="23"/>
        <v>9917.9928972788821</v>
      </c>
      <c r="AJ81" s="491">
        <f t="shared" si="23"/>
        <v>9873.5756437936652</v>
      </c>
      <c r="AK81" s="491">
        <f t="shared" si="23"/>
        <v>10019.99155278969</v>
      </c>
      <c r="AL81" s="491">
        <f t="shared" si="23"/>
        <v>10077.814880658658</v>
      </c>
      <c r="AM81" s="491">
        <f t="shared" si="23"/>
        <v>11029.301446511721</v>
      </c>
      <c r="AN81" s="491">
        <f t="shared" si="23"/>
        <v>11136.065971494607</v>
      </c>
      <c r="AO81" s="491">
        <f t="shared" si="23"/>
        <v>11661.795100523459</v>
      </c>
      <c r="AP81" s="491">
        <f t="shared" si="23"/>
        <v>11622.998565902764</v>
      </c>
      <c r="AQ81" s="491">
        <f t="shared" ref="AQ81" si="24">SUM(AQ83:AQ138)</f>
        <v>11283.466403679495</v>
      </c>
      <c r="AR81" s="491">
        <f t="shared" ref="AR81:AS81" si="25">SUM(AR83:AR138)</f>
        <v>11980.959335990443</v>
      </c>
      <c r="AS81" s="491">
        <f t="shared" si="25"/>
        <v>11302.23499281447</v>
      </c>
      <c r="AT81" s="491">
        <f t="shared" ref="AT81" si="26">SUM(AT83:AT138)</f>
        <v>12456.410643805628</v>
      </c>
    </row>
    <row r="82" spans="1:46" x14ac:dyDescent="0.25">
      <c r="A82" s="293" t="s">
        <v>319</v>
      </c>
      <c r="B82" s="293"/>
      <c r="C82" s="293"/>
      <c r="D82" s="293"/>
      <c r="E82" s="293" t="s">
        <v>388</v>
      </c>
      <c r="F82" s="292"/>
      <c r="G82" s="143"/>
      <c r="H82" s="143"/>
      <c r="I82" s="305" t="s">
        <v>740</v>
      </c>
      <c r="J82" s="492"/>
      <c r="K82" s="492"/>
      <c r="L82" s="492"/>
      <c r="M82" s="492"/>
      <c r="N82" s="492"/>
      <c r="O82" s="492"/>
      <c r="P82" s="492"/>
      <c r="Q82" s="492"/>
      <c r="R82" s="492"/>
      <c r="S82" s="492"/>
      <c r="T82" s="492"/>
      <c r="U82" s="492"/>
      <c r="V82" s="492"/>
      <c r="W82" s="492"/>
      <c r="X82" s="492"/>
      <c r="Y82" s="492"/>
      <c r="Z82" s="492"/>
      <c r="AA82" s="492"/>
      <c r="AB82" s="492"/>
      <c r="AC82" s="492"/>
      <c r="AD82" s="492"/>
      <c r="AE82" s="492"/>
      <c r="AF82" s="492"/>
      <c r="AG82" s="492"/>
      <c r="AH82" s="492"/>
      <c r="AI82" s="492"/>
      <c r="AJ82" s="492"/>
      <c r="AK82" s="492"/>
      <c r="AL82" s="492"/>
      <c r="AM82" s="492"/>
      <c r="AN82" s="492"/>
      <c r="AO82" s="492"/>
      <c r="AP82" s="492"/>
      <c r="AQ82" s="492"/>
      <c r="AR82" s="492"/>
      <c r="AS82" s="492"/>
      <c r="AT82" s="492"/>
    </row>
    <row r="83" spans="1:46" x14ac:dyDescent="0.25">
      <c r="A83" s="292" t="s">
        <v>537</v>
      </c>
      <c r="B83" s="143"/>
      <c r="C83" s="293"/>
      <c r="D83" s="293"/>
      <c r="E83" s="293"/>
      <c r="F83" s="292" t="s">
        <v>538</v>
      </c>
      <c r="G83" s="143"/>
      <c r="H83" s="143"/>
      <c r="I83" s="305" t="s">
        <v>741</v>
      </c>
      <c r="J83" s="493"/>
      <c r="K83" s="493"/>
      <c r="L83" s="493"/>
      <c r="M83" s="493"/>
      <c r="N83" s="493"/>
      <c r="O83" s="583">
        <v>236.25330327000006</v>
      </c>
      <c r="P83" s="583">
        <v>242.40362211000004</v>
      </c>
      <c r="Q83" s="583">
        <v>262.55026344000004</v>
      </c>
      <c r="R83" s="583">
        <v>238.98723041999997</v>
      </c>
      <c r="S83" s="583">
        <v>250.84633526999997</v>
      </c>
      <c r="T83" s="583">
        <v>247.85928422999999</v>
      </c>
      <c r="U83" s="583">
        <v>311.79581999999999</v>
      </c>
      <c r="V83" s="583">
        <v>305.64393950999994</v>
      </c>
      <c r="W83" s="583">
        <v>380.00655266999985</v>
      </c>
      <c r="X83" s="583">
        <v>410.61572178</v>
      </c>
      <c r="Y83" s="583">
        <v>355.30931544000009</v>
      </c>
      <c r="Z83" s="583">
        <v>363.46691133000002</v>
      </c>
      <c r="AA83" s="583">
        <v>428.00093874000004</v>
      </c>
      <c r="AB83" s="583">
        <v>435.7918835700001</v>
      </c>
      <c r="AC83" s="583">
        <v>407.94511584000014</v>
      </c>
      <c r="AD83" s="583">
        <v>385.61806485</v>
      </c>
      <c r="AE83" s="583">
        <v>372.18760167000005</v>
      </c>
      <c r="AF83" s="583">
        <v>382.95486347999997</v>
      </c>
      <c r="AG83" s="583">
        <v>376.58221005000007</v>
      </c>
      <c r="AH83" s="493">
        <v>365.98749011999996</v>
      </c>
      <c r="AI83" s="493">
        <v>444.31559721000008</v>
      </c>
      <c r="AJ83" s="493">
        <v>446.98633800000005</v>
      </c>
      <c r="AK83" s="493">
        <v>440.00268617999996</v>
      </c>
      <c r="AL83" s="493">
        <v>470.73600080999978</v>
      </c>
      <c r="AM83" s="493">
        <v>519.87436989000014</v>
      </c>
      <c r="AN83" s="493">
        <v>528.25237505999996</v>
      </c>
      <c r="AO83" s="493">
        <v>556.76555844000029</v>
      </c>
      <c r="AP83" s="493">
        <v>599.87269671499428</v>
      </c>
      <c r="AQ83" s="493">
        <v>630.98721680999995</v>
      </c>
      <c r="AR83" s="493">
        <v>615.44630849999965</v>
      </c>
      <c r="AS83" s="493">
        <v>647.66428162007742</v>
      </c>
      <c r="AT83" s="493">
        <v>653.2265474400001</v>
      </c>
    </row>
    <row r="84" spans="1:46" x14ac:dyDescent="0.25">
      <c r="A84" s="319" t="s">
        <v>742</v>
      </c>
      <c r="B84" s="143"/>
      <c r="C84" s="293"/>
      <c r="D84" s="293"/>
      <c r="E84" s="293"/>
      <c r="F84" s="292" t="s">
        <v>743</v>
      </c>
      <c r="G84" s="143"/>
      <c r="H84" s="143"/>
      <c r="I84" s="289" t="s">
        <v>744</v>
      </c>
      <c r="J84" s="493"/>
      <c r="K84" s="493"/>
      <c r="L84" s="493"/>
      <c r="M84" s="493"/>
      <c r="N84" s="493"/>
      <c r="O84" s="583">
        <v>335.31637374000002</v>
      </c>
      <c r="P84" s="583">
        <v>324.35973734000009</v>
      </c>
      <c r="Q84" s="583">
        <v>317.67883769000008</v>
      </c>
      <c r="R84" s="583">
        <v>293.27624250000008</v>
      </c>
      <c r="S84" s="583">
        <v>283.43295310000002</v>
      </c>
      <c r="T84" s="583">
        <v>312.91728175000003</v>
      </c>
      <c r="U84" s="583">
        <v>279.83932999999996</v>
      </c>
      <c r="V84" s="583">
        <v>290.21065460999995</v>
      </c>
      <c r="W84" s="583">
        <v>268.73754531999998</v>
      </c>
      <c r="X84" s="583">
        <v>257.33046987999995</v>
      </c>
      <c r="Y84" s="583">
        <v>243.87832381000001</v>
      </c>
      <c r="Z84" s="583">
        <v>228.02843293999996</v>
      </c>
      <c r="AA84" s="583">
        <v>212.26662944000006</v>
      </c>
      <c r="AB84" s="583">
        <v>212.1765267800001</v>
      </c>
      <c r="AC84" s="583">
        <v>191.49161471000002</v>
      </c>
      <c r="AD84" s="583">
        <v>222.78039658</v>
      </c>
      <c r="AE84" s="583">
        <v>204.32235546999996</v>
      </c>
      <c r="AF84" s="583">
        <v>190.18422237999999</v>
      </c>
      <c r="AG84" s="583">
        <v>198.58492832999997</v>
      </c>
      <c r="AH84" s="493">
        <v>184.75272115999994</v>
      </c>
      <c r="AI84" s="493">
        <v>187.67159340999996</v>
      </c>
      <c r="AJ84" s="493">
        <v>168.37181599000007</v>
      </c>
      <c r="AK84" s="493">
        <v>166.48944191000001</v>
      </c>
      <c r="AL84" s="493">
        <v>154.28300813000001</v>
      </c>
      <c r="AM84" s="493">
        <v>137.01961845000005</v>
      </c>
      <c r="AN84" s="493">
        <v>146.64342847000003</v>
      </c>
      <c r="AO84" s="493">
        <v>178.54934727999998</v>
      </c>
      <c r="AP84" s="493">
        <v>160.88715939225219</v>
      </c>
      <c r="AQ84" s="493">
        <v>146.85830768</v>
      </c>
      <c r="AR84" s="493">
        <v>159.51053135000001</v>
      </c>
      <c r="AS84" s="493">
        <v>165.28271691</v>
      </c>
      <c r="AT84" s="493">
        <v>170.50087942000002</v>
      </c>
    </row>
    <row r="85" spans="1:46" x14ac:dyDescent="0.25">
      <c r="A85" s="292" t="s">
        <v>539</v>
      </c>
      <c r="B85" s="143"/>
      <c r="C85" s="293"/>
      <c r="D85" s="293"/>
      <c r="E85" s="293"/>
      <c r="F85" s="292" t="s">
        <v>540</v>
      </c>
      <c r="G85" s="143"/>
      <c r="H85" s="143"/>
      <c r="I85" s="305" t="s">
        <v>745</v>
      </c>
      <c r="J85" s="492"/>
      <c r="K85" s="492"/>
      <c r="L85" s="492"/>
      <c r="M85" s="492"/>
      <c r="N85" s="492"/>
      <c r="O85" s="492"/>
      <c r="P85" s="492"/>
      <c r="Q85" s="492"/>
      <c r="R85" s="492"/>
      <c r="S85" s="492"/>
      <c r="T85" s="492"/>
      <c r="U85" s="492"/>
      <c r="V85" s="492"/>
      <c r="W85" s="492"/>
      <c r="X85" s="492"/>
      <c r="Y85" s="492"/>
      <c r="Z85" s="492"/>
      <c r="AA85" s="492"/>
      <c r="AB85" s="492"/>
      <c r="AC85" s="492"/>
      <c r="AD85" s="492"/>
      <c r="AE85" s="492"/>
      <c r="AF85" s="492"/>
      <c r="AG85" s="492"/>
      <c r="AH85" s="492"/>
      <c r="AI85" s="492"/>
      <c r="AJ85" s="492"/>
      <c r="AK85" s="492"/>
      <c r="AL85" s="492"/>
      <c r="AM85" s="492"/>
      <c r="AN85" s="492"/>
      <c r="AO85" s="492"/>
      <c r="AP85" s="492"/>
      <c r="AQ85" s="492"/>
      <c r="AR85" s="492"/>
      <c r="AS85" s="492"/>
      <c r="AT85" s="492"/>
    </row>
    <row r="86" spans="1:46" x14ac:dyDescent="0.25">
      <c r="A86" s="292" t="s">
        <v>541</v>
      </c>
      <c r="B86" s="143"/>
      <c r="C86" s="293"/>
      <c r="D86" s="293"/>
      <c r="E86" s="293"/>
      <c r="F86" s="292" t="s">
        <v>542</v>
      </c>
      <c r="G86" s="143"/>
      <c r="H86" s="143"/>
      <c r="I86" s="305" t="s">
        <v>746</v>
      </c>
      <c r="J86" s="492"/>
      <c r="K86" s="492"/>
      <c r="L86" s="492"/>
      <c r="M86" s="492"/>
      <c r="N86" s="492"/>
      <c r="O86" s="492"/>
      <c r="P86" s="492"/>
      <c r="Q86" s="492"/>
      <c r="R86" s="492"/>
      <c r="S86" s="492"/>
      <c r="T86" s="492"/>
      <c r="U86" s="492"/>
      <c r="V86" s="492"/>
      <c r="W86" s="492"/>
      <c r="X86" s="492"/>
      <c r="Y86" s="492"/>
      <c r="Z86" s="492"/>
      <c r="AA86" s="492"/>
      <c r="AB86" s="492"/>
      <c r="AC86" s="492"/>
      <c r="AD86" s="492"/>
      <c r="AE86" s="492"/>
      <c r="AF86" s="492"/>
      <c r="AG86" s="492"/>
      <c r="AH86" s="492"/>
      <c r="AI86" s="492"/>
      <c r="AJ86" s="492"/>
      <c r="AK86" s="492"/>
      <c r="AL86" s="492"/>
      <c r="AM86" s="492"/>
      <c r="AN86" s="492"/>
      <c r="AO86" s="492"/>
      <c r="AP86" s="492"/>
      <c r="AQ86" s="492"/>
      <c r="AR86" s="492"/>
      <c r="AS86" s="492"/>
      <c r="AT86" s="492"/>
    </row>
    <row r="87" spans="1:46" x14ac:dyDescent="0.25">
      <c r="A87" s="327" t="s">
        <v>747</v>
      </c>
      <c r="B87" s="143"/>
      <c r="C87" s="293"/>
      <c r="D87" s="293"/>
      <c r="E87" s="293"/>
      <c r="F87" s="292" t="s">
        <v>748</v>
      </c>
      <c r="G87" s="143"/>
      <c r="H87" s="143"/>
      <c r="I87" s="289" t="s">
        <v>749</v>
      </c>
      <c r="J87" s="493"/>
      <c r="K87" s="493"/>
      <c r="L87" s="493"/>
      <c r="M87" s="493"/>
      <c r="N87" s="493"/>
      <c r="O87" s="583">
        <v>49.657830269999991</v>
      </c>
      <c r="P87" s="583">
        <v>40.96858077000001</v>
      </c>
      <c r="Q87" s="583">
        <v>36.177986800000006</v>
      </c>
      <c r="R87" s="583">
        <v>38.537776049999998</v>
      </c>
      <c r="S87" s="583">
        <v>39.086820519999996</v>
      </c>
      <c r="T87" s="583">
        <v>38.66885048000001</v>
      </c>
      <c r="U87" s="583">
        <v>41.200870000000009</v>
      </c>
      <c r="V87" s="583">
        <v>37.778596320000005</v>
      </c>
      <c r="W87" s="583">
        <v>34.590904449999996</v>
      </c>
      <c r="X87" s="583">
        <v>33.455811120000007</v>
      </c>
      <c r="Y87" s="583">
        <v>28.187634499999998</v>
      </c>
      <c r="Z87" s="583">
        <v>0</v>
      </c>
      <c r="AA87" s="583">
        <v>15.668936629999999</v>
      </c>
      <c r="AB87" s="583">
        <v>14.402659850000001</v>
      </c>
      <c r="AC87" s="583">
        <v>15.043420949999998</v>
      </c>
      <c r="AD87" s="583">
        <v>13.072987150000001</v>
      </c>
      <c r="AE87" s="583">
        <v>12.645332499999997</v>
      </c>
      <c r="AF87" s="583">
        <v>10.835245</v>
      </c>
      <c r="AG87" s="583">
        <v>11.886213599999998</v>
      </c>
      <c r="AH87" s="493">
        <v>15.671399850000002</v>
      </c>
      <c r="AI87" s="493">
        <v>15.743123950000005</v>
      </c>
      <c r="AJ87" s="493">
        <v>16.244142740000001</v>
      </c>
      <c r="AK87" s="493">
        <v>14.162807160000002</v>
      </c>
      <c r="AL87" s="493">
        <v>15.313642819999998</v>
      </c>
      <c r="AM87" s="493">
        <v>15.132149800000001</v>
      </c>
      <c r="AN87" s="493">
        <v>15.884596134285712</v>
      </c>
      <c r="AO87" s="493">
        <v>12.914847320000003</v>
      </c>
      <c r="AP87" s="493">
        <v>12.980620350000002</v>
      </c>
      <c r="AQ87" s="493">
        <v>11.842758070000002</v>
      </c>
      <c r="AR87" s="493">
        <v>11.954385859999999</v>
      </c>
      <c r="AS87" s="493">
        <v>10.881984560000003</v>
      </c>
      <c r="AT87" s="493">
        <v>10.258160629090913</v>
      </c>
    </row>
    <row r="88" spans="1:46" x14ac:dyDescent="0.25">
      <c r="A88" s="292" t="s">
        <v>543</v>
      </c>
      <c r="B88" s="143"/>
      <c r="C88" s="293"/>
      <c r="D88" s="293"/>
      <c r="E88" s="293"/>
      <c r="F88" s="292" t="s">
        <v>544</v>
      </c>
      <c r="G88" s="143"/>
      <c r="H88" s="143"/>
      <c r="I88" s="305" t="s">
        <v>750</v>
      </c>
      <c r="J88" s="492"/>
      <c r="K88" s="492"/>
      <c r="L88" s="492"/>
      <c r="M88" s="492"/>
      <c r="N88" s="492"/>
      <c r="O88" s="492"/>
      <c r="P88" s="492"/>
      <c r="Q88" s="492"/>
      <c r="R88" s="492"/>
      <c r="S88" s="492"/>
      <c r="T88" s="492"/>
      <c r="U88" s="492"/>
      <c r="V88" s="492"/>
      <c r="W88" s="492"/>
      <c r="X88" s="492"/>
      <c r="Y88" s="492"/>
      <c r="Z88" s="492"/>
      <c r="AA88" s="492"/>
      <c r="AB88" s="492"/>
      <c r="AC88" s="492"/>
      <c r="AD88" s="492"/>
      <c r="AE88" s="492"/>
      <c r="AF88" s="492"/>
      <c r="AG88" s="492"/>
      <c r="AH88" s="492"/>
      <c r="AI88" s="492"/>
      <c r="AJ88" s="492"/>
      <c r="AK88" s="492"/>
      <c r="AL88" s="492"/>
      <c r="AM88" s="492"/>
      <c r="AN88" s="492"/>
      <c r="AO88" s="492"/>
      <c r="AP88" s="492"/>
      <c r="AQ88" s="492"/>
      <c r="AR88" s="492"/>
      <c r="AS88" s="492"/>
      <c r="AT88" s="492"/>
    </row>
    <row r="89" spans="1:46" x14ac:dyDescent="0.25">
      <c r="A89" s="293" t="s">
        <v>320</v>
      </c>
      <c r="B89" s="293"/>
      <c r="C89" s="293"/>
      <c r="D89" s="293"/>
      <c r="E89" s="293" t="s">
        <v>321</v>
      </c>
      <c r="F89" s="292"/>
      <c r="G89" s="143"/>
      <c r="H89" s="143"/>
      <c r="I89" s="305" t="s">
        <v>751</v>
      </c>
      <c r="J89" s="492"/>
      <c r="K89" s="492"/>
      <c r="L89" s="492"/>
      <c r="M89" s="492"/>
      <c r="N89" s="492"/>
      <c r="O89" s="492"/>
      <c r="P89" s="492"/>
      <c r="Q89" s="492"/>
      <c r="R89" s="492"/>
      <c r="S89" s="492"/>
      <c r="T89" s="492"/>
      <c r="U89" s="492"/>
      <c r="V89" s="492"/>
      <c r="W89" s="492"/>
      <c r="X89" s="492"/>
      <c r="Y89" s="492"/>
      <c r="Z89" s="492"/>
      <c r="AA89" s="492"/>
      <c r="AB89" s="492"/>
      <c r="AC89" s="492"/>
      <c r="AD89" s="492"/>
      <c r="AE89" s="492"/>
      <c r="AF89" s="492"/>
      <c r="AG89" s="492"/>
      <c r="AH89" s="492"/>
      <c r="AI89" s="492"/>
      <c r="AJ89" s="492"/>
      <c r="AK89" s="492"/>
      <c r="AL89" s="492"/>
      <c r="AM89" s="492"/>
      <c r="AN89" s="492"/>
      <c r="AO89" s="492"/>
      <c r="AP89" s="492"/>
      <c r="AQ89" s="492"/>
      <c r="AR89" s="492"/>
      <c r="AS89" s="492"/>
      <c r="AT89" s="492"/>
    </row>
    <row r="90" spans="1:46" x14ac:dyDescent="0.25">
      <c r="A90" s="292" t="s">
        <v>545</v>
      </c>
      <c r="B90" s="143"/>
      <c r="C90" s="293"/>
      <c r="D90" s="293"/>
      <c r="E90" s="293"/>
      <c r="F90" s="292" t="s">
        <v>546</v>
      </c>
      <c r="G90" s="143"/>
      <c r="H90" s="143"/>
      <c r="I90" s="305" t="s">
        <v>752</v>
      </c>
      <c r="J90" s="492"/>
      <c r="K90" s="492"/>
      <c r="L90" s="492"/>
      <c r="M90" s="492"/>
      <c r="N90" s="492"/>
      <c r="O90" s="492"/>
      <c r="P90" s="492"/>
      <c r="Q90" s="492"/>
      <c r="R90" s="492"/>
      <c r="S90" s="492"/>
      <c r="T90" s="492"/>
      <c r="U90" s="492"/>
      <c r="V90" s="492"/>
      <c r="W90" s="492"/>
      <c r="X90" s="492"/>
      <c r="Y90" s="492"/>
      <c r="Z90" s="492"/>
      <c r="AA90" s="492"/>
      <c r="AB90" s="492"/>
      <c r="AC90" s="492"/>
      <c r="AD90" s="492"/>
      <c r="AE90" s="492"/>
      <c r="AF90" s="492"/>
      <c r="AG90" s="492"/>
      <c r="AH90" s="492"/>
      <c r="AI90" s="492"/>
      <c r="AJ90" s="492"/>
      <c r="AK90" s="492"/>
      <c r="AL90" s="492"/>
      <c r="AM90" s="492"/>
      <c r="AN90" s="492"/>
      <c r="AO90" s="492"/>
      <c r="AP90" s="492"/>
      <c r="AQ90" s="492"/>
      <c r="AR90" s="492"/>
      <c r="AS90" s="492"/>
      <c r="AT90" s="492"/>
    </row>
    <row r="91" spans="1:46" x14ac:dyDescent="0.25">
      <c r="A91" s="292" t="s">
        <v>547</v>
      </c>
      <c r="B91" s="143"/>
      <c r="C91" s="293"/>
      <c r="D91" s="293"/>
      <c r="E91" s="293"/>
      <c r="F91" s="292" t="s">
        <v>548</v>
      </c>
      <c r="G91" s="143"/>
      <c r="H91" s="143"/>
      <c r="I91" s="305" t="s">
        <v>753</v>
      </c>
      <c r="J91" s="493"/>
      <c r="K91" s="493"/>
      <c r="L91" s="493"/>
      <c r="M91" s="493"/>
      <c r="N91" s="493"/>
      <c r="O91" s="583">
        <v>49.114307110000006</v>
      </c>
      <c r="P91" s="583">
        <v>60.067447760000007</v>
      </c>
      <c r="Q91" s="583">
        <v>72.103128570000024</v>
      </c>
      <c r="R91" s="583">
        <v>60.344154739999993</v>
      </c>
      <c r="S91" s="583">
        <v>49.779383620000004</v>
      </c>
      <c r="T91" s="583">
        <v>59.843371370000014</v>
      </c>
      <c r="U91" s="583">
        <v>0</v>
      </c>
      <c r="V91" s="583">
        <v>66.13626410000002</v>
      </c>
      <c r="W91" s="583">
        <v>67.551312100000004</v>
      </c>
      <c r="X91" s="583">
        <v>69.518474510000004</v>
      </c>
      <c r="Y91" s="583">
        <v>69.683922629999984</v>
      </c>
      <c r="Z91" s="583">
        <v>0</v>
      </c>
      <c r="AA91" s="583">
        <v>70.138526550000009</v>
      </c>
      <c r="AB91" s="583">
        <v>70.192525419999996</v>
      </c>
      <c r="AC91" s="583">
        <v>71.578932759999987</v>
      </c>
      <c r="AD91" s="583">
        <v>67.228446210000001</v>
      </c>
      <c r="AE91" s="583">
        <v>66.223114330000001</v>
      </c>
      <c r="AF91" s="583">
        <v>66.712772920000006</v>
      </c>
      <c r="AG91" s="583">
        <v>66.570257710000007</v>
      </c>
      <c r="AH91" s="493">
        <v>61.298360979999984</v>
      </c>
      <c r="AI91" s="493">
        <v>58.39191464000001</v>
      </c>
      <c r="AJ91" s="493">
        <v>54.084547870000009</v>
      </c>
      <c r="AK91" s="493">
        <v>54.075318300000006</v>
      </c>
      <c r="AL91" s="493">
        <v>59.517079249999995</v>
      </c>
      <c r="AM91" s="493">
        <v>72.412345630000019</v>
      </c>
      <c r="AN91" s="493">
        <v>75.99031251000001</v>
      </c>
      <c r="AO91" s="493">
        <v>74.073741700000028</v>
      </c>
      <c r="AP91" s="493">
        <v>74.506152150000005</v>
      </c>
      <c r="AQ91" s="493">
        <v>74.81400646000003</v>
      </c>
      <c r="AR91" s="493">
        <v>90.428085490000001</v>
      </c>
      <c r="AS91" s="493">
        <v>79.783328450000013</v>
      </c>
      <c r="AT91" s="493">
        <v>121.64928523000003</v>
      </c>
    </row>
    <row r="92" spans="1:46" x14ac:dyDescent="0.25">
      <c r="A92" s="292" t="s">
        <v>549</v>
      </c>
      <c r="B92" s="143"/>
      <c r="C92" s="293"/>
      <c r="D92" s="293"/>
      <c r="E92" s="293"/>
      <c r="F92" s="292" t="s">
        <v>550</v>
      </c>
      <c r="G92" s="143"/>
      <c r="H92" s="143"/>
      <c r="I92" s="305" t="s">
        <v>754</v>
      </c>
      <c r="J92" s="493"/>
      <c r="K92" s="493"/>
      <c r="L92" s="493"/>
      <c r="M92" s="493"/>
      <c r="N92" s="493"/>
      <c r="O92" s="583">
        <v>56.736146069999997</v>
      </c>
      <c r="P92" s="583">
        <v>59.079097829999988</v>
      </c>
      <c r="Q92" s="583">
        <v>58.632018750000007</v>
      </c>
      <c r="R92" s="583">
        <v>55.732377480000004</v>
      </c>
      <c r="S92" s="583">
        <v>52.018266569999987</v>
      </c>
      <c r="T92" s="583">
        <v>49.940612609999974</v>
      </c>
      <c r="U92" s="583">
        <v>49.751819999999988</v>
      </c>
      <c r="V92" s="583">
        <v>53.215218659999991</v>
      </c>
      <c r="W92" s="583">
        <v>53.345903099999994</v>
      </c>
      <c r="X92" s="583">
        <v>53.577290909999988</v>
      </c>
      <c r="Y92" s="583">
        <v>50.810349000000009</v>
      </c>
      <c r="Z92" s="583">
        <v>0</v>
      </c>
      <c r="AA92" s="583">
        <v>63.585030539999991</v>
      </c>
      <c r="AB92" s="583">
        <v>67.293733529999997</v>
      </c>
      <c r="AC92" s="583">
        <v>60.436805910000011</v>
      </c>
      <c r="AD92" s="583">
        <v>64.167870510000014</v>
      </c>
      <c r="AE92" s="583">
        <v>67.953292710000028</v>
      </c>
      <c r="AF92" s="583">
        <v>61.341305759999997</v>
      </c>
      <c r="AG92" s="583">
        <v>68.759448629999994</v>
      </c>
      <c r="AH92" s="493">
        <v>68.370623880000011</v>
      </c>
      <c r="AI92" s="493">
        <v>68.966874030000014</v>
      </c>
      <c r="AJ92" s="493">
        <v>78.999916740000003</v>
      </c>
      <c r="AK92" s="493">
        <v>79.19207363999999</v>
      </c>
      <c r="AL92" s="493">
        <v>79.068654569999964</v>
      </c>
      <c r="AM92" s="493">
        <v>79.520401200000023</v>
      </c>
      <c r="AN92" s="493">
        <v>80.667616259999988</v>
      </c>
      <c r="AO92" s="493">
        <v>71.212718129999999</v>
      </c>
      <c r="AP92" s="493">
        <v>82.930455312857134</v>
      </c>
      <c r="AQ92" s="493">
        <v>71.057862479999997</v>
      </c>
      <c r="AR92" s="493">
        <v>71.184439650000002</v>
      </c>
      <c r="AS92" s="493">
        <v>70.602055559999997</v>
      </c>
      <c r="AT92" s="493">
        <v>71.731354710000005</v>
      </c>
    </row>
    <row r="93" spans="1:46" x14ac:dyDescent="0.25">
      <c r="A93" s="292" t="s">
        <v>551</v>
      </c>
      <c r="B93" s="143"/>
      <c r="C93" s="293"/>
      <c r="D93" s="293"/>
      <c r="E93" s="293"/>
      <c r="F93" s="292" t="s">
        <v>552</v>
      </c>
      <c r="G93" s="143"/>
      <c r="H93" s="143"/>
      <c r="I93" s="305" t="s">
        <v>755</v>
      </c>
      <c r="J93" s="493"/>
      <c r="K93" s="493"/>
      <c r="L93" s="493"/>
      <c r="M93" s="493"/>
      <c r="N93" s="493"/>
      <c r="O93" s="583">
        <v>519.52896449025081</v>
      </c>
      <c r="P93" s="583">
        <v>531.19998652610627</v>
      </c>
      <c r="Q93" s="583">
        <v>508.15908506234456</v>
      </c>
      <c r="R93" s="583">
        <v>502.9183840330839</v>
      </c>
      <c r="S93" s="583">
        <v>487.49936349932631</v>
      </c>
      <c r="T93" s="583">
        <v>473.92994283021409</v>
      </c>
      <c r="U93" s="583">
        <v>487.15168433829569</v>
      </c>
      <c r="V93" s="583">
        <v>545.53513365913977</v>
      </c>
      <c r="W93" s="583">
        <v>537.20521144260192</v>
      </c>
      <c r="X93" s="583">
        <v>551.29530140161376</v>
      </c>
      <c r="Y93" s="583">
        <v>535.14092737695114</v>
      </c>
      <c r="Z93" s="583">
        <v>548.02414302041097</v>
      </c>
      <c r="AA93" s="583">
        <v>546.99512135761893</v>
      </c>
      <c r="AB93" s="583">
        <v>552.11606315464576</v>
      </c>
      <c r="AC93" s="583">
        <v>549.63656680789745</v>
      </c>
      <c r="AD93" s="583">
        <v>523.15800811093993</v>
      </c>
      <c r="AE93" s="583">
        <v>520.44172599700937</v>
      </c>
      <c r="AF93" s="583">
        <v>499.66116341018562</v>
      </c>
      <c r="AG93" s="583">
        <v>469.02295630393832</v>
      </c>
      <c r="AH93" s="493">
        <v>449.90460628919436</v>
      </c>
      <c r="AI93" s="493">
        <v>426.9075735570766</v>
      </c>
      <c r="AJ93" s="493">
        <v>458.05356761419506</v>
      </c>
      <c r="AK93" s="493">
        <v>462.52826896255061</v>
      </c>
      <c r="AL93" s="493">
        <v>476.96102945618412</v>
      </c>
      <c r="AM93" s="493">
        <v>477.24174408384448</v>
      </c>
      <c r="AN93" s="493">
        <v>489.15298503234254</v>
      </c>
      <c r="AO93" s="493">
        <v>490.1497354442705</v>
      </c>
      <c r="AP93" s="493">
        <v>514.44819086432835</v>
      </c>
      <c r="AQ93" s="493">
        <v>491.12867242531047</v>
      </c>
      <c r="AR93" s="493">
        <v>529.87644117415311</v>
      </c>
      <c r="AS93" s="493">
        <v>507.40824206725324</v>
      </c>
      <c r="AT93" s="493">
        <v>561.11728952228998</v>
      </c>
    </row>
    <row r="94" spans="1:46" x14ac:dyDescent="0.25">
      <c r="A94" s="292" t="s">
        <v>553</v>
      </c>
      <c r="B94" s="143"/>
      <c r="C94" s="293"/>
      <c r="D94" s="293"/>
      <c r="E94" s="293"/>
      <c r="F94" s="292" t="s">
        <v>554</v>
      </c>
      <c r="G94" s="143"/>
      <c r="H94" s="143"/>
      <c r="I94" s="305" t="s">
        <v>756</v>
      </c>
      <c r="J94" s="493"/>
      <c r="K94" s="493"/>
      <c r="L94" s="493"/>
      <c r="M94" s="493"/>
      <c r="N94" s="493"/>
      <c r="O94" s="583">
        <v>0</v>
      </c>
      <c r="P94" s="583">
        <v>0</v>
      </c>
      <c r="Q94" s="583">
        <v>0</v>
      </c>
      <c r="R94" s="583">
        <v>0</v>
      </c>
      <c r="S94" s="583">
        <v>0</v>
      </c>
      <c r="T94" s="583">
        <v>0</v>
      </c>
      <c r="U94" s="583">
        <v>0</v>
      </c>
      <c r="V94" s="583">
        <v>8.439350000000001</v>
      </c>
      <c r="W94" s="583">
        <v>9.0029899999999987</v>
      </c>
      <c r="X94" s="583">
        <v>4.3053800000000004</v>
      </c>
      <c r="Y94" s="583">
        <v>8.9340599999999988</v>
      </c>
      <c r="Z94" s="583">
        <v>0</v>
      </c>
      <c r="AA94" s="583">
        <v>7.9425660000000002</v>
      </c>
      <c r="AB94" s="583">
        <v>7.6382369999999993</v>
      </c>
      <c r="AC94" s="583">
        <v>7.4822600000000001</v>
      </c>
      <c r="AD94" s="583">
        <v>5.8113937500000006</v>
      </c>
      <c r="AE94" s="583">
        <v>7.3723038400000007</v>
      </c>
      <c r="AF94" s="583">
        <v>6.0301549999999997</v>
      </c>
      <c r="AG94" s="583">
        <v>4.2224199999999996</v>
      </c>
      <c r="AH94" s="493">
        <v>4.9870549999999998</v>
      </c>
      <c r="AI94" s="493">
        <v>5.6766264500000005</v>
      </c>
      <c r="AJ94" s="493">
        <v>5.3198038999999993</v>
      </c>
      <c r="AK94" s="493">
        <v>5.0854132300000003</v>
      </c>
      <c r="AL94" s="493">
        <v>5.4244152400000001</v>
      </c>
      <c r="AM94" s="493">
        <v>3.9158827999999999</v>
      </c>
      <c r="AN94" s="493">
        <v>4.6562190599999997</v>
      </c>
      <c r="AO94" s="493">
        <v>1.0865320000000001</v>
      </c>
      <c r="AP94" s="493">
        <v>5.5870076900000001</v>
      </c>
      <c r="AQ94" s="493">
        <v>3.4556499999999994</v>
      </c>
      <c r="AR94" s="493">
        <v>2.7992900000000001</v>
      </c>
      <c r="AS94" s="493">
        <v>4.8164989999999994</v>
      </c>
      <c r="AT94" s="493">
        <v>4.4932599999999994</v>
      </c>
    </row>
    <row r="95" spans="1:46" x14ac:dyDescent="0.25">
      <c r="A95" s="328" t="s">
        <v>757</v>
      </c>
      <c r="B95" s="143"/>
      <c r="C95" s="293"/>
      <c r="D95" s="293"/>
      <c r="E95" s="293"/>
      <c r="F95" s="292" t="s">
        <v>758</v>
      </c>
      <c r="G95" s="143"/>
      <c r="H95" s="143"/>
      <c r="I95" s="289" t="s">
        <v>759</v>
      </c>
      <c r="J95" s="493"/>
      <c r="K95" s="493"/>
      <c r="L95" s="493"/>
      <c r="M95" s="493"/>
      <c r="N95" s="493"/>
      <c r="O95" s="583">
        <v>54.321209749999994</v>
      </c>
      <c r="P95" s="583">
        <v>60.596493379999984</v>
      </c>
      <c r="Q95" s="583">
        <v>43.707282460000002</v>
      </c>
      <c r="R95" s="583">
        <v>42.249778280000008</v>
      </c>
      <c r="S95" s="583">
        <v>43.101689</v>
      </c>
      <c r="T95" s="583">
        <v>40.784542370000011</v>
      </c>
      <c r="U95" s="583">
        <v>39.654839999999993</v>
      </c>
      <c r="V95" s="583">
        <v>38.949467960000007</v>
      </c>
      <c r="W95" s="583">
        <v>40.135959480000004</v>
      </c>
      <c r="X95" s="583">
        <v>41.14405636</v>
      </c>
      <c r="Y95" s="583">
        <v>48.450118560000007</v>
      </c>
      <c r="Z95" s="583">
        <v>54.607583170000012</v>
      </c>
      <c r="AA95" s="583">
        <v>56.179844330000016</v>
      </c>
      <c r="AB95" s="583">
        <v>57.048062230000021</v>
      </c>
      <c r="AC95" s="583">
        <v>60.906810120000017</v>
      </c>
      <c r="AD95" s="583">
        <v>63.273590079999998</v>
      </c>
      <c r="AE95" s="583">
        <v>57.026641380000001</v>
      </c>
      <c r="AF95" s="583">
        <v>50.309287970000007</v>
      </c>
      <c r="AG95" s="583">
        <v>48.880711219999995</v>
      </c>
      <c r="AH95" s="493">
        <v>49.21696287000001</v>
      </c>
      <c r="AI95" s="493">
        <v>47.244784750000001</v>
      </c>
      <c r="AJ95" s="493">
        <v>47.98050305999999</v>
      </c>
      <c r="AK95" s="493">
        <v>46.575994450000003</v>
      </c>
      <c r="AL95" s="493">
        <v>46.36173380999999</v>
      </c>
      <c r="AM95" s="493">
        <v>54.999506120000007</v>
      </c>
      <c r="AN95" s="493">
        <v>50.474646820000004</v>
      </c>
      <c r="AO95" s="493">
        <v>47.340316290000011</v>
      </c>
      <c r="AP95" s="493">
        <v>47.069968810000006</v>
      </c>
      <c r="AQ95" s="493">
        <v>55.572821760000004</v>
      </c>
      <c r="AR95" s="493">
        <v>51.105978480000012</v>
      </c>
      <c r="AS95" s="493">
        <v>67.695063660000002</v>
      </c>
      <c r="AT95" s="493">
        <v>64.13670221000001</v>
      </c>
    </row>
    <row r="96" spans="1:46" x14ac:dyDescent="0.25">
      <c r="A96" s="328" t="s">
        <v>760</v>
      </c>
      <c r="B96" s="143"/>
      <c r="C96" s="293"/>
      <c r="D96" s="293"/>
      <c r="E96" s="293"/>
      <c r="F96" s="292" t="s">
        <v>761</v>
      </c>
      <c r="G96" s="143"/>
      <c r="H96" s="143"/>
      <c r="I96" s="289" t="s">
        <v>762</v>
      </c>
      <c r="J96" s="493"/>
      <c r="K96" s="493"/>
      <c r="L96" s="493"/>
      <c r="M96" s="493"/>
      <c r="N96" s="493"/>
      <c r="O96" s="583">
        <v>54.826813420000001</v>
      </c>
      <c r="P96" s="583">
        <v>58.090842290000033</v>
      </c>
      <c r="Q96" s="583">
        <v>54.545617450000016</v>
      </c>
      <c r="R96" s="583">
        <v>42.841542570000001</v>
      </c>
      <c r="S96" s="583">
        <v>36.803122070000001</v>
      </c>
      <c r="T96" s="583">
        <v>33.130332810000013</v>
      </c>
      <c r="U96" s="583">
        <v>34.62726</v>
      </c>
      <c r="V96" s="583">
        <v>35.201259630000003</v>
      </c>
      <c r="W96" s="583">
        <v>36.526829280000008</v>
      </c>
      <c r="X96" s="583">
        <v>34.811167070000003</v>
      </c>
      <c r="Y96" s="583">
        <v>43.999241440000006</v>
      </c>
      <c r="Z96" s="583">
        <v>46.14028837</v>
      </c>
      <c r="AA96" s="583">
        <v>46.380093400000021</v>
      </c>
      <c r="AB96" s="583">
        <v>55.52997872000001</v>
      </c>
      <c r="AC96" s="583">
        <v>45.972828120000003</v>
      </c>
      <c r="AD96" s="583">
        <v>37.113318659999997</v>
      </c>
      <c r="AE96" s="583">
        <v>39.006860530000004</v>
      </c>
      <c r="AF96" s="583">
        <v>40.967596950000008</v>
      </c>
      <c r="AG96" s="583">
        <v>39.486806089999988</v>
      </c>
      <c r="AH96" s="493">
        <v>40.561194819999997</v>
      </c>
      <c r="AI96" s="493">
        <v>36.223784939999994</v>
      </c>
      <c r="AJ96" s="493">
        <v>35.967272010000002</v>
      </c>
      <c r="AK96" s="493">
        <v>37.598526079999999</v>
      </c>
      <c r="AL96" s="493">
        <v>35.244314039999999</v>
      </c>
      <c r="AM96" s="493">
        <v>35.137682990000002</v>
      </c>
      <c r="AN96" s="493">
        <v>34.900752889999993</v>
      </c>
      <c r="AO96" s="493">
        <v>35.591789559999995</v>
      </c>
      <c r="AP96" s="493">
        <v>34.956546539999998</v>
      </c>
      <c r="AQ96" s="493">
        <v>32.798714850000003</v>
      </c>
      <c r="AR96" s="493">
        <v>32.746506169999989</v>
      </c>
      <c r="AS96" s="493">
        <v>35.52786766000002</v>
      </c>
      <c r="AT96" s="493">
        <v>34.951065689999986</v>
      </c>
    </row>
    <row r="97" spans="1:46" x14ac:dyDescent="0.25">
      <c r="A97" s="328" t="s">
        <v>763</v>
      </c>
      <c r="B97" s="143"/>
      <c r="C97" s="293"/>
      <c r="D97" s="293"/>
      <c r="E97" s="293"/>
      <c r="F97" s="292" t="s">
        <v>764</v>
      </c>
      <c r="G97" s="143"/>
      <c r="H97" s="143"/>
      <c r="I97" s="289" t="s">
        <v>765</v>
      </c>
      <c r="J97" s="493"/>
      <c r="K97" s="493"/>
      <c r="L97" s="493"/>
      <c r="M97" s="493"/>
      <c r="N97" s="493"/>
      <c r="O97" s="583">
        <v>19.765279099999997</v>
      </c>
      <c r="P97" s="583">
        <v>50.661648099999994</v>
      </c>
      <c r="Q97" s="583">
        <v>50.152860100000005</v>
      </c>
      <c r="R97" s="583">
        <v>18.918267199999999</v>
      </c>
      <c r="S97" s="583">
        <v>21.560797299999997</v>
      </c>
      <c r="T97" s="583">
        <v>19.4564846</v>
      </c>
      <c r="U97" s="583">
        <v>0</v>
      </c>
      <c r="V97" s="583">
        <v>21.272407799999993</v>
      </c>
      <c r="W97" s="583">
        <v>21.462651699999999</v>
      </c>
      <c r="X97" s="583">
        <v>19.227421499999998</v>
      </c>
      <c r="Y97" s="583">
        <v>23.565427200000002</v>
      </c>
      <c r="Z97" s="583">
        <v>0</v>
      </c>
      <c r="AA97" s="583">
        <v>20.733556200000006</v>
      </c>
      <c r="AB97" s="583">
        <v>20.399254400000007</v>
      </c>
      <c r="AC97" s="583">
        <v>17.608859099999997</v>
      </c>
      <c r="AD97" s="583">
        <v>14.565506900000001</v>
      </c>
      <c r="AE97" s="583">
        <v>14.398526100000002</v>
      </c>
      <c r="AF97" s="583">
        <v>15.338715000000001</v>
      </c>
      <c r="AG97" s="583">
        <v>20.206347700000002</v>
      </c>
      <c r="AH97" s="493">
        <v>18.045349000000005</v>
      </c>
      <c r="AI97" s="493">
        <v>12.1396982</v>
      </c>
      <c r="AJ97" s="493">
        <v>17.213524299999996</v>
      </c>
      <c r="AK97" s="493">
        <v>17.497839099999997</v>
      </c>
      <c r="AL97" s="493">
        <v>13.895382199999998</v>
      </c>
      <c r="AM97" s="493">
        <v>15.732654</v>
      </c>
      <c r="AN97" s="493">
        <v>15.039187099999999</v>
      </c>
      <c r="AO97" s="493">
        <v>15.321845000000001</v>
      </c>
      <c r="AP97" s="493">
        <v>13.581814399999997</v>
      </c>
      <c r="AQ97" s="493">
        <v>13.389552399999998</v>
      </c>
      <c r="AR97" s="493">
        <v>13.592481699999999</v>
      </c>
      <c r="AS97" s="493">
        <v>13.345973900000001</v>
      </c>
      <c r="AT97" s="493">
        <v>13.5018765</v>
      </c>
    </row>
    <row r="98" spans="1:46" x14ac:dyDescent="0.25">
      <c r="A98" s="292" t="s">
        <v>555</v>
      </c>
      <c r="B98" s="143"/>
      <c r="C98" s="293"/>
      <c r="D98" s="293"/>
      <c r="E98" s="293"/>
      <c r="F98" s="292" t="s">
        <v>556</v>
      </c>
      <c r="G98" s="143"/>
      <c r="H98" s="143"/>
      <c r="I98" s="305" t="s">
        <v>766</v>
      </c>
      <c r="J98" s="493"/>
      <c r="K98" s="493"/>
      <c r="L98" s="493"/>
      <c r="M98" s="493"/>
      <c r="N98" s="493"/>
      <c r="O98" s="583">
        <v>44.170586650000004</v>
      </c>
      <c r="P98" s="583">
        <v>40.393832860000003</v>
      </c>
      <c r="Q98" s="583">
        <v>39.322918339999994</v>
      </c>
      <c r="R98" s="583">
        <v>39.126305509999995</v>
      </c>
      <c r="S98" s="583">
        <v>39.467651870000005</v>
      </c>
      <c r="T98" s="583">
        <v>33.454805450000002</v>
      </c>
      <c r="U98" s="583">
        <v>36.719200000000008</v>
      </c>
      <c r="V98" s="583">
        <v>35.891347150000009</v>
      </c>
      <c r="W98" s="583">
        <v>41.604537880000002</v>
      </c>
      <c r="X98" s="583">
        <v>43.267602430000018</v>
      </c>
      <c r="Y98" s="583">
        <v>48.692725980000006</v>
      </c>
      <c r="Z98" s="583">
        <v>40.112052500000004</v>
      </c>
      <c r="AA98" s="583">
        <v>44.203843280000008</v>
      </c>
      <c r="AB98" s="583">
        <v>43.492395349999995</v>
      </c>
      <c r="AC98" s="583">
        <v>42.441067299999993</v>
      </c>
      <c r="AD98" s="583">
        <v>49.187589089999996</v>
      </c>
      <c r="AE98" s="583">
        <v>51.372972410000003</v>
      </c>
      <c r="AF98" s="583">
        <v>53.061911040000005</v>
      </c>
      <c r="AG98" s="583">
        <v>46.98497587</v>
      </c>
      <c r="AH98" s="493">
        <v>37.90510218</v>
      </c>
      <c r="AI98" s="493">
        <v>46.928592779999995</v>
      </c>
      <c r="AJ98" s="493">
        <v>55.750420870000013</v>
      </c>
      <c r="AK98" s="493">
        <v>48.832153079999991</v>
      </c>
      <c r="AL98" s="493">
        <v>43.533454020000001</v>
      </c>
      <c r="AM98" s="493">
        <v>50.079909889999989</v>
      </c>
      <c r="AN98" s="493">
        <v>52.949581730000006</v>
      </c>
      <c r="AO98" s="493">
        <v>68.721116449999997</v>
      </c>
      <c r="AP98" s="493">
        <v>59.864313479999993</v>
      </c>
      <c r="AQ98" s="493">
        <v>64.661970458894459</v>
      </c>
      <c r="AR98" s="493">
        <v>62.573546589999999</v>
      </c>
      <c r="AS98" s="493">
        <v>65.471943620000005</v>
      </c>
      <c r="AT98" s="493">
        <v>74.892161159999986</v>
      </c>
    </row>
    <row r="99" spans="1:46" x14ac:dyDescent="0.25">
      <c r="A99" s="284" t="s">
        <v>557</v>
      </c>
      <c r="B99" s="143"/>
      <c r="C99" s="293"/>
      <c r="D99" s="293"/>
      <c r="E99" s="293"/>
      <c r="F99" s="292" t="s">
        <v>558</v>
      </c>
      <c r="G99" s="143"/>
      <c r="H99" s="143"/>
      <c r="I99" s="305" t="s">
        <v>767</v>
      </c>
      <c r="J99" s="493"/>
      <c r="K99" s="493"/>
      <c r="L99" s="493"/>
      <c r="M99" s="493"/>
      <c r="N99" s="493"/>
      <c r="O99" s="583">
        <v>641.27204999000014</v>
      </c>
      <c r="P99" s="583">
        <v>628.03622582999992</v>
      </c>
      <c r="Q99" s="583">
        <v>589.99218252000026</v>
      </c>
      <c r="R99" s="583">
        <v>617.69119541999999</v>
      </c>
      <c r="S99" s="583">
        <v>527.80026441999985</v>
      </c>
      <c r="T99" s="583">
        <v>449.30238158000014</v>
      </c>
      <c r="U99" s="583">
        <v>452.95874000000015</v>
      </c>
      <c r="V99" s="583">
        <v>404.09372783000003</v>
      </c>
      <c r="W99" s="583">
        <v>329.93416494999991</v>
      </c>
      <c r="X99" s="583">
        <v>368.49848698</v>
      </c>
      <c r="Y99" s="583">
        <v>373.70805017000015</v>
      </c>
      <c r="Z99" s="583">
        <v>399.94077305000008</v>
      </c>
      <c r="AA99" s="583">
        <v>397.72751720000008</v>
      </c>
      <c r="AB99" s="583">
        <v>369.35507843000005</v>
      </c>
      <c r="AC99" s="583">
        <v>334.52612323</v>
      </c>
      <c r="AD99" s="583">
        <v>294.48180645000008</v>
      </c>
      <c r="AE99" s="583">
        <v>345.11606077000005</v>
      </c>
      <c r="AF99" s="583">
        <v>216.0179502</v>
      </c>
      <c r="AG99" s="583">
        <v>244.19368974000005</v>
      </c>
      <c r="AH99" s="493">
        <v>283.02919190000006</v>
      </c>
      <c r="AI99" s="493">
        <v>307.70753078000001</v>
      </c>
      <c r="AJ99" s="493">
        <v>357.39818113999996</v>
      </c>
      <c r="AK99" s="493">
        <v>306.78414480999999</v>
      </c>
      <c r="AL99" s="493">
        <v>301.54200310000004</v>
      </c>
      <c r="AM99" s="493">
        <v>298.26448912000001</v>
      </c>
      <c r="AN99" s="493">
        <v>354.87432344000007</v>
      </c>
      <c r="AO99" s="493">
        <v>365.75483424999999</v>
      </c>
      <c r="AP99" s="493">
        <v>387.56300674000005</v>
      </c>
      <c r="AQ99" s="493">
        <v>417.94718133999993</v>
      </c>
      <c r="AR99" s="493">
        <v>358.13756517357672</v>
      </c>
      <c r="AS99" s="493">
        <v>397.33576844000004</v>
      </c>
      <c r="AT99" s="493">
        <v>379.56598507248333</v>
      </c>
    </row>
    <row r="100" spans="1:46" x14ac:dyDescent="0.25">
      <c r="A100" s="292" t="s">
        <v>559</v>
      </c>
      <c r="B100" s="143"/>
      <c r="C100" s="293"/>
      <c r="D100" s="293"/>
      <c r="E100" s="293"/>
      <c r="F100" s="292" t="s">
        <v>560</v>
      </c>
      <c r="G100" s="143"/>
      <c r="H100" s="143"/>
      <c r="I100" s="305" t="s">
        <v>731</v>
      </c>
      <c r="J100" s="493"/>
      <c r="K100" s="493"/>
      <c r="L100" s="493"/>
      <c r="M100" s="493"/>
      <c r="N100" s="493"/>
      <c r="O100" s="583">
        <v>13.58104</v>
      </c>
      <c r="P100" s="583">
        <v>12.36653488</v>
      </c>
      <c r="Q100" s="583">
        <v>11.776049389999997</v>
      </c>
      <c r="R100" s="583">
        <v>13.922044639999999</v>
      </c>
      <c r="S100" s="583">
        <v>12.33420244</v>
      </c>
      <c r="T100" s="583">
        <v>13.135734510000002</v>
      </c>
      <c r="U100" s="583">
        <v>0.92354000000000003</v>
      </c>
      <c r="V100" s="583">
        <v>0.96684633999999992</v>
      </c>
      <c r="W100" s="583">
        <v>2.3100700000000001</v>
      </c>
      <c r="X100" s="583">
        <v>3.4486356100000002</v>
      </c>
      <c r="Y100" s="583">
        <v>11.74799</v>
      </c>
      <c r="Z100" s="583">
        <v>0</v>
      </c>
      <c r="AA100" s="583">
        <v>0.21223120000000001</v>
      </c>
      <c r="AB100" s="583">
        <v>0.70836250000000001</v>
      </c>
      <c r="AC100" s="583">
        <v>4.0882199999999997</v>
      </c>
      <c r="AD100" s="583">
        <v>0.92353999999999992</v>
      </c>
      <c r="AE100" s="583">
        <v>0.89669999999999994</v>
      </c>
      <c r="AF100" s="583">
        <v>1.852875</v>
      </c>
      <c r="AG100" s="583">
        <v>4.4557145</v>
      </c>
      <c r="AH100" s="493">
        <v>1.3978149999999998</v>
      </c>
      <c r="AI100" s="493">
        <v>1.6866499999999998</v>
      </c>
      <c r="AJ100" s="493">
        <v>1.4853499999999999</v>
      </c>
      <c r="AK100" s="493">
        <v>1.6878517</v>
      </c>
      <c r="AL100" s="493">
        <v>1.9698577499999999</v>
      </c>
      <c r="AM100" s="493">
        <v>1.4629642199999999</v>
      </c>
      <c r="AN100" s="493">
        <v>1.2131558</v>
      </c>
      <c r="AO100" s="493">
        <v>1.0865320000000001</v>
      </c>
      <c r="AP100" s="493">
        <v>1.6206785000000001</v>
      </c>
      <c r="AQ100" s="493">
        <v>1.434293</v>
      </c>
      <c r="AR100" s="493">
        <v>1.5900113599999999</v>
      </c>
      <c r="AS100" s="493">
        <v>1.2741771499999999</v>
      </c>
      <c r="AT100" s="493">
        <v>1.2384464000000002</v>
      </c>
    </row>
    <row r="101" spans="1:46" x14ac:dyDescent="0.25">
      <c r="A101" s="328" t="s">
        <v>768</v>
      </c>
      <c r="B101" s="143"/>
      <c r="C101" s="293"/>
      <c r="D101" s="293"/>
      <c r="E101" s="293"/>
      <c r="F101" s="292" t="s">
        <v>769</v>
      </c>
      <c r="G101" s="143"/>
      <c r="H101" s="143"/>
      <c r="I101" s="305" t="s">
        <v>770</v>
      </c>
      <c r="J101" s="493"/>
      <c r="K101" s="493"/>
      <c r="L101" s="493"/>
      <c r="M101" s="493"/>
      <c r="N101" s="493"/>
      <c r="O101" s="583">
        <v>0</v>
      </c>
      <c r="P101" s="583">
        <v>0</v>
      </c>
      <c r="Q101" s="583">
        <v>0</v>
      </c>
      <c r="R101" s="583">
        <v>0</v>
      </c>
      <c r="S101" s="583">
        <v>0</v>
      </c>
      <c r="T101" s="583">
        <v>0</v>
      </c>
      <c r="U101" s="583">
        <v>0</v>
      </c>
      <c r="V101" s="583">
        <v>8.4631412200000007</v>
      </c>
      <c r="W101" s="583">
        <v>6.3037400000000003</v>
      </c>
      <c r="X101" s="583">
        <v>5.1920333000000003</v>
      </c>
      <c r="Y101" s="583">
        <v>5.2183670000000006</v>
      </c>
      <c r="Z101" s="583">
        <v>0</v>
      </c>
      <c r="AA101" s="583">
        <v>10.84337464</v>
      </c>
      <c r="AB101" s="583">
        <v>10.91411695</v>
      </c>
      <c r="AC101" s="583">
        <v>5.8742999999999999</v>
      </c>
      <c r="AD101" s="583">
        <v>6.8301577999999994</v>
      </c>
      <c r="AE101" s="583">
        <v>9.4196218299999988</v>
      </c>
      <c r="AF101" s="583">
        <v>7.2412947499999998</v>
      </c>
      <c r="AG101" s="583">
        <v>7.9952852500000002</v>
      </c>
      <c r="AH101" s="493">
        <v>6.8380951200000002</v>
      </c>
      <c r="AI101" s="493">
        <v>7.1098427999999991</v>
      </c>
      <c r="AJ101" s="493">
        <v>6.6446842499999992</v>
      </c>
      <c r="AK101" s="493">
        <v>4.1642253899999995</v>
      </c>
      <c r="AL101" s="493">
        <v>4.24265004</v>
      </c>
      <c r="AM101" s="493">
        <v>3.9817597499999997</v>
      </c>
      <c r="AN101" s="493">
        <v>3.9888503899999996</v>
      </c>
      <c r="AO101" s="493">
        <v>3.82836</v>
      </c>
      <c r="AP101" s="493">
        <v>3.4496939600000003</v>
      </c>
      <c r="AQ101" s="493">
        <v>3.8839188</v>
      </c>
      <c r="AR101" s="493">
        <v>4.0369799999999998</v>
      </c>
      <c r="AS101" s="493">
        <v>4.0882199999999997</v>
      </c>
      <c r="AT101" s="493">
        <v>4.3895966</v>
      </c>
    </row>
    <row r="102" spans="1:46" x14ac:dyDescent="0.25">
      <c r="A102" s="328" t="s">
        <v>771</v>
      </c>
      <c r="B102" s="143"/>
      <c r="C102" s="293"/>
      <c r="D102" s="293"/>
      <c r="E102" s="293"/>
      <c r="F102" s="292" t="s">
        <v>772</v>
      </c>
      <c r="G102" s="143"/>
      <c r="H102" s="143"/>
      <c r="I102" s="305" t="s">
        <v>773</v>
      </c>
      <c r="J102" s="493"/>
      <c r="K102" s="493"/>
      <c r="L102" s="493"/>
      <c r="M102" s="493"/>
      <c r="N102" s="493"/>
      <c r="O102" s="583">
        <v>0</v>
      </c>
      <c r="P102" s="583">
        <v>0</v>
      </c>
      <c r="Q102" s="583">
        <v>0</v>
      </c>
      <c r="R102" s="583">
        <v>0</v>
      </c>
      <c r="S102" s="583">
        <v>0</v>
      </c>
      <c r="T102" s="583">
        <v>0</v>
      </c>
      <c r="U102" s="583">
        <v>0</v>
      </c>
      <c r="V102" s="583">
        <v>0</v>
      </c>
      <c r="W102" s="583">
        <v>0</v>
      </c>
      <c r="X102" s="583">
        <v>0</v>
      </c>
      <c r="Y102" s="583">
        <v>0</v>
      </c>
      <c r="Z102" s="583">
        <v>0</v>
      </c>
      <c r="AA102" s="583">
        <v>0</v>
      </c>
      <c r="AB102" s="583">
        <v>0</v>
      </c>
      <c r="AC102" s="583">
        <v>0</v>
      </c>
      <c r="AD102" s="583">
        <v>0</v>
      </c>
      <c r="AE102" s="583">
        <v>0</v>
      </c>
      <c r="AF102" s="583">
        <v>0</v>
      </c>
      <c r="AG102" s="583">
        <v>0</v>
      </c>
      <c r="AH102" s="493">
        <v>52.227321599999996</v>
      </c>
      <c r="AI102" s="493">
        <v>51.363070549999996</v>
      </c>
      <c r="AJ102" s="493">
        <v>55.640435079999996</v>
      </c>
      <c r="AK102" s="493">
        <v>46.499354499999995</v>
      </c>
      <c r="AL102" s="493">
        <v>44.655501400000006</v>
      </c>
      <c r="AM102" s="493">
        <v>47.94409069999999</v>
      </c>
      <c r="AN102" s="493">
        <v>47.592700200000003</v>
      </c>
      <c r="AO102" s="493">
        <v>28.8881482</v>
      </c>
      <c r="AP102" s="493">
        <v>42.643148000000011</v>
      </c>
      <c r="AQ102" s="493">
        <v>35.097161299999996</v>
      </c>
      <c r="AR102" s="493">
        <v>37.218552199999998</v>
      </c>
      <c r="AS102" s="493">
        <v>37.833538340000004</v>
      </c>
      <c r="AT102" s="493">
        <v>36.952864870000006</v>
      </c>
    </row>
    <row r="103" spans="1:46" x14ac:dyDescent="0.25">
      <c r="A103" s="292" t="s">
        <v>561</v>
      </c>
      <c r="B103" s="143"/>
      <c r="C103" s="293"/>
      <c r="D103" s="293"/>
      <c r="E103" s="293"/>
      <c r="F103" s="292" t="s">
        <v>562</v>
      </c>
      <c r="G103" s="143"/>
      <c r="H103" s="143"/>
      <c r="I103" s="305" t="s">
        <v>774</v>
      </c>
      <c r="J103" s="493"/>
      <c r="K103" s="493"/>
      <c r="L103" s="493"/>
      <c r="M103" s="493"/>
      <c r="N103" s="493"/>
      <c r="O103" s="583">
        <v>593.22963224380271</v>
      </c>
      <c r="P103" s="583">
        <v>498.64983774399951</v>
      </c>
      <c r="Q103" s="583">
        <v>504.22437777460522</v>
      </c>
      <c r="R103" s="583">
        <v>463.11232127952815</v>
      </c>
      <c r="S103" s="583">
        <v>392.57497443990331</v>
      </c>
      <c r="T103" s="583">
        <v>347.59991878420573</v>
      </c>
      <c r="U103" s="583">
        <v>385.9343544546083</v>
      </c>
      <c r="V103" s="583">
        <v>380.42889683425847</v>
      </c>
      <c r="W103" s="583">
        <v>366.80300726549643</v>
      </c>
      <c r="X103" s="583">
        <v>401.53746930273707</v>
      </c>
      <c r="Y103" s="583">
        <v>402.2850240752291</v>
      </c>
      <c r="Z103" s="583">
        <v>384.51792591134745</v>
      </c>
      <c r="AA103" s="583">
        <v>401.20985429323588</v>
      </c>
      <c r="AB103" s="583">
        <v>424.87093122736951</v>
      </c>
      <c r="AC103" s="583">
        <v>416.18155954367694</v>
      </c>
      <c r="AD103" s="583">
        <v>277.46828433260998</v>
      </c>
      <c r="AE103" s="583">
        <v>316.38980334966323</v>
      </c>
      <c r="AF103" s="583">
        <v>313.65953086288295</v>
      </c>
      <c r="AG103" s="583">
        <v>281.81660014438097</v>
      </c>
      <c r="AH103" s="493">
        <v>269.07415944464407</v>
      </c>
      <c r="AI103" s="493">
        <v>231.0376433146746</v>
      </c>
      <c r="AJ103" s="493">
        <v>252.46827320265001</v>
      </c>
      <c r="AK103" s="493">
        <v>270.79870499206368</v>
      </c>
      <c r="AL103" s="493">
        <v>277.18460880247881</v>
      </c>
      <c r="AM103" s="493">
        <v>295.64750364944814</v>
      </c>
      <c r="AN103" s="493">
        <v>282.95268854328049</v>
      </c>
      <c r="AO103" s="493">
        <v>312.79243037473282</v>
      </c>
      <c r="AP103" s="493">
        <v>309.17509776376062</v>
      </c>
      <c r="AQ103" s="493">
        <v>288.81572142136991</v>
      </c>
      <c r="AR103" s="493">
        <v>277.19757050528403</v>
      </c>
      <c r="AS103" s="493">
        <v>273.05910812762505</v>
      </c>
      <c r="AT103" s="493">
        <v>297.4421449766154</v>
      </c>
    </row>
    <row r="104" spans="1:46" x14ac:dyDescent="0.25">
      <c r="A104" s="284" t="s">
        <v>563</v>
      </c>
      <c r="B104" s="143"/>
      <c r="C104" s="293"/>
      <c r="D104" s="293"/>
      <c r="E104" s="292"/>
      <c r="F104" s="292" t="s">
        <v>564</v>
      </c>
      <c r="G104" s="143"/>
      <c r="H104" s="143"/>
      <c r="I104" s="305" t="s">
        <v>775</v>
      </c>
      <c r="J104" s="492"/>
      <c r="K104" s="492"/>
      <c r="L104" s="492"/>
      <c r="M104" s="492"/>
      <c r="N104" s="492"/>
      <c r="O104" s="492"/>
      <c r="P104" s="492"/>
      <c r="Q104" s="492"/>
      <c r="R104" s="492"/>
      <c r="S104" s="492"/>
      <c r="T104" s="492"/>
      <c r="U104" s="492"/>
      <c r="V104" s="492"/>
      <c r="W104" s="492"/>
      <c r="X104" s="492"/>
      <c r="Y104" s="492"/>
      <c r="Z104" s="492"/>
      <c r="AA104" s="492"/>
      <c r="AB104" s="492"/>
      <c r="AC104" s="492"/>
      <c r="AD104" s="492"/>
      <c r="AE104" s="492"/>
      <c r="AF104" s="492"/>
      <c r="AG104" s="492"/>
      <c r="AH104" s="492"/>
      <c r="AI104" s="492"/>
      <c r="AJ104" s="492"/>
      <c r="AK104" s="492"/>
      <c r="AL104" s="492"/>
      <c r="AM104" s="492"/>
      <c r="AN104" s="492"/>
      <c r="AO104" s="492"/>
      <c r="AP104" s="492"/>
      <c r="AQ104" s="492"/>
      <c r="AR104" s="492"/>
      <c r="AS104" s="492"/>
      <c r="AT104" s="492"/>
    </row>
    <row r="105" spans="1:46" x14ac:dyDescent="0.25">
      <c r="A105" s="293" t="s">
        <v>322</v>
      </c>
      <c r="B105" s="293"/>
      <c r="C105" s="293"/>
      <c r="D105" s="293"/>
      <c r="E105" s="293" t="s">
        <v>323</v>
      </c>
      <c r="F105" s="292"/>
      <c r="G105" s="143"/>
      <c r="H105" s="143"/>
      <c r="I105" s="305" t="s">
        <v>776</v>
      </c>
      <c r="J105" s="492"/>
      <c r="K105" s="492"/>
      <c r="L105" s="492"/>
      <c r="M105" s="492"/>
      <c r="N105" s="492"/>
      <c r="O105" s="492"/>
      <c r="P105" s="492"/>
      <c r="Q105" s="492"/>
      <c r="R105" s="492"/>
      <c r="S105" s="492"/>
      <c r="T105" s="492"/>
      <c r="U105" s="492"/>
      <c r="V105" s="492"/>
      <c r="W105" s="492"/>
      <c r="X105" s="492"/>
      <c r="Y105" s="492"/>
      <c r="Z105" s="492"/>
      <c r="AA105" s="492"/>
      <c r="AB105" s="492"/>
      <c r="AC105" s="492"/>
      <c r="AD105" s="492"/>
      <c r="AE105" s="492"/>
      <c r="AF105" s="492"/>
      <c r="AG105" s="492"/>
      <c r="AH105" s="492"/>
      <c r="AI105" s="492"/>
      <c r="AJ105" s="492"/>
      <c r="AK105" s="492"/>
      <c r="AL105" s="492"/>
      <c r="AM105" s="492"/>
      <c r="AN105" s="492"/>
      <c r="AO105" s="492"/>
      <c r="AP105" s="492"/>
      <c r="AQ105" s="492"/>
      <c r="AR105" s="492"/>
      <c r="AS105" s="492"/>
      <c r="AT105" s="492"/>
    </row>
    <row r="106" spans="1:46" x14ac:dyDescent="0.25">
      <c r="A106" s="293" t="s">
        <v>324</v>
      </c>
      <c r="B106" s="293"/>
      <c r="C106" s="293"/>
      <c r="D106" s="293"/>
      <c r="E106" s="293"/>
      <c r="F106" s="292" t="s">
        <v>325</v>
      </c>
      <c r="G106" s="143"/>
      <c r="H106" s="143"/>
      <c r="I106" s="305" t="s">
        <v>777</v>
      </c>
      <c r="J106" s="493"/>
      <c r="K106" s="493"/>
      <c r="L106" s="493"/>
      <c r="M106" s="493"/>
      <c r="N106" s="493"/>
      <c r="O106" s="583">
        <v>1861.9458047011346</v>
      </c>
      <c r="P106" s="583">
        <v>1570.32960248209</v>
      </c>
      <c r="Q106" s="583">
        <v>1559.9870326668131</v>
      </c>
      <c r="R106" s="583">
        <v>1653.0776234101083</v>
      </c>
      <c r="S106" s="583">
        <v>1831.6183924911368</v>
      </c>
      <c r="T106" s="583">
        <v>1673.9209535533787</v>
      </c>
      <c r="U106" s="583">
        <v>1959.8088749747415</v>
      </c>
      <c r="V106" s="583">
        <v>1979.7360436836632</v>
      </c>
      <c r="W106" s="583">
        <v>2120.9615656977508</v>
      </c>
      <c r="X106" s="583">
        <v>2282.8739035262324</v>
      </c>
      <c r="Y106" s="583">
        <v>2219.0053338918292</v>
      </c>
      <c r="Z106" s="583">
        <v>2339.9940008910589</v>
      </c>
      <c r="AA106" s="583">
        <v>2344.721423185747</v>
      </c>
      <c r="AB106" s="583">
        <v>2325.6390800014515</v>
      </c>
      <c r="AC106" s="583">
        <v>2582.5818140057609</v>
      </c>
      <c r="AD106" s="583">
        <v>2834.2616147314934</v>
      </c>
      <c r="AE106" s="583">
        <v>2239.5371625016023</v>
      </c>
      <c r="AF106" s="583">
        <v>2404.6741516390643</v>
      </c>
      <c r="AG106" s="583">
        <v>2385.8303196939264</v>
      </c>
      <c r="AH106" s="493">
        <v>2826.861399764794</v>
      </c>
      <c r="AI106" s="493">
        <v>2540.9126720497284</v>
      </c>
      <c r="AJ106" s="493">
        <v>2276.6161147805633</v>
      </c>
      <c r="AK106" s="493">
        <v>2384.0172237438351</v>
      </c>
      <c r="AL106" s="493">
        <v>2222.8488234370261</v>
      </c>
      <c r="AM106" s="493">
        <v>2866.5994872051865</v>
      </c>
      <c r="AN106" s="493">
        <v>2847.2731364305728</v>
      </c>
      <c r="AO106" s="493">
        <v>3083.437411846648</v>
      </c>
      <c r="AP106" s="493">
        <v>3042.149159543409</v>
      </c>
      <c r="AQ106" s="493">
        <v>2809.50360642538</v>
      </c>
      <c r="AR106" s="493">
        <v>2946.1715521741589</v>
      </c>
      <c r="AS106" s="493">
        <v>2541.0205393404749</v>
      </c>
      <c r="AT106" s="493">
        <v>2801.1307358534864</v>
      </c>
    </row>
    <row r="107" spans="1:46" x14ac:dyDescent="0.25">
      <c r="A107" s="293" t="s">
        <v>326</v>
      </c>
      <c r="B107" s="293"/>
      <c r="C107" s="293"/>
      <c r="D107" s="293"/>
      <c r="E107" s="293"/>
      <c r="F107" s="292" t="s">
        <v>327</v>
      </c>
      <c r="G107" s="143"/>
      <c r="H107" s="143"/>
      <c r="I107" s="305" t="s">
        <v>778</v>
      </c>
      <c r="J107" s="493"/>
      <c r="K107" s="493"/>
      <c r="L107" s="493"/>
      <c r="M107" s="493"/>
      <c r="N107" s="493"/>
      <c r="O107" s="583">
        <v>168.71994188086464</v>
      </c>
      <c r="P107" s="583">
        <v>178.24680912473136</v>
      </c>
      <c r="Q107" s="583">
        <v>175.66649078307884</v>
      </c>
      <c r="R107" s="583">
        <v>181.22358506982297</v>
      </c>
      <c r="S107" s="583">
        <v>182.69657129901057</v>
      </c>
      <c r="T107" s="583">
        <v>185.24604974916397</v>
      </c>
      <c r="U107" s="583">
        <v>210.49077259959151</v>
      </c>
      <c r="V107" s="583">
        <v>250.95612277469235</v>
      </c>
      <c r="W107" s="583">
        <v>245.5149105116046</v>
      </c>
      <c r="X107" s="583">
        <v>226.16743199412244</v>
      </c>
      <c r="Y107" s="583">
        <v>233.26571827038313</v>
      </c>
      <c r="Z107" s="583">
        <v>306.80730125725444</v>
      </c>
      <c r="AA107" s="583">
        <v>286.61612790187087</v>
      </c>
      <c r="AB107" s="583">
        <v>320.98546307111991</v>
      </c>
      <c r="AC107" s="583">
        <v>306.12558753914101</v>
      </c>
      <c r="AD107" s="583">
        <v>266.00486519849755</v>
      </c>
      <c r="AE107" s="583">
        <v>355.57083542161138</v>
      </c>
      <c r="AF107" s="583">
        <v>312.97268249588882</v>
      </c>
      <c r="AG107" s="583">
        <v>375.33987796081396</v>
      </c>
      <c r="AH107" s="493">
        <v>315.63844846296905</v>
      </c>
      <c r="AI107" s="493">
        <v>372.43525237426115</v>
      </c>
      <c r="AJ107" s="493">
        <v>402.81499078209441</v>
      </c>
      <c r="AK107" s="493">
        <v>419.21342147718457</v>
      </c>
      <c r="AL107" s="493">
        <v>422.29458617603842</v>
      </c>
      <c r="AM107" s="493">
        <v>436.09424130471319</v>
      </c>
      <c r="AN107" s="493">
        <v>394.27077095061071</v>
      </c>
      <c r="AO107" s="493">
        <v>353.07408677867983</v>
      </c>
      <c r="AP107" s="493">
        <v>355.35858249751453</v>
      </c>
      <c r="AQ107" s="493">
        <v>360.46777210211241</v>
      </c>
      <c r="AR107" s="493">
        <v>414.24855711556</v>
      </c>
      <c r="AS107" s="493">
        <v>445.17449299578908</v>
      </c>
      <c r="AT107" s="493">
        <v>418.02765177949857</v>
      </c>
    </row>
    <row r="108" spans="1:46" x14ac:dyDescent="0.25">
      <c r="A108" s="292" t="s">
        <v>565</v>
      </c>
      <c r="B108" s="143"/>
      <c r="C108" s="293"/>
      <c r="D108" s="293"/>
      <c r="E108" s="293"/>
      <c r="F108" s="292" t="s">
        <v>566</v>
      </c>
      <c r="G108" s="143"/>
      <c r="H108" s="143"/>
      <c r="I108" s="305" t="s">
        <v>779</v>
      </c>
      <c r="J108" s="493"/>
      <c r="K108" s="493"/>
      <c r="L108" s="493"/>
      <c r="M108" s="493"/>
      <c r="N108" s="493"/>
      <c r="O108" s="583">
        <v>31.587147059999996</v>
      </c>
      <c r="P108" s="583">
        <v>19.641786920000001</v>
      </c>
      <c r="Q108" s="583">
        <v>16.355448910000003</v>
      </c>
      <c r="R108" s="583">
        <v>13.193357820000006</v>
      </c>
      <c r="S108" s="583">
        <v>13.850634360000004</v>
      </c>
      <c r="T108" s="583">
        <v>11.903911800000003</v>
      </c>
      <c r="U108" s="583">
        <v>14.389090000000001</v>
      </c>
      <c r="V108" s="583">
        <v>10.203492180000003</v>
      </c>
      <c r="W108" s="583">
        <v>9.0546365400000024</v>
      </c>
      <c r="X108" s="583">
        <v>8.8376001000000013</v>
      </c>
      <c r="Y108" s="583">
        <v>5.0797444400000007</v>
      </c>
      <c r="Z108" s="583">
        <v>0</v>
      </c>
      <c r="AA108" s="583">
        <v>4.6744660900000001</v>
      </c>
      <c r="AB108" s="583">
        <v>4.3762420899999999</v>
      </c>
      <c r="AC108" s="583">
        <v>4.1387081999999999</v>
      </c>
      <c r="AD108" s="583">
        <v>11.155776130000001</v>
      </c>
      <c r="AE108" s="583">
        <v>4.3675482500000005</v>
      </c>
      <c r="AF108" s="583">
        <v>2.8653909100000003</v>
      </c>
      <c r="AG108" s="583">
        <v>2.1494799999999996</v>
      </c>
      <c r="AH108" s="493">
        <v>1.0939894000000003</v>
      </c>
      <c r="AI108" s="493">
        <v>1.41479602</v>
      </c>
      <c r="AJ108" s="493">
        <v>1.0669563100000004</v>
      </c>
      <c r="AK108" s="493">
        <v>0.87387915999999999</v>
      </c>
      <c r="AL108" s="493">
        <v>0.51066500000000004</v>
      </c>
      <c r="AM108" s="493">
        <v>0.55317499999999997</v>
      </c>
      <c r="AN108" s="493">
        <v>0.60277000000000003</v>
      </c>
      <c r="AO108" s="493">
        <v>0.49595</v>
      </c>
      <c r="AP108" s="493">
        <v>0.42946000000000006</v>
      </c>
      <c r="AQ108" s="493">
        <v>4.3600000000000007E-2</v>
      </c>
      <c r="AR108" s="493">
        <v>3.2700000000000007E-2</v>
      </c>
      <c r="AS108" s="493">
        <v>1.0900000000000002E-2</v>
      </c>
      <c r="AT108" s="493">
        <v>4.9049999999999996E-2</v>
      </c>
    </row>
    <row r="109" spans="1:46" x14ac:dyDescent="0.25">
      <c r="A109" s="293" t="s">
        <v>328</v>
      </c>
      <c r="B109" s="293"/>
      <c r="C109" s="293"/>
      <c r="D109" s="293"/>
      <c r="E109" s="293"/>
      <c r="F109" s="292" t="s">
        <v>329</v>
      </c>
      <c r="G109" s="143"/>
      <c r="H109" s="143"/>
      <c r="I109" s="305" t="s">
        <v>780</v>
      </c>
      <c r="J109" s="493"/>
      <c r="K109" s="493"/>
      <c r="L109" s="493"/>
      <c r="M109" s="493"/>
      <c r="N109" s="493"/>
      <c r="O109" s="583">
        <v>599.40111826389989</v>
      </c>
      <c r="P109" s="583">
        <v>579.36149663635558</v>
      </c>
      <c r="Q109" s="583">
        <v>547.32557423045421</v>
      </c>
      <c r="R109" s="583">
        <v>539.67687331783418</v>
      </c>
      <c r="S109" s="583">
        <v>555.17766040766378</v>
      </c>
      <c r="T109" s="583">
        <v>544.36526373573474</v>
      </c>
      <c r="U109" s="583">
        <v>612.47187985453422</v>
      </c>
      <c r="V109" s="583">
        <v>623.19442314406001</v>
      </c>
      <c r="W109" s="583">
        <v>645.45466824486732</v>
      </c>
      <c r="X109" s="583">
        <v>727.61458472695733</v>
      </c>
      <c r="Y109" s="583">
        <v>675.8395243868456</v>
      </c>
      <c r="Z109" s="583">
        <v>656.8303054126601</v>
      </c>
      <c r="AA109" s="583">
        <v>697.21675913570118</v>
      </c>
      <c r="AB109" s="583">
        <v>677.85926219662406</v>
      </c>
      <c r="AC109" s="583">
        <v>677.83720812115359</v>
      </c>
      <c r="AD109" s="583">
        <v>687.68672680693999</v>
      </c>
      <c r="AE109" s="583">
        <v>688.44419390238261</v>
      </c>
      <c r="AF109" s="583">
        <v>748.71365753675138</v>
      </c>
      <c r="AG109" s="583">
        <v>657.28476896373093</v>
      </c>
      <c r="AH109" s="493">
        <v>623.18043929970145</v>
      </c>
      <c r="AI109" s="493">
        <v>586.42137695805718</v>
      </c>
      <c r="AJ109" s="493">
        <v>551.80727674625564</v>
      </c>
      <c r="AK109" s="493">
        <v>558.68763381816939</v>
      </c>
      <c r="AL109" s="493">
        <v>542.29148265163633</v>
      </c>
      <c r="AM109" s="493">
        <v>474.99447720576012</v>
      </c>
      <c r="AN109" s="493">
        <v>437.93772123186358</v>
      </c>
      <c r="AO109" s="493">
        <v>411.17881049950387</v>
      </c>
      <c r="AP109" s="493">
        <v>414.91700508461525</v>
      </c>
      <c r="AQ109" s="493">
        <v>420.40945642817564</v>
      </c>
      <c r="AR109" s="493">
        <v>417.77438643550607</v>
      </c>
      <c r="AS109" s="493">
        <v>386.63470834558331</v>
      </c>
      <c r="AT109" s="493">
        <v>412.97424929357504</v>
      </c>
    </row>
    <row r="110" spans="1:46" x14ac:dyDescent="0.25">
      <c r="A110" s="293" t="s">
        <v>330</v>
      </c>
      <c r="B110" s="293"/>
      <c r="C110" s="293"/>
      <c r="D110" s="293"/>
      <c r="E110" s="293"/>
      <c r="F110" s="292" t="s">
        <v>331</v>
      </c>
      <c r="G110" s="143"/>
      <c r="H110" s="143"/>
      <c r="I110" s="305" t="s">
        <v>781</v>
      </c>
      <c r="J110" s="493"/>
      <c r="K110" s="493"/>
      <c r="L110" s="493"/>
      <c r="M110" s="493"/>
      <c r="N110" s="493"/>
      <c r="O110" s="583">
        <v>348.85087086369634</v>
      </c>
      <c r="P110" s="583">
        <v>292.82232600960907</v>
      </c>
      <c r="Q110" s="583">
        <v>277.10990250576543</v>
      </c>
      <c r="R110" s="583">
        <v>258.56617527471934</v>
      </c>
      <c r="S110" s="583">
        <v>250.14843399788907</v>
      </c>
      <c r="T110" s="583">
        <v>312.21301450912864</v>
      </c>
      <c r="U110" s="583">
        <v>278.60748122971887</v>
      </c>
      <c r="V110" s="583">
        <v>288.02395304271414</v>
      </c>
      <c r="W110" s="583">
        <v>325.14794699016306</v>
      </c>
      <c r="X110" s="583">
        <v>304.55916890900403</v>
      </c>
      <c r="Y110" s="583">
        <v>306.83621431234837</v>
      </c>
      <c r="Z110" s="583">
        <v>284.24162232334936</v>
      </c>
      <c r="AA110" s="583">
        <v>266.25786268401754</v>
      </c>
      <c r="AB110" s="583">
        <v>313.51807897918542</v>
      </c>
      <c r="AC110" s="583">
        <v>349.08594352021345</v>
      </c>
      <c r="AD110" s="583">
        <v>307.77555845480225</v>
      </c>
      <c r="AE110" s="583">
        <v>312.6016151051042</v>
      </c>
      <c r="AF110" s="583">
        <v>338.2784072468051</v>
      </c>
      <c r="AG110" s="583">
        <v>300.07072334880991</v>
      </c>
      <c r="AH110" s="493">
        <v>364.38308440062769</v>
      </c>
      <c r="AI110" s="493">
        <v>334.63960031045082</v>
      </c>
      <c r="AJ110" s="493">
        <v>327.7405431018621</v>
      </c>
      <c r="AK110" s="493">
        <v>372.65727024519907</v>
      </c>
      <c r="AL110" s="493">
        <v>371.87644863580834</v>
      </c>
      <c r="AM110" s="493">
        <v>394.89930457252882</v>
      </c>
      <c r="AN110" s="493">
        <v>444.64906488705122</v>
      </c>
      <c r="AO110" s="493">
        <v>467.10356318729481</v>
      </c>
      <c r="AP110" s="493">
        <v>476.39325596384754</v>
      </c>
      <c r="AQ110" s="493">
        <v>467.21497367515281</v>
      </c>
      <c r="AR110" s="493">
        <v>513.26830318061047</v>
      </c>
      <c r="AS110" s="493">
        <v>528.13593296182626</v>
      </c>
      <c r="AT110" s="493">
        <v>591.18284927069362</v>
      </c>
    </row>
    <row r="111" spans="1:46" x14ac:dyDescent="0.25">
      <c r="A111" s="329" t="s">
        <v>310</v>
      </c>
      <c r="B111" s="283"/>
      <c r="C111" s="283"/>
      <c r="D111" s="283"/>
      <c r="E111" s="143"/>
      <c r="F111" s="283" t="s">
        <v>311</v>
      </c>
      <c r="G111" s="283"/>
      <c r="H111" s="283"/>
      <c r="I111" s="297" t="s">
        <v>782</v>
      </c>
      <c r="J111" s="493"/>
      <c r="K111" s="493"/>
      <c r="L111" s="493"/>
      <c r="M111" s="493"/>
      <c r="N111" s="493"/>
      <c r="O111" s="583">
        <v>412.20804295999994</v>
      </c>
      <c r="P111" s="583">
        <v>364.16376248000023</v>
      </c>
      <c r="Q111" s="583">
        <v>435.33408687999992</v>
      </c>
      <c r="R111" s="583">
        <v>520.41812788000004</v>
      </c>
      <c r="S111" s="583">
        <v>556.51953055999991</v>
      </c>
      <c r="T111" s="583">
        <v>569.94597155999998</v>
      </c>
      <c r="U111" s="583">
        <v>460.80187999999976</v>
      </c>
      <c r="V111" s="583">
        <v>548.39862335999999</v>
      </c>
      <c r="W111" s="583">
        <v>619.92702408000036</v>
      </c>
      <c r="X111" s="583">
        <v>752.9123086799998</v>
      </c>
      <c r="Y111" s="583">
        <v>685.54089547999979</v>
      </c>
      <c r="Z111" s="583">
        <v>628.0576019199998</v>
      </c>
      <c r="AA111" s="583">
        <v>556.47102055999983</v>
      </c>
      <c r="AB111" s="583">
        <v>524.86167131999991</v>
      </c>
      <c r="AC111" s="583">
        <v>658.80725204000021</v>
      </c>
      <c r="AD111" s="583">
        <v>636.73975511999993</v>
      </c>
      <c r="AE111" s="583">
        <v>653.36886356000002</v>
      </c>
      <c r="AF111" s="583">
        <v>538.61279220000006</v>
      </c>
      <c r="AG111" s="583">
        <v>569.11306171999991</v>
      </c>
      <c r="AH111" s="493">
        <v>522.86812983999994</v>
      </c>
      <c r="AI111" s="493">
        <v>551.66883436000012</v>
      </c>
      <c r="AJ111" s="493">
        <v>514.94884980000006</v>
      </c>
      <c r="AK111" s="493">
        <v>570.0556551200001</v>
      </c>
      <c r="AL111" s="493">
        <v>612.48413968000023</v>
      </c>
      <c r="AM111" s="493">
        <v>572.54631336000023</v>
      </c>
      <c r="AN111" s="493">
        <v>782.51405539999985</v>
      </c>
      <c r="AO111" s="493">
        <v>740.08208596000009</v>
      </c>
      <c r="AP111" s="493">
        <v>706.23991256000011</v>
      </c>
      <c r="AQ111" s="493">
        <v>675.65368920000003</v>
      </c>
      <c r="AR111" s="493">
        <v>689.85217224000007</v>
      </c>
      <c r="AS111" s="493">
        <v>534.19156727999996</v>
      </c>
      <c r="AT111" s="493">
        <v>706.79245027999991</v>
      </c>
    </row>
    <row r="112" spans="1:46" x14ac:dyDescent="0.25">
      <c r="A112" s="292" t="s">
        <v>567</v>
      </c>
      <c r="B112" s="143"/>
      <c r="C112" s="293"/>
      <c r="D112" s="293"/>
      <c r="E112" s="293"/>
      <c r="F112" s="292" t="s">
        <v>568</v>
      </c>
      <c r="G112" s="143"/>
      <c r="H112" s="143"/>
      <c r="I112" s="305" t="s">
        <v>783</v>
      </c>
      <c r="J112" s="492"/>
      <c r="K112" s="492"/>
      <c r="L112" s="492"/>
      <c r="M112" s="492"/>
      <c r="N112" s="492"/>
      <c r="O112" s="492"/>
      <c r="P112" s="492"/>
      <c r="Q112" s="492"/>
      <c r="R112" s="492"/>
      <c r="S112" s="492"/>
      <c r="T112" s="492"/>
      <c r="U112" s="492"/>
      <c r="V112" s="492"/>
      <c r="W112" s="492"/>
      <c r="X112" s="492"/>
      <c r="Y112" s="492"/>
      <c r="Z112" s="492"/>
      <c r="AA112" s="492"/>
      <c r="AB112" s="492"/>
      <c r="AC112" s="492"/>
      <c r="AD112" s="492"/>
      <c r="AE112" s="492"/>
      <c r="AF112" s="492"/>
      <c r="AG112" s="492"/>
      <c r="AH112" s="492"/>
      <c r="AI112" s="492"/>
      <c r="AJ112" s="492"/>
      <c r="AK112" s="492"/>
      <c r="AL112" s="492"/>
      <c r="AM112" s="492"/>
      <c r="AN112" s="492"/>
      <c r="AO112" s="492"/>
      <c r="AP112" s="492"/>
      <c r="AQ112" s="492"/>
      <c r="AR112" s="492"/>
      <c r="AS112" s="492"/>
      <c r="AT112" s="492"/>
    </row>
    <row r="113" spans="1:46" x14ac:dyDescent="0.25">
      <c r="A113" s="292" t="s">
        <v>569</v>
      </c>
      <c r="B113" s="143"/>
      <c r="C113" s="293"/>
      <c r="D113" s="293"/>
      <c r="E113" s="293"/>
      <c r="F113" s="143"/>
      <c r="G113" s="292" t="s">
        <v>570</v>
      </c>
      <c r="H113" s="292"/>
      <c r="I113" s="289" t="s">
        <v>784</v>
      </c>
      <c r="J113" s="493"/>
      <c r="K113" s="493"/>
      <c r="L113" s="493"/>
      <c r="M113" s="493"/>
      <c r="N113" s="493"/>
      <c r="O113" s="583">
        <v>104.57429811394371</v>
      </c>
      <c r="P113" s="583">
        <v>95.745711388240935</v>
      </c>
      <c r="Q113" s="583">
        <v>93.062462375286515</v>
      </c>
      <c r="R113" s="583">
        <v>93.744281732732532</v>
      </c>
      <c r="S113" s="583">
        <v>80.751640164883838</v>
      </c>
      <c r="T113" s="583">
        <v>89.873462426260772</v>
      </c>
      <c r="U113" s="583">
        <v>91.571620858595438</v>
      </c>
      <c r="V113" s="583">
        <v>100.49735885271191</v>
      </c>
      <c r="W113" s="583">
        <v>107.79441150495087</v>
      </c>
      <c r="X113" s="583">
        <v>102.32991213531602</v>
      </c>
      <c r="Y113" s="583">
        <v>106.20827586018601</v>
      </c>
      <c r="Z113" s="583">
        <v>101.36367608801822</v>
      </c>
      <c r="AA113" s="583">
        <v>105.85603618574578</v>
      </c>
      <c r="AB113" s="583">
        <v>120.40079804605713</v>
      </c>
      <c r="AC113" s="583">
        <v>121.2548940776573</v>
      </c>
      <c r="AD113" s="583">
        <v>112.28140790167446</v>
      </c>
      <c r="AE113" s="583">
        <v>115.16503269112815</v>
      </c>
      <c r="AF113" s="583">
        <v>123.27837838871228</v>
      </c>
      <c r="AG113" s="583">
        <v>136.26398969661784</v>
      </c>
      <c r="AH113" s="493">
        <v>142.09253861763494</v>
      </c>
      <c r="AI113" s="493">
        <v>130.38799423336135</v>
      </c>
      <c r="AJ113" s="493">
        <v>147.91890819234689</v>
      </c>
      <c r="AK113" s="493">
        <v>168.73925986961703</v>
      </c>
      <c r="AL113" s="493">
        <v>141.42500875197385</v>
      </c>
      <c r="AM113" s="493">
        <v>143.31671082325616</v>
      </c>
      <c r="AN113" s="493">
        <v>167.68103264816131</v>
      </c>
      <c r="AO113" s="493">
        <v>165.22951896420159</v>
      </c>
      <c r="AP113" s="493">
        <v>154.88582244272553</v>
      </c>
      <c r="AQ113" s="493">
        <v>163.36891936618704</v>
      </c>
      <c r="AR113" s="493">
        <v>168.03363771787696</v>
      </c>
      <c r="AS113" s="493">
        <v>193.44545867668549</v>
      </c>
      <c r="AT113" s="493">
        <v>182.09408099980394</v>
      </c>
    </row>
    <row r="114" spans="1:46" x14ac:dyDescent="0.25">
      <c r="A114" s="292" t="s">
        <v>571</v>
      </c>
      <c r="B114" s="143"/>
      <c r="C114" s="293"/>
      <c r="D114" s="293"/>
      <c r="E114" s="293"/>
      <c r="F114" s="143"/>
      <c r="G114" s="292" t="s">
        <v>572</v>
      </c>
      <c r="H114" s="292"/>
      <c r="I114" s="289" t="s">
        <v>785</v>
      </c>
      <c r="J114" s="492"/>
      <c r="K114" s="492"/>
      <c r="L114" s="492"/>
      <c r="M114" s="492"/>
      <c r="N114" s="492"/>
      <c r="O114" s="584"/>
      <c r="P114" s="584"/>
      <c r="Q114" s="584"/>
      <c r="R114" s="584"/>
      <c r="S114" s="584"/>
      <c r="T114" s="584"/>
      <c r="U114" s="584"/>
      <c r="V114" s="584"/>
      <c r="W114" s="584"/>
      <c r="X114" s="584"/>
      <c r="Y114" s="584"/>
      <c r="Z114" s="584"/>
      <c r="AA114" s="584"/>
      <c r="AB114" s="584"/>
      <c r="AC114" s="584"/>
      <c r="AD114" s="584"/>
      <c r="AE114" s="584"/>
      <c r="AF114" s="584"/>
      <c r="AG114" s="584"/>
      <c r="AH114" s="492"/>
      <c r="AI114" s="492"/>
      <c r="AJ114" s="492"/>
      <c r="AK114" s="492"/>
      <c r="AL114" s="492"/>
      <c r="AM114" s="492"/>
      <c r="AN114" s="492"/>
      <c r="AO114" s="492"/>
      <c r="AP114" s="492"/>
      <c r="AQ114" s="492"/>
      <c r="AR114" s="492"/>
      <c r="AS114" s="492"/>
      <c r="AT114" s="492"/>
    </row>
    <row r="115" spans="1:46" x14ac:dyDescent="0.25">
      <c r="A115" s="292" t="s">
        <v>573</v>
      </c>
      <c r="B115" s="143"/>
      <c r="C115" s="293"/>
      <c r="D115" s="293"/>
      <c r="E115" s="293"/>
      <c r="F115" s="143"/>
      <c r="G115" s="292" t="s">
        <v>574</v>
      </c>
      <c r="H115" s="292"/>
      <c r="I115" s="289" t="s">
        <v>786</v>
      </c>
      <c r="J115" s="493"/>
      <c r="K115" s="493"/>
      <c r="L115" s="493"/>
      <c r="M115" s="493"/>
      <c r="N115" s="493"/>
      <c r="O115" s="583">
        <v>210.28067293000001</v>
      </c>
      <c r="P115" s="583">
        <v>199.84056776</v>
      </c>
      <c r="Q115" s="583">
        <v>204.42121132999995</v>
      </c>
      <c r="R115" s="583">
        <v>191.96921711000005</v>
      </c>
      <c r="S115" s="583">
        <v>206.02968451000004</v>
      </c>
      <c r="T115" s="583">
        <v>208.98500024999998</v>
      </c>
      <c r="U115" s="583">
        <v>200.17731000000001</v>
      </c>
      <c r="V115" s="583">
        <v>23.848133689999997</v>
      </c>
      <c r="W115" s="583">
        <v>27.401921039999998</v>
      </c>
      <c r="X115" s="583">
        <v>31.203423950000001</v>
      </c>
      <c r="Y115" s="583">
        <v>30.157974289999999</v>
      </c>
      <c r="Z115" s="583">
        <v>0</v>
      </c>
      <c r="AA115" s="583">
        <v>25.909607090000012</v>
      </c>
      <c r="AB115" s="583">
        <v>32.444926330000001</v>
      </c>
      <c r="AC115" s="583">
        <v>35.716050099999997</v>
      </c>
      <c r="AD115" s="583">
        <v>33.337559180000014</v>
      </c>
      <c r="AE115" s="583">
        <v>34.008153839999999</v>
      </c>
      <c r="AF115" s="583">
        <v>44.921397910000003</v>
      </c>
      <c r="AG115" s="583">
        <v>34.933398680000003</v>
      </c>
      <c r="AH115" s="493">
        <v>34.378392870000006</v>
      </c>
      <c r="AI115" s="493">
        <v>42.510828250000017</v>
      </c>
      <c r="AJ115" s="493">
        <v>38.394018170000024</v>
      </c>
      <c r="AK115" s="493">
        <v>38.618889300000014</v>
      </c>
      <c r="AL115" s="493">
        <v>41.745467560000016</v>
      </c>
      <c r="AM115" s="493">
        <v>51.839432650000013</v>
      </c>
      <c r="AN115" s="493">
        <v>65.376039199999994</v>
      </c>
      <c r="AO115" s="493">
        <v>76.736359279999974</v>
      </c>
      <c r="AP115" s="493">
        <v>90.93688262000002</v>
      </c>
      <c r="AQ115" s="493">
        <v>95.843502310000005</v>
      </c>
      <c r="AR115" s="493">
        <v>101.98764752000001</v>
      </c>
      <c r="AS115" s="493">
        <v>113.64355637</v>
      </c>
      <c r="AT115" s="493">
        <v>119.78674805000004</v>
      </c>
    </row>
    <row r="116" spans="1:46" x14ac:dyDescent="0.25">
      <c r="A116" s="283" t="s">
        <v>575</v>
      </c>
      <c r="B116" s="143"/>
      <c r="C116" s="293"/>
      <c r="D116" s="293"/>
      <c r="E116" s="293"/>
      <c r="F116" s="292"/>
      <c r="G116" s="283" t="s">
        <v>576</v>
      </c>
      <c r="H116" s="283"/>
      <c r="I116" s="297" t="s">
        <v>787</v>
      </c>
      <c r="J116" s="493"/>
      <c r="K116" s="493"/>
      <c r="L116" s="493"/>
      <c r="M116" s="493"/>
      <c r="N116" s="493"/>
      <c r="O116" s="583">
        <v>0</v>
      </c>
      <c r="P116" s="583">
        <v>0</v>
      </c>
      <c r="Q116" s="583">
        <v>0</v>
      </c>
      <c r="R116" s="583">
        <v>0</v>
      </c>
      <c r="S116" s="583">
        <v>0</v>
      </c>
      <c r="T116" s="583">
        <v>0</v>
      </c>
      <c r="U116" s="583">
        <v>0</v>
      </c>
      <c r="V116" s="583">
        <v>222.32849525000003</v>
      </c>
      <c r="W116" s="583">
        <v>225.60742817000002</v>
      </c>
      <c r="X116" s="583">
        <v>240.76336566000001</v>
      </c>
      <c r="Y116" s="583">
        <v>234.59650321000004</v>
      </c>
      <c r="Z116" s="583">
        <v>207.76374162000005</v>
      </c>
      <c r="AA116" s="583">
        <v>238.39600347000004</v>
      </c>
      <c r="AB116" s="583">
        <v>239.72816861999999</v>
      </c>
      <c r="AC116" s="583">
        <v>239.79591270000009</v>
      </c>
      <c r="AD116" s="583">
        <v>236.17768899999999</v>
      </c>
      <c r="AE116" s="583">
        <v>263.89020328000004</v>
      </c>
      <c r="AF116" s="583">
        <v>250.21985526</v>
      </c>
      <c r="AG116" s="583">
        <v>274.07959326000002</v>
      </c>
      <c r="AH116" s="493">
        <v>286.59127908999994</v>
      </c>
      <c r="AI116" s="493">
        <v>289.53346186999988</v>
      </c>
      <c r="AJ116" s="493">
        <v>318.67170258000004</v>
      </c>
      <c r="AK116" s="493">
        <v>367.6257826800001</v>
      </c>
      <c r="AL116" s="493">
        <v>386.58617215000004</v>
      </c>
      <c r="AM116" s="493">
        <v>366.96556783000017</v>
      </c>
      <c r="AN116" s="493">
        <v>429.11663900999997</v>
      </c>
      <c r="AO116" s="493">
        <v>459.37897625000011</v>
      </c>
      <c r="AP116" s="493">
        <v>463.84601058301564</v>
      </c>
      <c r="AQ116" s="493">
        <v>471.09831657000001</v>
      </c>
      <c r="AR116" s="493">
        <v>478.36028018000002</v>
      </c>
      <c r="AS116" s="493">
        <v>498.70976851999995</v>
      </c>
      <c r="AT116" s="493">
        <v>504.62269883733859</v>
      </c>
    </row>
    <row r="117" spans="1:46" x14ac:dyDescent="0.25">
      <c r="A117" s="283" t="s">
        <v>577</v>
      </c>
      <c r="B117" s="143"/>
      <c r="C117" s="293"/>
      <c r="D117" s="293"/>
      <c r="E117" s="293"/>
      <c r="F117" s="292"/>
      <c r="G117" s="283" t="s">
        <v>578</v>
      </c>
      <c r="H117" s="283"/>
      <c r="I117" s="297" t="s">
        <v>788</v>
      </c>
      <c r="J117" s="493"/>
      <c r="K117" s="493"/>
      <c r="L117" s="493"/>
      <c r="M117" s="493"/>
      <c r="N117" s="493"/>
      <c r="O117" s="583">
        <v>832.2407059599999</v>
      </c>
      <c r="P117" s="583">
        <v>676.37839443999997</v>
      </c>
      <c r="Q117" s="583">
        <v>698.13380555999993</v>
      </c>
      <c r="R117" s="583">
        <v>678.21179988000006</v>
      </c>
      <c r="S117" s="583">
        <v>686.27890176000017</v>
      </c>
      <c r="T117" s="583">
        <v>729.56877864000012</v>
      </c>
      <c r="U117" s="583">
        <v>801.47087999999985</v>
      </c>
      <c r="V117" s="583">
        <v>877.7966311600004</v>
      </c>
      <c r="W117" s="583">
        <v>821.31268192000016</v>
      </c>
      <c r="X117" s="583">
        <v>933.0377137600002</v>
      </c>
      <c r="Y117" s="583">
        <v>941.57413891999977</v>
      </c>
      <c r="Z117" s="583">
        <v>900.81039527999997</v>
      </c>
      <c r="AA117" s="583">
        <v>973.54444436000017</v>
      </c>
      <c r="AB117" s="583">
        <v>973.02539600000011</v>
      </c>
      <c r="AC117" s="583">
        <v>991.0437983999999</v>
      </c>
      <c r="AD117" s="583">
        <v>978.54623412000001</v>
      </c>
      <c r="AE117" s="583">
        <v>1055.56734704</v>
      </c>
      <c r="AF117" s="583">
        <v>974.45375579999973</v>
      </c>
      <c r="AG117" s="583">
        <v>847.8765613600001</v>
      </c>
      <c r="AH117" s="493">
        <v>857.61413300000004</v>
      </c>
      <c r="AI117" s="493">
        <v>805.60440688000028</v>
      </c>
      <c r="AJ117" s="493">
        <v>847.4040465999999</v>
      </c>
      <c r="AK117" s="493">
        <v>894.82389547999992</v>
      </c>
      <c r="AL117" s="493">
        <v>938.00706340000011</v>
      </c>
      <c r="AM117" s="493">
        <v>1042.18564528</v>
      </c>
      <c r="AN117" s="493">
        <v>1016.7315673599999</v>
      </c>
      <c r="AO117" s="493">
        <v>1081.570285</v>
      </c>
      <c r="AP117" s="493">
        <v>1155.9251836400001</v>
      </c>
      <c r="AQ117" s="493">
        <v>1173.4300392799998</v>
      </c>
      <c r="AR117" s="493">
        <v>1290.2902544400008</v>
      </c>
      <c r="AS117" s="493">
        <v>1354.5773364000006</v>
      </c>
      <c r="AT117" s="493">
        <v>1396.9902898664054</v>
      </c>
    </row>
    <row r="118" spans="1:46" x14ac:dyDescent="0.25">
      <c r="A118" s="292" t="s">
        <v>579</v>
      </c>
      <c r="B118" s="143"/>
      <c r="C118" s="293"/>
      <c r="D118" s="293"/>
      <c r="E118" s="293"/>
      <c r="F118" s="292" t="s">
        <v>580</v>
      </c>
      <c r="G118" s="143"/>
      <c r="H118" s="143"/>
      <c r="I118" s="305" t="s">
        <v>789</v>
      </c>
      <c r="J118" s="492"/>
      <c r="K118" s="492"/>
      <c r="L118" s="492"/>
      <c r="M118" s="492"/>
      <c r="N118" s="492"/>
      <c r="O118" s="492"/>
      <c r="P118" s="492"/>
      <c r="Q118" s="492"/>
      <c r="R118" s="492"/>
      <c r="S118" s="492"/>
      <c r="T118" s="492"/>
      <c r="U118" s="492"/>
      <c r="V118" s="492"/>
      <c r="W118" s="492"/>
      <c r="X118" s="492"/>
      <c r="Y118" s="492"/>
      <c r="Z118" s="492"/>
      <c r="AA118" s="492"/>
      <c r="AB118" s="492"/>
      <c r="AC118" s="492"/>
      <c r="AD118" s="492"/>
      <c r="AE118" s="492"/>
      <c r="AF118" s="492"/>
      <c r="AG118" s="492"/>
      <c r="AH118" s="492"/>
      <c r="AI118" s="492"/>
      <c r="AJ118" s="492"/>
      <c r="AK118" s="492"/>
      <c r="AL118" s="492"/>
      <c r="AM118" s="492"/>
      <c r="AN118" s="492"/>
      <c r="AO118" s="492"/>
      <c r="AP118" s="492"/>
      <c r="AQ118" s="492"/>
      <c r="AR118" s="492"/>
      <c r="AS118" s="492"/>
      <c r="AT118" s="492"/>
    </row>
    <row r="119" spans="1:46" x14ac:dyDescent="0.25">
      <c r="A119" s="293" t="s">
        <v>332</v>
      </c>
      <c r="B119" s="293"/>
      <c r="C119" s="293"/>
      <c r="D119" s="293"/>
      <c r="E119" s="293" t="s">
        <v>389</v>
      </c>
      <c r="F119" s="292"/>
      <c r="G119" s="143"/>
      <c r="H119" s="143"/>
      <c r="I119" s="305" t="s">
        <v>790</v>
      </c>
      <c r="J119" s="492"/>
      <c r="K119" s="492"/>
      <c r="L119" s="492"/>
      <c r="M119" s="492"/>
      <c r="N119" s="492"/>
      <c r="O119" s="492"/>
      <c r="P119" s="492"/>
      <c r="Q119" s="492"/>
      <c r="R119" s="492"/>
      <c r="S119" s="492"/>
      <c r="T119" s="492"/>
      <c r="U119" s="492"/>
      <c r="V119" s="492"/>
      <c r="W119" s="492"/>
      <c r="X119" s="492"/>
      <c r="Y119" s="492"/>
      <c r="Z119" s="492"/>
      <c r="AA119" s="492"/>
      <c r="AB119" s="492"/>
      <c r="AC119" s="492"/>
      <c r="AD119" s="492"/>
      <c r="AE119" s="492"/>
      <c r="AF119" s="492"/>
      <c r="AG119" s="492"/>
      <c r="AH119" s="492"/>
      <c r="AI119" s="492"/>
      <c r="AJ119" s="492"/>
      <c r="AK119" s="492"/>
      <c r="AL119" s="492"/>
      <c r="AM119" s="492"/>
      <c r="AN119" s="492"/>
      <c r="AO119" s="492"/>
      <c r="AP119" s="492"/>
      <c r="AQ119" s="492"/>
      <c r="AR119" s="492"/>
      <c r="AS119" s="492"/>
      <c r="AT119" s="492"/>
    </row>
    <row r="120" spans="1:46" x14ac:dyDescent="0.25">
      <c r="A120" s="283" t="s">
        <v>581</v>
      </c>
      <c r="B120" s="143"/>
      <c r="C120" s="293"/>
      <c r="D120" s="293"/>
      <c r="E120" s="293"/>
      <c r="F120" s="283" t="s">
        <v>582</v>
      </c>
      <c r="G120" s="143"/>
      <c r="H120" s="143"/>
      <c r="I120" s="305" t="s">
        <v>791</v>
      </c>
      <c r="J120" s="492"/>
      <c r="K120" s="492"/>
      <c r="L120" s="492"/>
      <c r="M120" s="492"/>
      <c r="N120" s="492"/>
      <c r="O120" s="492"/>
      <c r="P120" s="492"/>
      <c r="Q120" s="492"/>
      <c r="R120" s="492"/>
      <c r="S120" s="492"/>
      <c r="T120" s="492"/>
      <c r="U120" s="492"/>
      <c r="V120" s="492"/>
      <c r="W120" s="492"/>
      <c r="X120" s="492"/>
      <c r="Y120" s="492"/>
      <c r="Z120" s="492"/>
      <c r="AA120" s="492"/>
      <c r="AB120" s="492"/>
      <c r="AC120" s="492"/>
      <c r="AD120" s="492"/>
      <c r="AE120" s="492"/>
      <c r="AF120" s="492"/>
      <c r="AG120" s="492"/>
      <c r="AH120" s="492"/>
      <c r="AI120" s="492"/>
      <c r="AJ120" s="492"/>
      <c r="AK120" s="492"/>
      <c r="AL120" s="492"/>
      <c r="AM120" s="492"/>
      <c r="AN120" s="492"/>
      <c r="AO120" s="492"/>
      <c r="AP120" s="492"/>
      <c r="AQ120" s="492"/>
      <c r="AR120" s="492"/>
      <c r="AS120" s="492"/>
      <c r="AT120" s="492"/>
    </row>
    <row r="121" spans="1:46" x14ac:dyDescent="0.25">
      <c r="A121" s="283" t="s">
        <v>583</v>
      </c>
      <c r="B121" s="143"/>
      <c r="C121" s="293"/>
      <c r="D121" s="293"/>
      <c r="E121" s="293"/>
      <c r="F121" s="283" t="s">
        <v>584</v>
      </c>
      <c r="G121" s="143"/>
      <c r="H121" s="143"/>
      <c r="I121" s="305" t="s">
        <v>717</v>
      </c>
      <c r="J121" s="493"/>
      <c r="K121" s="493"/>
      <c r="L121" s="493"/>
      <c r="M121" s="493"/>
      <c r="N121" s="493"/>
      <c r="O121" s="583">
        <v>14.190428000000002</v>
      </c>
      <c r="P121" s="583">
        <v>12.5108956</v>
      </c>
      <c r="Q121" s="583">
        <v>17.579797199999991</v>
      </c>
      <c r="R121" s="583">
        <v>14.130172700000003</v>
      </c>
      <c r="S121" s="583">
        <v>11.556990900000001</v>
      </c>
      <c r="T121" s="583">
        <v>10.172402099999999</v>
      </c>
      <c r="U121" s="583">
        <v>15.546299999999997</v>
      </c>
      <c r="V121" s="583">
        <v>19.302161900000002</v>
      </c>
      <c r="W121" s="583">
        <v>16.301941599999999</v>
      </c>
      <c r="X121" s="583">
        <v>11.279217600000001</v>
      </c>
      <c r="Y121" s="583">
        <v>17.732388799999995</v>
      </c>
      <c r="Z121" s="583">
        <v>0</v>
      </c>
      <c r="AA121" s="583">
        <v>69.529497800000001</v>
      </c>
      <c r="AB121" s="583">
        <v>64.7858071</v>
      </c>
      <c r="AC121" s="583">
        <v>44.379749400000001</v>
      </c>
      <c r="AD121" s="583">
        <v>70.355872300000001</v>
      </c>
      <c r="AE121" s="583">
        <v>68.793207700000011</v>
      </c>
      <c r="AF121" s="583">
        <v>60.546602200000002</v>
      </c>
      <c r="AG121" s="583">
        <v>71.089956699999988</v>
      </c>
      <c r="AH121" s="493">
        <v>8.2494579999999988</v>
      </c>
      <c r="AI121" s="493">
        <v>5.0637999999999996</v>
      </c>
      <c r="AJ121" s="493">
        <v>8.1437650000000019</v>
      </c>
      <c r="AK121" s="493">
        <v>4.1692581000000004</v>
      </c>
      <c r="AL121" s="493">
        <v>5.2205390999999999</v>
      </c>
      <c r="AM121" s="493">
        <v>4.9273860999999997</v>
      </c>
      <c r="AN121" s="493">
        <v>6.1915833000000013</v>
      </c>
      <c r="AO121" s="493">
        <v>6.9887208999999997</v>
      </c>
      <c r="AP121" s="493">
        <v>4.7851083000000001</v>
      </c>
      <c r="AQ121" s="493">
        <v>5.7240637999999997</v>
      </c>
      <c r="AR121" s="493">
        <v>5.7281391999999984</v>
      </c>
      <c r="AS121" s="493">
        <v>5.2433997000000003</v>
      </c>
      <c r="AT121" s="493">
        <v>4.7751773999999996</v>
      </c>
    </row>
    <row r="122" spans="1:46" x14ac:dyDescent="0.25">
      <c r="A122" s="293" t="s">
        <v>333</v>
      </c>
      <c r="B122" s="293"/>
      <c r="C122" s="293"/>
      <c r="D122" s="293"/>
      <c r="E122" s="293"/>
      <c r="F122" s="292" t="s">
        <v>334</v>
      </c>
      <c r="G122" s="143"/>
      <c r="H122" s="143"/>
      <c r="I122" s="305" t="s">
        <v>792</v>
      </c>
      <c r="J122" s="493"/>
      <c r="K122" s="493"/>
      <c r="L122" s="493"/>
      <c r="M122" s="493"/>
      <c r="N122" s="493"/>
      <c r="O122" s="583">
        <v>178.41047435835242</v>
      </c>
      <c r="P122" s="583">
        <v>189.23750477596269</v>
      </c>
      <c r="Q122" s="583">
        <v>221.13500566153985</v>
      </c>
      <c r="R122" s="583">
        <v>207.67009093255803</v>
      </c>
      <c r="S122" s="583">
        <v>203.50885094946455</v>
      </c>
      <c r="T122" s="583">
        <v>215.44911345675771</v>
      </c>
      <c r="U122" s="583">
        <v>213.29131125329164</v>
      </c>
      <c r="V122" s="583">
        <v>252.30382070897804</v>
      </c>
      <c r="W122" s="583">
        <v>235.73227676904853</v>
      </c>
      <c r="X122" s="583">
        <v>283.33087043132741</v>
      </c>
      <c r="Y122" s="583">
        <v>300.86984577438807</v>
      </c>
      <c r="Z122" s="583">
        <v>271.1783563991699</v>
      </c>
      <c r="AA122" s="583">
        <v>308.94772059024461</v>
      </c>
      <c r="AB122" s="583">
        <v>317.13476448889963</v>
      </c>
      <c r="AC122" s="583">
        <v>315.59160760617397</v>
      </c>
      <c r="AD122" s="583">
        <v>338.40971991400829</v>
      </c>
      <c r="AE122" s="583">
        <v>346.02139341658415</v>
      </c>
      <c r="AF122" s="583">
        <v>301.37791299025031</v>
      </c>
      <c r="AG122" s="583">
        <v>293.19054583827568</v>
      </c>
      <c r="AH122" s="493">
        <v>296.84218085339126</v>
      </c>
      <c r="AI122" s="493">
        <v>300.12938276388337</v>
      </c>
      <c r="AJ122" s="493">
        <v>283.38016125753228</v>
      </c>
      <c r="AK122" s="493">
        <v>262.11744843298271</v>
      </c>
      <c r="AL122" s="493">
        <v>263.64999737252685</v>
      </c>
      <c r="AM122" s="493">
        <v>266.60381547318036</v>
      </c>
      <c r="AN122" s="493">
        <v>290.62936805423408</v>
      </c>
      <c r="AO122" s="493">
        <v>286.45522906121477</v>
      </c>
      <c r="AP122" s="493">
        <v>273.12761281987531</v>
      </c>
      <c r="AQ122" s="493">
        <v>270.49028306124472</v>
      </c>
      <c r="AR122" s="493">
        <v>270.41288334298883</v>
      </c>
      <c r="AS122" s="493">
        <v>276.52808000566887</v>
      </c>
      <c r="AT122" s="493">
        <v>301.95985030934702</v>
      </c>
    </row>
    <row r="123" spans="1:46" x14ac:dyDescent="0.25">
      <c r="A123" s="292" t="s">
        <v>585</v>
      </c>
      <c r="B123" s="143"/>
      <c r="C123" s="293"/>
      <c r="D123" s="293"/>
      <c r="E123" s="293"/>
      <c r="F123" s="292" t="s">
        <v>586</v>
      </c>
      <c r="G123" s="143"/>
      <c r="H123" s="143"/>
      <c r="I123" s="305" t="s">
        <v>793</v>
      </c>
      <c r="J123" s="493"/>
      <c r="K123" s="493"/>
      <c r="L123" s="493"/>
      <c r="M123" s="493"/>
      <c r="N123" s="493"/>
      <c r="O123" s="583">
        <v>118.5513547362123</v>
      </c>
      <c r="P123" s="583">
        <v>139.87737845802602</v>
      </c>
      <c r="Q123" s="583">
        <v>126.21349889766306</v>
      </c>
      <c r="R123" s="583">
        <v>114.72347659929996</v>
      </c>
      <c r="S123" s="583">
        <v>117.15748418497539</v>
      </c>
      <c r="T123" s="583">
        <v>96.513990326602823</v>
      </c>
      <c r="U123" s="583">
        <v>118.38358720097831</v>
      </c>
      <c r="V123" s="583">
        <v>113.47163132468434</v>
      </c>
      <c r="W123" s="583">
        <v>94.344795127249341</v>
      </c>
      <c r="X123" s="583">
        <v>99.008596942677499</v>
      </c>
      <c r="Y123" s="583">
        <v>90.533666499844927</v>
      </c>
      <c r="Z123" s="583">
        <v>101.75663962261639</v>
      </c>
      <c r="AA123" s="583">
        <v>108.26941826362462</v>
      </c>
      <c r="AB123" s="583">
        <v>94.612686643319151</v>
      </c>
      <c r="AC123" s="583">
        <v>92.07242239332669</v>
      </c>
      <c r="AD123" s="583">
        <v>75.871498936799284</v>
      </c>
      <c r="AE123" s="583">
        <v>80.759789215659296</v>
      </c>
      <c r="AF123" s="583">
        <v>82.205423396280125</v>
      </c>
      <c r="AG123" s="583">
        <v>73.826153363749611</v>
      </c>
      <c r="AH123" s="493">
        <v>85.950146125988894</v>
      </c>
      <c r="AI123" s="493">
        <v>75.925832955642221</v>
      </c>
      <c r="AJ123" s="493">
        <v>78.261987821771072</v>
      </c>
      <c r="AK123" s="493">
        <v>85.803171334557973</v>
      </c>
      <c r="AL123" s="493">
        <v>104.99490778083393</v>
      </c>
      <c r="AM123" s="493">
        <v>98.64661571719725</v>
      </c>
      <c r="AN123" s="493">
        <v>99.077882366007742</v>
      </c>
      <c r="AO123" s="493">
        <v>116.84316286363418</v>
      </c>
      <c r="AP123" s="493">
        <v>152.74092114007422</v>
      </c>
      <c r="AQ123" s="493">
        <v>152.04986056379053</v>
      </c>
      <c r="AR123" s="493">
        <v>150.76558212276404</v>
      </c>
      <c r="AS123" s="493">
        <v>149.56103469725369</v>
      </c>
      <c r="AT123" s="493">
        <v>175.53981285373288</v>
      </c>
    </row>
    <row r="124" spans="1:46" x14ac:dyDescent="0.25">
      <c r="A124" s="284" t="s">
        <v>587</v>
      </c>
      <c r="B124" s="143"/>
      <c r="C124" s="293"/>
      <c r="D124" s="293"/>
      <c r="E124" s="293"/>
      <c r="F124" s="284" t="s">
        <v>588</v>
      </c>
      <c r="G124" s="143"/>
      <c r="H124" s="143"/>
      <c r="I124" s="305" t="s">
        <v>794</v>
      </c>
      <c r="J124" s="493"/>
      <c r="K124" s="493"/>
      <c r="L124" s="493"/>
      <c r="M124" s="493"/>
      <c r="N124" s="493"/>
      <c r="O124" s="583">
        <v>957.74062578000007</v>
      </c>
      <c r="P124" s="583">
        <v>886.76549420999982</v>
      </c>
      <c r="Q124" s="583">
        <v>887.48879220000003</v>
      </c>
      <c r="R124" s="583">
        <v>769.54923537000002</v>
      </c>
      <c r="S124" s="583">
        <v>877.43965188000004</v>
      </c>
      <c r="T124" s="583">
        <v>850.14614672999994</v>
      </c>
      <c r="U124" s="583">
        <v>841.41179999999974</v>
      </c>
      <c r="V124" s="583">
        <v>811.16753325000002</v>
      </c>
      <c r="W124" s="583">
        <v>844.13914647000024</v>
      </c>
      <c r="X124" s="583">
        <v>853.77338727000006</v>
      </c>
      <c r="Y124" s="583">
        <v>834.96421434000013</v>
      </c>
      <c r="Z124" s="583">
        <v>862.62063042000034</v>
      </c>
      <c r="AA124" s="583">
        <v>899.75876151000034</v>
      </c>
      <c r="AB124" s="583">
        <v>815.05208847000006</v>
      </c>
      <c r="AC124" s="583">
        <v>896.51159525999981</v>
      </c>
      <c r="AD124" s="583">
        <v>875.28522477000001</v>
      </c>
      <c r="AE124" s="583">
        <v>956.61113088000013</v>
      </c>
      <c r="AF124" s="583">
        <v>1029.4194568500004</v>
      </c>
      <c r="AG124" s="583">
        <v>921.08375432999981</v>
      </c>
      <c r="AH124" s="493">
        <v>1092.9666180300003</v>
      </c>
      <c r="AI124" s="493">
        <v>961.46506010999997</v>
      </c>
      <c r="AJ124" s="493">
        <v>1137.5527234200003</v>
      </c>
      <c r="AK124" s="493">
        <v>1017.6553646999995</v>
      </c>
      <c r="AL124" s="493">
        <v>1056.6137211</v>
      </c>
      <c r="AM124" s="493">
        <v>1187.2855608899999</v>
      </c>
      <c r="AN124" s="493">
        <v>1069.9591913700001</v>
      </c>
      <c r="AO124" s="493">
        <v>1204.1656723799997</v>
      </c>
      <c r="AP124" s="493">
        <v>1130.5993911</v>
      </c>
      <c r="AQ124" s="493">
        <v>1107.4451675999999</v>
      </c>
      <c r="AR124" s="493">
        <v>1255.56992949</v>
      </c>
      <c r="AS124" s="493">
        <v>1130.7588081599999</v>
      </c>
      <c r="AT124" s="493">
        <v>1264.4702991899999</v>
      </c>
    </row>
    <row r="125" spans="1:46" x14ac:dyDescent="0.25">
      <c r="A125" s="328" t="s">
        <v>795</v>
      </c>
      <c r="B125" s="143"/>
      <c r="C125" s="293"/>
      <c r="D125" s="293"/>
      <c r="E125" s="293"/>
      <c r="F125" s="284" t="s">
        <v>796</v>
      </c>
      <c r="G125" s="143"/>
      <c r="H125" s="143"/>
      <c r="I125" s="289" t="s">
        <v>797</v>
      </c>
      <c r="J125" s="493"/>
      <c r="K125" s="493"/>
      <c r="L125" s="493"/>
      <c r="M125" s="493"/>
      <c r="N125" s="493"/>
      <c r="O125" s="583">
        <v>30.252511739999999</v>
      </c>
      <c r="P125" s="583">
        <v>24.928479750000005</v>
      </c>
      <c r="Q125" s="583">
        <v>21.769434060000002</v>
      </c>
      <c r="R125" s="583">
        <v>21.810232710000001</v>
      </c>
      <c r="S125" s="583">
        <v>21.482908259999999</v>
      </c>
      <c r="T125" s="583">
        <v>19.834257389999998</v>
      </c>
      <c r="U125" s="583">
        <v>30.643139999999995</v>
      </c>
      <c r="V125" s="583">
        <v>34.861807410000011</v>
      </c>
      <c r="W125" s="583">
        <v>35.512302930000004</v>
      </c>
      <c r="X125" s="583">
        <v>25.715431290000001</v>
      </c>
      <c r="Y125" s="583">
        <v>32.163072630000002</v>
      </c>
      <c r="Z125" s="583">
        <v>0</v>
      </c>
      <c r="AA125" s="583">
        <v>23.944521930000004</v>
      </c>
      <c r="AB125" s="583">
        <v>22.234436009999996</v>
      </c>
      <c r="AC125" s="583">
        <v>20.66153169</v>
      </c>
      <c r="AD125" s="583">
        <v>21.090563490000001</v>
      </c>
      <c r="AE125" s="583">
        <v>25.45352736000001</v>
      </c>
      <c r="AF125" s="583">
        <v>29.821334520000001</v>
      </c>
      <c r="AG125" s="583">
        <v>26.922461460000001</v>
      </c>
      <c r="AH125" s="493">
        <v>28.375661609999998</v>
      </c>
      <c r="AI125" s="493">
        <v>28.177464299999997</v>
      </c>
      <c r="AJ125" s="493">
        <v>19.289463389999998</v>
      </c>
      <c r="AK125" s="493">
        <v>18.440522609999995</v>
      </c>
      <c r="AL125" s="493">
        <v>16.798674269999999</v>
      </c>
      <c r="AM125" s="493">
        <v>16.219052429999998</v>
      </c>
      <c r="AN125" s="493">
        <v>15.491425319999999</v>
      </c>
      <c r="AO125" s="493">
        <v>16.226383572</v>
      </c>
      <c r="AP125" s="493">
        <v>15.0715928107035</v>
      </c>
      <c r="AQ125" s="493">
        <v>13.19663763</v>
      </c>
      <c r="AR125" s="493">
        <v>13.729617899999997</v>
      </c>
      <c r="AS125" s="493">
        <v>17.222447789999997</v>
      </c>
      <c r="AT125" s="493">
        <v>10.495692179999999</v>
      </c>
    </row>
    <row r="126" spans="1:46" x14ac:dyDescent="0.25">
      <c r="A126" s="284" t="s">
        <v>589</v>
      </c>
      <c r="B126" s="143"/>
      <c r="C126" s="293"/>
      <c r="D126" s="293"/>
      <c r="E126" s="293"/>
      <c r="F126" s="284" t="s">
        <v>590</v>
      </c>
      <c r="G126" s="143"/>
      <c r="H126" s="143"/>
      <c r="I126" s="305" t="s">
        <v>798</v>
      </c>
      <c r="J126" s="492"/>
      <c r="K126" s="492"/>
      <c r="L126" s="492"/>
      <c r="M126" s="492"/>
      <c r="N126" s="492"/>
      <c r="O126" s="492"/>
      <c r="P126" s="492"/>
      <c r="Q126" s="492"/>
      <c r="R126" s="492"/>
      <c r="S126" s="492"/>
      <c r="T126" s="492"/>
      <c r="U126" s="492"/>
      <c r="V126" s="492"/>
      <c r="W126" s="492"/>
      <c r="X126" s="492"/>
      <c r="Y126" s="492"/>
      <c r="Z126" s="492"/>
      <c r="AA126" s="492"/>
      <c r="AB126" s="492"/>
      <c r="AC126" s="492"/>
      <c r="AD126" s="492"/>
      <c r="AE126" s="492"/>
      <c r="AF126" s="492"/>
      <c r="AG126" s="492"/>
      <c r="AH126" s="492"/>
      <c r="AI126" s="492"/>
      <c r="AJ126" s="492"/>
      <c r="AK126" s="492"/>
      <c r="AL126" s="492"/>
      <c r="AM126" s="492"/>
      <c r="AN126" s="492"/>
      <c r="AO126" s="492"/>
      <c r="AP126" s="492"/>
      <c r="AQ126" s="492"/>
      <c r="AR126" s="492"/>
      <c r="AS126" s="492"/>
      <c r="AT126" s="492"/>
    </row>
    <row r="127" spans="1:46" x14ac:dyDescent="0.25">
      <c r="A127" s="284" t="s">
        <v>591</v>
      </c>
      <c r="B127" s="143"/>
      <c r="C127" s="293"/>
      <c r="D127" s="293"/>
      <c r="E127" s="293"/>
      <c r="F127" s="284" t="s">
        <v>592</v>
      </c>
      <c r="G127" s="143"/>
      <c r="H127" s="143"/>
      <c r="I127" s="305" t="s">
        <v>799</v>
      </c>
      <c r="J127" s="493"/>
      <c r="K127" s="493"/>
      <c r="L127" s="493"/>
      <c r="M127" s="493"/>
      <c r="N127" s="493"/>
      <c r="O127" s="583">
        <v>19.827839999999998</v>
      </c>
      <c r="P127" s="583">
        <v>19.900967999999995</v>
      </c>
      <c r="Q127" s="583">
        <v>20.78304</v>
      </c>
      <c r="R127" s="583">
        <v>19.211521919999992</v>
      </c>
      <c r="S127" s="583">
        <v>11.093767680000001</v>
      </c>
      <c r="T127" s="583">
        <v>11.959684800000002</v>
      </c>
      <c r="U127" s="583">
        <v>0</v>
      </c>
      <c r="V127" s="583">
        <v>11.23967616</v>
      </c>
      <c r="W127" s="583">
        <v>18.127695360000001</v>
      </c>
      <c r="X127" s="583">
        <v>14.867472959999999</v>
      </c>
      <c r="Y127" s="583">
        <v>18.4238064</v>
      </c>
      <c r="Z127" s="583">
        <v>0</v>
      </c>
      <c r="AA127" s="583">
        <v>17.39710848</v>
      </c>
      <c r="AB127" s="583">
        <v>23.79654528</v>
      </c>
      <c r="AC127" s="583">
        <v>20.895156479999997</v>
      </c>
      <c r="AD127" s="583">
        <v>21.764643839999998</v>
      </c>
      <c r="AE127" s="583">
        <v>22.794066239999999</v>
      </c>
      <c r="AF127" s="583">
        <v>22.209643200000002</v>
      </c>
      <c r="AG127" s="583">
        <v>25.493145600000002</v>
      </c>
      <c r="AH127" s="493">
        <v>23.711983679999999</v>
      </c>
      <c r="AI127" s="493">
        <v>22.710398399999999</v>
      </c>
      <c r="AJ127" s="493">
        <v>26.689728959999993</v>
      </c>
      <c r="AK127" s="493">
        <v>28.89263712</v>
      </c>
      <c r="AL127" s="493">
        <v>31.712800319999996</v>
      </c>
      <c r="AM127" s="493">
        <v>40.93104000000001</v>
      </c>
      <c r="AN127" s="493">
        <v>42.353808000000008</v>
      </c>
      <c r="AO127" s="493">
        <v>64.901759999999996</v>
      </c>
      <c r="AP127" s="493">
        <v>48.14078112</v>
      </c>
      <c r="AQ127" s="493">
        <v>56.015135999999998</v>
      </c>
      <c r="AR127" s="493">
        <v>58.096128000000007</v>
      </c>
      <c r="AS127" s="493">
        <v>48.676127999999999</v>
      </c>
      <c r="AT127" s="493">
        <v>53.221478400000002</v>
      </c>
    </row>
    <row r="128" spans="1:46" x14ac:dyDescent="0.25">
      <c r="A128" s="284" t="s">
        <v>593</v>
      </c>
      <c r="B128" s="143"/>
      <c r="C128" s="293"/>
      <c r="D128" s="293"/>
      <c r="E128" s="293"/>
      <c r="F128" s="284" t="s">
        <v>594</v>
      </c>
      <c r="G128" s="143"/>
      <c r="H128" s="143"/>
      <c r="I128" s="305" t="s">
        <v>800</v>
      </c>
      <c r="J128" s="492"/>
      <c r="K128" s="492"/>
      <c r="L128" s="492"/>
      <c r="M128" s="492"/>
      <c r="N128" s="492"/>
      <c r="O128" s="492"/>
      <c r="P128" s="492"/>
      <c r="Q128" s="492"/>
      <c r="R128" s="492"/>
      <c r="S128" s="492"/>
      <c r="T128" s="492"/>
      <c r="U128" s="492"/>
      <c r="V128" s="492"/>
      <c r="W128" s="492"/>
      <c r="X128" s="492"/>
      <c r="Y128" s="492"/>
      <c r="Z128" s="492"/>
      <c r="AA128" s="492"/>
      <c r="AB128" s="492"/>
      <c r="AC128" s="492"/>
      <c r="AD128" s="492"/>
      <c r="AE128" s="492"/>
      <c r="AF128" s="492"/>
      <c r="AG128" s="492"/>
      <c r="AH128" s="492"/>
      <c r="AI128" s="492"/>
      <c r="AJ128" s="492"/>
      <c r="AK128" s="492"/>
      <c r="AL128" s="492"/>
      <c r="AM128" s="492"/>
      <c r="AN128" s="492"/>
      <c r="AO128" s="492"/>
      <c r="AP128" s="492"/>
      <c r="AQ128" s="492"/>
      <c r="AR128" s="492"/>
      <c r="AS128" s="492"/>
      <c r="AT128" s="492"/>
    </row>
    <row r="129" spans="1:46" x14ac:dyDescent="0.25">
      <c r="A129" s="284" t="s">
        <v>595</v>
      </c>
      <c r="B129" s="143"/>
      <c r="C129" s="293"/>
      <c r="D129" s="293"/>
      <c r="E129" s="293"/>
      <c r="F129" s="284" t="s">
        <v>596</v>
      </c>
      <c r="G129" s="143"/>
      <c r="H129" s="143"/>
      <c r="I129" s="305" t="s">
        <v>801</v>
      </c>
      <c r="J129" s="492"/>
      <c r="K129" s="492"/>
      <c r="L129" s="492"/>
      <c r="M129" s="492"/>
      <c r="N129" s="492"/>
      <c r="O129" s="492"/>
      <c r="P129" s="492"/>
      <c r="Q129" s="492"/>
      <c r="R129" s="492"/>
      <c r="S129" s="492"/>
      <c r="T129" s="492"/>
      <c r="U129" s="492"/>
      <c r="V129" s="492"/>
      <c r="W129" s="492"/>
      <c r="X129" s="492"/>
      <c r="Y129" s="492"/>
      <c r="Z129" s="492"/>
      <c r="AA129" s="492"/>
      <c r="AB129" s="492"/>
      <c r="AC129" s="492"/>
      <c r="AD129" s="492"/>
      <c r="AE129" s="492"/>
      <c r="AF129" s="492"/>
      <c r="AG129" s="492"/>
      <c r="AH129" s="492"/>
      <c r="AI129" s="492"/>
      <c r="AJ129" s="492"/>
      <c r="AK129" s="492"/>
      <c r="AL129" s="492"/>
      <c r="AM129" s="492"/>
      <c r="AN129" s="492"/>
      <c r="AO129" s="492"/>
      <c r="AP129" s="492"/>
      <c r="AQ129" s="492"/>
      <c r="AR129" s="492"/>
      <c r="AS129" s="492"/>
      <c r="AT129" s="492"/>
    </row>
    <row r="130" spans="1:46" x14ac:dyDescent="0.25">
      <c r="A130" s="284" t="s">
        <v>597</v>
      </c>
      <c r="B130" s="143"/>
      <c r="C130" s="293"/>
      <c r="D130" s="293"/>
      <c r="E130" s="293"/>
      <c r="F130" s="284" t="s">
        <v>598</v>
      </c>
      <c r="G130" s="143"/>
      <c r="H130" s="143"/>
      <c r="I130" s="305" t="s">
        <v>802</v>
      </c>
      <c r="J130" s="493"/>
      <c r="K130" s="493"/>
      <c r="L130" s="493"/>
      <c r="M130" s="493"/>
      <c r="N130" s="493"/>
      <c r="O130" s="583">
        <v>9.4388111999999964</v>
      </c>
      <c r="P130" s="583">
        <v>7.9308676999999994</v>
      </c>
      <c r="Q130" s="583">
        <v>8.6275041999999988</v>
      </c>
      <c r="R130" s="583">
        <v>8.1847744999999996</v>
      </c>
      <c r="S130" s="583">
        <v>7.6391020999999988</v>
      </c>
      <c r="T130" s="583">
        <v>5.7215256000000005</v>
      </c>
      <c r="U130" s="583">
        <v>8.5715000000000003</v>
      </c>
      <c r="V130" s="583">
        <v>6.8774986</v>
      </c>
      <c r="W130" s="583">
        <v>6.9587063000000002</v>
      </c>
      <c r="X130" s="583">
        <v>6.747576500000001</v>
      </c>
      <c r="Y130" s="583">
        <v>6.7572553999999991</v>
      </c>
      <c r="Z130" s="583">
        <v>0</v>
      </c>
      <c r="AA130" s="583">
        <v>5.8154173</v>
      </c>
      <c r="AB130" s="583">
        <v>5.7660133999999994</v>
      </c>
      <c r="AC130" s="583">
        <v>5.4017025999999984</v>
      </c>
      <c r="AD130" s="583">
        <v>5.1816925999999999</v>
      </c>
      <c r="AE130" s="583">
        <v>5.1462599999999989</v>
      </c>
      <c r="AF130" s="583">
        <v>5.4164599999999998</v>
      </c>
      <c r="AG130" s="583">
        <v>5.2972940999999985</v>
      </c>
      <c r="AH130" s="493">
        <v>3.6567747999999995</v>
      </c>
      <c r="AI130" s="493">
        <v>4.0236980000000004</v>
      </c>
      <c r="AJ130" s="493">
        <v>3.5874545000000007</v>
      </c>
      <c r="AK130" s="493">
        <v>4.2940624999999999</v>
      </c>
      <c r="AL130" s="493">
        <v>3.9259324999999992</v>
      </c>
      <c r="AM130" s="493">
        <v>4.1697599999999992</v>
      </c>
      <c r="AN130" s="493">
        <v>3.4689410000000005</v>
      </c>
      <c r="AO130" s="493">
        <v>3.3691755999999993</v>
      </c>
      <c r="AP130" s="493">
        <v>4.0902383666666662</v>
      </c>
      <c r="AQ130" s="493">
        <v>2.9221149999999998</v>
      </c>
      <c r="AR130" s="493">
        <v>2.8095935000000001</v>
      </c>
      <c r="AS130" s="493">
        <v>2.9860354999999994</v>
      </c>
      <c r="AT130" s="493">
        <v>4.0029107999999995</v>
      </c>
    </row>
    <row r="131" spans="1:46" x14ac:dyDescent="0.25">
      <c r="A131" s="284" t="s">
        <v>599</v>
      </c>
      <c r="B131" s="143"/>
      <c r="C131" s="293"/>
      <c r="D131" s="293"/>
      <c r="E131" s="293"/>
      <c r="F131" s="284" t="s">
        <v>600</v>
      </c>
      <c r="G131" s="143"/>
      <c r="H131" s="143"/>
      <c r="I131" s="305" t="s">
        <v>803</v>
      </c>
      <c r="J131" s="492"/>
      <c r="K131" s="492"/>
      <c r="L131" s="492"/>
      <c r="M131" s="492"/>
      <c r="N131" s="492"/>
      <c r="O131" s="492"/>
      <c r="P131" s="492"/>
      <c r="Q131" s="492"/>
      <c r="R131" s="492"/>
      <c r="S131" s="492"/>
      <c r="T131" s="492"/>
      <c r="U131" s="492"/>
      <c r="V131" s="492"/>
      <c r="W131" s="492"/>
      <c r="X131" s="492"/>
      <c r="Y131" s="492"/>
      <c r="Z131" s="492"/>
      <c r="AA131" s="492"/>
      <c r="AB131" s="492"/>
      <c r="AC131" s="492"/>
      <c r="AD131" s="492"/>
      <c r="AE131" s="492"/>
      <c r="AF131" s="492"/>
      <c r="AG131" s="492"/>
      <c r="AH131" s="492"/>
      <c r="AI131" s="492"/>
      <c r="AJ131" s="492"/>
      <c r="AK131" s="492"/>
      <c r="AL131" s="492"/>
      <c r="AM131" s="492"/>
      <c r="AN131" s="492"/>
      <c r="AO131" s="492"/>
      <c r="AP131" s="492"/>
      <c r="AQ131" s="492"/>
      <c r="AR131" s="492"/>
      <c r="AS131" s="492"/>
      <c r="AT131" s="492"/>
    </row>
    <row r="132" spans="1:46" x14ac:dyDescent="0.25">
      <c r="A132" s="293" t="s">
        <v>335</v>
      </c>
      <c r="B132" s="293"/>
      <c r="C132" s="293"/>
      <c r="D132" s="293"/>
      <c r="E132" s="293" t="s">
        <v>72</v>
      </c>
      <c r="F132" s="292"/>
      <c r="G132" s="143"/>
      <c r="H132" s="143"/>
      <c r="I132" s="305" t="s">
        <v>804</v>
      </c>
      <c r="J132" s="492"/>
      <c r="K132" s="492"/>
      <c r="L132" s="492"/>
      <c r="M132" s="492"/>
      <c r="N132" s="492"/>
      <c r="O132" s="492"/>
      <c r="P132" s="492"/>
      <c r="Q132" s="492"/>
      <c r="R132" s="492"/>
      <c r="S132" s="492"/>
      <c r="T132" s="492"/>
      <c r="U132" s="492"/>
      <c r="V132" s="492"/>
      <c r="W132" s="492"/>
      <c r="X132" s="492"/>
      <c r="Y132" s="492"/>
      <c r="Z132" s="492"/>
      <c r="AA132" s="492"/>
      <c r="AB132" s="492"/>
      <c r="AC132" s="492"/>
      <c r="AD132" s="492"/>
      <c r="AE132" s="492"/>
      <c r="AF132" s="492"/>
      <c r="AG132" s="492"/>
      <c r="AH132" s="492"/>
      <c r="AI132" s="492"/>
      <c r="AJ132" s="492"/>
      <c r="AK132" s="492"/>
      <c r="AL132" s="492"/>
      <c r="AM132" s="492"/>
      <c r="AN132" s="492"/>
      <c r="AO132" s="492"/>
      <c r="AP132" s="492"/>
      <c r="AQ132" s="492"/>
      <c r="AR132" s="492"/>
      <c r="AS132" s="492"/>
      <c r="AT132" s="492"/>
    </row>
    <row r="133" spans="1:46" x14ac:dyDescent="0.25">
      <c r="A133" s="293" t="s">
        <v>336</v>
      </c>
      <c r="B133" s="293"/>
      <c r="C133" s="293"/>
      <c r="D133" s="293"/>
      <c r="E133" s="293"/>
      <c r="F133" s="292" t="s">
        <v>805</v>
      </c>
      <c r="G133" s="143"/>
      <c r="H133" s="143"/>
      <c r="I133" s="305" t="s">
        <v>806</v>
      </c>
      <c r="J133" s="493"/>
      <c r="K133" s="493"/>
      <c r="L133" s="493"/>
      <c r="M133" s="493"/>
      <c r="N133" s="493"/>
      <c r="O133" s="583">
        <v>158.99017684</v>
      </c>
      <c r="P133" s="583">
        <v>158.53812828000002</v>
      </c>
      <c r="Q133" s="583">
        <v>151.40243227999997</v>
      </c>
      <c r="R133" s="583">
        <v>135.87025512</v>
      </c>
      <c r="S133" s="583">
        <v>143.47449371999997</v>
      </c>
      <c r="T133" s="583">
        <v>135.95179547999999</v>
      </c>
      <c r="U133" s="583">
        <v>157.17363999999998</v>
      </c>
      <c r="V133" s="583">
        <v>144.85190771999996</v>
      </c>
      <c r="W133" s="583">
        <v>140.10434056</v>
      </c>
      <c r="X133" s="583">
        <v>125.47989964</v>
      </c>
      <c r="Y133" s="583">
        <v>121.58981252</v>
      </c>
      <c r="Z133" s="583">
        <v>113.05162752</v>
      </c>
      <c r="AA133" s="583">
        <v>176.82442779999997</v>
      </c>
      <c r="AB133" s="583">
        <v>130.33732243999998</v>
      </c>
      <c r="AC133" s="583">
        <v>163.74764419999997</v>
      </c>
      <c r="AD133" s="583">
        <v>129.27340140000001</v>
      </c>
      <c r="AE133" s="583">
        <v>184.87209860000002</v>
      </c>
      <c r="AF133" s="583">
        <v>174.49450127999998</v>
      </c>
      <c r="AG133" s="583">
        <v>177.36008879999994</v>
      </c>
      <c r="AH133" s="493">
        <v>216.75129955999992</v>
      </c>
      <c r="AI133" s="493">
        <v>197.13149147999997</v>
      </c>
      <c r="AJ133" s="493">
        <v>201.30508539999997</v>
      </c>
      <c r="AK133" s="493">
        <v>187.64523783999999</v>
      </c>
      <c r="AL133" s="493">
        <v>202.13625616000002</v>
      </c>
      <c r="AM133" s="493">
        <v>233.37190635999997</v>
      </c>
      <c r="AN133" s="493">
        <v>199.89826816000001</v>
      </c>
      <c r="AO133" s="493">
        <v>276.40732764000001</v>
      </c>
      <c r="AP133" s="493">
        <v>245.81012351999993</v>
      </c>
      <c r="AQ133" s="493">
        <v>243.52170231999997</v>
      </c>
      <c r="AR133" s="493">
        <v>299.80469804000001</v>
      </c>
      <c r="AS133" s="493">
        <v>283.69830345866666</v>
      </c>
      <c r="AT133" s="493">
        <v>327.60342123999999</v>
      </c>
    </row>
    <row r="134" spans="1:46" x14ac:dyDescent="0.25">
      <c r="A134" s="293" t="s">
        <v>337</v>
      </c>
      <c r="B134" s="293"/>
      <c r="C134" s="293"/>
      <c r="D134" s="293"/>
      <c r="E134" s="293"/>
      <c r="F134" s="292" t="s">
        <v>807</v>
      </c>
      <c r="G134" s="143"/>
      <c r="H134" s="143"/>
      <c r="I134" s="305" t="s">
        <v>808</v>
      </c>
      <c r="J134" s="493"/>
      <c r="K134" s="493"/>
      <c r="L134" s="493"/>
      <c r="M134" s="493"/>
      <c r="N134" s="493"/>
      <c r="O134" s="583">
        <v>652.48591824000016</v>
      </c>
      <c r="P134" s="583">
        <v>615.41770031999999</v>
      </c>
      <c r="Q134" s="583">
        <v>604.03593008000007</v>
      </c>
      <c r="R134" s="583">
        <v>583.57532243999992</v>
      </c>
      <c r="S134" s="583">
        <v>580.48447055999986</v>
      </c>
      <c r="T134" s="583">
        <v>525.61545704000002</v>
      </c>
      <c r="U134" s="583">
        <v>582.16715999999985</v>
      </c>
      <c r="V134" s="583">
        <v>622.99616772000002</v>
      </c>
      <c r="W134" s="583">
        <v>645.07253284000012</v>
      </c>
      <c r="X134" s="583">
        <v>702.39490795999984</v>
      </c>
      <c r="Y134" s="583">
        <v>674.6876843199999</v>
      </c>
      <c r="Z134" s="583">
        <v>636.83426844000007</v>
      </c>
      <c r="AA134" s="583">
        <v>661.95054011999969</v>
      </c>
      <c r="AB134" s="583">
        <v>610.37121084000012</v>
      </c>
      <c r="AC134" s="583">
        <v>542.16143592000003</v>
      </c>
      <c r="AD134" s="583">
        <v>551.18410531999984</v>
      </c>
      <c r="AE134" s="583">
        <v>586.99257411999986</v>
      </c>
      <c r="AF134" s="583">
        <v>520.10359207999988</v>
      </c>
      <c r="AG134" s="583">
        <v>442.90608047999996</v>
      </c>
      <c r="AH134" s="493">
        <v>462.82384564</v>
      </c>
      <c r="AI134" s="493">
        <v>340.54228644</v>
      </c>
      <c r="AJ134" s="493">
        <v>359.91631232000009</v>
      </c>
      <c r="AK134" s="493">
        <v>396.04919144000007</v>
      </c>
      <c r="AL134" s="493">
        <v>419.08382748000008</v>
      </c>
      <c r="AM134" s="493">
        <v>444.53538200000003</v>
      </c>
      <c r="AN134" s="493">
        <v>424.61147612000002</v>
      </c>
      <c r="AO134" s="493">
        <v>428.69822912000012</v>
      </c>
      <c r="AP134" s="493">
        <v>384.60915590403948</v>
      </c>
      <c r="AQ134" s="493">
        <v>347.89020154390528</v>
      </c>
      <c r="AR134" s="493">
        <v>340.0190060000001</v>
      </c>
      <c r="AS134" s="493">
        <v>349.27674172975804</v>
      </c>
      <c r="AT134" s="493">
        <v>342.58411098893623</v>
      </c>
    </row>
    <row r="135" spans="1:46" x14ac:dyDescent="0.25">
      <c r="A135" s="319" t="s">
        <v>809</v>
      </c>
      <c r="B135" s="293"/>
      <c r="C135" s="293"/>
      <c r="D135" s="293"/>
      <c r="E135" s="293"/>
      <c r="F135" s="292" t="s">
        <v>810</v>
      </c>
      <c r="G135" s="143"/>
      <c r="H135" s="143"/>
      <c r="I135" s="289" t="s">
        <v>811</v>
      </c>
      <c r="J135" s="493"/>
      <c r="K135" s="493"/>
      <c r="L135" s="493"/>
      <c r="M135" s="493"/>
      <c r="N135" s="493"/>
      <c r="O135" s="583">
        <v>140.16251458698426</v>
      </c>
      <c r="P135" s="583">
        <v>144.36168882803159</v>
      </c>
      <c r="Q135" s="583">
        <v>117.48072087011728</v>
      </c>
      <c r="R135" s="583">
        <v>99.844953966517622</v>
      </c>
      <c r="S135" s="583">
        <v>92.359063350668123</v>
      </c>
      <c r="T135" s="583">
        <v>81.458860459821963</v>
      </c>
      <c r="U135" s="583">
        <v>73.154503962008462</v>
      </c>
      <c r="V135" s="583">
        <v>78.275718751574047</v>
      </c>
      <c r="W135" s="583">
        <v>81.785655848737747</v>
      </c>
      <c r="X135" s="583">
        <v>82.494145890744804</v>
      </c>
      <c r="Y135" s="583">
        <v>87.560150559712483</v>
      </c>
      <c r="Z135" s="583">
        <v>73.501377084680698</v>
      </c>
      <c r="AA135" s="583">
        <v>74.25876360746048</v>
      </c>
      <c r="AB135" s="583">
        <v>72.910030535947882</v>
      </c>
      <c r="AC135" s="583">
        <v>71.143458177235686</v>
      </c>
      <c r="AD135" s="583">
        <v>60.278210361625526</v>
      </c>
      <c r="AE135" s="583">
        <v>78.018823413102155</v>
      </c>
      <c r="AF135" s="583">
        <v>76.250651883264652</v>
      </c>
      <c r="AG135" s="583">
        <v>74.074851072471873</v>
      </c>
      <c r="AH135" s="493">
        <v>78.444382488491939</v>
      </c>
      <c r="AI135" s="493">
        <v>89.955979361742891</v>
      </c>
      <c r="AJ135" s="493">
        <v>76.278554894394361</v>
      </c>
      <c r="AK135" s="493">
        <v>56.272977983529557</v>
      </c>
      <c r="AL135" s="493">
        <v>50.852940394149705</v>
      </c>
      <c r="AM135" s="493">
        <v>57.326968666604486</v>
      </c>
      <c r="AN135" s="493">
        <v>55.442623246196014</v>
      </c>
      <c r="AO135" s="493">
        <v>64.559376631274816</v>
      </c>
      <c r="AP135" s="493">
        <v>66.629866668082926</v>
      </c>
      <c r="AQ135" s="493">
        <v>56.997485547972907</v>
      </c>
      <c r="AR135" s="493">
        <v>64.017796287961801</v>
      </c>
      <c r="AS135" s="493">
        <v>60.668983817807344</v>
      </c>
      <c r="AT135" s="493">
        <v>58.504254882328496</v>
      </c>
    </row>
    <row r="136" spans="1:46" x14ac:dyDescent="0.25">
      <c r="A136" s="284" t="s">
        <v>601</v>
      </c>
      <c r="B136" s="143"/>
      <c r="C136" s="293"/>
      <c r="D136" s="293"/>
      <c r="E136" s="293"/>
      <c r="F136" s="284" t="s">
        <v>602</v>
      </c>
      <c r="G136" s="143"/>
      <c r="H136" s="143"/>
      <c r="I136" s="305" t="s">
        <v>812</v>
      </c>
      <c r="J136" s="492"/>
      <c r="K136" s="492"/>
      <c r="L136" s="492"/>
      <c r="M136" s="492"/>
      <c r="N136" s="492"/>
      <c r="O136" s="492"/>
      <c r="P136" s="492"/>
      <c r="Q136" s="492"/>
      <c r="R136" s="492"/>
      <c r="S136" s="492"/>
      <c r="T136" s="492"/>
      <c r="U136" s="492"/>
      <c r="V136" s="492"/>
      <c r="W136" s="492"/>
      <c r="X136" s="492"/>
      <c r="Y136" s="492"/>
      <c r="Z136" s="492"/>
      <c r="AA136" s="492"/>
      <c r="AB136" s="492"/>
      <c r="AC136" s="492"/>
      <c r="AD136" s="492"/>
      <c r="AE136" s="492"/>
      <c r="AF136" s="492"/>
      <c r="AG136" s="492"/>
      <c r="AH136" s="492"/>
      <c r="AI136" s="492"/>
      <c r="AJ136" s="492"/>
      <c r="AK136" s="492"/>
      <c r="AL136" s="492"/>
      <c r="AM136" s="492"/>
      <c r="AN136" s="492"/>
      <c r="AO136" s="492"/>
      <c r="AP136" s="492"/>
      <c r="AQ136" s="492"/>
      <c r="AR136" s="492"/>
      <c r="AS136" s="492"/>
      <c r="AT136" s="492"/>
    </row>
    <row r="137" spans="1:46" x14ac:dyDescent="0.25">
      <c r="A137" s="284" t="s">
        <v>603</v>
      </c>
      <c r="B137" s="143"/>
      <c r="C137" s="293"/>
      <c r="D137" s="293"/>
      <c r="E137" s="284" t="s">
        <v>604</v>
      </c>
      <c r="F137" s="143"/>
      <c r="G137" s="143"/>
      <c r="H137" s="143"/>
      <c r="I137" s="305" t="s">
        <v>813</v>
      </c>
      <c r="J137" s="492"/>
      <c r="K137" s="492"/>
      <c r="L137" s="492"/>
      <c r="M137" s="492"/>
      <c r="N137" s="492"/>
      <c r="O137" s="492"/>
      <c r="P137" s="492"/>
      <c r="Q137" s="492"/>
      <c r="R137" s="492"/>
      <c r="S137" s="492"/>
      <c r="T137" s="492"/>
      <c r="U137" s="492"/>
      <c r="V137" s="492"/>
      <c r="W137" s="492"/>
      <c r="X137" s="492"/>
      <c r="Y137" s="492"/>
      <c r="Z137" s="492"/>
      <c r="AA137" s="492"/>
      <c r="AB137" s="492"/>
      <c r="AC137" s="492"/>
      <c r="AD137" s="492"/>
      <c r="AE137" s="492"/>
      <c r="AF137" s="492"/>
      <c r="AG137" s="492"/>
      <c r="AH137" s="492"/>
      <c r="AI137" s="492"/>
      <c r="AJ137" s="492"/>
      <c r="AK137" s="492"/>
      <c r="AL137" s="492"/>
      <c r="AM137" s="492"/>
      <c r="AN137" s="492"/>
      <c r="AO137" s="492"/>
      <c r="AP137" s="492"/>
      <c r="AQ137" s="492"/>
      <c r="AR137" s="492"/>
      <c r="AS137" s="492"/>
      <c r="AT137" s="492"/>
    </row>
    <row r="138" spans="1:46" x14ac:dyDescent="0.25">
      <c r="A138" s="284" t="s">
        <v>605</v>
      </c>
      <c r="B138" s="143"/>
      <c r="C138" s="293"/>
      <c r="D138" s="293"/>
      <c r="E138" s="284" t="s">
        <v>606</v>
      </c>
      <c r="F138" s="143"/>
      <c r="G138" s="143"/>
      <c r="H138" s="143"/>
      <c r="I138" s="305" t="s">
        <v>814</v>
      </c>
      <c r="J138" s="493"/>
      <c r="K138" s="493"/>
      <c r="L138" s="493"/>
      <c r="M138" s="493"/>
      <c r="N138" s="493"/>
      <c r="O138" s="583">
        <v>77.100433199999998</v>
      </c>
      <c r="P138" s="583">
        <v>139.51222214999999</v>
      </c>
      <c r="Q138" s="583">
        <v>133.21108710000004</v>
      </c>
      <c r="R138" s="583">
        <v>132.21764009999998</v>
      </c>
      <c r="S138" s="583">
        <v>186.09843210000003</v>
      </c>
      <c r="T138" s="583">
        <v>144.47372205000005</v>
      </c>
      <c r="U138" s="583">
        <v>143.62004999999996</v>
      </c>
      <c r="V138" s="583">
        <v>177.56353334999997</v>
      </c>
      <c r="W138" s="583">
        <v>206.12004315000001</v>
      </c>
      <c r="X138" s="583">
        <v>225.16264154999999</v>
      </c>
      <c r="Y138" s="583">
        <v>334.52604045000004</v>
      </c>
      <c r="Z138" s="583">
        <v>0</v>
      </c>
      <c r="AA138" s="583">
        <v>272.27456025000004</v>
      </c>
      <c r="AB138" s="583">
        <v>192.87639525</v>
      </c>
      <c r="AC138" s="583">
        <v>211.41826439999997</v>
      </c>
      <c r="AD138" s="583">
        <v>295.68061950000009</v>
      </c>
      <c r="AE138" s="583">
        <v>447.42160574999991</v>
      </c>
      <c r="AF138" s="583">
        <v>306.46983990000007</v>
      </c>
      <c r="AG138" s="583">
        <v>271.48101224999994</v>
      </c>
      <c r="AH138" s="493">
        <v>334.12503809999998</v>
      </c>
      <c r="AI138" s="493">
        <v>288.22337879999998</v>
      </c>
      <c r="AJ138" s="493">
        <v>193.178223</v>
      </c>
      <c r="AK138" s="493">
        <v>181.36396635</v>
      </c>
      <c r="AL138" s="493">
        <v>212.82209130000004</v>
      </c>
      <c r="AM138" s="493">
        <v>216.92253135000001</v>
      </c>
      <c r="AN138" s="493">
        <v>157.55518799999996</v>
      </c>
      <c r="AO138" s="493">
        <v>90.815162550000025</v>
      </c>
      <c r="AP138" s="493">
        <v>85.175948550000001</v>
      </c>
      <c r="AQ138" s="493">
        <v>46.434066000000009</v>
      </c>
      <c r="AR138" s="493">
        <v>180.58779689999997</v>
      </c>
      <c r="AS138" s="493">
        <v>0</v>
      </c>
      <c r="AT138" s="493">
        <v>279.55521089999996</v>
      </c>
    </row>
    <row r="139" spans="1:46" x14ac:dyDescent="0.25">
      <c r="A139" s="293"/>
      <c r="B139" s="293"/>
      <c r="C139" s="293"/>
      <c r="D139" s="293"/>
      <c r="E139" s="293"/>
      <c r="F139" s="293"/>
      <c r="G139" s="292"/>
      <c r="H139" s="292"/>
      <c r="I139" s="289"/>
      <c r="J139" s="492"/>
      <c r="K139" s="492"/>
      <c r="L139" s="492"/>
      <c r="M139" s="492"/>
      <c r="N139" s="492"/>
      <c r="O139" s="492"/>
      <c r="P139" s="492"/>
      <c r="Q139" s="492"/>
      <c r="R139" s="492"/>
      <c r="S139" s="492"/>
      <c r="T139" s="492"/>
      <c r="U139" s="492"/>
      <c r="V139" s="492"/>
      <c r="W139" s="492"/>
      <c r="X139" s="492"/>
      <c r="Y139" s="492"/>
      <c r="Z139" s="492"/>
      <c r="AA139" s="492"/>
      <c r="AB139" s="492"/>
      <c r="AC139" s="492"/>
      <c r="AD139" s="492"/>
      <c r="AE139" s="492"/>
      <c r="AF139" s="492"/>
      <c r="AG139" s="492"/>
      <c r="AH139" s="492"/>
      <c r="AI139" s="492"/>
      <c r="AJ139" s="492"/>
      <c r="AK139" s="492"/>
      <c r="AL139" s="492"/>
      <c r="AM139" s="492"/>
      <c r="AN139" s="492"/>
      <c r="AO139" s="492"/>
      <c r="AP139" s="492"/>
      <c r="AQ139" s="492"/>
      <c r="AR139" s="492"/>
      <c r="AS139" s="492"/>
      <c r="AT139" s="492"/>
    </row>
    <row r="140" spans="1:46" x14ac:dyDescent="0.25">
      <c r="A140" s="288" t="s">
        <v>290</v>
      </c>
      <c r="B140" s="288"/>
      <c r="C140" s="288"/>
      <c r="D140" s="288" t="s">
        <v>59</v>
      </c>
      <c r="E140" s="288"/>
      <c r="F140" s="288"/>
      <c r="G140" s="287"/>
      <c r="H140" s="287"/>
      <c r="I140" s="289" t="s">
        <v>815</v>
      </c>
      <c r="J140" s="491">
        <f t="shared" ref="J140:AP140" si="27">SUM(J142:J176)</f>
        <v>0</v>
      </c>
      <c r="K140" s="491">
        <f t="shared" si="27"/>
        <v>0</v>
      </c>
      <c r="L140" s="491">
        <f t="shared" si="27"/>
        <v>0</v>
      </c>
      <c r="M140" s="491">
        <f t="shared" si="27"/>
        <v>0</v>
      </c>
      <c r="N140" s="491">
        <f t="shared" si="27"/>
        <v>0</v>
      </c>
      <c r="O140" s="491">
        <f t="shared" si="27"/>
        <v>27496.780024770895</v>
      </c>
      <c r="P140" s="491">
        <f t="shared" si="27"/>
        <v>23516.769643771753</v>
      </c>
      <c r="Q140" s="491">
        <f t="shared" si="27"/>
        <v>26177.660165372658</v>
      </c>
      <c r="R140" s="491">
        <f t="shared" si="27"/>
        <v>22931.611630836091</v>
      </c>
      <c r="S140" s="491">
        <f t="shared" si="27"/>
        <v>20306.730936012187</v>
      </c>
      <c r="T140" s="491">
        <f t="shared" si="27"/>
        <v>17009.06029526257</v>
      </c>
      <c r="U140" s="491">
        <f t="shared" si="27"/>
        <v>28962.373149939165</v>
      </c>
      <c r="V140" s="491">
        <f t="shared" si="27"/>
        <v>33681.934445460371</v>
      </c>
      <c r="W140" s="491">
        <f t="shared" si="27"/>
        <v>28028.039805322405</v>
      </c>
      <c r="X140" s="491">
        <f t="shared" si="27"/>
        <v>27192.925470539434</v>
      </c>
      <c r="Y140" s="491">
        <f t="shared" si="27"/>
        <v>32304.561833346139</v>
      </c>
      <c r="Z140" s="491">
        <f t="shared" si="27"/>
        <v>35634.467151745259</v>
      </c>
      <c r="AA140" s="491">
        <f t="shared" si="27"/>
        <v>30982.294556613153</v>
      </c>
      <c r="AB140" s="491">
        <f t="shared" si="27"/>
        <v>40869.703410162772</v>
      </c>
      <c r="AC140" s="491">
        <f t="shared" si="27"/>
        <v>33346.287294907634</v>
      </c>
      <c r="AD140" s="491">
        <f t="shared" si="27"/>
        <v>28858.330179093282</v>
      </c>
      <c r="AE140" s="491">
        <f t="shared" si="27"/>
        <v>35494.708907515102</v>
      </c>
      <c r="AF140" s="491">
        <f t="shared" si="27"/>
        <v>33791.195115995579</v>
      </c>
      <c r="AG140" s="491">
        <f t="shared" si="27"/>
        <v>32817.71401140446</v>
      </c>
      <c r="AH140" s="491">
        <f t="shared" si="27"/>
        <v>35587.626106698212</v>
      </c>
      <c r="AI140" s="491">
        <f t="shared" si="27"/>
        <v>37396.797492489924</v>
      </c>
      <c r="AJ140" s="491">
        <f t="shared" si="27"/>
        <v>38390.508608820361</v>
      </c>
      <c r="AK140" s="491">
        <f t="shared" si="27"/>
        <v>26944.547684613015</v>
      </c>
      <c r="AL140" s="491">
        <f t="shared" si="27"/>
        <v>44999.791754847851</v>
      </c>
      <c r="AM140" s="491">
        <f t="shared" si="27"/>
        <v>31711.269092490555</v>
      </c>
      <c r="AN140" s="491">
        <f t="shared" si="27"/>
        <v>37275.363091377571</v>
      </c>
      <c r="AO140" s="491">
        <f t="shared" si="27"/>
        <v>37696.347860984817</v>
      </c>
      <c r="AP140" s="491">
        <f t="shared" si="27"/>
        <v>35155.385893357001</v>
      </c>
      <c r="AQ140" s="491">
        <f t="shared" ref="AQ140" si="28">SUM(AQ142:AQ176)</f>
        <v>47395.527804358411</v>
      </c>
      <c r="AR140" s="491">
        <f t="shared" ref="AR140:AS140" si="29">SUM(AR142:AR176)</f>
        <v>35138.937756195512</v>
      </c>
      <c r="AS140" s="491">
        <f t="shared" si="29"/>
        <v>42867.807001085595</v>
      </c>
      <c r="AT140" s="491">
        <f t="shared" ref="AT140" si="30">SUM(AT142:AT176)</f>
        <v>42179.215491356023</v>
      </c>
    </row>
    <row r="141" spans="1:46" x14ac:dyDescent="0.25">
      <c r="A141" s="283" t="s">
        <v>291</v>
      </c>
      <c r="B141" s="283"/>
      <c r="C141" s="283"/>
      <c r="D141" s="283"/>
      <c r="E141" s="283" t="s">
        <v>292</v>
      </c>
      <c r="F141" s="283"/>
      <c r="G141" s="284"/>
      <c r="H141" s="284"/>
      <c r="I141" s="289" t="s">
        <v>816</v>
      </c>
      <c r="J141" s="490"/>
      <c r="K141" s="490"/>
      <c r="L141" s="490"/>
      <c r="M141" s="490"/>
      <c r="N141" s="490"/>
      <c r="O141" s="490"/>
      <c r="P141" s="490"/>
      <c r="Q141" s="490"/>
      <c r="R141" s="490"/>
      <c r="S141" s="490"/>
      <c r="T141" s="490"/>
      <c r="U141" s="490"/>
      <c r="V141" s="490"/>
      <c r="W141" s="490"/>
      <c r="X141" s="490"/>
      <c r="Y141" s="490"/>
      <c r="Z141" s="490"/>
      <c r="AA141" s="490"/>
      <c r="AB141" s="490"/>
      <c r="AC141" s="490"/>
      <c r="AD141" s="490"/>
      <c r="AE141" s="490"/>
      <c r="AF141" s="490"/>
      <c r="AG141" s="490"/>
      <c r="AH141" s="490"/>
      <c r="AI141" s="490"/>
      <c r="AJ141" s="490"/>
      <c r="AK141" s="490"/>
      <c r="AL141" s="490"/>
      <c r="AM141" s="490"/>
      <c r="AN141" s="490"/>
      <c r="AO141" s="490"/>
      <c r="AP141" s="490"/>
      <c r="AQ141" s="490"/>
      <c r="AR141" s="490"/>
      <c r="AS141" s="490"/>
      <c r="AT141" s="490"/>
    </row>
    <row r="142" spans="1:46" x14ac:dyDescent="0.25">
      <c r="A142" s="283" t="s">
        <v>293</v>
      </c>
      <c r="B142" s="283"/>
      <c r="C142" s="283"/>
      <c r="D142" s="283"/>
      <c r="E142" s="283"/>
      <c r="F142" s="284" t="s">
        <v>294</v>
      </c>
      <c r="G142" s="283"/>
      <c r="H142" s="283"/>
      <c r="I142" s="297" t="s">
        <v>817</v>
      </c>
      <c r="J142" s="493"/>
      <c r="K142" s="493"/>
      <c r="L142" s="493"/>
      <c r="M142" s="493"/>
      <c r="N142" s="493"/>
      <c r="O142" s="583">
        <v>306.90778591994655</v>
      </c>
      <c r="P142" s="583">
        <v>238.29198065339102</v>
      </c>
      <c r="Q142" s="583">
        <v>534.15753737329817</v>
      </c>
      <c r="R142" s="583">
        <v>428.57295235955229</v>
      </c>
      <c r="S142" s="583">
        <v>375.23935492217123</v>
      </c>
      <c r="T142" s="583">
        <v>396.2036256081916</v>
      </c>
      <c r="U142" s="583">
        <v>461.1688843277725</v>
      </c>
      <c r="V142" s="583">
        <v>475.03766638506477</v>
      </c>
      <c r="W142" s="583">
        <v>356.70262796203781</v>
      </c>
      <c r="X142" s="583">
        <v>472.6180996489494</v>
      </c>
      <c r="Y142" s="583">
        <v>382.68763351945103</v>
      </c>
      <c r="Z142" s="583">
        <v>438.06826351601359</v>
      </c>
      <c r="AA142" s="583">
        <v>329.42881585513135</v>
      </c>
      <c r="AB142" s="583">
        <v>431.57797040759345</v>
      </c>
      <c r="AC142" s="583">
        <v>332.9017675220154</v>
      </c>
      <c r="AD142" s="583">
        <v>376.30273761145673</v>
      </c>
      <c r="AE142" s="583">
        <v>315.51144574200043</v>
      </c>
      <c r="AF142" s="583">
        <v>350.07006222842904</v>
      </c>
      <c r="AG142" s="583">
        <v>320.10697976480486</v>
      </c>
      <c r="AH142" s="493">
        <v>289.08611446901421</v>
      </c>
      <c r="AI142" s="493">
        <v>312.08115474862637</v>
      </c>
      <c r="AJ142" s="493">
        <v>324.85566272164067</v>
      </c>
      <c r="AK142" s="493">
        <v>247.17770868768159</v>
      </c>
      <c r="AL142" s="493">
        <v>265.19412374429436</v>
      </c>
      <c r="AM142" s="493">
        <v>305.16424460557062</v>
      </c>
      <c r="AN142" s="493">
        <v>292.55605197701306</v>
      </c>
      <c r="AO142" s="493">
        <v>306.51875755286466</v>
      </c>
      <c r="AP142" s="493">
        <v>306.51875755286466</v>
      </c>
      <c r="AQ142" s="493">
        <v>277.9026389924378</v>
      </c>
      <c r="AR142" s="493">
        <v>316.32856674181897</v>
      </c>
      <c r="AS142" s="493">
        <v>257.79994911876298</v>
      </c>
      <c r="AT142" s="493">
        <v>306.61838958863643</v>
      </c>
    </row>
    <row r="143" spans="1:46" x14ac:dyDescent="0.25">
      <c r="A143" s="283" t="s">
        <v>295</v>
      </c>
      <c r="B143" s="283"/>
      <c r="C143" s="283"/>
      <c r="D143" s="283"/>
      <c r="E143" s="283"/>
      <c r="F143" s="284" t="s">
        <v>296</v>
      </c>
      <c r="G143" s="283"/>
      <c r="H143" s="283"/>
      <c r="I143" s="297" t="s">
        <v>818</v>
      </c>
      <c r="J143" s="493"/>
      <c r="K143" s="493"/>
      <c r="L143" s="493"/>
      <c r="M143" s="493"/>
      <c r="N143" s="493"/>
      <c r="O143" s="583">
        <v>261.59124431762785</v>
      </c>
      <c r="P143" s="583">
        <v>225.86120377157266</v>
      </c>
      <c r="Q143" s="583">
        <v>387.74021298160511</v>
      </c>
      <c r="R143" s="583">
        <v>278.88107004436353</v>
      </c>
      <c r="S143" s="583">
        <v>345.26177053885493</v>
      </c>
      <c r="T143" s="583">
        <v>311.13152619763451</v>
      </c>
      <c r="U143" s="583">
        <v>416.42896166250739</v>
      </c>
      <c r="V143" s="583">
        <v>450.84712251881336</v>
      </c>
      <c r="W143" s="583">
        <v>363.81926476540815</v>
      </c>
      <c r="X143" s="583">
        <v>444.13397470806456</v>
      </c>
      <c r="Y143" s="583">
        <v>399.12656788468138</v>
      </c>
      <c r="Z143" s="583">
        <v>400.98593069839887</v>
      </c>
      <c r="AA143" s="583">
        <v>375.95918950284511</v>
      </c>
      <c r="AB143" s="583">
        <v>439.80380148079132</v>
      </c>
      <c r="AC143" s="583">
        <v>368.13222031257794</v>
      </c>
      <c r="AD143" s="583">
        <v>386.69367191720175</v>
      </c>
      <c r="AE143" s="583">
        <v>359.04253163629153</v>
      </c>
      <c r="AF143" s="583">
        <v>333.71323462063901</v>
      </c>
      <c r="AG143" s="583">
        <v>325.3899954343762</v>
      </c>
      <c r="AH143" s="493">
        <v>279.7529274183982</v>
      </c>
      <c r="AI143" s="493">
        <v>287.49328275730085</v>
      </c>
      <c r="AJ143" s="493">
        <v>303.44119255745665</v>
      </c>
      <c r="AK143" s="493">
        <v>246.39346448174823</v>
      </c>
      <c r="AL143" s="493">
        <v>257.38472311659029</v>
      </c>
      <c r="AM143" s="493">
        <v>259.67714480031145</v>
      </c>
      <c r="AN143" s="493">
        <v>214.30522417001032</v>
      </c>
      <c r="AO143" s="493">
        <v>211.19549118717396</v>
      </c>
      <c r="AP143" s="493">
        <v>218.51501783004844</v>
      </c>
      <c r="AQ143" s="493">
        <v>200.05700916766099</v>
      </c>
      <c r="AR143" s="493">
        <v>198.52418595029422</v>
      </c>
      <c r="AS143" s="493">
        <v>194.65423679086274</v>
      </c>
      <c r="AT143" s="493">
        <v>190.28934470432083</v>
      </c>
    </row>
    <row r="144" spans="1:46" x14ac:dyDescent="0.25">
      <c r="A144" s="330" t="s">
        <v>819</v>
      </c>
      <c r="B144" s="283"/>
      <c r="C144" s="283"/>
      <c r="D144" s="283"/>
      <c r="E144" s="283"/>
      <c r="F144" s="284" t="s">
        <v>820</v>
      </c>
      <c r="G144" s="283"/>
      <c r="H144" s="283"/>
      <c r="I144" s="289" t="s">
        <v>821</v>
      </c>
      <c r="J144" s="493"/>
      <c r="K144" s="493"/>
      <c r="L144" s="493"/>
      <c r="M144" s="493"/>
      <c r="N144" s="493"/>
      <c r="O144" s="583">
        <v>4.1417107667594237</v>
      </c>
      <c r="P144" s="583">
        <v>4.3519397231455033</v>
      </c>
      <c r="Q144" s="583">
        <v>4.3953728617722652</v>
      </c>
      <c r="R144" s="583">
        <v>3.7208769209638088</v>
      </c>
      <c r="S144" s="583">
        <v>3.0875585206414304</v>
      </c>
      <c r="T144" s="583">
        <v>2.8028175791011405</v>
      </c>
      <c r="U144" s="583">
        <v>3.0378478154998474</v>
      </c>
      <c r="V144" s="583">
        <v>2.7854422637434579</v>
      </c>
      <c r="W144" s="583">
        <v>2.6500600273954742</v>
      </c>
      <c r="X144" s="583">
        <v>2.4577368124138559</v>
      </c>
      <c r="Y144" s="583">
        <v>2.4484363324091212</v>
      </c>
      <c r="Z144" s="583">
        <v>2.4641894710217911</v>
      </c>
      <c r="AA144" s="583">
        <v>0</v>
      </c>
      <c r="AB144" s="583">
        <v>5.9993451788678067</v>
      </c>
      <c r="AC144" s="583">
        <v>7.8366380095704846</v>
      </c>
      <c r="AD144" s="583">
        <v>9.5859326441353492</v>
      </c>
      <c r="AE144" s="583">
        <v>6.5630078247361245</v>
      </c>
      <c r="AF144" s="583">
        <v>6.0694386635546476</v>
      </c>
      <c r="AG144" s="583">
        <v>6.079902991001835</v>
      </c>
      <c r="AH144" s="493">
        <v>7.735027948123415</v>
      </c>
      <c r="AI144" s="493">
        <v>6.1378172756824787</v>
      </c>
      <c r="AJ144" s="493">
        <v>6.4988623214476569</v>
      </c>
      <c r="AK144" s="493">
        <v>3.8519848503328729</v>
      </c>
      <c r="AL144" s="493">
        <v>5.6407874707783128</v>
      </c>
      <c r="AM144" s="493">
        <v>4.9111869584069243</v>
      </c>
      <c r="AN144" s="493">
        <v>4.6691169899116112</v>
      </c>
      <c r="AO144" s="493">
        <v>4.7539151205594257</v>
      </c>
      <c r="AP144" s="493">
        <v>4.0676092180705394</v>
      </c>
      <c r="AQ144" s="493">
        <v>4.5412446594279139</v>
      </c>
      <c r="AR144" s="493">
        <v>3.2508468317943162</v>
      </c>
      <c r="AS144" s="493">
        <v>3.230577347132837</v>
      </c>
      <c r="AT144" s="493">
        <v>3.4643791923371201</v>
      </c>
    </row>
    <row r="145" spans="1:46" x14ac:dyDescent="0.25">
      <c r="A145" s="330" t="s">
        <v>822</v>
      </c>
      <c r="B145" s="283"/>
      <c r="C145" s="283"/>
      <c r="D145" s="283"/>
      <c r="E145" s="283"/>
      <c r="F145" s="284" t="s">
        <v>823</v>
      </c>
      <c r="G145" s="283"/>
      <c r="H145" s="283"/>
      <c r="I145" s="289" t="s">
        <v>824</v>
      </c>
      <c r="J145" s="493"/>
      <c r="K145" s="493"/>
      <c r="L145" s="493"/>
      <c r="M145" s="493"/>
      <c r="N145" s="493"/>
      <c r="O145" s="583">
        <v>40.690531692198761</v>
      </c>
      <c r="P145" s="583">
        <v>32.889985173131457</v>
      </c>
      <c r="Q145" s="583">
        <v>43.205561849537318</v>
      </c>
      <c r="R145" s="583">
        <v>37.729899838898248</v>
      </c>
      <c r="S145" s="583">
        <v>45.622390655056108</v>
      </c>
      <c r="T145" s="583">
        <v>44.172041050596903</v>
      </c>
      <c r="U145" s="583">
        <v>51.645551326249773</v>
      </c>
      <c r="V145" s="583">
        <v>52.160464876941532</v>
      </c>
      <c r="W145" s="583">
        <v>56.354297225564288</v>
      </c>
      <c r="X145" s="583">
        <v>54.403867495474103</v>
      </c>
      <c r="Y145" s="583">
        <v>58.002311139402771</v>
      </c>
      <c r="Z145" s="583">
        <v>55.037868981898505</v>
      </c>
      <c r="AA145" s="583">
        <v>55.625420438815638</v>
      </c>
      <c r="AB145" s="583">
        <v>53.808810121580343</v>
      </c>
      <c r="AC145" s="583">
        <v>47.393035195492288</v>
      </c>
      <c r="AD145" s="583">
        <v>22.663031839717505</v>
      </c>
      <c r="AE145" s="583">
        <v>45.827191320134723</v>
      </c>
      <c r="AF145" s="583">
        <v>41.917417787076324</v>
      </c>
      <c r="AG145" s="583">
        <v>43.238898825447066</v>
      </c>
      <c r="AH145" s="493">
        <v>41.818967937156295</v>
      </c>
      <c r="AI145" s="493">
        <v>39.994240015312982</v>
      </c>
      <c r="AJ145" s="493">
        <v>36.156358894179249</v>
      </c>
      <c r="AK145" s="493">
        <v>38.381576549170845</v>
      </c>
      <c r="AL145" s="493">
        <v>36.196564612449613</v>
      </c>
      <c r="AM145" s="493">
        <v>35.754987311362399</v>
      </c>
      <c r="AN145" s="493">
        <v>35.911421325688771</v>
      </c>
      <c r="AO145" s="493">
        <v>34.776471881806366</v>
      </c>
      <c r="AP145" s="493">
        <v>35.789421501960931</v>
      </c>
      <c r="AQ145" s="493">
        <v>36.834907806707548</v>
      </c>
      <c r="AR145" s="493">
        <v>36.433674703173914</v>
      </c>
      <c r="AS145" s="493">
        <v>33.723214228257504</v>
      </c>
      <c r="AT145" s="493">
        <v>36.376913611642372</v>
      </c>
    </row>
    <row r="146" spans="1:46" x14ac:dyDescent="0.25">
      <c r="A146" s="283" t="s">
        <v>297</v>
      </c>
      <c r="B146" s="283"/>
      <c r="C146" s="283"/>
      <c r="D146" s="283"/>
      <c r="E146" s="283"/>
      <c r="F146" s="284" t="s">
        <v>298</v>
      </c>
      <c r="G146" s="283"/>
      <c r="H146" s="283"/>
      <c r="I146" s="297" t="s">
        <v>825</v>
      </c>
      <c r="J146" s="490"/>
      <c r="K146" s="490"/>
      <c r="L146" s="490"/>
      <c r="M146" s="490"/>
      <c r="N146" s="490"/>
      <c r="O146" s="490"/>
      <c r="P146" s="490"/>
      <c r="Q146" s="490"/>
      <c r="R146" s="490"/>
      <c r="S146" s="490"/>
      <c r="T146" s="490"/>
      <c r="U146" s="490"/>
      <c r="V146" s="490"/>
      <c r="W146" s="490"/>
      <c r="X146" s="490"/>
      <c r="Y146" s="490"/>
      <c r="Z146" s="490"/>
      <c r="AA146" s="490"/>
      <c r="AB146" s="490"/>
      <c r="AC146" s="490"/>
      <c r="AD146" s="490"/>
      <c r="AE146" s="490"/>
      <c r="AF146" s="490"/>
      <c r="AG146" s="490"/>
      <c r="AH146" s="490"/>
      <c r="AI146" s="490"/>
      <c r="AJ146" s="490"/>
      <c r="AK146" s="490"/>
      <c r="AL146" s="490"/>
      <c r="AM146" s="490"/>
      <c r="AN146" s="490"/>
      <c r="AO146" s="490"/>
      <c r="AP146" s="490"/>
      <c r="AQ146" s="490"/>
      <c r="AR146" s="490"/>
      <c r="AS146" s="490"/>
      <c r="AT146" s="490"/>
    </row>
    <row r="147" spans="1:46" x14ac:dyDescent="0.25">
      <c r="A147" s="283" t="s">
        <v>299</v>
      </c>
      <c r="B147" s="283"/>
      <c r="C147" s="283"/>
      <c r="D147" s="283"/>
      <c r="E147" s="283"/>
      <c r="F147" s="283"/>
      <c r="G147" s="284" t="s">
        <v>300</v>
      </c>
      <c r="H147" s="284"/>
      <c r="I147" s="289" t="s">
        <v>826</v>
      </c>
      <c r="J147" s="493"/>
      <c r="K147" s="493"/>
      <c r="L147" s="493"/>
      <c r="M147" s="493"/>
      <c r="N147" s="493"/>
      <c r="O147" s="583">
        <v>376.79026333724534</v>
      </c>
      <c r="P147" s="583">
        <v>437.13874533059754</v>
      </c>
      <c r="Q147" s="583">
        <v>618.25869535294692</v>
      </c>
      <c r="R147" s="583">
        <v>515.92125282107486</v>
      </c>
      <c r="S147" s="583">
        <v>526.34762124514441</v>
      </c>
      <c r="T147" s="583">
        <v>398.7674772193036</v>
      </c>
      <c r="U147" s="583">
        <v>549.89897588890256</v>
      </c>
      <c r="V147" s="583">
        <v>580.21682382424058</v>
      </c>
      <c r="W147" s="583">
        <v>549.67693624637741</v>
      </c>
      <c r="X147" s="583">
        <v>596.21746811587002</v>
      </c>
      <c r="Y147" s="583">
        <v>686.25095970730479</v>
      </c>
      <c r="Z147" s="583">
        <v>657.37420349110789</v>
      </c>
      <c r="AA147" s="583">
        <v>772.71152606176133</v>
      </c>
      <c r="AB147" s="583">
        <v>767.98001225501719</v>
      </c>
      <c r="AC147" s="583">
        <v>448.96420606535185</v>
      </c>
      <c r="AD147" s="583">
        <v>587.76546353343622</v>
      </c>
      <c r="AE147" s="583">
        <v>543.04472008596542</v>
      </c>
      <c r="AF147" s="583">
        <v>741.69076541971924</v>
      </c>
      <c r="AG147" s="583">
        <v>505.03046527623263</v>
      </c>
      <c r="AH147" s="493">
        <v>481.26717675392746</v>
      </c>
      <c r="AI147" s="493">
        <v>457.57592998680286</v>
      </c>
      <c r="AJ147" s="493">
        <v>485.0496713406381</v>
      </c>
      <c r="AK147" s="493">
        <v>445.07437897815311</v>
      </c>
      <c r="AL147" s="493">
        <v>496.29012198506695</v>
      </c>
      <c r="AM147" s="493">
        <v>564.2577946287621</v>
      </c>
      <c r="AN147" s="493">
        <v>584.5380849257449</v>
      </c>
      <c r="AO147" s="493">
        <v>547.17836805703121</v>
      </c>
      <c r="AP147" s="493">
        <v>656.04811225750939</v>
      </c>
      <c r="AQ147" s="493">
        <v>547.77089506770096</v>
      </c>
      <c r="AR147" s="493">
        <v>567.70860508872897</v>
      </c>
      <c r="AS147" s="493">
        <v>499.35890462817429</v>
      </c>
      <c r="AT147" s="493">
        <v>455.12830186825039</v>
      </c>
    </row>
    <row r="148" spans="1:46" x14ac:dyDescent="0.25">
      <c r="A148" s="283" t="s">
        <v>301</v>
      </c>
      <c r="B148" s="283"/>
      <c r="C148" s="283"/>
      <c r="D148" s="283"/>
      <c r="E148" s="283"/>
      <c r="F148" s="283"/>
      <c r="G148" s="284" t="s">
        <v>302</v>
      </c>
      <c r="H148" s="284"/>
      <c r="I148" s="289" t="s">
        <v>827</v>
      </c>
      <c r="J148" s="493"/>
      <c r="K148" s="493"/>
      <c r="L148" s="493"/>
      <c r="M148" s="493"/>
      <c r="N148" s="493"/>
      <c r="O148" s="583">
        <v>70.878333684955905</v>
      </c>
      <c r="P148" s="583">
        <v>126.56205245890564</v>
      </c>
      <c r="Q148" s="583">
        <v>119.10622875404616</v>
      </c>
      <c r="R148" s="583">
        <v>125.90460347031713</v>
      </c>
      <c r="S148" s="583">
        <v>120.53574833475017</v>
      </c>
      <c r="T148" s="583">
        <v>83.321034198660541</v>
      </c>
      <c r="U148" s="583">
        <v>128.40796739685754</v>
      </c>
      <c r="V148" s="583">
        <v>84.848660340549685</v>
      </c>
      <c r="W148" s="583">
        <v>98.252703729635243</v>
      </c>
      <c r="X148" s="583">
        <v>89.062366776435255</v>
      </c>
      <c r="Y148" s="583">
        <v>85.828033511879909</v>
      </c>
      <c r="Z148" s="583">
        <v>80.264920419887687</v>
      </c>
      <c r="AA148" s="583">
        <v>76.248795722533927</v>
      </c>
      <c r="AB148" s="583">
        <v>86.52274063150827</v>
      </c>
      <c r="AC148" s="583">
        <v>73.328529317578756</v>
      </c>
      <c r="AD148" s="583">
        <v>83.140834798092499</v>
      </c>
      <c r="AE148" s="583">
        <v>95.080422544260159</v>
      </c>
      <c r="AF148" s="583">
        <v>53.700001296235222</v>
      </c>
      <c r="AG148" s="583">
        <v>66.174656553353856</v>
      </c>
      <c r="AH148" s="493">
        <v>57.797515885944186</v>
      </c>
      <c r="AI148" s="493">
        <v>47.755655284537731</v>
      </c>
      <c r="AJ148" s="493">
        <v>52.545231409955647</v>
      </c>
      <c r="AK148" s="493">
        <v>52.547113257177735</v>
      </c>
      <c r="AL148" s="493">
        <v>80.007125680142764</v>
      </c>
      <c r="AM148" s="493">
        <v>82.905392191290915</v>
      </c>
      <c r="AN148" s="493">
        <v>93.416686914118827</v>
      </c>
      <c r="AO148" s="493">
        <v>84.822744615948409</v>
      </c>
      <c r="AP148" s="493">
        <v>99.045064667334628</v>
      </c>
      <c r="AQ148" s="493">
        <v>107.28712780751749</v>
      </c>
      <c r="AR148" s="493">
        <v>88.628621765382718</v>
      </c>
      <c r="AS148" s="493">
        <v>81.04875927802415</v>
      </c>
      <c r="AT148" s="493">
        <v>77.326848503074501</v>
      </c>
    </row>
    <row r="149" spans="1:46" x14ac:dyDescent="0.25">
      <c r="A149" s="283" t="s">
        <v>303</v>
      </c>
      <c r="B149" s="283"/>
      <c r="C149" s="283"/>
      <c r="D149" s="283"/>
      <c r="E149" s="283"/>
      <c r="F149" s="283"/>
      <c r="G149" s="284" t="s">
        <v>304</v>
      </c>
      <c r="H149" s="284"/>
      <c r="I149" s="289" t="s">
        <v>828</v>
      </c>
      <c r="J149" s="493"/>
      <c r="K149" s="493"/>
      <c r="L149" s="493"/>
      <c r="M149" s="493"/>
      <c r="N149" s="493"/>
      <c r="O149" s="583">
        <v>25.638274719999998</v>
      </c>
      <c r="P149" s="583">
        <v>35.193615829999985</v>
      </c>
      <c r="Q149" s="583">
        <v>45.012493209999995</v>
      </c>
      <c r="R149" s="583">
        <v>41.01381932999999</v>
      </c>
      <c r="S149" s="583">
        <v>37.081843809999995</v>
      </c>
      <c r="T149" s="583">
        <v>28.199765039999996</v>
      </c>
      <c r="U149" s="583">
        <v>41.420246999999996</v>
      </c>
      <c r="V149" s="583">
        <v>38.043521779999992</v>
      </c>
      <c r="W149" s="583">
        <v>31.809952189999997</v>
      </c>
      <c r="X149" s="583">
        <v>57.626140249999985</v>
      </c>
      <c r="Y149" s="583">
        <v>60.2610612</v>
      </c>
      <c r="Z149" s="583">
        <v>44.337322509999993</v>
      </c>
      <c r="AA149" s="583">
        <v>63.388645310000001</v>
      </c>
      <c r="AB149" s="583">
        <v>59.068777949999991</v>
      </c>
      <c r="AC149" s="583">
        <v>47.257248779999983</v>
      </c>
      <c r="AD149" s="583">
        <v>54.147638185999988</v>
      </c>
      <c r="AE149" s="583">
        <v>51.398531340000012</v>
      </c>
      <c r="AF149" s="583">
        <v>42.021515869999995</v>
      </c>
      <c r="AG149" s="583">
        <v>40.512274049999995</v>
      </c>
      <c r="AH149" s="493">
        <v>53.711469550000004</v>
      </c>
      <c r="AI149" s="493">
        <v>46.490777189999989</v>
      </c>
      <c r="AJ149" s="493">
        <v>56.262882080000004</v>
      </c>
      <c r="AK149" s="493">
        <v>53.862224099999992</v>
      </c>
      <c r="AL149" s="493">
        <v>53.959786060000013</v>
      </c>
      <c r="AM149" s="493">
        <v>62.575171520000005</v>
      </c>
      <c r="AN149" s="493">
        <v>52.296405852147416</v>
      </c>
      <c r="AO149" s="493">
        <v>56.332711956666643</v>
      </c>
      <c r="AP149" s="493">
        <v>65.193113578389571</v>
      </c>
      <c r="AQ149" s="493">
        <v>60.27868238303963</v>
      </c>
      <c r="AR149" s="493">
        <v>67.558705918513652</v>
      </c>
      <c r="AS149" s="493">
        <v>46.432307159999993</v>
      </c>
      <c r="AT149" s="493">
        <v>74.271684703709354</v>
      </c>
    </row>
    <row r="150" spans="1:46" x14ac:dyDescent="0.25">
      <c r="A150" s="283" t="s">
        <v>305</v>
      </c>
      <c r="B150" s="283"/>
      <c r="C150" s="283"/>
      <c r="D150" s="283"/>
      <c r="E150" s="283"/>
      <c r="F150" s="283"/>
      <c r="G150" s="284" t="s">
        <v>306</v>
      </c>
      <c r="H150" s="284"/>
      <c r="I150" s="289" t="s">
        <v>829</v>
      </c>
      <c r="J150" s="493"/>
      <c r="K150" s="493"/>
      <c r="L150" s="493"/>
      <c r="M150" s="493"/>
      <c r="N150" s="493"/>
      <c r="O150" s="583">
        <v>70.859631300713019</v>
      </c>
      <c r="P150" s="583">
        <v>86.502895697166267</v>
      </c>
      <c r="Q150" s="583">
        <v>83.013199430510141</v>
      </c>
      <c r="R150" s="583">
        <v>89.710131583702292</v>
      </c>
      <c r="S150" s="583">
        <v>85.929940426870701</v>
      </c>
      <c r="T150" s="583">
        <v>71.118263095878177</v>
      </c>
      <c r="U150" s="583">
        <v>90.639049253863746</v>
      </c>
      <c r="V150" s="583">
        <v>89.872630313308079</v>
      </c>
      <c r="W150" s="583">
        <v>83.965866257010049</v>
      </c>
      <c r="X150" s="583">
        <v>92.156294686563555</v>
      </c>
      <c r="Y150" s="583">
        <v>96.0517978648965</v>
      </c>
      <c r="Z150" s="583">
        <v>86.469731194823822</v>
      </c>
      <c r="AA150" s="583">
        <v>121.67058774817775</v>
      </c>
      <c r="AB150" s="583">
        <v>133.72210843543175</v>
      </c>
      <c r="AC150" s="583">
        <v>84.032910119243638</v>
      </c>
      <c r="AD150" s="583">
        <v>149.70858510583184</v>
      </c>
      <c r="AE150" s="583">
        <v>105.088715390348</v>
      </c>
      <c r="AF150" s="583">
        <v>119.31056192498185</v>
      </c>
      <c r="AG150" s="583">
        <v>118.03508498117145</v>
      </c>
      <c r="AH150" s="493">
        <v>136.30619016603362</v>
      </c>
      <c r="AI150" s="493">
        <v>115.9472121476293</v>
      </c>
      <c r="AJ150" s="493">
        <v>134.95333142005532</v>
      </c>
      <c r="AK150" s="493">
        <v>123.10748197043057</v>
      </c>
      <c r="AL150" s="493">
        <v>99.676449460907918</v>
      </c>
      <c r="AM150" s="493">
        <v>136.99077380299232</v>
      </c>
      <c r="AN150" s="493">
        <v>127.47043294378278</v>
      </c>
      <c r="AO150" s="493">
        <v>113.23481043209807</v>
      </c>
      <c r="AP150" s="493">
        <v>100.49299457936843</v>
      </c>
      <c r="AQ150" s="493">
        <v>88.748257147580063</v>
      </c>
      <c r="AR150" s="493">
        <v>105.34805898811497</v>
      </c>
      <c r="AS150" s="493">
        <v>90.852553375060339</v>
      </c>
      <c r="AT150" s="493">
        <v>107.79620780638918</v>
      </c>
    </row>
    <row r="151" spans="1:46" x14ac:dyDescent="0.25">
      <c r="A151" s="283" t="s">
        <v>71</v>
      </c>
      <c r="B151" s="283"/>
      <c r="C151" s="283"/>
      <c r="D151" s="283"/>
      <c r="E151" s="283"/>
      <c r="F151" s="283"/>
      <c r="G151" s="284" t="s">
        <v>307</v>
      </c>
      <c r="H151" s="284"/>
      <c r="I151" s="289" t="s">
        <v>830</v>
      </c>
      <c r="J151" s="493"/>
      <c r="K151" s="493"/>
      <c r="L151" s="493"/>
      <c r="M151" s="493"/>
      <c r="N151" s="493"/>
      <c r="O151" s="583">
        <v>0</v>
      </c>
      <c r="P151" s="583">
        <v>0</v>
      </c>
      <c r="Q151" s="583">
        <v>0</v>
      </c>
      <c r="R151" s="583">
        <v>0</v>
      </c>
      <c r="S151" s="583">
        <v>0</v>
      </c>
      <c r="T151" s="583">
        <v>0</v>
      </c>
      <c r="U151" s="583">
        <v>0</v>
      </c>
      <c r="V151" s="583">
        <v>0</v>
      </c>
      <c r="W151" s="583">
        <v>0</v>
      </c>
      <c r="X151" s="583">
        <v>0</v>
      </c>
      <c r="Y151" s="583">
        <v>0</v>
      </c>
      <c r="Z151" s="583">
        <v>0</v>
      </c>
      <c r="AA151" s="583">
        <v>0</v>
      </c>
      <c r="AB151" s="583">
        <v>0</v>
      </c>
      <c r="AC151" s="583">
        <v>149.94784120648183</v>
      </c>
      <c r="AD151" s="583">
        <v>177.1861543079938</v>
      </c>
      <c r="AE151" s="583">
        <v>213.33375903393838</v>
      </c>
      <c r="AF151" s="583">
        <v>0</v>
      </c>
      <c r="AG151" s="583">
        <v>250.86189849080256</v>
      </c>
      <c r="AH151" s="493">
        <v>268.05551172336232</v>
      </c>
      <c r="AI151" s="493">
        <v>269.61946729246733</v>
      </c>
      <c r="AJ151" s="493">
        <v>326.24045596110005</v>
      </c>
      <c r="AK151" s="493">
        <v>265.36655977938409</v>
      </c>
      <c r="AL151" s="493">
        <v>311.4269823213956</v>
      </c>
      <c r="AM151" s="493">
        <v>392.61685142457617</v>
      </c>
      <c r="AN151" s="493">
        <v>377.22025320770467</v>
      </c>
      <c r="AO151" s="493">
        <v>316.97413637136145</v>
      </c>
      <c r="AP151" s="493">
        <v>439.01039758425833</v>
      </c>
      <c r="AQ151" s="493">
        <v>334.28497402211252</v>
      </c>
      <c r="AR151" s="493">
        <v>369.71466686360804</v>
      </c>
      <c r="AS151" s="493">
        <v>295.44592451560993</v>
      </c>
      <c r="AT151" s="493">
        <v>276.6059833507025</v>
      </c>
    </row>
    <row r="152" spans="1:46" x14ac:dyDescent="0.25">
      <c r="A152" s="143" t="s">
        <v>412</v>
      </c>
      <c r="B152" s="143"/>
      <c r="C152" s="143"/>
      <c r="D152" s="143"/>
      <c r="E152" s="143"/>
      <c r="F152" s="143"/>
      <c r="G152" s="143" t="s">
        <v>413</v>
      </c>
      <c r="H152" s="143"/>
      <c r="I152" s="305" t="s">
        <v>831</v>
      </c>
      <c r="J152" s="490"/>
      <c r="K152" s="490"/>
      <c r="L152" s="490"/>
      <c r="M152" s="490"/>
      <c r="N152" s="490"/>
      <c r="O152" s="490"/>
      <c r="P152" s="490"/>
      <c r="Q152" s="490"/>
      <c r="R152" s="490"/>
      <c r="S152" s="490"/>
      <c r="T152" s="490"/>
      <c r="U152" s="490"/>
      <c r="V152" s="490"/>
      <c r="W152" s="490"/>
      <c r="X152" s="490"/>
      <c r="Y152" s="490"/>
      <c r="Z152" s="490"/>
      <c r="AA152" s="490"/>
      <c r="AB152" s="490"/>
      <c r="AC152" s="490"/>
      <c r="AD152" s="490"/>
      <c r="AE152" s="490"/>
      <c r="AF152" s="490"/>
      <c r="AG152" s="490"/>
      <c r="AH152" s="490"/>
      <c r="AI152" s="490"/>
      <c r="AJ152" s="490"/>
      <c r="AK152" s="490"/>
      <c r="AL152" s="490"/>
      <c r="AM152" s="490"/>
      <c r="AN152" s="490"/>
      <c r="AO152" s="490"/>
      <c r="AP152" s="490"/>
      <c r="AQ152" s="490"/>
      <c r="AR152" s="490"/>
      <c r="AS152" s="490"/>
      <c r="AT152" s="490"/>
    </row>
    <row r="153" spans="1:46" s="139" customFormat="1" x14ac:dyDescent="0.25">
      <c r="A153" s="319" t="s">
        <v>832</v>
      </c>
      <c r="B153" s="283"/>
      <c r="C153" s="283"/>
      <c r="D153" s="283"/>
      <c r="E153" s="283"/>
      <c r="F153" s="283"/>
      <c r="G153" s="284" t="s">
        <v>833</v>
      </c>
      <c r="H153" s="284"/>
      <c r="I153" s="289" t="s">
        <v>834</v>
      </c>
      <c r="J153" s="493"/>
      <c r="K153" s="493"/>
      <c r="L153" s="493"/>
      <c r="M153" s="493"/>
      <c r="N153" s="493"/>
      <c r="O153" s="583">
        <v>24.408163349909731</v>
      </c>
      <c r="P153" s="583">
        <v>26.757240243813399</v>
      </c>
      <c r="Q153" s="583">
        <v>27.197916318140997</v>
      </c>
      <c r="R153" s="583">
        <v>24.173555656294056</v>
      </c>
      <c r="S153" s="583">
        <v>26.688938965481441</v>
      </c>
      <c r="T153" s="583">
        <v>24.959074124175181</v>
      </c>
      <c r="U153" s="583">
        <v>29.714856428212098</v>
      </c>
      <c r="V153" s="583">
        <v>30.128991124835999</v>
      </c>
      <c r="W153" s="583">
        <v>27.547072296560746</v>
      </c>
      <c r="X153" s="583">
        <v>29.879750236100531</v>
      </c>
      <c r="Y153" s="583">
        <v>22.644334832180981</v>
      </c>
      <c r="Z153" s="583">
        <v>21.727056509285994</v>
      </c>
      <c r="AA153" s="583">
        <v>18.339041091558236</v>
      </c>
      <c r="AB153" s="583">
        <v>20.816108036138019</v>
      </c>
      <c r="AC153" s="583">
        <v>20.889341220566308</v>
      </c>
      <c r="AD153" s="583">
        <v>18.565956798268587</v>
      </c>
      <c r="AE153" s="583">
        <v>13.880578428823629</v>
      </c>
      <c r="AF153" s="583">
        <v>13.44033615694009</v>
      </c>
      <c r="AG153" s="583">
        <v>15.819363749164097</v>
      </c>
      <c r="AH153" s="493">
        <v>14.72607161206836</v>
      </c>
      <c r="AI153" s="493">
        <v>15.734197942577582</v>
      </c>
      <c r="AJ153" s="493">
        <v>14.978976603982668</v>
      </c>
      <c r="AK153" s="493">
        <v>12.921813928532671</v>
      </c>
      <c r="AL153" s="493">
        <v>16.65982848999397</v>
      </c>
      <c r="AM153" s="493">
        <v>16.245897863815593</v>
      </c>
      <c r="AN153" s="493">
        <v>14.914003397025965</v>
      </c>
      <c r="AO153" s="493">
        <v>27.061589027455376</v>
      </c>
      <c r="AP153" s="493">
        <v>21.363443127876444</v>
      </c>
      <c r="AQ153" s="493">
        <v>28.245946363609448</v>
      </c>
      <c r="AR153" s="493">
        <v>30.643206489260145</v>
      </c>
      <c r="AS153" s="493">
        <v>35.704088162092489</v>
      </c>
      <c r="AT153" s="493">
        <v>35.928378078422682</v>
      </c>
    </row>
    <row r="154" spans="1:46" x14ac:dyDescent="0.25">
      <c r="A154" s="319" t="s">
        <v>835</v>
      </c>
      <c r="B154" s="283"/>
      <c r="C154" s="283"/>
      <c r="D154" s="283"/>
      <c r="E154" s="283"/>
      <c r="F154" s="283"/>
      <c r="G154" s="284" t="s">
        <v>836</v>
      </c>
      <c r="H154" s="284"/>
      <c r="I154" s="289" t="s">
        <v>837</v>
      </c>
      <c r="J154" s="493"/>
      <c r="K154" s="493"/>
      <c r="L154" s="493"/>
      <c r="M154" s="493"/>
      <c r="N154" s="493"/>
      <c r="O154" s="583">
        <v>29.062859559516006</v>
      </c>
      <c r="P154" s="583">
        <v>34.255667014614964</v>
      </c>
      <c r="Q154" s="583">
        <v>27.855400918680644</v>
      </c>
      <c r="R154" s="583">
        <v>39.301006776584074</v>
      </c>
      <c r="S154" s="583">
        <v>32.285217258089681</v>
      </c>
      <c r="T154" s="583">
        <v>27.516245614069689</v>
      </c>
      <c r="U154" s="583">
        <v>37.147280113509048</v>
      </c>
      <c r="V154" s="583">
        <v>39.878618309491415</v>
      </c>
      <c r="W154" s="583">
        <v>45.99151865360426</v>
      </c>
      <c r="X154" s="583">
        <v>43.833866994894592</v>
      </c>
      <c r="Y154" s="583">
        <v>39.360162067934645</v>
      </c>
      <c r="Z154" s="583">
        <v>40.422701714104207</v>
      </c>
      <c r="AA154" s="583">
        <v>34.724105048814792</v>
      </c>
      <c r="AB154" s="583">
        <v>32.194904128016113</v>
      </c>
      <c r="AC154" s="583">
        <v>28.224133868966884</v>
      </c>
      <c r="AD154" s="583">
        <v>28.548990975194524</v>
      </c>
      <c r="AE154" s="583">
        <v>37.017169056919364</v>
      </c>
      <c r="AF154" s="583">
        <v>37.952592367194498</v>
      </c>
      <c r="AG154" s="583">
        <v>65.354426907213067</v>
      </c>
      <c r="AH154" s="493">
        <v>49.31605367360163</v>
      </c>
      <c r="AI154" s="493">
        <v>63.924326712050693</v>
      </c>
      <c r="AJ154" s="493">
        <v>63.878768727005827</v>
      </c>
      <c r="AK154" s="493">
        <v>64.093432855140335</v>
      </c>
      <c r="AL154" s="493">
        <v>54.632358312776077</v>
      </c>
      <c r="AM154" s="493">
        <v>56.84376202209252</v>
      </c>
      <c r="AN154" s="493">
        <v>56.535133753334705</v>
      </c>
      <c r="AO154" s="493">
        <v>56.425603436842216</v>
      </c>
      <c r="AP154" s="493">
        <v>55.082961829473703</v>
      </c>
      <c r="AQ154" s="493">
        <v>55.824606321177988</v>
      </c>
      <c r="AR154" s="493">
        <v>55.595670755994064</v>
      </c>
      <c r="AS154" s="493">
        <v>56.152173968222158</v>
      </c>
      <c r="AT154" s="493">
        <v>56.340085682928752</v>
      </c>
    </row>
    <row r="155" spans="1:46" s="172" customFormat="1" x14ac:dyDescent="0.25">
      <c r="A155" s="319" t="s">
        <v>838</v>
      </c>
      <c r="B155" s="283"/>
      <c r="C155" s="283"/>
      <c r="D155" s="283"/>
      <c r="E155" s="283"/>
      <c r="F155" s="283"/>
      <c r="G155" s="284" t="s">
        <v>839</v>
      </c>
      <c r="H155" s="284"/>
      <c r="I155" s="289" t="s">
        <v>840</v>
      </c>
      <c r="J155" s="493"/>
      <c r="K155" s="493"/>
      <c r="L155" s="493"/>
      <c r="M155" s="493"/>
      <c r="N155" s="493"/>
      <c r="O155" s="583">
        <v>139.65270186224248</v>
      </c>
      <c r="P155" s="583">
        <v>163.79075938598396</v>
      </c>
      <c r="Q155" s="583">
        <v>164.6213358750469</v>
      </c>
      <c r="R155" s="583">
        <v>161.00796741950634</v>
      </c>
      <c r="S155" s="583">
        <v>104.78652572744286</v>
      </c>
      <c r="T155" s="583">
        <v>86.117750612602876</v>
      </c>
      <c r="U155" s="583">
        <v>172.90149551095274</v>
      </c>
      <c r="V155" s="583">
        <v>163.24718720489531</v>
      </c>
      <c r="W155" s="583">
        <v>169.70621738442281</v>
      </c>
      <c r="X155" s="583">
        <v>208.81049798214443</v>
      </c>
      <c r="Y155" s="583">
        <v>201.31624252297289</v>
      </c>
      <c r="Z155" s="583">
        <v>237.00326837082727</v>
      </c>
      <c r="AA155" s="583">
        <v>233.69787154505332</v>
      </c>
      <c r="AB155" s="583">
        <v>242.82358432844515</v>
      </c>
      <c r="AC155" s="583">
        <v>241.02252037356695</v>
      </c>
      <c r="AD155" s="583">
        <v>238.69526682373115</v>
      </c>
      <c r="AE155" s="583">
        <v>255.1405814627874</v>
      </c>
      <c r="AF155" s="583">
        <v>262.51450832869313</v>
      </c>
      <c r="AG155" s="583">
        <v>235.08754440737678</v>
      </c>
      <c r="AH155" s="493">
        <v>228.88144261192758</v>
      </c>
      <c r="AI155" s="493">
        <v>240.92125883790641</v>
      </c>
      <c r="AJ155" s="493">
        <v>314.56377506276363</v>
      </c>
      <c r="AK155" s="493">
        <v>243.70131313564002</v>
      </c>
      <c r="AL155" s="493">
        <v>221.4612330403144</v>
      </c>
      <c r="AM155" s="493">
        <v>255.27156119786076</v>
      </c>
      <c r="AN155" s="493">
        <v>276.82412571032478</v>
      </c>
      <c r="AO155" s="493">
        <v>292.58270741770156</v>
      </c>
      <c r="AP155" s="493">
        <v>297.14736100840815</v>
      </c>
      <c r="AQ155" s="493">
        <v>286.39729917717023</v>
      </c>
      <c r="AR155" s="493">
        <v>312.61258701632465</v>
      </c>
      <c r="AS155" s="493">
        <v>317.11411962815492</v>
      </c>
      <c r="AT155" s="493">
        <v>373.91550262537442</v>
      </c>
    </row>
    <row r="156" spans="1:46" x14ac:dyDescent="0.25">
      <c r="A156" s="319" t="s">
        <v>841</v>
      </c>
      <c r="B156" s="283"/>
      <c r="C156" s="283"/>
      <c r="D156" s="283"/>
      <c r="E156" s="283"/>
      <c r="F156" s="283"/>
      <c r="G156" s="284" t="s">
        <v>842</v>
      </c>
      <c r="H156" s="284"/>
      <c r="I156" s="289" t="s">
        <v>843</v>
      </c>
      <c r="J156" s="493"/>
      <c r="K156" s="493"/>
      <c r="L156" s="493"/>
      <c r="M156" s="493"/>
      <c r="N156" s="493"/>
      <c r="O156" s="583">
        <v>951.48682275315787</v>
      </c>
      <c r="P156" s="583">
        <v>853.20838607202359</v>
      </c>
      <c r="Q156" s="583">
        <v>841.43254762352228</v>
      </c>
      <c r="R156" s="583">
        <v>796.90093497163878</v>
      </c>
      <c r="S156" s="583">
        <v>772.75531846213073</v>
      </c>
      <c r="T156" s="583">
        <v>861.34086739803956</v>
      </c>
      <c r="U156" s="583">
        <v>769.6768580094481</v>
      </c>
      <c r="V156" s="583">
        <v>929.19757625692444</v>
      </c>
      <c r="W156" s="583">
        <v>1001.4630724235008</v>
      </c>
      <c r="X156" s="583">
        <v>834.20785263887512</v>
      </c>
      <c r="Y156" s="583">
        <v>907.6008324307162</v>
      </c>
      <c r="Z156" s="583">
        <v>964.80520735452944</v>
      </c>
      <c r="AA156" s="583">
        <v>934.6258165904087</v>
      </c>
      <c r="AB156" s="583">
        <v>919.42531209112997</v>
      </c>
      <c r="AC156" s="583">
        <v>956.00153676210959</v>
      </c>
      <c r="AD156" s="583">
        <v>789.13350742747832</v>
      </c>
      <c r="AE156" s="583">
        <v>796.49035466196199</v>
      </c>
      <c r="AF156" s="583">
        <v>818.92143133980494</v>
      </c>
      <c r="AG156" s="583">
        <v>848.92251673049623</v>
      </c>
      <c r="AH156" s="493">
        <v>806.05300653420045</v>
      </c>
      <c r="AI156" s="493">
        <v>906.93247885320613</v>
      </c>
      <c r="AJ156" s="493">
        <v>792.41265690108457</v>
      </c>
      <c r="AK156" s="493">
        <v>849.0597732203413</v>
      </c>
      <c r="AL156" s="493">
        <v>825.60629348551754</v>
      </c>
      <c r="AM156" s="493">
        <v>831.38492891875308</v>
      </c>
      <c r="AN156" s="493">
        <v>873.55701515268493</v>
      </c>
      <c r="AO156" s="493">
        <v>934.74683876133668</v>
      </c>
      <c r="AP156" s="493">
        <v>963.50040169956492</v>
      </c>
      <c r="AQ156" s="493">
        <v>883.25099601024249</v>
      </c>
      <c r="AR156" s="493">
        <v>911.83454110451805</v>
      </c>
      <c r="AS156" s="493">
        <v>960.7471215839372</v>
      </c>
      <c r="AT156" s="493">
        <v>935.60141934641194</v>
      </c>
    </row>
    <row r="157" spans="1:46" x14ac:dyDescent="0.25">
      <c r="A157" s="319" t="s">
        <v>844</v>
      </c>
      <c r="B157" s="143"/>
      <c r="C157" s="143"/>
      <c r="D157" s="143"/>
      <c r="E157" s="143"/>
      <c r="F157" s="143"/>
      <c r="G157" s="143" t="s">
        <v>845</v>
      </c>
      <c r="H157" s="143"/>
      <c r="I157" s="289" t="s">
        <v>846</v>
      </c>
      <c r="J157" s="493"/>
      <c r="K157" s="493"/>
      <c r="L157" s="493"/>
      <c r="M157" s="493"/>
      <c r="N157" s="493"/>
      <c r="O157" s="583">
        <v>1524.7243249188516</v>
      </c>
      <c r="P157" s="583">
        <v>1586.1593239192371</v>
      </c>
      <c r="Q157" s="583">
        <v>1770.1080545096797</v>
      </c>
      <c r="R157" s="583">
        <v>1693.7776224478696</v>
      </c>
      <c r="S157" s="583">
        <v>1462.666791829447</v>
      </c>
      <c r="T157" s="583">
        <v>980.60053866650321</v>
      </c>
      <c r="U157" s="583">
        <v>1602.4595729087255</v>
      </c>
      <c r="V157" s="583">
        <v>2431.3021918768836</v>
      </c>
      <c r="W157" s="583">
        <v>1380.2410670457627</v>
      </c>
      <c r="X157" s="583">
        <v>1759.1378518773715</v>
      </c>
      <c r="Y157" s="583">
        <v>1415.3736793610053</v>
      </c>
      <c r="Z157" s="583">
        <v>1599.3965946208748</v>
      </c>
      <c r="AA157" s="583">
        <v>1753.6233724035674</v>
      </c>
      <c r="AB157" s="583">
        <v>1350.4146514236108</v>
      </c>
      <c r="AC157" s="583">
        <v>542.41316748852933</v>
      </c>
      <c r="AD157" s="583">
        <v>1372.3370119423807</v>
      </c>
      <c r="AE157" s="583">
        <v>1992.6801911061932</v>
      </c>
      <c r="AF157" s="583">
        <v>1193.8776061800347</v>
      </c>
      <c r="AG157" s="583">
        <v>1146.0217444948153</v>
      </c>
      <c r="AH157" s="493">
        <v>1722.0255245884132</v>
      </c>
      <c r="AI157" s="493">
        <v>1412.0780543498836</v>
      </c>
      <c r="AJ157" s="493">
        <v>1342.910749969953</v>
      </c>
      <c r="AK157" s="493">
        <v>1349.6161055279267</v>
      </c>
      <c r="AL157" s="493">
        <v>907.9512476145602</v>
      </c>
      <c r="AM157" s="493">
        <v>1249.7385915451287</v>
      </c>
      <c r="AN157" s="493">
        <v>1346.1647055679705</v>
      </c>
      <c r="AO157" s="493">
        <v>1269.7900198437392</v>
      </c>
      <c r="AP157" s="493">
        <v>1560.3771714511465</v>
      </c>
      <c r="AQ157" s="493">
        <v>2173.4196226767167</v>
      </c>
      <c r="AR157" s="493">
        <v>2182.2888069796054</v>
      </c>
      <c r="AS157" s="493">
        <v>2705.9602398659131</v>
      </c>
      <c r="AT157" s="493">
        <v>2383.2466682729187</v>
      </c>
    </row>
    <row r="158" spans="1:46" x14ac:dyDescent="0.25">
      <c r="A158" s="319" t="s">
        <v>847</v>
      </c>
      <c r="B158" s="143"/>
      <c r="C158" s="143"/>
      <c r="D158" s="143"/>
      <c r="E158" s="143"/>
      <c r="F158" s="143"/>
      <c r="G158" s="143" t="s">
        <v>848</v>
      </c>
      <c r="H158" s="143"/>
      <c r="I158" s="289" t="s">
        <v>849</v>
      </c>
      <c r="J158" s="493"/>
      <c r="K158" s="493"/>
      <c r="L158" s="493"/>
      <c r="M158" s="493"/>
      <c r="N158" s="493"/>
      <c r="O158" s="583">
        <v>131.93055610102354</v>
      </c>
      <c r="P158" s="583">
        <v>110.32996033605103</v>
      </c>
      <c r="Q158" s="583">
        <v>164.21586566214836</v>
      </c>
      <c r="R158" s="583">
        <v>71.963886419856152</v>
      </c>
      <c r="S158" s="583">
        <v>139.65508301869619</v>
      </c>
      <c r="T158" s="583">
        <v>94.35949884450649</v>
      </c>
      <c r="U158" s="583">
        <v>49.953751423066173</v>
      </c>
      <c r="V158" s="583">
        <v>128.79879306769112</v>
      </c>
      <c r="W158" s="583">
        <v>105.71913242042056</v>
      </c>
      <c r="X158" s="583">
        <v>182.21271932712324</v>
      </c>
      <c r="Y158" s="583">
        <v>114.77808340045165</v>
      </c>
      <c r="Z158" s="583">
        <v>168.64103904978521</v>
      </c>
      <c r="AA158" s="583">
        <v>143.6978903632216</v>
      </c>
      <c r="AB158" s="583">
        <v>78.158177747376584</v>
      </c>
      <c r="AC158" s="583">
        <v>170.60358997953472</v>
      </c>
      <c r="AD158" s="583">
        <v>145.79966290352368</v>
      </c>
      <c r="AE158" s="583">
        <v>157.10609437162347</v>
      </c>
      <c r="AF158" s="583">
        <v>101.06999075870833</v>
      </c>
      <c r="AG158" s="583">
        <v>158.21211450809503</v>
      </c>
      <c r="AH158" s="493">
        <v>64.082061003378939</v>
      </c>
      <c r="AI158" s="493">
        <v>94.771493756022494</v>
      </c>
      <c r="AJ158" s="493">
        <v>110.94515309989907</v>
      </c>
      <c r="AK158" s="493">
        <v>90.613809458060615</v>
      </c>
      <c r="AL158" s="493">
        <v>96.689559598039423</v>
      </c>
      <c r="AM158" s="493">
        <v>85.080745246014317</v>
      </c>
      <c r="AN158" s="493">
        <v>71.44150288187943</v>
      </c>
      <c r="AO158" s="493">
        <v>59.243693216952479</v>
      </c>
      <c r="AP158" s="493">
        <v>65.878087441627684</v>
      </c>
      <c r="AQ158" s="493">
        <v>49.984245287094396</v>
      </c>
      <c r="AR158" s="493">
        <v>77.818233249633195</v>
      </c>
      <c r="AS158" s="493">
        <v>34.12091085033353</v>
      </c>
      <c r="AT158" s="493">
        <v>48.605178274277215</v>
      </c>
    </row>
    <row r="159" spans="1:46" x14ac:dyDescent="0.25">
      <c r="A159" s="283" t="s">
        <v>308</v>
      </c>
      <c r="B159" s="283"/>
      <c r="C159" s="283"/>
      <c r="D159" s="283"/>
      <c r="E159" s="283"/>
      <c r="F159" s="284" t="s">
        <v>850</v>
      </c>
      <c r="G159" s="283"/>
      <c r="H159" s="283"/>
      <c r="I159" s="297" t="s">
        <v>851</v>
      </c>
      <c r="J159" s="493"/>
      <c r="K159" s="493"/>
      <c r="L159" s="493"/>
      <c r="M159" s="493"/>
      <c r="N159" s="493"/>
      <c r="O159" s="583">
        <v>18.346563025184455</v>
      </c>
      <c r="P159" s="583">
        <v>21.846742298105298</v>
      </c>
      <c r="Q159" s="583">
        <v>19.625445012686058</v>
      </c>
      <c r="R159" s="583">
        <v>20.36934882083769</v>
      </c>
      <c r="S159" s="583">
        <v>23.362385236645824</v>
      </c>
      <c r="T159" s="583">
        <v>20.448161996502559</v>
      </c>
      <c r="U159" s="583">
        <v>26.260344420146996</v>
      </c>
      <c r="V159" s="583">
        <v>22.577339150822489</v>
      </c>
      <c r="W159" s="583">
        <v>18.919276387336456</v>
      </c>
      <c r="X159" s="583">
        <v>27.243323432456581</v>
      </c>
      <c r="Y159" s="583">
        <v>32.643633085721873</v>
      </c>
      <c r="Z159" s="583">
        <v>44.814290238720424</v>
      </c>
      <c r="AA159" s="583">
        <v>42.908567080004978</v>
      </c>
      <c r="AB159" s="583">
        <v>44.752512537403994</v>
      </c>
      <c r="AC159" s="583">
        <v>47.942646177183164</v>
      </c>
      <c r="AD159" s="583">
        <v>45.724627417015903</v>
      </c>
      <c r="AE159" s="583">
        <v>51.240071162953114</v>
      </c>
      <c r="AF159" s="583">
        <v>56.200672723601969</v>
      </c>
      <c r="AG159" s="583">
        <v>64.435505310983345</v>
      </c>
      <c r="AH159" s="493">
        <v>73.589070672697588</v>
      </c>
      <c r="AI159" s="493">
        <v>73.668140987597894</v>
      </c>
      <c r="AJ159" s="493">
        <v>77.134133599165921</v>
      </c>
      <c r="AK159" s="493">
        <v>78.518301246621803</v>
      </c>
      <c r="AL159" s="493">
        <v>77.73679082528588</v>
      </c>
      <c r="AM159" s="493">
        <v>83.56293590941516</v>
      </c>
      <c r="AN159" s="493">
        <v>82.38146831217901</v>
      </c>
      <c r="AO159" s="493">
        <v>84.528590165736418</v>
      </c>
      <c r="AP159" s="493">
        <v>96.906372597069577</v>
      </c>
      <c r="AQ159" s="493">
        <v>90.824213637466073</v>
      </c>
      <c r="AR159" s="493">
        <v>106.80543324022959</v>
      </c>
      <c r="AS159" s="493">
        <v>103.69074741791547</v>
      </c>
      <c r="AT159" s="493">
        <v>115.10886731293219</v>
      </c>
    </row>
    <row r="160" spans="1:46" x14ac:dyDescent="0.25">
      <c r="A160" s="330" t="s">
        <v>852</v>
      </c>
      <c r="B160" s="283"/>
      <c r="C160" s="283"/>
      <c r="D160" s="283"/>
      <c r="E160" s="283"/>
      <c r="F160" s="284"/>
      <c r="G160" s="283" t="s">
        <v>853</v>
      </c>
      <c r="H160" s="283"/>
      <c r="I160" s="297" t="s">
        <v>854</v>
      </c>
      <c r="J160" s="493"/>
      <c r="K160" s="493"/>
      <c r="L160" s="493"/>
      <c r="M160" s="493"/>
      <c r="N160" s="493"/>
      <c r="O160" s="583">
        <v>0</v>
      </c>
      <c r="P160" s="583">
        <v>0</v>
      </c>
      <c r="Q160" s="583">
        <v>0</v>
      </c>
      <c r="R160" s="583">
        <v>0</v>
      </c>
      <c r="S160" s="583">
        <v>0</v>
      </c>
      <c r="T160" s="583">
        <v>0</v>
      </c>
      <c r="U160" s="583">
        <v>0</v>
      </c>
      <c r="V160" s="583">
        <v>0</v>
      </c>
      <c r="W160" s="583">
        <v>0</v>
      </c>
      <c r="X160" s="583">
        <v>0</v>
      </c>
      <c r="Y160" s="583">
        <v>0</v>
      </c>
      <c r="Z160" s="583">
        <v>0</v>
      </c>
      <c r="AA160" s="583">
        <v>0</v>
      </c>
      <c r="AB160" s="583">
        <v>0</v>
      </c>
      <c r="AC160" s="583">
        <v>0</v>
      </c>
      <c r="AD160" s="583">
        <v>0</v>
      </c>
      <c r="AE160" s="583">
        <v>0</v>
      </c>
      <c r="AF160" s="583">
        <v>0</v>
      </c>
      <c r="AG160" s="583">
        <v>0</v>
      </c>
      <c r="AH160" s="493">
        <v>0</v>
      </c>
      <c r="AI160" s="493">
        <v>0</v>
      </c>
      <c r="AJ160" s="493">
        <v>17.913315555858677</v>
      </c>
      <c r="AK160" s="493">
        <v>17.225821667483498</v>
      </c>
      <c r="AL160" s="493">
        <v>16.0499239437789</v>
      </c>
      <c r="AM160" s="493">
        <v>26.048513117984768</v>
      </c>
      <c r="AN160" s="493">
        <v>30.764594551165064</v>
      </c>
      <c r="AO160" s="493">
        <v>36.125894204418749</v>
      </c>
      <c r="AP160" s="493">
        <v>49.053984519803151</v>
      </c>
      <c r="AQ160" s="493">
        <v>52.816353017224472</v>
      </c>
      <c r="AR160" s="493">
        <v>84.240304940394537</v>
      </c>
      <c r="AS160" s="493">
        <v>92.151296374652475</v>
      </c>
      <c r="AT160" s="493">
        <v>107.51219002312439</v>
      </c>
    </row>
    <row r="161" spans="1:46" x14ac:dyDescent="0.25">
      <c r="A161" s="330" t="s">
        <v>855</v>
      </c>
      <c r="B161" s="283"/>
      <c r="C161" s="283"/>
      <c r="D161" s="283"/>
      <c r="E161" s="283"/>
      <c r="F161" s="284"/>
      <c r="G161" s="283" t="s">
        <v>856</v>
      </c>
      <c r="H161" s="283"/>
      <c r="I161" s="297" t="s">
        <v>857</v>
      </c>
      <c r="J161" s="493"/>
      <c r="K161" s="493"/>
      <c r="L161" s="493"/>
      <c r="M161" s="493"/>
      <c r="N161" s="493"/>
      <c r="O161" s="583">
        <v>0</v>
      </c>
      <c r="P161" s="583">
        <v>0</v>
      </c>
      <c r="Q161" s="583">
        <v>0</v>
      </c>
      <c r="R161" s="583">
        <v>0</v>
      </c>
      <c r="S161" s="583">
        <v>0</v>
      </c>
      <c r="T161" s="583">
        <v>0</v>
      </c>
      <c r="U161" s="583">
        <v>0</v>
      </c>
      <c r="V161" s="583">
        <v>0</v>
      </c>
      <c r="W161" s="583">
        <v>0</v>
      </c>
      <c r="X161" s="583">
        <v>0</v>
      </c>
      <c r="Y161" s="583">
        <v>0</v>
      </c>
      <c r="Z161" s="583">
        <v>0</v>
      </c>
      <c r="AA161" s="583">
        <v>0</v>
      </c>
      <c r="AB161" s="583">
        <v>0</v>
      </c>
      <c r="AC161" s="583">
        <v>0</v>
      </c>
      <c r="AD161" s="583">
        <v>0</v>
      </c>
      <c r="AE161" s="583">
        <v>0</v>
      </c>
      <c r="AF161" s="583">
        <v>0</v>
      </c>
      <c r="AG161" s="583">
        <v>0</v>
      </c>
      <c r="AH161" s="493">
        <v>83.091503826608331</v>
      </c>
      <c r="AI161" s="493">
        <v>0</v>
      </c>
      <c r="AJ161" s="493">
        <v>33.652449441426555</v>
      </c>
      <c r="AK161" s="493">
        <v>36.224764738975594</v>
      </c>
      <c r="AL161" s="493">
        <v>41.225590434859768</v>
      </c>
      <c r="AM161" s="493">
        <v>37.871923005860559</v>
      </c>
      <c r="AN161" s="493">
        <v>40.007439567546733</v>
      </c>
      <c r="AO161" s="493">
        <v>39.248055558456997</v>
      </c>
      <c r="AP161" s="493">
        <v>40.152701065389699</v>
      </c>
      <c r="AQ161" s="493">
        <v>53.279363228886723</v>
      </c>
      <c r="AR161" s="493">
        <v>53.801503125281783</v>
      </c>
      <c r="AS161" s="493">
        <v>56.634706601694418</v>
      </c>
      <c r="AT161" s="493">
        <v>57.930241104143398</v>
      </c>
    </row>
    <row r="162" spans="1:46" x14ac:dyDescent="0.25">
      <c r="A162" s="293" t="s">
        <v>309</v>
      </c>
      <c r="B162" s="283"/>
      <c r="C162" s="283"/>
      <c r="D162" s="283"/>
      <c r="E162" s="283"/>
      <c r="F162" s="283" t="s">
        <v>61</v>
      </c>
      <c r="G162" s="143"/>
      <c r="H162" s="143"/>
      <c r="I162" s="305" t="s">
        <v>858</v>
      </c>
      <c r="J162" s="493"/>
      <c r="K162" s="493"/>
      <c r="L162" s="493"/>
      <c r="M162" s="493"/>
      <c r="N162" s="493"/>
      <c r="O162" s="583">
        <v>39.498574025939682</v>
      </c>
      <c r="P162" s="583">
        <v>38.126389686573454</v>
      </c>
      <c r="Q162" s="583">
        <v>33.948407798439646</v>
      </c>
      <c r="R162" s="583">
        <v>36.223909353874646</v>
      </c>
      <c r="S162" s="583">
        <v>34.001001762360772</v>
      </c>
      <c r="T162" s="583">
        <v>31.033738056002104</v>
      </c>
      <c r="U162" s="583">
        <v>54.026122975865171</v>
      </c>
      <c r="V162" s="583">
        <v>55.134072747655019</v>
      </c>
      <c r="W162" s="583">
        <v>58.639587528785128</v>
      </c>
      <c r="X162" s="583">
        <v>61.29466622276572</v>
      </c>
      <c r="Y162" s="583">
        <v>61.724356708439714</v>
      </c>
      <c r="Z162" s="583">
        <v>61.868904570712722</v>
      </c>
      <c r="AA162" s="583">
        <v>64.869925439090977</v>
      </c>
      <c r="AB162" s="583">
        <v>75.120634422787404</v>
      </c>
      <c r="AC162" s="583">
        <v>66.794254751225409</v>
      </c>
      <c r="AD162" s="583">
        <v>87.710037980408046</v>
      </c>
      <c r="AE162" s="583">
        <v>101.20086179877494</v>
      </c>
      <c r="AF162" s="583">
        <v>100.38456657496172</v>
      </c>
      <c r="AG162" s="583">
        <v>94.411499175531759</v>
      </c>
      <c r="AH162" s="493">
        <v>112.5234477425755</v>
      </c>
      <c r="AI162" s="493">
        <v>129.20188085851507</v>
      </c>
      <c r="AJ162" s="493">
        <v>133.41959538458795</v>
      </c>
      <c r="AK162" s="493">
        <v>163.61916800003934</v>
      </c>
      <c r="AL162" s="493">
        <v>318.18785451088354</v>
      </c>
      <c r="AM162" s="493">
        <v>278.68152661139692</v>
      </c>
      <c r="AN162" s="493">
        <v>77.668394058045664</v>
      </c>
      <c r="AO162" s="493">
        <v>71.358529772925962</v>
      </c>
      <c r="AP162" s="493">
        <v>95.722888851816194</v>
      </c>
      <c r="AQ162" s="493">
        <v>98.120125038703534</v>
      </c>
      <c r="AR162" s="493">
        <v>462.67418158766793</v>
      </c>
      <c r="AS162" s="493">
        <v>106.9065070991487</v>
      </c>
      <c r="AT162" s="493">
        <v>423.74241418973781</v>
      </c>
    </row>
    <row r="163" spans="1:46" x14ac:dyDescent="0.25">
      <c r="A163" s="283" t="s">
        <v>312</v>
      </c>
      <c r="B163" s="283"/>
      <c r="C163" s="283"/>
      <c r="D163" s="283"/>
      <c r="E163" s="283" t="s">
        <v>313</v>
      </c>
      <c r="F163" s="143"/>
      <c r="G163" s="284"/>
      <c r="H163" s="284"/>
      <c r="I163" s="289" t="s">
        <v>859</v>
      </c>
      <c r="J163" s="490"/>
      <c r="K163" s="490"/>
      <c r="L163" s="490"/>
      <c r="M163" s="490"/>
      <c r="N163" s="490"/>
      <c r="O163" s="490"/>
      <c r="P163" s="490"/>
      <c r="Q163" s="490"/>
      <c r="R163" s="490"/>
      <c r="S163" s="490"/>
      <c r="T163" s="490"/>
      <c r="U163" s="490"/>
      <c r="V163" s="490"/>
      <c r="W163" s="490"/>
      <c r="X163" s="490"/>
      <c r="Y163" s="490"/>
      <c r="Z163" s="490"/>
      <c r="AA163" s="490"/>
      <c r="AB163" s="490"/>
      <c r="AC163" s="490"/>
      <c r="AD163" s="490"/>
      <c r="AE163" s="490"/>
      <c r="AF163" s="490"/>
      <c r="AG163" s="490"/>
      <c r="AH163" s="490"/>
      <c r="AI163" s="490"/>
      <c r="AJ163" s="490"/>
      <c r="AK163" s="490"/>
      <c r="AL163" s="490"/>
      <c r="AM163" s="490"/>
      <c r="AN163" s="490"/>
      <c r="AO163" s="490"/>
      <c r="AP163" s="490"/>
      <c r="AQ163" s="490"/>
      <c r="AR163" s="490"/>
      <c r="AS163" s="490"/>
      <c r="AT163" s="490"/>
    </row>
    <row r="164" spans="1:46" x14ac:dyDescent="0.25">
      <c r="A164" s="283" t="s">
        <v>314</v>
      </c>
      <c r="B164" s="283"/>
      <c r="C164" s="283"/>
      <c r="D164" s="283"/>
      <c r="E164" s="283" t="s">
        <v>60</v>
      </c>
      <c r="F164" s="143"/>
      <c r="G164" s="284"/>
      <c r="H164" s="284"/>
      <c r="I164" s="289" t="s">
        <v>860</v>
      </c>
      <c r="J164" s="490"/>
      <c r="K164" s="490"/>
      <c r="L164" s="490"/>
      <c r="M164" s="490"/>
      <c r="N164" s="490"/>
      <c r="O164" s="490"/>
      <c r="P164" s="490"/>
      <c r="Q164" s="490"/>
      <c r="R164" s="490"/>
      <c r="S164" s="490"/>
      <c r="T164" s="490"/>
      <c r="U164" s="490"/>
      <c r="V164" s="490"/>
      <c r="W164" s="490"/>
      <c r="X164" s="490"/>
      <c r="Y164" s="490"/>
      <c r="Z164" s="490"/>
      <c r="AA164" s="490"/>
      <c r="AB164" s="490"/>
      <c r="AC164" s="490"/>
      <c r="AD164" s="490"/>
      <c r="AE164" s="490"/>
      <c r="AF164" s="490"/>
      <c r="AG164" s="490"/>
      <c r="AH164" s="490"/>
      <c r="AI164" s="490"/>
      <c r="AJ164" s="490"/>
      <c r="AK164" s="490"/>
      <c r="AL164" s="490"/>
      <c r="AM164" s="490"/>
      <c r="AN164" s="490"/>
      <c r="AO164" s="490"/>
      <c r="AP164" s="490"/>
      <c r="AQ164" s="490"/>
      <c r="AR164" s="490"/>
      <c r="AS164" s="490"/>
      <c r="AT164" s="490"/>
    </row>
    <row r="165" spans="1:46" s="172" customFormat="1" x14ac:dyDescent="0.25">
      <c r="A165" s="319" t="s">
        <v>861</v>
      </c>
      <c r="B165" s="283"/>
      <c r="C165" s="283"/>
      <c r="D165" s="283"/>
      <c r="E165" s="283"/>
      <c r="F165" s="143"/>
      <c r="G165" s="284" t="s">
        <v>862</v>
      </c>
      <c r="H165" s="284"/>
      <c r="I165" s="289" t="s">
        <v>863</v>
      </c>
      <c r="J165" s="493"/>
      <c r="K165" s="493"/>
      <c r="L165" s="493"/>
      <c r="M165" s="493"/>
      <c r="N165" s="493"/>
      <c r="O165" s="583">
        <v>1583.6867188990111</v>
      </c>
      <c r="P165" s="583">
        <v>1621.5704724918071</v>
      </c>
      <c r="Q165" s="583">
        <v>1789.5379234436855</v>
      </c>
      <c r="R165" s="583">
        <v>1629.5306007027177</v>
      </c>
      <c r="S165" s="583">
        <v>1650.2341095101033</v>
      </c>
      <c r="T165" s="583">
        <v>1573.3177468152151</v>
      </c>
      <c r="U165" s="583">
        <v>1479.2211210052358</v>
      </c>
      <c r="V165" s="583">
        <v>1741.0353581087877</v>
      </c>
      <c r="W165" s="583">
        <v>1493.6978845197398</v>
      </c>
      <c r="X165" s="583">
        <v>1644.7447917127486</v>
      </c>
      <c r="Y165" s="583">
        <v>1603.8539195777828</v>
      </c>
      <c r="Z165" s="583">
        <v>1779.9091710767816</v>
      </c>
      <c r="AA165" s="583">
        <v>1821.037198730985</v>
      </c>
      <c r="AB165" s="583">
        <v>1873.0474600790199</v>
      </c>
      <c r="AC165" s="583">
        <v>1700.0641042139071</v>
      </c>
      <c r="AD165" s="583">
        <v>1461.4485778105827</v>
      </c>
      <c r="AE165" s="583">
        <v>2084.6713287357393</v>
      </c>
      <c r="AF165" s="583">
        <v>1682.1814477330661</v>
      </c>
      <c r="AG165" s="583">
        <v>2088.1267729389951</v>
      </c>
      <c r="AH165" s="493">
        <v>1633.9837905272948</v>
      </c>
      <c r="AI165" s="493">
        <v>1904.8387516199962</v>
      </c>
      <c r="AJ165" s="493">
        <v>1724.4816767999275</v>
      </c>
      <c r="AK165" s="493">
        <v>1796.7725873306952</v>
      </c>
      <c r="AL165" s="493">
        <v>2184.7639780372997</v>
      </c>
      <c r="AM165" s="493">
        <v>2134.1886099213702</v>
      </c>
      <c r="AN165" s="493">
        <v>1891.4323553108936</v>
      </c>
      <c r="AO165" s="493">
        <v>2243.6867334718822</v>
      </c>
      <c r="AP165" s="493">
        <v>1987.1667851406901</v>
      </c>
      <c r="AQ165" s="493">
        <v>2394.7072599773878</v>
      </c>
      <c r="AR165" s="493">
        <v>2045.6966010994704</v>
      </c>
      <c r="AS165" s="493">
        <v>2139.2951355541777</v>
      </c>
      <c r="AT165" s="493">
        <v>2294.2061539033057</v>
      </c>
    </row>
    <row r="166" spans="1:46" x14ac:dyDescent="0.25">
      <c r="A166" s="319" t="s">
        <v>864</v>
      </c>
      <c r="B166" s="283"/>
      <c r="C166" s="283"/>
      <c r="D166" s="283"/>
      <c r="E166" s="283"/>
      <c r="F166" s="143"/>
      <c r="G166" s="284" t="s">
        <v>865</v>
      </c>
      <c r="H166" s="284"/>
      <c r="I166" s="289" t="s">
        <v>866</v>
      </c>
      <c r="J166" s="493"/>
      <c r="K166" s="493"/>
      <c r="L166" s="493"/>
      <c r="M166" s="493"/>
      <c r="N166" s="493"/>
      <c r="O166" s="583">
        <v>961.81294615329</v>
      </c>
      <c r="P166" s="583">
        <v>818.19930493804986</v>
      </c>
      <c r="Q166" s="583">
        <v>928.8828132185929</v>
      </c>
      <c r="R166" s="583">
        <v>1159.5466682878409</v>
      </c>
      <c r="S166" s="583">
        <v>1089.8008278171785</v>
      </c>
      <c r="T166" s="583">
        <v>1029.756551315191</v>
      </c>
      <c r="U166" s="583">
        <v>1080.3581033800501</v>
      </c>
      <c r="V166" s="583">
        <v>1219.5811506304221</v>
      </c>
      <c r="W166" s="583">
        <v>1074.588408676286</v>
      </c>
      <c r="X166" s="583">
        <v>1241.746182641074</v>
      </c>
      <c r="Y166" s="583">
        <v>1100.5312428753798</v>
      </c>
      <c r="Z166" s="583">
        <v>1073.9217154187131</v>
      </c>
      <c r="AA166" s="583">
        <v>1263.1421256876768</v>
      </c>
      <c r="AB166" s="583">
        <v>1258.4797025575151</v>
      </c>
      <c r="AC166" s="583">
        <v>1502.540110286322</v>
      </c>
      <c r="AD166" s="583">
        <v>1195.3542103899779</v>
      </c>
      <c r="AE166" s="583">
        <v>1532.1743344489821</v>
      </c>
      <c r="AF166" s="583">
        <v>1214.1857846666189</v>
      </c>
      <c r="AG166" s="583">
        <v>1361.071084486284</v>
      </c>
      <c r="AH166" s="493">
        <v>1221.7995796699433</v>
      </c>
      <c r="AI166" s="493">
        <v>1341.8680494537264</v>
      </c>
      <c r="AJ166" s="493">
        <v>1293.1576988580209</v>
      </c>
      <c r="AK166" s="493">
        <v>1105.8567299863287</v>
      </c>
      <c r="AL166" s="493">
        <v>1345.6401450015674</v>
      </c>
      <c r="AM166" s="493">
        <v>1459.9969377980358</v>
      </c>
      <c r="AN166" s="493">
        <v>1233.2348222754963</v>
      </c>
      <c r="AO166" s="493">
        <v>1455.2151578968237</v>
      </c>
      <c r="AP166" s="493">
        <v>1201.624915756166</v>
      </c>
      <c r="AQ166" s="493">
        <v>1465.3279879670879</v>
      </c>
      <c r="AR166" s="493">
        <v>1156.9554104872309</v>
      </c>
      <c r="AS166" s="493">
        <v>1415.5123380714267</v>
      </c>
      <c r="AT166" s="493">
        <v>1315.74990652215</v>
      </c>
    </row>
    <row r="167" spans="1:46" x14ac:dyDescent="0.25">
      <c r="A167" s="319" t="s">
        <v>867</v>
      </c>
      <c r="B167" s="283"/>
      <c r="C167" s="283"/>
      <c r="D167" s="283"/>
      <c r="E167" s="283"/>
      <c r="F167" s="143"/>
      <c r="G167" s="284" t="s">
        <v>868</v>
      </c>
      <c r="H167" s="284"/>
      <c r="I167" s="289" t="s">
        <v>869</v>
      </c>
      <c r="J167" s="493"/>
      <c r="K167" s="493"/>
      <c r="L167" s="493"/>
      <c r="M167" s="493"/>
      <c r="N167" s="493"/>
      <c r="O167" s="583">
        <v>379.84899826036315</v>
      </c>
      <c r="P167" s="583">
        <v>334.71578261831138</v>
      </c>
      <c r="Q167" s="583">
        <v>450.10946284733018</v>
      </c>
      <c r="R167" s="583">
        <v>374.74202538334492</v>
      </c>
      <c r="S167" s="583">
        <v>328.57936599208949</v>
      </c>
      <c r="T167" s="583">
        <v>274.82994787659391</v>
      </c>
      <c r="U167" s="583">
        <v>294.52375400092694</v>
      </c>
      <c r="V167" s="583">
        <v>546.4391081226953</v>
      </c>
      <c r="W167" s="583">
        <v>532.60747605132656</v>
      </c>
      <c r="X167" s="583">
        <v>529.3534444898753</v>
      </c>
      <c r="Y167" s="583">
        <v>555.88251075801065</v>
      </c>
      <c r="Z167" s="583">
        <v>622.52590001700332</v>
      </c>
      <c r="AA167" s="583">
        <v>604.81876244898308</v>
      </c>
      <c r="AB167" s="583">
        <v>687.9658601972593</v>
      </c>
      <c r="AC167" s="583">
        <v>493.24994280874597</v>
      </c>
      <c r="AD167" s="583">
        <v>576.02563207983997</v>
      </c>
      <c r="AE167" s="583">
        <v>534.59743173038441</v>
      </c>
      <c r="AF167" s="583">
        <v>308.50956312684781</v>
      </c>
      <c r="AG167" s="583">
        <v>419.22965134024366</v>
      </c>
      <c r="AH167" s="493">
        <v>337.43071382978394</v>
      </c>
      <c r="AI167" s="493">
        <v>434.0729718100776</v>
      </c>
      <c r="AJ167" s="493">
        <v>445.2494213192748</v>
      </c>
      <c r="AK167" s="493">
        <v>419.39186290485134</v>
      </c>
      <c r="AL167" s="493">
        <v>496.57688373026622</v>
      </c>
      <c r="AM167" s="493">
        <v>661.45813395442417</v>
      </c>
      <c r="AN167" s="493">
        <v>469.9542175584487</v>
      </c>
      <c r="AO167" s="493">
        <v>579.28070931043351</v>
      </c>
      <c r="AP167" s="493">
        <v>560.23349061687532</v>
      </c>
      <c r="AQ167" s="493">
        <v>685.02297924320317</v>
      </c>
      <c r="AR167" s="493">
        <v>569.49604223524398</v>
      </c>
      <c r="AS167" s="493">
        <v>693.93825365096438</v>
      </c>
      <c r="AT167" s="493">
        <v>636.62607229795287</v>
      </c>
    </row>
    <row r="168" spans="1:46" x14ac:dyDescent="0.25">
      <c r="A168" s="319" t="s">
        <v>870</v>
      </c>
      <c r="B168" s="283"/>
      <c r="C168" s="283"/>
      <c r="D168" s="283"/>
      <c r="E168" s="283"/>
      <c r="F168" s="143"/>
      <c r="G168" s="284" t="s">
        <v>871</v>
      </c>
      <c r="H168" s="284"/>
      <c r="I168" s="289" t="s">
        <v>872</v>
      </c>
      <c r="J168" s="493"/>
      <c r="K168" s="493"/>
      <c r="L168" s="493"/>
      <c r="M168" s="493"/>
      <c r="N168" s="493"/>
      <c r="O168" s="583">
        <v>13.01041960520371</v>
      </c>
      <c r="P168" s="583">
        <v>14.474179029519954</v>
      </c>
      <c r="Q168" s="583">
        <v>20.475512018621327</v>
      </c>
      <c r="R168" s="583">
        <v>21.09614278850761</v>
      </c>
      <c r="S168" s="583">
        <v>20.312151794021027</v>
      </c>
      <c r="T168" s="583">
        <v>21.972069351665343</v>
      </c>
      <c r="U168" s="583">
        <v>16.320136736726848</v>
      </c>
      <c r="V168" s="583">
        <v>20.881819941571553</v>
      </c>
      <c r="W168" s="583">
        <v>23.280057039205413</v>
      </c>
      <c r="X168" s="583">
        <v>17.965586066377995</v>
      </c>
      <c r="Y168" s="583">
        <v>18.712416688121969</v>
      </c>
      <c r="Z168" s="583">
        <v>21.743760958328785</v>
      </c>
      <c r="AA168" s="583">
        <v>29.859502048782382</v>
      </c>
      <c r="AB168" s="583">
        <v>22.157785676868279</v>
      </c>
      <c r="AC168" s="583">
        <v>25.468657578277696</v>
      </c>
      <c r="AD168" s="583">
        <v>41.155646117722583</v>
      </c>
      <c r="AE168" s="583">
        <v>38.776873396482813</v>
      </c>
      <c r="AF168" s="583">
        <v>32.798788552446482</v>
      </c>
      <c r="AG168" s="583">
        <v>29.504456132953251</v>
      </c>
      <c r="AH168" s="493">
        <v>38.261027301462647</v>
      </c>
      <c r="AI168" s="493">
        <v>36.212801567349487</v>
      </c>
      <c r="AJ168" s="493">
        <v>36.770225488169288</v>
      </c>
      <c r="AK168" s="493">
        <v>39.010607375316823</v>
      </c>
      <c r="AL168" s="493">
        <v>40.822080843168344</v>
      </c>
      <c r="AM168" s="493">
        <v>46.604011830802101</v>
      </c>
      <c r="AN168" s="493">
        <v>47.694871008275008</v>
      </c>
      <c r="AO168" s="493">
        <v>46.025188618714012</v>
      </c>
      <c r="AP168" s="493">
        <v>51.004251484661985</v>
      </c>
      <c r="AQ168" s="493">
        <v>48.437802295937388</v>
      </c>
      <c r="AR168" s="493">
        <v>45.349120136772179</v>
      </c>
      <c r="AS168" s="493">
        <v>51.100033842329978</v>
      </c>
      <c r="AT168" s="493">
        <v>52.23955893314259</v>
      </c>
    </row>
    <row r="169" spans="1:46" x14ac:dyDescent="0.25">
      <c r="A169" s="293" t="s">
        <v>315</v>
      </c>
      <c r="B169" s="293"/>
      <c r="C169" s="293"/>
      <c r="D169" s="283"/>
      <c r="E169" s="293" t="s">
        <v>316</v>
      </c>
      <c r="F169" s="283"/>
      <c r="G169" s="292"/>
      <c r="H169" s="292"/>
      <c r="I169" s="289" t="s">
        <v>873</v>
      </c>
      <c r="J169" s="492"/>
      <c r="K169" s="492"/>
      <c r="L169" s="492"/>
      <c r="M169" s="492"/>
      <c r="N169" s="492"/>
      <c r="O169" s="492"/>
      <c r="P169" s="492"/>
      <c r="Q169" s="492"/>
      <c r="R169" s="492"/>
      <c r="S169" s="492"/>
      <c r="T169" s="492"/>
      <c r="U169" s="492"/>
      <c r="V169" s="492"/>
      <c r="W169" s="492"/>
      <c r="X169" s="492"/>
      <c r="Y169" s="492"/>
      <c r="Z169" s="492"/>
      <c r="AA169" s="492"/>
      <c r="AB169" s="492"/>
      <c r="AC169" s="492"/>
      <c r="AD169" s="492"/>
      <c r="AE169" s="492"/>
      <c r="AF169" s="492"/>
      <c r="AG169" s="492"/>
      <c r="AH169" s="492"/>
      <c r="AI169" s="492"/>
      <c r="AJ169" s="492"/>
      <c r="AK169" s="492"/>
      <c r="AL169" s="492"/>
      <c r="AM169" s="492"/>
      <c r="AN169" s="492"/>
      <c r="AO169" s="492"/>
      <c r="AP169" s="492"/>
      <c r="AQ169" s="492"/>
      <c r="AR169" s="492"/>
      <c r="AS169" s="492"/>
      <c r="AT169" s="492"/>
    </row>
    <row r="170" spans="1:46" x14ac:dyDescent="0.25">
      <c r="A170" s="319" t="s">
        <v>874</v>
      </c>
      <c r="B170" s="293"/>
      <c r="C170" s="293"/>
      <c r="D170" s="283"/>
      <c r="E170" s="293"/>
      <c r="F170" s="283"/>
      <c r="G170" s="292" t="s">
        <v>875</v>
      </c>
      <c r="H170" s="292"/>
      <c r="I170" s="289" t="s">
        <v>876</v>
      </c>
      <c r="J170" s="493"/>
      <c r="K170" s="493"/>
      <c r="L170" s="493"/>
      <c r="M170" s="493"/>
      <c r="N170" s="493"/>
      <c r="O170" s="583">
        <v>817.79678912054885</v>
      </c>
      <c r="P170" s="583">
        <v>791.76134032539642</v>
      </c>
      <c r="Q170" s="583">
        <v>717.09488466717573</v>
      </c>
      <c r="R170" s="583">
        <v>696.44346575749171</v>
      </c>
      <c r="S170" s="583">
        <v>526.10269629794857</v>
      </c>
      <c r="T170" s="583">
        <v>695.04298990504788</v>
      </c>
      <c r="U170" s="583">
        <v>671.36878380568157</v>
      </c>
      <c r="V170" s="583">
        <v>529.93531850275326</v>
      </c>
      <c r="W170" s="583">
        <v>591.27715218745846</v>
      </c>
      <c r="X170" s="583">
        <v>631.76091041722634</v>
      </c>
      <c r="Y170" s="583">
        <v>570.56299366099802</v>
      </c>
      <c r="Z170" s="583">
        <v>552.83174544914993</v>
      </c>
      <c r="AA170" s="583">
        <v>561.70392994419853</v>
      </c>
      <c r="AB170" s="583">
        <v>555.66394690301559</v>
      </c>
      <c r="AC170" s="583">
        <v>518.48650473251053</v>
      </c>
      <c r="AD170" s="583">
        <v>535.74551224257084</v>
      </c>
      <c r="AE170" s="583">
        <v>582.95024322454424</v>
      </c>
      <c r="AF170" s="583">
        <v>453.5664461546005</v>
      </c>
      <c r="AG170" s="583">
        <v>481.46335605367267</v>
      </c>
      <c r="AH170" s="493">
        <v>430.91707574452164</v>
      </c>
      <c r="AI170" s="493">
        <v>407.3494137948033</v>
      </c>
      <c r="AJ170" s="493">
        <v>417.52019515824611</v>
      </c>
      <c r="AK170" s="493">
        <v>413.70318067658707</v>
      </c>
      <c r="AL170" s="493">
        <v>436.08276901939405</v>
      </c>
      <c r="AM170" s="493">
        <v>414.73899034468337</v>
      </c>
      <c r="AN170" s="493">
        <v>464.37557481902263</v>
      </c>
      <c r="AO170" s="493">
        <v>483.59551819388162</v>
      </c>
      <c r="AP170" s="493">
        <v>457.88053060062128</v>
      </c>
      <c r="AQ170" s="493">
        <v>528.95970717107809</v>
      </c>
      <c r="AR170" s="493">
        <v>538.79527643669906</v>
      </c>
      <c r="AS170" s="493">
        <v>493.18523854026955</v>
      </c>
      <c r="AT170" s="493">
        <v>527.3979194969553</v>
      </c>
    </row>
    <row r="171" spans="1:46" x14ac:dyDescent="0.25">
      <c r="A171" s="319" t="s">
        <v>877</v>
      </c>
      <c r="B171" s="293"/>
      <c r="C171" s="293"/>
      <c r="D171" s="283"/>
      <c r="E171" s="293"/>
      <c r="F171" s="283"/>
      <c r="G171" s="292" t="s">
        <v>878</v>
      </c>
      <c r="H171" s="292"/>
      <c r="I171" s="289" t="s">
        <v>879</v>
      </c>
      <c r="J171" s="493"/>
      <c r="K171" s="493"/>
      <c r="L171" s="493"/>
      <c r="M171" s="493"/>
      <c r="N171" s="493"/>
      <c r="O171" s="583">
        <v>10655.786249089055</v>
      </c>
      <c r="P171" s="583">
        <v>7884.4865082666001</v>
      </c>
      <c r="Q171" s="583">
        <v>8835.84117419623</v>
      </c>
      <c r="R171" s="583">
        <v>7126.5766900661192</v>
      </c>
      <c r="S171" s="583">
        <v>5055.5657120492624</v>
      </c>
      <c r="T171" s="583">
        <v>5050.7007675934638</v>
      </c>
      <c r="U171" s="583">
        <v>8217.3667583145489</v>
      </c>
      <c r="V171" s="583">
        <v>8591.0525601105674</v>
      </c>
      <c r="W171" s="583">
        <v>8613.6329392389343</v>
      </c>
      <c r="X171" s="583">
        <v>8977.9415695151056</v>
      </c>
      <c r="Y171" s="583">
        <v>10483.221550594719</v>
      </c>
      <c r="Z171" s="583">
        <v>8481.3987002606646</v>
      </c>
      <c r="AA171" s="583">
        <v>9607.9326155816652</v>
      </c>
      <c r="AB171" s="583">
        <v>11898.46141726375</v>
      </c>
      <c r="AC171" s="583">
        <v>11815.776845442084</v>
      </c>
      <c r="AD171" s="583">
        <v>9846.1432958205314</v>
      </c>
      <c r="AE171" s="583">
        <v>10720.222065192869</v>
      </c>
      <c r="AF171" s="583">
        <v>9775.360500234352</v>
      </c>
      <c r="AG171" s="583">
        <v>9729.0535725346344</v>
      </c>
      <c r="AH171" s="493">
        <v>9061.5855360725855</v>
      </c>
      <c r="AI171" s="493">
        <v>10062.766846214956</v>
      </c>
      <c r="AJ171" s="493">
        <v>9545.3636203768056</v>
      </c>
      <c r="AK171" s="493">
        <v>8727.5800892452608</v>
      </c>
      <c r="AL171" s="493">
        <v>12394.474978887431</v>
      </c>
      <c r="AM171" s="493">
        <v>10254.027669226529</v>
      </c>
      <c r="AN171" s="493">
        <v>9479.7300710290747</v>
      </c>
      <c r="AO171" s="493">
        <v>9981.809550241378</v>
      </c>
      <c r="AP171" s="493">
        <v>8779.9775721992955</v>
      </c>
      <c r="AQ171" s="493">
        <v>11445.915253116575</v>
      </c>
      <c r="AR171" s="493">
        <v>9313.880449370934</v>
      </c>
      <c r="AS171" s="493">
        <v>11198.47406906078</v>
      </c>
      <c r="AT171" s="493">
        <v>9910.9789892644148</v>
      </c>
    </row>
    <row r="172" spans="1:46" x14ac:dyDescent="0.25">
      <c r="A172" s="319" t="s">
        <v>880</v>
      </c>
      <c r="B172" s="293"/>
      <c r="C172" s="293"/>
      <c r="D172" s="283"/>
      <c r="E172" s="293"/>
      <c r="F172" s="283"/>
      <c r="G172" s="292" t="s">
        <v>881</v>
      </c>
      <c r="H172" s="292"/>
      <c r="I172" s="289" t="s">
        <v>882</v>
      </c>
      <c r="J172" s="493"/>
      <c r="K172" s="493"/>
      <c r="L172" s="493"/>
      <c r="M172" s="493"/>
      <c r="N172" s="493"/>
      <c r="O172" s="583">
        <v>0</v>
      </c>
      <c r="P172" s="583">
        <v>0</v>
      </c>
      <c r="Q172" s="583">
        <v>0</v>
      </c>
      <c r="R172" s="583">
        <v>0</v>
      </c>
      <c r="S172" s="583">
        <v>0</v>
      </c>
      <c r="T172" s="583">
        <v>0</v>
      </c>
      <c r="U172" s="583">
        <v>0</v>
      </c>
      <c r="V172" s="583">
        <v>20.455224684342184</v>
      </c>
      <c r="W172" s="583">
        <v>11.546284858853374</v>
      </c>
      <c r="X172" s="583">
        <v>8.5499278904538745</v>
      </c>
      <c r="Y172" s="583">
        <v>8.6876360323607873</v>
      </c>
      <c r="Z172" s="583">
        <v>7.5060284821810708</v>
      </c>
      <c r="AA172" s="583">
        <v>8.9745951707646423</v>
      </c>
      <c r="AB172" s="583">
        <v>13.172232281044849</v>
      </c>
      <c r="AC172" s="583">
        <v>7.7761450006630692</v>
      </c>
      <c r="AD172" s="583">
        <v>2.1474340400367451</v>
      </c>
      <c r="AE172" s="583">
        <v>8.2296779931209709</v>
      </c>
      <c r="AF172" s="583">
        <v>2.2981257494394276</v>
      </c>
      <c r="AG172" s="583">
        <v>1.4890282421138936</v>
      </c>
      <c r="AH172" s="493">
        <v>1.4197025091972493</v>
      </c>
      <c r="AI172" s="493">
        <v>5.2699219930648953</v>
      </c>
      <c r="AJ172" s="493">
        <v>0.87111676764878621</v>
      </c>
      <c r="AK172" s="493">
        <v>5.0695085370700923</v>
      </c>
      <c r="AL172" s="493">
        <v>2.9999759020079639</v>
      </c>
      <c r="AM172" s="493">
        <v>2.3986017535394493</v>
      </c>
      <c r="AN172" s="493">
        <v>2.2189551450002307</v>
      </c>
      <c r="AO172" s="493">
        <v>2.2254726557642894</v>
      </c>
      <c r="AP172" s="493">
        <v>2.2244435751173328</v>
      </c>
      <c r="AQ172" s="493">
        <v>2.3454634591994319</v>
      </c>
      <c r="AR172" s="493">
        <v>1.7032931236167337</v>
      </c>
      <c r="AS172" s="493">
        <v>1.7122872884711346</v>
      </c>
      <c r="AT172" s="493">
        <v>1.5381411159898988</v>
      </c>
    </row>
    <row r="173" spans="1:46" x14ac:dyDescent="0.25">
      <c r="A173" s="293" t="s">
        <v>317</v>
      </c>
      <c r="B173" s="293"/>
      <c r="C173" s="293"/>
      <c r="D173" s="293"/>
      <c r="E173" s="293" t="s">
        <v>318</v>
      </c>
      <c r="F173" s="283"/>
      <c r="G173" s="292"/>
      <c r="H173" s="292"/>
      <c r="I173" s="289" t="s">
        <v>883</v>
      </c>
      <c r="J173" s="492"/>
      <c r="K173" s="492"/>
      <c r="L173" s="492"/>
      <c r="M173" s="492"/>
      <c r="N173" s="492"/>
      <c r="O173" s="492"/>
      <c r="P173" s="492"/>
      <c r="Q173" s="492"/>
      <c r="R173" s="492"/>
      <c r="S173" s="492"/>
      <c r="T173" s="492"/>
      <c r="U173" s="492"/>
      <c r="V173" s="492"/>
      <c r="W173" s="492"/>
      <c r="X173" s="492"/>
      <c r="Y173" s="492"/>
      <c r="Z173" s="492"/>
      <c r="AA173" s="492"/>
      <c r="AB173" s="492"/>
      <c r="AC173" s="492"/>
      <c r="AD173" s="492"/>
      <c r="AE173" s="492"/>
      <c r="AF173" s="492"/>
      <c r="AG173" s="492"/>
      <c r="AH173" s="492"/>
      <c r="AI173" s="492"/>
      <c r="AJ173" s="492"/>
      <c r="AK173" s="492"/>
      <c r="AL173" s="492"/>
      <c r="AM173" s="492"/>
      <c r="AN173" s="492"/>
      <c r="AO173" s="492"/>
      <c r="AP173" s="492"/>
      <c r="AQ173" s="492"/>
      <c r="AR173" s="492"/>
      <c r="AS173" s="492"/>
      <c r="AT173" s="492"/>
    </row>
    <row r="174" spans="1:46" x14ac:dyDescent="0.25">
      <c r="A174" s="319" t="s">
        <v>884</v>
      </c>
      <c r="B174" s="293"/>
      <c r="C174" s="293"/>
      <c r="D174" s="293"/>
      <c r="E174" s="293"/>
      <c r="F174" s="283"/>
      <c r="G174" s="292" t="s">
        <v>885</v>
      </c>
      <c r="H174" s="292"/>
      <c r="I174" s="289" t="s">
        <v>886</v>
      </c>
      <c r="J174" s="493"/>
      <c r="K174" s="493"/>
      <c r="L174" s="493"/>
      <c r="M174" s="493"/>
      <c r="N174" s="493"/>
      <c r="O174" s="583">
        <v>548.42116056712564</v>
      </c>
      <c r="P174" s="583">
        <v>650.49240328415215</v>
      </c>
      <c r="Q174" s="583">
        <v>586.53564146012593</v>
      </c>
      <c r="R174" s="583">
        <v>520.38327039446165</v>
      </c>
      <c r="S174" s="583">
        <v>488.81662244536989</v>
      </c>
      <c r="T174" s="583">
        <v>454.67863241749211</v>
      </c>
      <c r="U174" s="583">
        <v>498.38774620875967</v>
      </c>
      <c r="V174" s="583">
        <v>735.91361996258865</v>
      </c>
      <c r="W174" s="583">
        <v>663.68955328232437</v>
      </c>
      <c r="X174" s="583">
        <v>996.31709167284805</v>
      </c>
      <c r="Y174" s="583">
        <v>850.12817679323052</v>
      </c>
      <c r="Z174" s="583">
        <v>1249.1280713093017</v>
      </c>
      <c r="AA174" s="583">
        <v>918.53067781939342</v>
      </c>
      <c r="AB174" s="583">
        <v>1279.9613243362703</v>
      </c>
      <c r="AC174" s="583">
        <v>1168.9316925920582</v>
      </c>
      <c r="AD174" s="583">
        <v>963.33575059847044</v>
      </c>
      <c r="AE174" s="583">
        <v>1016.6732927446213</v>
      </c>
      <c r="AF174" s="583">
        <v>1126.6804489423289</v>
      </c>
      <c r="AG174" s="583">
        <v>1018.6187647324936</v>
      </c>
      <c r="AH174" s="493">
        <v>1257.4551921545969</v>
      </c>
      <c r="AI174" s="493">
        <v>1324.8170183561076</v>
      </c>
      <c r="AJ174" s="493">
        <v>1200.7748513251145</v>
      </c>
      <c r="AK174" s="493">
        <v>1029.5972222238051</v>
      </c>
      <c r="AL174" s="493">
        <v>1243.1508422867873</v>
      </c>
      <c r="AM174" s="493">
        <v>1137.1277831214395</v>
      </c>
      <c r="AN174" s="493">
        <v>1389.0584369404332</v>
      </c>
      <c r="AO174" s="493">
        <v>1313.683720480919</v>
      </c>
      <c r="AP174" s="493">
        <v>1297.8887032131101</v>
      </c>
      <c r="AQ174" s="493">
        <v>1426.4204033871758</v>
      </c>
      <c r="AR174" s="493">
        <v>830.08983331178104</v>
      </c>
      <c r="AS174" s="493">
        <v>990.97375276212642</v>
      </c>
      <c r="AT174" s="493">
        <v>1474.4543237195928</v>
      </c>
    </row>
    <row r="175" spans="1:46" s="172" customFormat="1" x14ac:dyDescent="0.25">
      <c r="A175" s="319" t="s">
        <v>887</v>
      </c>
      <c r="B175" s="293"/>
      <c r="C175" s="293"/>
      <c r="D175" s="293"/>
      <c r="E175" s="293"/>
      <c r="F175" s="283"/>
      <c r="G175" s="292" t="s">
        <v>888</v>
      </c>
      <c r="H175" s="292"/>
      <c r="I175" s="289" t="s">
        <v>889</v>
      </c>
      <c r="J175" s="493"/>
      <c r="K175" s="493"/>
      <c r="L175" s="493"/>
      <c r="M175" s="493"/>
      <c r="N175" s="493"/>
      <c r="O175" s="583">
        <v>8065.5408468039795</v>
      </c>
      <c r="P175" s="583">
        <v>6953.0948295987173</v>
      </c>
      <c r="Q175" s="583">
        <v>7559.7955797100576</v>
      </c>
      <c r="R175" s="583">
        <v>6670.7414090137163</v>
      </c>
      <c r="S175" s="583">
        <v>6666.4919546815554</v>
      </c>
      <c r="T175" s="583">
        <v>4075.4469209472763</v>
      </c>
      <c r="U175" s="583">
        <v>11814.449558739188</v>
      </c>
      <c r="V175" s="583">
        <v>14363.067730930645</v>
      </c>
      <c r="W175" s="583">
        <v>10327.103038603796</v>
      </c>
      <c r="X175" s="583">
        <v>7891.5551821871704</v>
      </c>
      <c r="Y175" s="583">
        <v>12262.000320484764</v>
      </c>
      <c r="Z175" s="583">
        <v>16688.650124976055</v>
      </c>
      <c r="AA175" s="583">
        <v>10424.677902884288</v>
      </c>
      <c r="AB175" s="583">
        <v>18127.745294815533</v>
      </c>
      <c r="AC175" s="583">
        <v>12196.90905987388</v>
      </c>
      <c r="AD175" s="583">
        <v>9371.0922763955368</v>
      </c>
      <c r="AE175" s="583">
        <v>13579.25469049861</v>
      </c>
      <c r="AF175" s="583">
        <v>14654.432339013614</v>
      </c>
      <c r="AG175" s="583">
        <v>13079.668233925568</v>
      </c>
      <c r="AH175" s="493">
        <v>16661.632910986234</v>
      </c>
      <c r="AI175" s="493">
        <v>17173.532567307466</v>
      </c>
      <c r="AJ175" s="493">
        <v>18913.492299019585</v>
      </c>
      <c r="AK175" s="493">
        <v>8875.2331322376267</v>
      </c>
      <c r="AL175" s="493">
        <v>22534.445760063492</v>
      </c>
      <c r="AM175" s="493">
        <v>10632.726732276484</v>
      </c>
      <c r="AN175" s="493">
        <v>17508.430784391483</v>
      </c>
      <c r="AO175" s="493">
        <v>16889.999088047778</v>
      </c>
      <c r="AP175" s="493">
        <v>15536.157889175671</v>
      </c>
      <c r="AQ175" s="493">
        <v>23814.990612893263</v>
      </c>
      <c r="AR175" s="493">
        <v>14501.593053166736</v>
      </c>
      <c r="AS175" s="493">
        <v>19752.357816543172</v>
      </c>
      <c r="AT175" s="493">
        <v>19760.287786982732</v>
      </c>
    </row>
    <row r="176" spans="1:46" s="2" customFormat="1" x14ac:dyDescent="0.25">
      <c r="A176" s="319" t="s">
        <v>890</v>
      </c>
      <c r="B176" s="293"/>
      <c r="C176" s="293"/>
      <c r="D176" s="293"/>
      <c r="E176" s="293"/>
      <c r="F176" s="293"/>
      <c r="G176" s="292" t="s">
        <v>891</v>
      </c>
      <c r="H176" s="292"/>
      <c r="I176" s="289" t="s">
        <v>892</v>
      </c>
      <c r="J176" s="493"/>
      <c r="K176" s="493"/>
      <c r="L176" s="493"/>
      <c r="M176" s="493"/>
      <c r="N176" s="493"/>
      <c r="O176" s="583">
        <v>454.26755493704638</v>
      </c>
      <c r="P176" s="583">
        <v>426.70793562488603</v>
      </c>
      <c r="Q176" s="583">
        <v>405.49289827877737</v>
      </c>
      <c r="R176" s="583">
        <v>367.37852020655777</v>
      </c>
      <c r="S176" s="583">
        <v>345.52000471087445</v>
      </c>
      <c r="T176" s="583">
        <v>371.22224373885729</v>
      </c>
      <c r="U176" s="583">
        <v>405.58942128647334</v>
      </c>
      <c r="V176" s="583">
        <v>339.49545242413427</v>
      </c>
      <c r="W176" s="583">
        <v>345.158358320655</v>
      </c>
      <c r="X176" s="583">
        <v>297.69430674105087</v>
      </c>
      <c r="Y176" s="583">
        <v>284.88294031132097</v>
      </c>
      <c r="Z176" s="583">
        <v>253.17044108508762</v>
      </c>
      <c r="AA176" s="583">
        <v>720.09767609542882</v>
      </c>
      <c r="AB176" s="583">
        <v>410.85893487679476</v>
      </c>
      <c r="AC176" s="583">
        <v>283.39864522919368</v>
      </c>
      <c r="AD176" s="583">
        <v>292.17273138614848</v>
      </c>
      <c r="AE176" s="583">
        <v>257.51274258203978</v>
      </c>
      <c r="AF176" s="583">
        <v>268.32696958169521</v>
      </c>
      <c r="AG176" s="583">
        <v>305.79421936663243</v>
      </c>
      <c r="AH176" s="493">
        <v>173.32149378515939</v>
      </c>
      <c r="AI176" s="493">
        <v>185.74178137625114</v>
      </c>
      <c r="AJ176" s="493">
        <v>185.01428065536996</v>
      </c>
      <c r="AK176" s="493">
        <v>150.97596766262993</v>
      </c>
      <c r="AL176" s="493">
        <v>138.85699636879843</v>
      </c>
      <c r="AM176" s="493">
        <v>202.41768958164749</v>
      </c>
      <c r="AN176" s="493">
        <v>136.5909416411609</v>
      </c>
      <c r="AO176" s="493">
        <v>153.92779348617097</v>
      </c>
      <c r="AP176" s="493">
        <v>111.36144923281086</v>
      </c>
      <c r="AQ176" s="493">
        <v>153.53182703502495</v>
      </c>
      <c r="AR176" s="493">
        <v>103.56827548669193</v>
      </c>
      <c r="AS176" s="493">
        <v>159.52973777792786</v>
      </c>
      <c r="AT176" s="493">
        <v>139.92764088044788</v>
      </c>
    </row>
    <row r="177" spans="1:46" s="2" customFormat="1" x14ac:dyDescent="0.25">
      <c r="A177" s="331" t="s">
        <v>414</v>
      </c>
      <c r="B177" s="288"/>
      <c r="C177" s="288"/>
      <c r="D177" s="288" t="s">
        <v>338</v>
      </c>
      <c r="E177" s="288"/>
      <c r="F177" s="288"/>
      <c r="G177" s="287"/>
      <c r="H177" s="287"/>
      <c r="I177" s="289"/>
      <c r="J177" s="491"/>
      <c r="K177" s="491"/>
      <c r="L177" s="491"/>
      <c r="M177" s="491"/>
      <c r="N177" s="491"/>
      <c r="O177" s="585">
        <v>708.66438719999996</v>
      </c>
      <c r="P177" s="585">
        <v>663.53070144000014</v>
      </c>
      <c r="Q177" s="585">
        <v>663.53070720000005</v>
      </c>
      <c r="R177" s="585">
        <v>636.77294016000008</v>
      </c>
      <c r="S177" s="585">
        <v>641.79772800000001</v>
      </c>
      <c r="T177" s="585">
        <v>666.82818047999956</v>
      </c>
      <c r="U177" s="585">
        <v>699.60000000000014</v>
      </c>
      <c r="V177" s="585">
        <v>348.00335040000004</v>
      </c>
      <c r="W177" s="585">
        <v>862.50947519999966</v>
      </c>
      <c r="X177" s="585">
        <v>689.27735039999993</v>
      </c>
      <c r="Y177" s="585">
        <v>817.43180159999974</v>
      </c>
      <c r="Z177" s="585">
        <v>925.68146880000006</v>
      </c>
      <c r="AA177" s="585">
        <v>1136.6951903999998</v>
      </c>
      <c r="AB177" s="585">
        <v>2690.6668703999999</v>
      </c>
      <c r="AC177" s="585">
        <v>1996.0797120000002</v>
      </c>
      <c r="AD177" s="585">
        <v>1391.9770752000002</v>
      </c>
      <c r="AE177" s="585">
        <v>1094.0408832000001</v>
      </c>
      <c r="AF177" s="585">
        <v>856.45283519999987</v>
      </c>
      <c r="AG177" s="585">
        <v>1038.8543615999997</v>
      </c>
      <c r="AH177" s="491">
        <v>741.15774720000013</v>
      </c>
      <c r="AI177" s="491">
        <v>817.98942335999993</v>
      </c>
      <c r="AJ177" s="491">
        <v>860.65824998399989</v>
      </c>
      <c r="AK177" s="491">
        <v>910.82457599999987</v>
      </c>
      <c r="AL177" s="491">
        <v>831.0692160000001</v>
      </c>
      <c r="AM177" s="491">
        <v>891.66255359999991</v>
      </c>
      <c r="AN177" s="491">
        <v>721.15450560000011</v>
      </c>
      <c r="AO177" s="491">
        <v>697.74607206581516</v>
      </c>
      <c r="AP177" s="491">
        <v>841.41185472000006</v>
      </c>
      <c r="AQ177" s="491">
        <v>718.24732032000009</v>
      </c>
      <c r="AR177" s="491">
        <v>837.37423679999995</v>
      </c>
      <c r="AS177" s="491">
        <v>674.23325760000012</v>
      </c>
      <c r="AT177" s="491">
        <v>752.18356031999997</v>
      </c>
    </row>
    <row r="178" spans="1:46" s="2" customFormat="1" x14ac:dyDescent="0.25">
      <c r="A178" s="283"/>
      <c r="B178" s="283"/>
      <c r="C178" s="283"/>
      <c r="D178" s="283"/>
      <c r="E178" s="283"/>
      <c r="F178" s="283"/>
      <c r="G178" s="284"/>
      <c r="H178" s="284"/>
      <c r="I178" s="289"/>
      <c r="J178" s="490"/>
      <c r="K178" s="490"/>
      <c r="L178" s="490"/>
      <c r="M178" s="490"/>
      <c r="N178" s="490"/>
      <c r="O178" s="490"/>
      <c r="P178" s="490"/>
      <c r="Q178" s="490"/>
      <c r="R178" s="490"/>
      <c r="S178" s="490"/>
      <c r="T178" s="490"/>
      <c r="U178" s="490"/>
      <c r="V178" s="490"/>
      <c r="W178" s="490"/>
      <c r="X178" s="490"/>
      <c r="Y178" s="490"/>
      <c r="Z178" s="490"/>
      <c r="AA178" s="490"/>
      <c r="AB178" s="490"/>
      <c r="AC178" s="490"/>
      <c r="AD178" s="490"/>
      <c r="AE178" s="490"/>
      <c r="AF178" s="490"/>
      <c r="AG178" s="490"/>
      <c r="AH178" s="490"/>
      <c r="AI178" s="490"/>
      <c r="AJ178" s="490"/>
      <c r="AK178" s="490"/>
      <c r="AL178" s="490"/>
      <c r="AM178" s="490"/>
      <c r="AN178" s="490"/>
      <c r="AO178" s="490"/>
      <c r="AP178" s="490"/>
      <c r="AQ178" s="490"/>
      <c r="AR178" s="490"/>
      <c r="AS178" s="490"/>
      <c r="AT178" s="490"/>
    </row>
    <row r="179" spans="1:46" s="2" customFormat="1" x14ac:dyDescent="0.25">
      <c r="A179" s="331" t="s">
        <v>415</v>
      </c>
      <c r="B179" s="288"/>
      <c r="C179" s="288"/>
      <c r="D179" s="288" t="s">
        <v>68</v>
      </c>
      <c r="E179" s="288"/>
      <c r="F179" s="288"/>
      <c r="G179" s="287"/>
      <c r="H179" s="287"/>
      <c r="I179" s="289"/>
      <c r="J179" s="491"/>
      <c r="K179" s="491"/>
      <c r="L179" s="491"/>
      <c r="M179" s="491"/>
      <c r="N179" s="491"/>
      <c r="O179" s="491"/>
      <c r="P179" s="491"/>
      <c r="Q179" s="491"/>
      <c r="R179" s="491"/>
      <c r="S179" s="491"/>
      <c r="T179" s="491"/>
      <c r="U179" s="491"/>
      <c r="V179" s="491"/>
      <c r="W179" s="491"/>
      <c r="X179" s="491"/>
      <c r="Y179" s="491"/>
      <c r="Z179" s="491"/>
      <c r="AA179" s="491"/>
      <c r="AB179" s="491"/>
      <c r="AC179" s="491"/>
      <c r="AD179" s="491"/>
      <c r="AE179" s="491"/>
      <c r="AF179" s="491"/>
      <c r="AG179" s="491"/>
      <c r="AH179" s="491"/>
      <c r="AI179" s="491"/>
      <c r="AJ179" s="491"/>
      <c r="AK179" s="491"/>
      <c r="AL179" s="491"/>
      <c r="AM179" s="491"/>
      <c r="AN179" s="491"/>
      <c r="AO179" s="491"/>
      <c r="AP179" s="491"/>
      <c r="AQ179" s="491"/>
      <c r="AR179" s="491"/>
      <c r="AS179" s="491"/>
      <c r="AT179" s="491"/>
    </row>
    <row r="180" spans="1:46" s="2" customFormat="1" x14ac:dyDescent="0.25">
      <c r="A180" s="283"/>
      <c r="B180" s="283"/>
      <c r="C180" s="283"/>
      <c r="D180" s="283"/>
      <c r="E180" s="283"/>
      <c r="F180" s="283"/>
      <c r="G180" s="284"/>
      <c r="H180" s="284"/>
      <c r="I180" s="289"/>
      <c r="J180" s="490"/>
      <c r="K180" s="490"/>
      <c r="L180" s="490"/>
      <c r="M180" s="490"/>
      <c r="N180" s="490"/>
      <c r="O180" s="490"/>
      <c r="P180" s="490"/>
      <c r="Q180" s="490"/>
      <c r="R180" s="490"/>
      <c r="S180" s="490"/>
      <c r="T180" s="490"/>
      <c r="U180" s="490"/>
      <c r="V180" s="490"/>
      <c r="W180" s="490"/>
      <c r="X180" s="490"/>
      <c r="Y180" s="490"/>
      <c r="Z180" s="490"/>
      <c r="AA180" s="490"/>
      <c r="AB180" s="490"/>
      <c r="AC180" s="490"/>
      <c r="AD180" s="490"/>
      <c r="AE180" s="490"/>
      <c r="AF180" s="490"/>
      <c r="AG180" s="490"/>
      <c r="AH180" s="490"/>
      <c r="AI180" s="490"/>
      <c r="AJ180" s="490"/>
      <c r="AK180" s="490"/>
      <c r="AL180" s="490"/>
      <c r="AM180" s="490"/>
      <c r="AN180" s="490"/>
      <c r="AO180" s="490"/>
      <c r="AP180" s="490"/>
      <c r="AQ180" s="490"/>
      <c r="AR180" s="490"/>
      <c r="AS180" s="490"/>
      <c r="AT180" s="490"/>
    </row>
    <row r="181" spans="1:46" s="2" customFormat="1" x14ac:dyDescent="0.25">
      <c r="A181" s="276" t="s">
        <v>266</v>
      </c>
      <c r="B181" s="276"/>
      <c r="C181" s="276" t="s">
        <v>339</v>
      </c>
      <c r="D181" s="275"/>
      <c r="E181" s="276"/>
      <c r="F181" s="276"/>
      <c r="G181" s="332"/>
      <c r="H181" s="332"/>
      <c r="I181" s="289"/>
      <c r="J181" s="506">
        <f t="shared" ref="J181:AN181" si="31">J183+J225</f>
        <v>0</v>
      </c>
      <c r="K181" s="506">
        <f t="shared" si="31"/>
        <v>0</v>
      </c>
      <c r="L181" s="506">
        <f t="shared" si="31"/>
        <v>0</v>
      </c>
      <c r="M181" s="506">
        <f t="shared" si="31"/>
        <v>0</v>
      </c>
      <c r="N181" s="506">
        <f t="shared" si="31"/>
        <v>0</v>
      </c>
      <c r="O181" s="506">
        <f t="shared" si="31"/>
        <v>59507.702423397961</v>
      </c>
      <c r="P181" s="506">
        <f t="shared" si="31"/>
        <v>58843.697062827821</v>
      </c>
      <c r="Q181" s="506">
        <f t="shared" si="31"/>
        <v>58006.47016392916</v>
      </c>
      <c r="R181" s="506">
        <f t="shared" si="31"/>
        <v>57764.152897485154</v>
      </c>
      <c r="S181" s="506">
        <f t="shared" si="31"/>
        <v>57028.372195756223</v>
      </c>
      <c r="T181" s="506">
        <f t="shared" si="31"/>
        <v>53824.651114085398</v>
      </c>
      <c r="U181" s="506">
        <f t="shared" si="31"/>
        <v>58024.086601308343</v>
      </c>
      <c r="V181" s="506">
        <f t="shared" si="31"/>
        <v>57738.588584982383</v>
      </c>
      <c r="W181" s="506">
        <f t="shared" si="31"/>
        <v>61976.260124676424</v>
      </c>
      <c r="X181" s="506">
        <f t="shared" si="31"/>
        <v>59683.968120992678</v>
      </c>
      <c r="Y181" s="506">
        <f t="shared" si="31"/>
        <v>60454.492247164846</v>
      </c>
      <c r="Z181" s="506">
        <f t="shared" si="31"/>
        <v>59661.175167787391</v>
      </c>
      <c r="AA181" s="506">
        <f t="shared" si="31"/>
        <v>59846.086322012823</v>
      </c>
      <c r="AB181" s="506">
        <f t="shared" si="31"/>
        <v>60110.305192152795</v>
      </c>
      <c r="AC181" s="506">
        <f t="shared" si="31"/>
        <v>61520.394614840305</v>
      </c>
      <c r="AD181" s="506">
        <f t="shared" si="31"/>
        <v>56326.807897084247</v>
      </c>
      <c r="AE181" s="506">
        <f t="shared" si="31"/>
        <v>57550.068722224765</v>
      </c>
      <c r="AF181" s="506">
        <f t="shared" si="31"/>
        <v>59333.808770935211</v>
      </c>
      <c r="AG181" s="506">
        <f t="shared" si="31"/>
        <v>56772.49240366758</v>
      </c>
      <c r="AH181" s="506">
        <f t="shared" si="31"/>
        <v>54053.03231569835</v>
      </c>
      <c r="AI181" s="506">
        <f t="shared" si="31"/>
        <v>55559.954529317023</v>
      </c>
      <c r="AJ181" s="506">
        <f t="shared" si="31"/>
        <v>55754.714436726979</v>
      </c>
      <c r="AK181" s="506">
        <f t="shared" si="31"/>
        <v>53991.749999121326</v>
      </c>
      <c r="AL181" s="506">
        <f t="shared" si="31"/>
        <v>55970.544626443509</v>
      </c>
      <c r="AM181" s="506">
        <f t="shared" si="31"/>
        <v>56071.878421712565</v>
      </c>
      <c r="AN181" s="506">
        <f t="shared" si="31"/>
        <v>54086.085716908157</v>
      </c>
      <c r="AO181" s="506">
        <f t="shared" ref="AO181:AP181" si="32">AO183+AO225</f>
        <v>55980.28640851799</v>
      </c>
      <c r="AP181" s="506">
        <f t="shared" si="32"/>
        <v>52192.89878366176</v>
      </c>
      <c r="AQ181" s="506">
        <f t="shared" ref="AQ181" si="33">AQ183+AQ225</f>
        <v>54924.088957047607</v>
      </c>
      <c r="AR181" s="506">
        <f t="shared" ref="AR181" si="34">AR183+AR225</f>
        <v>52371.146903976311</v>
      </c>
      <c r="AS181" s="506">
        <f t="shared" ref="AS181:AT181" si="35">AS183+AS225</f>
        <v>54110.865660257128</v>
      </c>
      <c r="AT181" s="506">
        <f t="shared" si="35"/>
        <v>54123.11392580597</v>
      </c>
    </row>
    <row r="182" spans="1:46" s="2" customFormat="1" x14ac:dyDescent="0.25">
      <c r="A182" s="293"/>
      <c r="B182" s="293"/>
      <c r="C182" s="293"/>
      <c r="D182" s="293"/>
      <c r="E182" s="293"/>
      <c r="F182" s="293"/>
      <c r="G182" s="292"/>
      <c r="H182" s="292"/>
      <c r="I182" s="289"/>
      <c r="J182" s="492"/>
      <c r="K182" s="492"/>
      <c r="L182" s="492"/>
      <c r="M182" s="492"/>
      <c r="N182" s="492"/>
      <c r="O182" s="492"/>
      <c r="P182" s="492"/>
      <c r="Q182" s="492"/>
      <c r="R182" s="492"/>
      <c r="S182" s="492"/>
      <c r="T182" s="492"/>
      <c r="U182" s="492"/>
      <c r="V182" s="492"/>
      <c r="W182" s="492"/>
      <c r="X182" s="492"/>
      <c r="Y182" s="492"/>
      <c r="Z182" s="492"/>
      <c r="AA182" s="492"/>
      <c r="AB182" s="492"/>
      <c r="AC182" s="492"/>
      <c r="AD182" s="492"/>
      <c r="AE182" s="492"/>
      <c r="AF182" s="492"/>
      <c r="AG182" s="492"/>
      <c r="AH182" s="492"/>
      <c r="AI182" s="492"/>
      <c r="AJ182" s="492"/>
      <c r="AK182" s="492"/>
      <c r="AL182" s="492"/>
      <c r="AM182" s="492"/>
      <c r="AN182" s="492"/>
      <c r="AO182" s="492"/>
      <c r="AP182" s="492"/>
      <c r="AQ182" s="492"/>
      <c r="AR182" s="492"/>
      <c r="AS182" s="492"/>
      <c r="AT182" s="492"/>
    </row>
    <row r="183" spans="1:46" x14ac:dyDescent="0.25">
      <c r="A183" s="288" t="s">
        <v>267</v>
      </c>
      <c r="B183" s="288"/>
      <c r="C183" s="288"/>
      <c r="D183" s="288" t="s">
        <v>340</v>
      </c>
      <c r="E183" s="287"/>
      <c r="F183" s="334"/>
      <c r="G183" s="334"/>
      <c r="H183" s="334"/>
      <c r="I183" s="305" t="s">
        <v>893</v>
      </c>
      <c r="J183" s="491">
        <f t="shared" ref="J183:AN183" si="36">SUM(J185:J204)</f>
        <v>0</v>
      </c>
      <c r="K183" s="491">
        <f t="shared" si="36"/>
        <v>0</v>
      </c>
      <c r="L183" s="491">
        <f t="shared" si="36"/>
        <v>0</v>
      </c>
      <c r="M183" s="491">
        <f t="shared" si="36"/>
        <v>0</v>
      </c>
      <c r="N183" s="491">
        <f t="shared" si="36"/>
        <v>0</v>
      </c>
      <c r="O183" s="491">
        <f t="shared" si="36"/>
        <v>23659.795885421994</v>
      </c>
      <c r="P183" s="491">
        <f t="shared" si="36"/>
        <v>23616.649492758301</v>
      </c>
      <c r="Q183" s="491">
        <f t="shared" si="36"/>
        <v>22722.663442896443</v>
      </c>
      <c r="R183" s="491">
        <f t="shared" si="36"/>
        <v>22274.792507978051</v>
      </c>
      <c r="S183" s="491">
        <f t="shared" si="36"/>
        <v>21178.219796834132</v>
      </c>
      <c r="T183" s="491">
        <f t="shared" si="36"/>
        <v>18856.417754638154</v>
      </c>
      <c r="U183" s="491">
        <f t="shared" si="36"/>
        <v>21364.441215769435</v>
      </c>
      <c r="V183" s="491">
        <f t="shared" si="36"/>
        <v>20307.45623124751</v>
      </c>
      <c r="W183" s="491">
        <f t="shared" si="36"/>
        <v>23638.002636386609</v>
      </c>
      <c r="X183" s="491">
        <f t="shared" si="36"/>
        <v>21735.111608725016</v>
      </c>
      <c r="Y183" s="491">
        <f t="shared" si="36"/>
        <v>22627.572807056495</v>
      </c>
      <c r="Z183" s="491">
        <f t="shared" si="36"/>
        <v>22051.571594675348</v>
      </c>
      <c r="AA183" s="491">
        <f t="shared" si="36"/>
        <v>20267.050894133481</v>
      </c>
      <c r="AB183" s="491">
        <f t="shared" si="36"/>
        <v>20586.032653358354</v>
      </c>
      <c r="AC183" s="491">
        <f t="shared" si="36"/>
        <v>21021.393600975134</v>
      </c>
      <c r="AD183" s="491">
        <f t="shared" si="36"/>
        <v>19217.032587824659</v>
      </c>
      <c r="AE183" s="491">
        <f t="shared" si="36"/>
        <v>19678.139024254237</v>
      </c>
      <c r="AF183" s="491">
        <f t="shared" si="36"/>
        <v>22417.57161338368</v>
      </c>
      <c r="AG183" s="491">
        <f t="shared" si="36"/>
        <v>20030.862609217864</v>
      </c>
      <c r="AH183" s="491">
        <f t="shared" si="36"/>
        <v>17588.72013060065</v>
      </c>
      <c r="AI183" s="491">
        <f t="shared" si="36"/>
        <v>18738.222260411403</v>
      </c>
      <c r="AJ183" s="491">
        <f t="shared" si="36"/>
        <v>18016.053125486931</v>
      </c>
      <c r="AK183" s="491">
        <f t="shared" si="36"/>
        <v>17068.792314949875</v>
      </c>
      <c r="AL183" s="491">
        <f t="shared" si="36"/>
        <v>18839.075133244623</v>
      </c>
      <c r="AM183" s="491">
        <f t="shared" si="36"/>
        <v>18726.043623743084</v>
      </c>
      <c r="AN183" s="491">
        <f t="shared" si="36"/>
        <v>16898.976110675339</v>
      </c>
      <c r="AO183" s="491">
        <f t="shared" ref="AO183:AP183" si="37">SUM(AO185:AO204)</f>
        <v>18596.367091154094</v>
      </c>
      <c r="AP183" s="491">
        <f t="shared" si="37"/>
        <v>15134.935082619964</v>
      </c>
      <c r="AQ183" s="491">
        <f t="shared" ref="AQ183" si="38">SUM(AQ185:AQ204)</f>
        <v>17704.998354104573</v>
      </c>
      <c r="AR183" s="491">
        <f t="shared" ref="AR183" si="39">SUM(AR185:AR204)</f>
        <v>16310.464452826709</v>
      </c>
      <c r="AS183" s="491">
        <f t="shared" ref="AS183:AT183" si="40">SUM(AS185:AS204)</f>
        <v>17133.002445082308</v>
      </c>
      <c r="AT183" s="491">
        <f t="shared" si="40"/>
        <v>17319.482771229905</v>
      </c>
    </row>
    <row r="184" spans="1:46" x14ac:dyDescent="0.25">
      <c r="A184" s="293" t="s">
        <v>268</v>
      </c>
      <c r="B184" s="293"/>
      <c r="C184" s="293"/>
      <c r="D184" s="283"/>
      <c r="E184" s="143" t="s">
        <v>273</v>
      </c>
      <c r="F184" s="143"/>
      <c r="G184" s="143"/>
      <c r="H184" s="143"/>
      <c r="I184" s="305" t="s">
        <v>894</v>
      </c>
      <c r="J184" s="492"/>
      <c r="K184" s="492"/>
      <c r="L184" s="492"/>
      <c r="M184" s="492"/>
      <c r="N184" s="492"/>
      <c r="O184" s="492"/>
      <c r="P184" s="492"/>
      <c r="Q184" s="492"/>
      <c r="R184" s="492"/>
      <c r="S184" s="492"/>
      <c r="T184" s="492"/>
      <c r="U184" s="492"/>
      <c r="V184" s="492"/>
      <c r="W184" s="492"/>
      <c r="X184" s="492"/>
      <c r="Y184" s="492"/>
      <c r="Z184" s="492"/>
      <c r="AA184" s="492"/>
      <c r="AB184" s="492"/>
      <c r="AC184" s="492"/>
      <c r="AD184" s="492"/>
      <c r="AE184" s="492"/>
      <c r="AF184" s="492"/>
      <c r="AG184" s="492"/>
      <c r="AH184" s="492"/>
      <c r="AI184" s="492"/>
      <c r="AJ184" s="492"/>
      <c r="AK184" s="492"/>
      <c r="AL184" s="492"/>
      <c r="AM184" s="492"/>
      <c r="AN184" s="492"/>
      <c r="AO184" s="492"/>
      <c r="AP184" s="492"/>
      <c r="AQ184" s="492"/>
      <c r="AR184" s="492"/>
      <c r="AS184" s="492"/>
      <c r="AT184" s="492"/>
    </row>
    <row r="185" spans="1:46" x14ac:dyDescent="0.25">
      <c r="A185" s="283" t="s">
        <v>341</v>
      </c>
      <c r="B185" s="283"/>
      <c r="C185" s="283"/>
      <c r="D185" s="119"/>
      <c r="E185" s="283"/>
      <c r="F185" s="335" t="s">
        <v>269</v>
      </c>
      <c r="G185" s="143"/>
      <c r="H185" s="143"/>
      <c r="I185" s="305" t="s">
        <v>895</v>
      </c>
      <c r="J185" s="493"/>
      <c r="K185" s="493"/>
      <c r="L185" s="493"/>
      <c r="M185" s="493"/>
      <c r="N185" s="493"/>
      <c r="O185" s="583">
        <v>2742.6646339958647</v>
      </c>
      <c r="P185" s="583">
        <v>3048.5604215078924</v>
      </c>
      <c r="Q185" s="583">
        <v>3068.1467791506811</v>
      </c>
      <c r="R185" s="583">
        <v>2006.3622459769535</v>
      </c>
      <c r="S185" s="583">
        <v>2330.4225459496156</v>
      </c>
      <c r="T185" s="583">
        <v>1957.9368110581506</v>
      </c>
      <c r="U185" s="583">
        <v>2756.3909464711851</v>
      </c>
      <c r="V185" s="583">
        <v>2216.7688069983928</v>
      </c>
      <c r="W185" s="583">
        <v>2839.7716944927529</v>
      </c>
      <c r="X185" s="583">
        <v>2369.5899127260054</v>
      </c>
      <c r="Y185" s="583">
        <v>2856.7278873421888</v>
      </c>
      <c r="Z185" s="583">
        <v>2131.4458542545431</v>
      </c>
      <c r="AA185" s="583">
        <v>1726.2917052779476</v>
      </c>
      <c r="AB185" s="583">
        <v>2017.7611344769418</v>
      </c>
      <c r="AC185" s="583">
        <v>2057.2519028083402</v>
      </c>
      <c r="AD185" s="583">
        <v>1566.0982736511141</v>
      </c>
      <c r="AE185" s="583">
        <v>1879.3620818327759</v>
      </c>
      <c r="AF185" s="583">
        <v>2087.9088849691566</v>
      </c>
      <c r="AG185" s="583">
        <v>1851.9919871861266</v>
      </c>
      <c r="AH185" s="493">
        <v>1506.1153933312319</v>
      </c>
      <c r="AI185" s="493">
        <v>1559.1721728315697</v>
      </c>
      <c r="AJ185" s="493">
        <v>1592.6986454322546</v>
      </c>
      <c r="AK185" s="493">
        <v>1441.0621356474119</v>
      </c>
      <c r="AL185" s="493">
        <v>2279.0201282806911</v>
      </c>
      <c r="AM185" s="493">
        <v>2231.2015984992695</v>
      </c>
      <c r="AN185" s="493">
        <v>1375.6816191329317</v>
      </c>
      <c r="AO185" s="493">
        <v>1572.5867103149278</v>
      </c>
      <c r="AP185" s="493">
        <v>1513.1891859659227</v>
      </c>
      <c r="AQ185" s="493">
        <v>1747.8149302757095</v>
      </c>
      <c r="AR185" s="493">
        <v>1619.2023329048054</v>
      </c>
      <c r="AS185" s="493">
        <v>1732.0004285526891</v>
      </c>
      <c r="AT185" s="493">
        <v>1874.1715196175569</v>
      </c>
    </row>
    <row r="186" spans="1:46" x14ac:dyDescent="0.25">
      <c r="A186" s="293" t="s">
        <v>270</v>
      </c>
      <c r="B186" s="293"/>
      <c r="C186" s="293"/>
      <c r="D186" s="143"/>
      <c r="E186" s="283"/>
      <c r="F186" s="143" t="s">
        <v>274</v>
      </c>
      <c r="G186" s="143"/>
      <c r="H186" s="143"/>
      <c r="I186" s="305" t="s">
        <v>896</v>
      </c>
      <c r="J186" s="493"/>
      <c r="K186" s="493"/>
      <c r="L186" s="493"/>
      <c r="M186" s="493"/>
      <c r="N186" s="493"/>
      <c r="O186" s="583">
        <v>3035.4483590053633</v>
      </c>
      <c r="P186" s="583">
        <v>2965.3911782990167</v>
      </c>
      <c r="Q186" s="583">
        <v>3137.7149919704025</v>
      </c>
      <c r="R186" s="583">
        <v>3429.9866653945355</v>
      </c>
      <c r="S186" s="583">
        <v>3237.1125174209342</v>
      </c>
      <c r="T186" s="583">
        <v>2967.1466446898471</v>
      </c>
      <c r="U186" s="583">
        <v>3317.0376608093266</v>
      </c>
      <c r="V186" s="583">
        <v>3201.8422401589883</v>
      </c>
      <c r="W186" s="583">
        <v>2709.69355178456</v>
      </c>
      <c r="X186" s="583">
        <v>2486.2577161908134</v>
      </c>
      <c r="Y186" s="583">
        <v>2525.3000350441312</v>
      </c>
      <c r="Z186" s="583">
        <v>2612.7789183656073</v>
      </c>
      <c r="AA186" s="583">
        <v>2600.8697427834636</v>
      </c>
      <c r="AB186" s="583">
        <v>2573.3686823846697</v>
      </c>
      <c r="AC186" s="583">
        <v>2651.7745370416465</v>
      </c>
      <c r="AD186" s="583">
        <v>2674.4340498087286</v>
      </c>
      <c r="AE186" s="583">
        <v>2585.8077773768555</v>
      </c>
      <c r="AF186" s="583">
        <v>2527.439007862637</v>
      </c>
      <c r="AG186" s="583">
        <v>2577.3266609172802</v>
      </c>
      <c r="AH186" s="493">
        <v>2889.5382095101927</v>
      </c>
      <c r="AI186" s="493">
        <v>2801.3495925556804</v>
      </c>
      <c r="AJ186" s="493">
        <v>2447.121743960025</v>
      </c>
      <c r="AK186" s="493">
        <v>2972.8653598223023</v>
      </c>
      <c r="AL186" s="493">
        <v>2892.5546505218731</v>
      </c>
      <c r="AM186" s="493">
        <v>3307.2058876908818</v>
      </c>
      <c r="AN186" s="493">
        <v>2958.6011150897484</v>
      </c>
      <c r="AO186" s="493">
        <v>2732.6358572522322</v>
      </c>
      <c r="AP186" s="493">
        <v>2530.516030773304</v>
      </c>
      <c r="AQ186" s="493">
        <v>2682.1097493561751</v>
      </c>
      <c r="AR186" s="493">
        <v>2725.062749568604</v>
      </c>
      <c r="AS186" s="493">
        <v>2811.2733867728648</v>
      </c>
      <c r="AT186" s="493">
        <v>2922.012977285196</v>
      </c>
    </row>
    <row r="187" spans="1:46" x14ac:dyDescent="0.25">
      <c r="A187" s="319" t="s">
        <v>897</v>
      </c>
      <c r="B187" s="293"/>
      <c r="C187" s="293"/>
      <c r="D187" s="143"/>
      <c r="E187" s="283"/>
      <c r="F187" s="143" t="s">
        <v>898</v>
      </c>
      <c r="G187" s="143"/>
      <c r="H187" s="143"/>
      <c r="I187" s="289" t="s">
        <v>899</v>
      </c>
      <c r="J187" s="493"/>
      <c r="K187" s="493"/>
      <c r="L187" s="493"/>
      <c r="M187" s="493"/>
      <c r="N187" s="493"/>
      <c r="O187" s="583">
        <v>130.40308853269377</v>
      </c>
      <c r="P187" s="583">
        <v>121.82819776788631</v>
      </c>
      <c r="Q187" s="583">
        <v>124.84578457476835</v>
      </c>
      <c r="R187" s="583">
        <v>101.23849669392779</v>
      </c>
      <c r="S187" s="583">
        <v>98.339409076656153</v>
      </c>
      <c r="T187" s="583">
        <v>70.287595692774985</v>
      </c>
      <c r="U187" s="583">
        <v>81.100898299269488</v>
      </c>
      <c r="V187" s="583">
        <v>65.617542862380489</v>
      </c>
      <c r="W187" s="583">
        <v>92.987473305638588</v>
      </c>
      <c r="X187" s="583">
        <v>72.550207082354049</v>
      </c>
      <c r="Y187" s="583">
        <v>54.611009799087626</v>
      </c>
      <c r="Z187" s="583">
        <v>55.591928009756437</v>
      </c>
      <c r="AA187" s="583">
        <v>69.654156782354036</v>
      </c>
      <c r="AB187" s="583">
        <v>48.561726365184548</v>
      </c>
      <c r="AC187" s="583">
        <v>51.449822958471785</v>
      </c>
      <c r="AD187" s="583">
        <v>41.169988112088063</v>
      </c>
      <c r="AE187" s="583">
        <v>39.021261654991136</v>
      </c>
      <c r="AF187" s="583">
        <v>30.081973049794332</v>
      </c>
      <c r="AG187" s="583">
        <v>24.140606069458208</v>
      </c>
      <c r="AH187" s="493">
        <v>17.509852923063633</v>
      </c>
      <c r="AI187" s="493">
        <v>24.697194156836517</v>
      </c>
      <c r="AJ187" s="493">
        <v>16.992044024731467</v>
      </c>
      <c r="AK187" s="493">
        <v>38.613576409281052</v>
      </c>
      <c r="AL187" s="493">
        <v>26.986217975991455</v>
      </c>
      <c r="AM187" s="493">
        <v>32.088571987830171</v>
      </c>
      <c r="AN187" s="493">
        <v>34.895056915404126</v>
      </c>
      <c r="AO187" s="493">
        <v>44.409657092678493</v>
      </c>
      <c r="AP187" s="493">
        <v>47.390860474206526</v>
      </c>
      <c r="AQ187" s="493">
        <v>66.72414949637195</v>
      </c>
      <c r="AR187" s="493">
        <v>48.761126575120251</v>
      </c>
      <c r="AS187" s="493">
        <v>59.449695067698357</v>
      </c>
      <c r="AT187" s="493">
        <v>49.215918361429502</v>
      </c>
    </row>
    <row r="188" spans="1:46" x14ac:dyDescent="0.25">
      <c r="A188" s="293" t="s">
        <v>342</v>
      </c>
      <c r="B188" s="293"/>
      <c r="C188" s="293"/>
      <c r="D188" s="143"/>
      <c r="E188" s="283"/>
      <c r="F188" s="143" t="s">
        <v>343</v>
      </c>
      <c r="G188" s="143"/>
      <c r="H188" s="143"/>
      <c r="I188" s="305" t="s">
        <v>900</v>
      </c>
      <c r="J188" s="493"/>
      <c r="K188" s="493"/>
      <c r="L188" s="493"/>
      <c r="M188" s="493"/>
      <c r="N188" s="493"/>
      <c r="O188" s="583">
        <v>1252.8084886459169</v>
      </c>
      <c r="P188" s="583">
        <v>1226.2509714970333</v>
      </c>
      <c r="Q188" s="583">
        <v>1034.8250269747516</v>
      </c>
      <c r="R188" s="583">
        <v>1017.142931160913</v>
      </c>
      <c r="S188" s="583">
        <v>866.6224908410743</v>
      </c>
      <c r="T188" s="583">
        <v>884.27919781895321</v>
      </c>
      <c r="U188" s="583">
        <v>1007.1150420273831</v>
      </c>
      <c r="V188" s="583">
        <v>843.14642597192312</v>
      </c>
      <c r="W188" s="583">
        <v>859.89606898103284</v>
      </c>
      <c r="X188" s="583">
        <v>724.94966007040159</v>
      </c>
      <c r="Y188" s="583">
        <v>583.78894774867638</v>
      </c>
      <c r="Z188" s="583">
        <v>711.48110048205558</v>
      </c>
      <c r="AA188" s="583">
        <v>734.73273307435636</v>
      </c>
      <c r="AB188" s="583">
        <v>520.84715105904149</v>
      </c>
      <c r="AC188" s="583">
        <v>1332.4712240646313</v>
      </c>
      <c r="AD188" s="583">
        <v>732.41692180153393</v>
      </c>
      <c r="AE188" s="583">
        <v>842.26962569398393</v>
      </c>
      <c r="AF188" s="583">
        <v>1135.1599469984544</v>
      </c>
      <c r="AG188" s="583">
        <v>676.57757304033908</v>
      </c>
      <c r="AH188" s="493">
        <v>699.03881788507147</v>
      </c>
      <c r="AI188" s="493">
        <v>779.41914655728453</v>
      </c>
      <c r="AJ188" s="493">
        <v>979.55538943585691</v>
      </c>
      <c r="AK188" s="493">
        <v>944.64198321270851</v>
      </c>
      <c r="AL188" s="493">
        <v>955.16864553986431</v>
      </c>
      <c r="AM188" s="493">
        <v>995.92555202652522</v>
      </c>
      <c r="AN188" s="493">
        <v>958.56117175955842</v>
      </c>
      <c r="AO188" s="493">
        <v>1147.0622802508585</v>
      </c>
      <c r="AP188" s="493">
        <v>1165.5500291614342</v>
      </c>
      <c r="AQ188" s="493">
        <v>1365.6427455168684</v>
      </c>
      <c r="AR188" s="493">
        <v>1282.6643883959666</v>
      </c>
      <c r="AS188" s="493">
        <v>1550.1500581397213</v>
      </c>
      <c r="AT188" s="493">
        <v>1920.1727599812293</v>
      </c>
    </row>
    <row r="189" spans="1:46" ht="30" x14ac:dyDescent="0.25">
      <c r="A189" s="283" t="s">
        <v>345</v>
      </c>
      <c r="B189" s="283"/>
      <c r="C189" s="283"/>
      <c r="D189" s="283"/>
      <c r="E189" s="283" t="s">
        <v>344</v>
      </c>
      <c r="F189" s="143"/>
      <c r="G189" s="143"/>
      <c r="H189" s="143"/>
      <c r="I189" s="305" t="s">
        <v>901</v>
      </c>
      <c r="J189" s="492"/>
      <c r="K189" s="492"/>
      <c r="L189" s="492"/>
      <c r="M189" s="492"/>
      <c r="N189" s="492"/>
      <c r="O189" s="492"/>
      <c r="P189" s="492"/>
      <c r="Q189" s="492"/>
      <c r="R189" s="492"/>
      <c r="S189" s="492"/>
      <c r="T189" s="492"/>
      <c r="U189" s="492"/>
      <c r="V189" s="492"/>
      <c r="W189" s="492"/>
      <c r="X189" s="492"/>
      <c r="Y189" s="492"/>
      <c r="Z189" s="492"/>
      <c r="AA189" s="492"/>
      <c r="AB189" s="492"/>
      <c r="AC189" s="492"/>
      <c r="AD189" s="492"/>
      <c r="AE189" s="492"/>
      <c r="AF189" s="492"/>
      <c r="AG189" s="492"/>
      <c r="AH189" s="492"/>
      <c r="AI189" s="492"/>
      <c r="AJ189" s="492"/>
      <c r="AK189" s="492"/>
      <c r="AL189" s="492"/>
      <c r="AM189" s="492"/>
      <c r="AN189" s="492"/>
      <c r="AO189" s="492"/>
      <c r="AP189" s="492"/>
      <c r="AQ189" s="492"/>
      <c r="AR189" s="492"/>
      <c r="AS189" s="492"/>
      <c r="AT189" s="492"/>
    </row>
    <row r="190" spans="1:46" x14ac:dyDescent="0.25">
      <c r="A190" s="283" t="s">
        <v>272</v>
      </c>
      <c r="B190" s="283"/>
      <c r="C190" s="283"/>
      <c r="D190" s="283"/>
      <c r="E190" s="283"/>
      <c r="F190" s="143" t="s">
        <v>346</v>
      </c>
      <c r="G190" s="143"/>
      <c r="H190" s="143"/>
      <c r="I190" s="305" t="s">
        <v>902</v>
      </c>
      <c r="J190" s="493"/>
      <c r="K190" s="493"/>
      <c r="L190" s="493"/>
      <c r="M190" s="493"/>
      <c r="N190" s="493"/>
      <c r="O190" s="583">
        <v>312.57882943454683</v>
      </c>
      <c r="P190" s="583">
        <v>209.14264949999998</v>
      </c>
      <c r="Q190" s="583">
        <v>153.66728458559254</v>
      </c>
      <c r="R190" s="583">
        <v>130.27432199999998</v>
      </c>
      <c r="S190" s="583">
        <v>92.221738652207591</v>
      </c>
      <c r="T190" s="583">
        <v>86.885156519999995</v>
      </c>
      <c r="U190" s="583">
        <v>101.70126</v>
      </c>
      <c r="V190" s="583">
        <v>78.412183501161877</v>
      </c>
      <c r="W190" s="583">
        <v>44.645198993028664</v>
      </c>
      <c r="X190" s="583">
        <v>39.173158443067393</v>
      </c>
      <c r="Y190" s="583">
        <v>40.033727265685513</v>
      </c>
      <c r="Z190" s="583">
        <v>34.021050116188995</v>
      </c>
      <c r="AA190" s="583">
        <v>14.942597056545313</v>
      </c>
      <c r="AB190" s="583">
        <v>7.0806644848954292</v>
      </c>
      <c r="AC190" s="583">
        <v>13.30395441518203</v>
      </c>
      <c r="AD190" s="583">
        <v>7.5663886522075909</v>
      </c>
      <c r="AE190" s="583">
        <v>6.9098014717273424</v>
      </c>
      <c r="AF190" s="583">
        <v>1.8170869868319128</v>
      </c>
      <c r="AG190" s="583">
        <v>13.344081564678543</v>
      </c>
      <c r="AH190" s="493">
        <v>8.5622421378776146</v>
      </c>
      <c r="AI190" s="493">
        <v>9.6795013942680104</v>
      </c>
      <c r="AJ190" s="493">
        <v>3.5710029434546864</v>
      </c>
      <c r="AK190" s="493">
        <v>5.345108830364059</v>
      </c>
      <c r="AL190" s="493">
        <v>8.1840920216886133</v>
      </c>
      <c r="AM190" s="493">
        <v>10.073987045454544</v>
      </c>
      <c r="AN190" s="493">
        <v>24.568863509999993</v>
      </c>
      <c r="AO190" s="493">
        <v>27.163342709999998</v>
      </c>
      <c r="AP190" s="493">
        <v>24.473642965573767</v>
      </c>
      <c r="AQ190" s="493">
        <v>28.155461999999993</v>
      </c>
      <c r="AR190" s="493">
        <v>15.456298200000001</v>
      </c>
      <c r="AS190" s="493">
        <v>18.756890279999997</v>
      </c>
      <c r="AT190" s="493">
        <v>14.399877267272725</v>
      </c>
    </row>
    <row r="191" spans="1:46" x14ac:dyDescent="0.25">
      <c r="A191" s="283" t="s">
        <v>271</v>
      </c>
      <c r="B191" s="283"/>
      <c r="C191" s="283"/>
      <c r="D191" s="283"/>
      <c r="E191" s="283"/>
      <c r="F191" s="143" t="s">
        <v>347</v>
      </c>
      <c r="G191" s="143"/>
      <c r="H191" s="143"/>
      <c r="I191" s="305" t="s">
        <v>903</v>
      </c>
      <c r="J191" s="493"/>
      <c r="K191" s="493"/>
      <c r="L191" s="493"/>
      <c r="M191" s="493"/>
      <c r="N191" s="493"/>
      <c r="O191" s="583">
        <v>11175.322969735555</v>
      </c>
      <c r="P191" s="583">
        <v>11066.37105928</v>
      </c>
      <c r="Q191" s="583">
        <v>10517.85412027424</v>
      </c>
      <c r="R191" s="583">
        <v>10298.477708280001</v>
      </c>
      <c r="S191" s="583">
        <v>9822.1910920666032</v>
      </c>
      <c r="T191" s="583">
        <v>8600.4092110199999</v>
      </c>
      <c r="U191" s="583">
        <v>8701.8405200000016</v>
      </c>
      <c r="V191" s="583">
        <v>9825.2061800685642</v>
      </c>
      <c r="W191" s="583">
        <v>10347.786363467187</v>
      </c>
      <c r="X191" s="583">
        <v>9638.2015738001992</v>
      </c>
      <c r="Y191" s="583">
        <v>10194.953845543587</v>
      </c>
      <c r="Z191" s="583">
        <v>10480.212345739472</v>
      </c>
      <c r="AA191" s="583">
        <v>8904.7080453966719</v>
      </c>
      <c r="AB191" s="583">
        <v>9492.7938526934358</v>
      </c>
      <c r="AC191" s="583">
        <v>9887.7825288442709</v>
      </c>
      <c r="AD191" s="583">
        <v>8136.9031650342813</v>
      </c>
      <c r="AE191" s="583">
        <v>10064.738064299707</v>
      </c>
      <c r="AF191" s="583">
        <v>10316.427561067581</v>
      </c>
      <c r="AG191" s="583">
        <v>8272.2139085210583</v>
      </c>
      <c r="AH191" s="493">
        <v>8531.4873433888351</v>
      </c>
      <c r="AI191" s="493">
        <v>9521.3007937806069</v>
      </c>
      <c r="AJ191" s="493">
        <v>9064.8757868266403</v>
      </c>
      <c r="AK191" s="493">
        <v>8167.9848793829578</v>
      </c>
      <c r="AL191" s="493">
        <v>8537.2151799706171</v>
      </c>
      <c r="AM191" s="493">
        <v>8000.2797046500018</v>
      </c>
      <c r="AN191" s="493">
        <v>7635.1347502800008</v>
      </c>
      <c r="AO191" s="493">
        <v>8724.3549922799994</v>
      </c>
      <c r="AP191" s="493">
        <v>7037.4464197500001</v>
      </c>
      <c r="AQ191" s="493">
        <v>7822.2051540747852</v>
      </c>
      <c r="AR191" s="493">
        <v>7184.2560038222655</v>
      </c>
      <c r="AS191" s="493">
        <v>7603.1145958899997</v>
      </c>
      <c r="AT191" s="493">
        <v>7346.8625486900019</v>
      </c>
    </row>
    <row r="192" spans="1:46" x14ac:dyDescent="0.25">
      <c r="A192" s="319" t="s">
        <v>904</v>
      </c>
      <c r="B192" s="283"/>
      <c r="C192" s="283"/>
      <c r="D192" s="283"/>
      <c r="E192" s="283"/>
      <c r="F192" s="143" t="s">
        <v>905</v>
      </c>
      <c r="G192" s="143"/>
      <c r="H192" s="143"/>
      <c r="I192" s="305" t="s">
        <v>906</v>
      </c>
      <c r="J192" s="493"/>
      <c r="K192" s="493"/>
      <c r="L192" s="493"/>
      <c r="M192" s="493"/>
      <c r="N192" s="493"/>
      <c r="O192" s="583">
        <v>231.2695609225413</v>
      </c>
      <c r="P192" s="583">
        <v>250.55932439999998</v>
      </c>
      <c r="Q192" s="583">
        <v>209.61202393385554</v>
      </c>
      <c r="R192" s="583">
        <v>186.79564609999997</v>
      </c>
      <c r="S192" s="583">
        <v>248.87989469103567</v>
      </c>
      <c r="T192" s="583">
        <v>136.35861259999996</v>
      </c>
      <c r="U192" s="583">
        <v>137.68090000000001</v>
      </c>
      <c r="V192" s="583">
        <v>109.35049695387292</v>
      </c>
      <c r="W192" s="583">
        <v>95.157838555265457</v>
      </c>
      <c r="X192" s="583">
        <v>86.959543951261978</v>
      </c>
      <c r="Y192" s="583">
        <v>86.607670583115748</v>
      </c>
      <c r="Z192" s="583">
        <v>92.872201479547428</v>
      </c>
      <c r="AA192" s="583">
        <v>80.837389033942557</v>
      </c>
      <c r="AB192" s="583">
        <v>93.713745865970395</v>
      </c>
      <c r="AC192" s="583">
        <v>104.85180896431677</v>
      </c>
      <c r="AD192" s="583">
        <v>58.207607484769369</v>
      </c>
      <c r="AE192" s="583">
        <v>80.758722802436893</v>
      </c>
      <c r="AF192" s="583">
        <v>96.032762402088764</v>
      </c>
      <c r="AG192" s="583">
        <v>110.34557832898173</v>
      </c>
      <c r="AH192" s="493">
        <v>120.93714490861618</v>
      </c>
      <c r="AI192" s="493">
        <v>187.70849695387287</v>
      </c>
      <c r="AJ192" s="493">
        <v>118.23255570060921</v>
      </c>
      <c r="AK192" s="493">
        <v>87.668152306353335</v>
      </c>
      <c r="AL192" s="493">
        <v>107.95134986945169</v>
      </c>
      <c r="AM192" s="493">
        <v>74.193984200000003</v>
      </c>
      <c r="AN192" s="493">
        <v>101.81239036711943</v>
      </c>
      <c r="AO192" s="493">
        <v>168.81579982490976</v>
      </c>
      <c r="AP192" s="493">
        <v>111.7889059</v>
      </c>
      <c r="AQ192" s="493">
        <v>185.29973293098041</v>
      </c>
      <c r="AR192" s="493">
        <v>154.40194923560119</v>
      </c>
      <c r="AS192" s="493">
        <v>197.11488958628132</v>
      </c>
      <c r="AT192" s="493">
        <v>174.82860289999999</v>
      </c>
    </row>
    <row r="193" spans="1:46" x14ac:dyDescent="0.25">
      <c r="A193" s="319" t="s">
        <v>907</v>
      </c>
      <c r="B193" s="283"/>
      <c r="C193" s="283"/>
      <c r="D193" s="283"/>
      <c r="E193" s="283"/>
      <c r="F193" s="143" t="s">
        <v>908</v>
      </c>
      <c r="G193" s="143"/>
      <c r="H193" s="143"/>
      <c r="I193" s="305" t="s">
        <v>909</v>
      </c>
      <c r="J193" s="493"/>
      <c r="K193" s="493"/>
      <c r="L193" s="493"/>
      <c r="M193" s="493"/>
      <c r="N193" s="493"/>
      <c r="O193" s="583">
        <v>35.329591885441523</v>
      </c>
      <c r="P193" s="583">
        <v>77.017100000000013</v>
      </c>
      <c r="Q193" s="583">
        <v>31.171030628480509</v>
      </c>
      <c r="R193" s="583">
        <v>25.398500000000002</v>
      </c>
      <c r="S193" s="583">
        <v>38.488800000000012</v>
      </c>
      <c r="T193" s="583">
        <v>61.716380000000008</v>
      </c>
      <c r="U193" s="583">
        <v>112.44939000000001</v>
      </c>
      <c r="V193" s="583">
        <v>58.110822513922045</v>
      </c>
      <c r="W193" s="583">
        <v>58.224577486077969</v>
      </c>
      <c r="X193" s="583">
        <v>56.741671439936354</v>
      </c>
      <c r="Y193" s="583">
        <v>55.434695942720765</v>
      </c>
      <c r="Z193" s="583">
        <v>52.844438663484496</v>
      </c>
      <c r="AA193" s="583">
        <v>52.398217501988874</v>
      </c>
      <c r="AB193" s="583">
        <v>51.653292124105022</v>
      </c>
      <c r="AC193" s="583">
        <v>16.773277486077962</v>
      </c>
      <c r="AD193" s="583">
        <v>12.246979713603821</v>
      </c>
      <c r="AE193" s="583">
        <v>12.464622513922039</v>
      </c>
      <c r="AF193" s="583">
        <v>18.049526571201273</v>
      </c>
      <c r="AG193" s="583">
        <v>26.337418456642805</v>
      </c>
      <c r="AH193" s="493">
        <v>17.091653142402546</v>
      </c>
      <c r="AI193" s="493">
        <v>22.567899204455049</v>
      </c>
      <c r="AJ193" s="493">
        <v>2.8756000000000004</v>
      </c>
      <c r="AK193" s="493">
        <v>5.0323000000000011</v>
      </c>
      <c r="AL193" s="493">
        <v>1.822926571201273</v>
      </c>
      <c r="AM193" s="493">
        <v>2.2221120000000001</v>
      </c>
      <c r="AN193" s="493">
        <v>2.4495925000000005</v>
      </c>
      <c r="AO193" s="493">
        <v>5.4691305000000003</v>
      </c>
      <c r="AP193" s="493">
        <v>3.6052440000000008</v>
      </c>
      <c r="AQ193" s="493">
        <v>2.1631385000000005</v>
      </c>
      <c r="AR193" s="493">
        <v>3.6210440000000004</v>
      </c>
      <c r="AS193" s="493">
        <v>3.7375690000000006</v>
      </c>
      <c r="AT193" s="493">
        <v>5.2337499999999997</v>
      </c>
    </row>
    <row r="194" spans="1:46" x14ac:dyDescent="0.25">
      <c r="A194" s="319" t="s">
        <v>910</v>
      </c>
      <c r="B194" s="283"/>
      <c r="C194" s="283"/>
      <c r="D194" s="283"/>
      <c r="E194" s="283"/>
      <c r="F194" s="143" t="s">
        <v>911</v>
      </c>
      <c r="G194" s="143"/>
      <c r="H194" s="143"/>
      <c r="I194" s="289" t="s">
        <v>912</v>
      </c>
      <c r="J194" s="493"/>
      <c r="K194" s="493"/>
      <c r="L194" s="493"/>
      <c r="M194" s="493"/>
      <c r="N194" s="493"/>
      <c r="O194" s="583">
        <v>991.99239469696965</v>
      </c>
      <c r="P194" s="583">
        <v>990.51466359999995</v>
      </c>
      <c r="Q194" s="583">
        <v>882.00160946969697</v>
      </c>
      <c r="R194" s="583">
        <v>1159.5426640000003</v>
      </c>
      <c r="S194" s="583">
        <v>694.79374999999982</v>
      </c>
      <c r="T194" s="583">
        <v>702.91155409999988</v>
      </c>
      <c r="U194" s="583">
        <v>1037.5351000000001</v>
      </c>
      <c r="V194" s="583">
        <v>668.52332537878783</v>
      </c>
      <c r="W194" s="583">
        <v>716.70728446969713</v>
      </c>
      <c r="X194" s="583">
        <v>589.72140340909095</v>
      </c>
      <c r="Y194" s="583">
        <v>707.43363674242437</v>
      </c>
      <c r="Z194" s="583">
        <v>623.34283295454554</v>
      </c>
      <c r="AA194" s="583">
        <v>559.45449318181807</v>
      </c>
      <c r="AB194" s="583">
        <v>540.65987499999994</v>
      </c>
      <c r="AC194" s="583">
        <v>520.6736659090908</v>
      </c>
      <c r="AD194" s="583">
        <v>291.08424015151513</v>
      </c>
      <c r="AE194" s="583">
        <v>531.4282166666668</v>
      </c>
      <c r="AF194" s="583">
        <v>482.94250984848475</v>
      </c>
      <c r="AG194" s="583">
        <v>424.40628787878791</v>
      </c>
      <c r="AH194" s="493">
        <v>554.31169393939388</v>
      </c>
      <c r="AI194" s="493">
        <v>862.85274090909081</v>
      </c>
      <c r="AJ194" s="493">
        <v>848.69755568181824</v>
      </c>
      <c r="AK194" s="493">
        <v>690.24246666666693</v>
      </c>
      <c r="AL194" s="493">
        <v>1009.4475124999997</v>
      </c>
      <c r="AM194" s="493">
        <v>903.39693990000012</v>
      </c>
      <c r="AN194" s="493">
        <v>958.66967699999998</v>
      </c>
      <c r="AO194" s="493">
        <v>1218.5973799999997</v>
      </c>
      <c r="AP194" s="493">
        <v>556.35295800000006</v>
      </c>
      <c r="AQ194" s="493">
        <v>1500.2077780175441</v>
      </c>
      <c r="AR194" s="493">
        <v>989.73607390000006</v>
      </c>
      <c r="AS194" s="493">
        <v>1508.5277956</v>
      </c>
      <c r="AT194" s="493">
        <v>1538.1121931</v>
      </c>
    </row>
    <row r="195" spans="1:46" ht="30" x14ac:dyDescent="0.25">
      <c r="A195" s="283" t="s">
        <v>348</v>
      </c>
      <c r="B195" s="283"/>
      <c r="C195" s="283"/>
      <c r="D195" s="283"/>
      <c r="E195" s="283"/>
      <c r="F195" s="143" t="s">
        <v>349</v>
      </c>
      <c r="G195" s="143"/>
      <c r="H195" s="143"/>
      <c r="I195" s="305" t="s">
        <v>913</v>
      </c>
      <c r="J195" s="493"/>
      <c r="K195" s="493"/>
      <c r="L195" s="493"/>
      <c r="M195" s="493"/>
      <c r="N195" s="493"/>
      <c r="O195" s="583">
        <v>118.51388146380269</v>
      </c>
      <c r="P195" s="583">
        <v>97.323370306989233</v>
      </c>
      <c r="Q195" s="583">
        <v>72.890944311853588</v>
      </c>
      <c r="R195" s="583">
        <v>44.383122699999994</v>
      </c>
      <c r="S195" s="583">
        <v>44.066286396181376</v>
      </c>
      <c r="T195" s="583">
        <v>57.890774199999989</v>
      </c>
      <c r="U195" s="583">
        <v>58.827299999999994</v>
      </c>
      <c r="V195" s="583">
        <v>39.583630071599046</v>
      </c>
      <c r="W195" s="583">
        <v>78.890657120127273</v>
      </c>
      <c r="X195" s="583">
        <v>29.455994431185363</v>
      </c>
      <c r="Y195" s="583">
        <v>40.491402545743831</v>
      </c>
      <c r="Z195" s="583">
        <v>26.733751789976132</v>
      </c>
      <c r="AA195" s="583">
        <v>26.850964200477321</v>
      </c>
      <c r="AB195" s="583">
        <v>41.095262529832929</v>
      </c>
      <c r="AC195" s="583">
        <v>34.309734287987268</v>
      </c>
      <c r="AD195" s="583">
        <v>22.490682577565622</v>
      </c>
      <c r="AE195" s="583">
        <v>32.281054097056476</v>
      </c>
      <c r="AF195" s="583">
        <v>34.907407319013522</v>
      </c>
      <c r="AG195" s="583">
        <v>49.943178997613359</v>
      </c>
      <c r="AH195" s="493">
        <v>47.239831344470964</v>
      </c>
      <c r="AI195" s="493">
        <v>72.595730310262525</v>
      </c>
      <c r="AJ195" s="493">
        <v>44.471701670644386</v>
      </c>
      <c r="AK195" s="493">
        <v>73.661478918058862</v>
      </c>
      <c r="AL195" s="493">
        <v>85.583670644391404</v>
      </c>
      <c r="AM195" s="493">
        <v>97.316939299999987</v>
      </c>
      <c r="AN195" s="493">
        <v>22.143209899999995</v>
      </c>
      <c r="AO195" s="493">
        <v>25.800667726446278</v>
      </c>
      <c r="AP195" s="493">
        <v>27.550306905882355</v>
      </c>
      <c r="AQ195" s="493">
        <v>45.599032152040792</v>
      </c>
      <c r="AR195" s="493">
        <v>43.395020199999983</v>
      </c>
      <c r="AS195" s="493">
        <v>34.409103399999999</v>
      </c>
      <c r="AT195" s="493">
        <v>79.490269170967736</v>
      </c>
    </row>
    <row r="196" spans="1:46" x14ac:dyDescent="0.25">
      <c r="A196" s="329" t="s">
        <v>284</v>
      </c>
      <c r="B196" s="283"/>
      <c r="C196" s="283"/>
      <c r="D196" s="283"/>
      <c r="E196" s="283"/>
      <c r="F196" s="283" t="s">
        <v>69</v>
      </c>
      <c r="G196" s="143"/>
      <c r="H196" s="143"/>
      <c r="I196" s="305" t="s">
        <v>914</v>
      </c>
      <c r="J196" s="493"/>
      <c r="K196" s="493"/>
      <c r="L196" s="493"/>
      <c r="M196" s="493"/>
      <c r="N196" s="493"/>
      <c r="O196" s="583">
        <v>192.38801512108685</v>
      </c>
      <c r="P196" s="583">
        <v>205.34957508000002</v>
      </c>
      <c r="Q196" s="583">
        <v>166.31328009450678</v>
      </c>
      <c r="R196" s="583">
        <v>169.49963472000005</v>
      </c>
      <c r="S196" s="583">
        <v>157.93173089190788</v>
      </c>
      <c r="T196" s="583">
        <v>126.99055824000003</v>
      </c>
      <c r="U196" s="583">
        <v>113.94496568000001</v>
      </c>
      <c r="V196" s="583">
        <v>115.33536113408151</v>
      </c>
      <c r="W196" s="583">
        <v>81.167085646780876</v>
      </c>
      <c r="X196" s="583">
        <v>75.626484111045485</v>
      </c>
      <c r="Y196" s="583">
        <v>72.628879149438845</v>
      </c>
      <c r="Z196" s="583">
        <v>58.766557590076786</v>
      </c>
      <c r="AA196" s="583">
        <v>62.709604252805683</v>
      </c>
      <c r="AB196" s="583">
        <v>57.429739870053155</v>
      </c>
      <c r="AC196" s="583">
        <v>49.780131364441829</v>
      </c>
      <c r="AD196" s="583">
        <v>31.449811931482571</v>
      </c>
      <c r="AE196" s="583">
        <v>28.610255640874193</v>
      </c>
      <c r="AF196" s="583">
        <v>22.577211340815118</v>
      </c>
      <c r="AG196" s="583">
        <v>22.072190903721207</v>
      </c>
      <c r="AH196" s="493">
        <v>16.289551329001771</v>
      </c>
      <c r="AI196" s="493">
        <v>13.760032368576493</v>
      </c>
      <c r="AJ196" s="493">
        <v>14.501476196101596</v>
      </c>
      <c r="AK196" s="493">
        <v>13.238748493797992</v>
      </c>
      <c r="AL196" s="493">
        <v>13.531137152982872</v>
      </c>
      <c r="AM196" s="493">
        <v>14.36095648</v>
      </c>
      <c r="AN196" s="493">
        <v>11.126257999999998</v>
      </c>
      <c r="AO196" s="493">
        <v>11.456333199999998</v>
      </c>
      <c r="AP196" s="493">
        <v>9.6628064000000009</v>
      </c>
      <c r="AQ196" s="493">
        <v>8.959735199999999</v>
      </c>
      <c r="AR196" s="493">
        <v>9.9308455999999978</v>
      </c>
      <c r="AS196" s="493">
        <v>8.0810521758139533</v>
      </c>
      <c r="AT196" s="493">
        <v>7.9441084606896561</v>
      </c>
    </row>
    <row r="197" spans="1:46" x14ac:dyDescent="0.25">
      <c r="A197" s="329" t="s">
        <v>367</v>
      </c>
      <c r="B197" s="283"/>
      <c r="C197" s="283"/>
      <c r="D197" s="283"/>
      <c r="E197" s="283"/>
      <c r="F197" s="365" t="s">
        <v>70</v>
      </c>
      <c r="G197" s="143"/>
      <c r="H197" s="143"/>
      <c r="I197" s="305" t="s">
        <v>915</v>
      </c>
      <c r="J197" s="492"/>
      <c r="K197" s="492"/>
      <c r="L197" s="492"/>
      <c r="M197" s="492"/>
      <c r="N197" s="492"/>
      <c r="O197" s="492"/>
      <c r="P197" s="492"/>
      <c r="Q197" s="492"/>
      <c r="R197" s="492"/>
      <c r="S197" s="492"/>
      <c r="T197" s="492"/>
      <c r="U197" s="492"/>
      <c r="V197" s="492"/>
      <c r="W197" s="492"/>
      <c r="X197" s="492"/>
      <c r="Y197" s="492"/>
      <c r="Z197" s="492"/>
      <c r="AA197" s="492"/>
      <c r="AB197" s="492"/>
      <c r="AC197" s="492"/>
      <c r="AD197" s="492"/>
      <c r="AE197" s="492"/>
      <c r="AF197" s="492"/>
      <c r="AG197" s="492"/>
      <c r="AH197" s="492"/>
      <c r="AI197" s="492"/>
      <c r="AJ197" s="492"/>
      <c r="AK197" s="492"/>
      <c r="AL197" s="492"/>
      <c r="AM197" s="492"/>
      <c r="AN197" s="492"/>
      <c r="AO197" s="492"/>
      <c r="AP197" s="492"/>
      <c r="AQ197" s="492"/>
      <c r="AR197" s="492"/>
      <c r="AS197" s="492"/>
      <c r="AT197" s="492"/>
    </row>
    <row r="198" spans="1:46" x14ac:dyDescent="0.25">
      <c r="A198" s="329" t="s">
        <v>370</v>
      </c>
      <c r="B198" s="283"/>
      <c r="C198" s="283"/>
      <c r="D198" s="283"/>
      <c r="E198" s="283"/>
      <c r="F198" s="283"/>
      <c r="G198" s="307" t="s">
        <v>373</v>
      </c>
      <c r="H198" s="307"/>
      <c r="I198" s="289" t="s">
        <v>916</v>
      </c>
      <c r="J198" s="492"/>
      <c r="K198" s="492"/>
      <c r="L198" s="492"/>
      <c r="M198" s="492"/>
      <c r="N198" s="492"/>
      <c r="O198" s="492"/>
      <c r="P198" s="492"/>
      <c r="Q198" s="492"/>
      <c r="R198" s="492"/>
      <c r="S198" s="492"/>
      <c r="T198" s="492"/>
      <c r="U198" s="492"/>
      <c r="V198" s="492"/>
      <c r="W198" s="492"/>
      <c r="X198" s="492"/>
      <c r="Y198" s="492"/>
      <c r="Z198" s="492"/>
      <c r="AA198" s="492"/>
      <c r="AB198" s="492"/>
      <c r="AC198" s="492"/>
      <c r="AD198" s="492"/>
      <c r="AE198" s="492"/>
      <c r="AF198" s="492"/>
      <c r="AG198" s="492"/>
      <c r="AH198" s="492"/>
      <c r="AI198" s="492"/>
      <c r="AJ198" s="492"/>
      <c r="AK198" s="492"/>
      <c r="AL198" s="492"/>
      <c r="AM198" s="492"/>
      <c r="AN198" s="492"/>
      <c r="AO198" s="492"/>
      <c r="AP198" s="492"/>
      <c r="AQ198" s="492"/>
      <c r="AR198" s="492"/>
      <c r="AS198" s="492"/>
      <c r="AT198" s="492"/>
    </row>
    <row r="199" spans="1:46" x14ac:dyDescent="0.25">
      <c r="A199" s="329" t="s">
        <v>371</v>
      </c>
      <c r="B199" s="283"/>
      <c r="C199" s="283"/>
      <c r="D199" s="283"/>
      <c r="E199" s="283"/>
      <c r="F199" s="283"/>
      <c r="G199" s="307" t="s">
        <v>374</v>
      </c>
      <c r="H199" s="307"/>
      <c r="I199" s="289" t="s">
        <v>917</v>
      </c>
      <c r="J199" s="493"/>
      <c r="K199" s="493"/>
      <c r="L199" s="493"/>
      <c r="M199" s="493"/>
      <c r="N199" s="493"/>
      <c r="O199" s="583">
        <v>5.538000000000002</v>
      </c>
      <c r="P199" s="583">
        <v>5.074679999999999</v>
      </c>
      <c r="Q199" s="583">
        <v>3.5833200000000001</v>
      </c>
      <c r="R199" s="583">
        <v>3.8672389599999999</v>
      </c>
      <c r="S199" s="583">
        <v>2.1923148000000006</v>
      </c>
      <c r="T199" s="583">
        <v>3.2390800000000004</v>
      </c>
      <c r="U199" s="583">
        <v>4.6529615600000005</v>
      </c>
      <c r="V199" s="583">
        <v>5.3237600000000009</v>
      </c>
      <c r="W199" s="583">
        <v>4.118920000000001</v>
      </c>
      <c r="X199" s="583">
        <v>78.113146799999981</v>
      </c>
      <c r="Y199" s="583">
        <v>4.8629879999999996</v>
      </c>
      <c r="Z199" s="583">
        <v>0</v>
      </c>
      <c r="AA199" s="583">
        <v>6.5000000000000002E-2</v>
      </c>
      <c r="AB199" s="583">
        <v>0.16427320000000001</v>
      </c>
      <c r="AC199" s="583">
        <v>0.1222</v>
      </c>
      <c r="AD199" s="583">
        <v>0.30055999999999994</v>
      </c>
      <c r="AE199" s="583">
        <v>0.14216800000000002</v>
      </c>
      <c r="AF199" s="583">
        <v>0.25683840000000002</v>
      </c>
      <c r="AG199" s="583">
        <v>0.15678000000000003</v>
      </c>
      <c r="AH199" s="493">
        <v>0.15756000000000001</v>
      </c>
      <c r="AI199" s="493">
        <v>7.4360000000000009E-2</v>
      </c>
      <c r="AJ199" s="493">
        <v>0.51116000000000006</v>
      </c>
      <c r="AK199" s="493">
        <v>0.23244000000000004</v>
      </c>
      <c r="AL199" s="493">
        <v>0.19136</v>
      </c>
      <c r="AM199" s="493">
        <v>0.20696000000000001</v>
      </c>
      <c r="AN199" s="493">
        <v>8.9959999999999998E-2</v>
      </c>
      <c r="AO199" s="493">
        <v>7.8E-2</v>
      </c>
      <c r="AP199" s="493">
        <v>5.2000000000000005E-2</v>
      </c>
      <c r="AQ199" s="493">
        <v>0</v>
      </c>
      <c r="AR199" s="493">
        <v>4.1600000000000005E-3</v>
      </c>
      <c r="AS199" s="493">
        <v>0.1404</v>
      </c>
      <c r="AT199" s="493">
        <v>0.11684400000000002</v>
      </c>
    </row>
    <row r="200" spans="1:46" x14ac:dyDescent="0.25">
      <c r="A200" s="329" t="s">
        <v>372</v>
      </c>
      <c r="B200" s="283"/>
      <c r="C200" s="283"/>
      <c r="D200" s="283"/>
      <c r="E200" s="283"/>
      <c r="F200" s="283"/>
      <c r="G200" s="307" t="s">
        <v>375</v>
      </c>
      <c r="H200" s="307"/>
      <c r="I200" s="289" t="s">
        <v>918</v>
      </c>
      <c r="J200" s="493"/>
      <c r="K200" s="493"/>
      <c r="L200" s="493"/>
      <c r="M200" s="493"/>
      <c r="N200" s="493"/>
      <c r="O200" s="583">
        <v>472.61135999999988</v>
      </c>
      <c r="P200" s="583">
        <v>453.89657039999992</v>
      </c>
      <c r="Q200" s="583">
        <v>356.84275183673475</v>
      </c>
      <c r="R200" s="583">
        <v>335.21985223999985</v>
      </c>
      <c r="S200" s="583">
        <v>331.0044187755102</v>
      </c>
      <c r="T200" s="583">
        <v>311.80974759999987</v>
      </c>
      <c r="U200" s="583">
        <v>305.45031556000004</v>
      </c>
      <c r="V200" s="583">
        <v>206.64438653061228</v>
      </c>
      <c r="W200" s="583">
        <v>175.74642693877553</v>
      </c>
      <c r="X200" s="583">
        <v>77.976212653061225</v>
      </c>
      <c r="Y200" s="583">
        <v>82.237702857142835</v>
      </c>
      <c r="Z200" s="583">
        <v>74.346442857142875</v>
      </c>
      <c r="AA200" s="583">
        <v>49.620999999999995</v>
      </c>
      <c r="AB200" s="583">
        <v>62.993548163265331</v>
      </c>
      <c r="AC200" s="583">
        <v>31.938585714285711</v>
      </c>
      <c r="AD200" s="583">
        <v>29.703493061224489</v>
      </c>
      <c r="AE200" s="583">
        <v>25.95326367346938</v>
      </c>
      <c r="AF200" s="583">
        <v>23.964162857142856</v>
      </c>
      <c r="AG200" s="583">
        <v>23.601759999999995</v>
      </c>
      <c r="AH200" s="493">
        <v>17.416163673469384</v>
      </c>
      <c r="AI200" s="493">
        <v>14.831891020408161</v>
      </c>
      <c r="AJ200" s="493">
        <v>37.724493061224486</v>
      </c>
      <c r="AK200" s="493">
        <v>28.18534775510204</v>
      </c>
      <c r="AL200" s="493">
        <v>15.494795510204078</v>
      </c>
      <c r="AM200" s="493">
        <v>15.268863479999997</v>
      </c>
      <c r="AN200" s="493">
        <v>8.9726727999999998</v>
      </c>
      <c r="AO200" s="493">
        <v>8.6533616000000002</v>
      </c>
      <c r="AP200" s="493">
        <v>11.406805799999999</v>
      </c>
      <c r="AQ200" s="493">
        <v>13.678884959999998</v>
      </c>
      <c r="AR200" s="493">
        <v>13.169697840000003</v>
      </c>
      <c r="AS200" s="493">
        <v>9.0378646800000002</v>
      </c>
      <c r="AT200" s="493">
        <v>8.7987967600000001</v>
      </c>
    </row>
    <row r="201" spans="1:46" x14ac:dyDescent="0.25">
      <c r="A201" s="329" t="s">
        <v>369</v>
      </c>
      <c r="B201" s="283"/>
      <c r="C201" s="283"/>
      <c r="D201" s="283"/>
      <c r="E201" s="283"/>
      <c r="F201" s="283"/>
      <c r="G201" s="307" t="s">
        <v>368</v>
      </c>
      <c r="H201" s="307"/>
      <c r="I201" s="289" t="s">
        <v>919</v>
      </c>
      <c r="J201" s="493"/>
      <c r="K201" s="493"/>
      <c r="L201" s="493"/>
      <c r="M201" s="493"/>
      <c r="N201" s="493"/>
      <c r="O201" s="583">
        <v>168.96256247766533</v>
      </c>
      <c r="P201" s="583">
        <v>165.43643479999994</v>
      </c>
      <c r="Q201" s="583">
        <v>151.94506229898747</v>
      </c>
      <c r="R201" s="583">
        <v>135.56662183999998</v>
      </c>
      <c r="S201" s="583">
        <v>132.70818106015489</v>
      </c>
      <c r="T201" s="583">
        <v>118.05613040000001</v>
      </c>
      <c r="U201" s="583">
        <v>152.09844000000001</v>
      </c>
      <c r="V201" s="583">
        <v>135.70076712328768</v>
      </c>
      <c r="W201" s="583">
        <v>65.235594997022034</v>
      </c>
      <c r="X201" s="583">
        <v>67.821082072662307</v>
      </c>
      <c r="Y201" s="583">
        <v>82.782689934484821</v>
      </c>
      <c r="Z201" s="583">
        <v>82.194473615247176</v>
      </c>
      <c r="AA201" s="583">
        <v>102.05891649791545</v>
      </c>
      <c r="AB201" s="583">
        <v>95.636040023823725</v>
      </c>
      <c r="AC201" s="583">
        <v>89.878212269207864</v>
      </c>
      <c r="AD201" s="583">
        <v>90.813561882072648</v>
      </c>
      <c r="AE201" s="583">
        <v>79.421842287075648</v>
      </c>
      <c r="AF201" s="583">
        <v>77.87479737939249</v>
      </c>
      <c r="AG201" s="583">
        <v>75.932893150684933</v>
      </c>
      <c r="AH201" s="493">
        <v>77.505272185824907</v>
      </c>
      <c r="AI201" s="493">
        <v>61.019404645622394</v>
      </c>
      <c r="AJ201" s="493">
        <v>61.811154973198342</v>
      </c>
      <c r="AK201" s="493">
        <v>63.44434830256106</v>
      </c>
      <c r="AL201" s="493">
        <v>62.939592138177495</v>
      </c>
      <c r="AM201" s="493">
        <v>62.730449600000007</v>
      </c>
      <c r="AN201" s="493">
        <v>61.736438400000004</v>
      </c>
      <c r="AO201" s="493">
        <v>57.962902400000004</v>
      </c>
      <c r="AP201" s="493">
        <v>55.720696719999999</v>
      </c>
      <c r="AQ201" s="493">
        <v>52.936149759999999</v>
      </c>
      <c r="AR201" s="493">
        <v>48.689263999999994</v>
      </c>
      <c r="AS201" s="493">
        <v>45.573757320000006</v>
      </c>
      <c r="AT201" s="493">
        <v>44.455726120000001</v>
      </c>
    </row>
    <row r="202" spans="1:46" x14ac:dyDescent="0.25">
      <c r="A202" s="319" t="s">
        <v>920</v>
      </c>
      <c r="B202" s="143"/>
      <c r="C202" s="143"/>
      <c r="D202" s="143"/>
      <c r="E202" s="143"/>
      <c r="F202" s="143"/>
      <c r="G202" s="143"/>
      <c r="H202" s="143"/>
      <c r="I202" s="289" t="s">
        <v>921</v>
      </c>
      <c r="J202" s="493"/>
      <c r="K202" s="493"/>
      <c r="L202" s="493"/>
      <c r="M202" s="493"/>
      <c r="N202" s="493"/>
      <c r="O202" s="583">
        <v>18.429319999999997</v>
      </c>
      <c r="P202" s="583">
        <v>16.228163120000001</v>
      </c>
      <c r="Q202" s="583">
        <v>12.982840000000003</v>
      </c>
      <c r="R202" s="583">
        <v>11.294395320000001</v>
      </c>
      <c r="S202" s="583">
        <v>9.6626347999999993</v>
      </c>
      <c r="T202" s="583">
        <v>10.530537679999998</v>
      </c>
      <c r="U202" s="583">
        <v>152.88675999999998</v>
      </c>
      <c r="V202" s="583">
        <v>9.3173600000000025</v>
      </c>
      <c r="W202" s="583">
        <v>9.0850552000000029</v>
      </c>
      <c r="X202" s="583">
        <v>8.977311199999999</v>
      </c>
      <c r="Y202" s="583">
        <v>7.4855976000000011</v>
      </c>
      <c r="Z202" s="583">
        <v>6.0660079999999992</v>
      </c>
      <c r="AA202" s="583">
        <v>5.3252160000000011</v>
      </c>
      <c r="AB202" s="583">
        <v>9.3727399999999985</v>
      </c>
      <c r="AC202" s="583">
        <v>8.779160000000001</v>
      </c>
      <c r="AD202" s="583">
        <v>10.177336000000002</v>
      </c>
      <c r="AE202" s="583">
        <v>11.653772</v>
      </c>
      <c r="AF202" s="583">
        <v>9.0294983999999996</v>
      </c>
      <c r="AG202" s="583">
        <v>0</v>
      </c>
      <c r="AH202" s="493">
        <v>7.0549024000000005</v>
      </c>
      <c r="AI202" s="493">
        <v>10.3191296</v>
      </c>
      <c r="AJ202" s="493">
        <v>16.978961999999999</v>
      </c>
      <c r="AK202" s="493">
        <v>9.4911751999999989</v>
      </c>
      <c r="AL202" s="493">
        <v>7.6419252000000002</v>
      </c>
      <c r="AM202" s="493">
        <v>8.9246237600000011</v>
      </c>
      <c r="AN202" s="493">
        <v>8.8761982400000008</v>
      </c>
      <c r="AO202" s="493">
        <v>8.8188776000000022</v>
      </c>
      <c r="AP202" s="493">
        <v>9.1216112000000003</v>
      </c>
      <c r="AQ202" s="493">
        <v>8.361823600000001</v>
      </c>
      <c r="AR202" s="493">
        <v>8.742837999999999</v>
      </c>
      <c r="AS202" s="493">
        <v>8.5308236000000015</v>
      </c>
      <c r="AT202" s="493">
        <v>8.7091810000000009</v>
      </c>
    </row>
    <row r="203" spans="1:46" x14ac:dyDescent="0.25">
      <c r="A203" s="319" t="s">
        <v>922</v>
      </c>
      <c r="B203" s="283"/>
      <c r="C203" s="283"/>
      <c r="D203" s="283"/>
      <c r="E203" s="283"/>
      <c r="F203" s="143"/>
      <c r="G203" s="143" t="s">
        <v>923</v>
      </c>
      <c r="H203" s="143"/>
      <c r="I203" s="289" t="s">
        <v>924</v>
      </c>
      <c r="J203" s="493"/>
      <c r="K203" s="493"/>
      <c r="L203" s="493"/>
      <c r="M203" s="493"/>
      <c r="N203" s="493"/>
      <c r="O203" s="583">
        <v>2740.0208751040791</v>
      </c>
      <c r="P203" s="583">
        <v>2684.7061951600003</v>
      </c>
      <c r="Q203" s="583">
        <v>2759.8222617818501</v>
      </c>
      <c r="R203" s="583">
        <v>3185.5220922800008</v>
      </c>
      <c r="S203" s="583">
        <v>3032.1593293921737</v>
      </c>
      <c r="T203" s="583">
        <v>2742.3406221199998</v>
      </c>
      <c r="U203" s="583">
        <v>3296.2657200000003</v>
      </c>
      <c r="V203" s="583">
        <v>2684.6476389675267</v>
      </c>
      <c r="W203" s="583">
        <v>5373.3647705245648</v>
      </c>
      <c r="X203" s="583">
        <v>5097.9921993338894</v>
      </c>
      <c r="Y203" s="583">
        <v>4958.6952682764359</v>
      </c>
      <c r="Z203" s="583">
        <v>5008.8736907577022</v>
      </c>
      <c r="AA203" s="583">
        <v>5019.7214712739378</v>
      </c>
      <c r="AB203" s="583">
        <v>4672.7347675270585</v>
      </c>
      <c r="AC203" s="583">
        <v>3859.0045358867615</v>
      </c>
      <c r="AD203" s="583">
        <v>5378.2797793505397</v>
      </c>
      <c r="AE203" s="583">
        <v>3325.556744213156</v>
      </c>
      <c r="AF203" s="583">
        <v>5314.0805187343867</v>
      </c>
      <c r="AG203" s="583">
        <v>5733.6953150707741</v>
      </c>
      <c r="AH203" s="493">
        <v>2769.6085450457949</v>
      </c>
      <c r="AI203" s="493">
        <v>2639.9075853455456</v>
      </c>
      <c r="AJ203" s="493">
        <v>2524.1496303080776</v>
      </c>
      <c r="AK203" s="493">
        <v>2458.5555953372186</v>
      </c>
      <c r="AL203" s="493">
        <v>2719.2720797668612</v>
      </c>
      <c r="AM203" s="493">
        <v>2828.0642758895233</v>
      </c>
      <c r="AN203" s="493">
        <v>2599.4640267200007</v>
      </c>
      <c r="AO203" s="493">
        <v>2702.4300553260309</v>
      </c>
      <c r="AP203" s="493">
        <v>1950.5183891600002</v>
      </c>
      <c r="AQ203" s="493">
        <v>2133.4572610560008</v>
      </c>
      <c r="AR203" s="493">
        <v>2118.3280879199997</v>
      </c>
      <c r="AS203" s="493">
        <v>1517.7094992399993</v>
      </c>
      <c r="AT203" s="493">
        <v>1303.2464561600002</v>
      </c>
    </row>
    <row r="204" spans="1:46" x14ac:dyDescent="0.25">
      <c r="A204" s="319" t="s">
        <v>925</v>
      </c>
      <c r="B204" s="283"/>
      <c r="C204" s="283"/>
      <c r="D204" s="283"/>
      <c r="E204" s="283"/>
      <c r="F204" s="143" t="s">
        <v>926</v>
      </c>
      <c r="G204" s="143"/>
      <c r="H204" s="143"/>
      <c r="I204" s="289" t="s">
        <v>927</v>
      </c>
      <c r="J204" s="493"/>
      <c r="K204" s="493"/>
      <c r="L204" s="493"/>
      <c r="M204" s="493"/>
      <c r="N204" s="493"/>
      <c r="O204" s="583">
        <v>35.513954400472528</v>
      </c>
      <c r="P204" s="583">
        <v>32.998938039480215</v>
      </c>
      <c r="Q204" s="583">
        <v>38.444331010041346</v>
      </c>
      <c r="R204" s="583">
        <v>34.220370311718717</v>
      </c>
      <c r="S204" s="583">
        <v>39.422662020082697</v>
      </c>
      <c r="T204" s="583">
        <v>17.629140898428826</v>
      </c>
      <c r="U204" s="583">
        <v>27.463035362268169</v>
      </c>
      <c r="V204" s="583">
        <v>43.925303012404008</v>
      </c>
      <c r="W204" s="583">
        <v>85.52407442409924</v>
      </c>
      <c r="X204" s="583">
        <v>235.00433101004134</v>
      </c>
      <c r="Y204" s="583">
        <v>273.49682268163031</v>
      </c>
      <c r="Z204" s="583">
        <v>0</v>
      </c>
      <c r="AA204" s="583">
        <v>256.80964181925572</v>
      </c>
      <c r="AB204" s="583">
        <v>300.16615759007675</v>
      </c>
      <c r="AC204" s="583">
        <v>311.24831896042531</v>
      </c>
      <c r="AD204" s="583">
        <v>133.68974861193146</v>
      </c>
      <c r="AE204" s="583">
        <v>131.75975002953339</v>
      </c>
      <c r="AF204" s="583">
        <v>239.02191919669227</v>
      </c>
      <c r="AG204" s="583">
        <v>148.77638913171887</v>
      </c>
      <c r="AH204" s="493">
        <v>308.85595345540469</v>
      </c>
      <c r="AI204" s="493">
        <v>156.96658877731838</v>
      </c>
      <c r="AJ204" s="493">
        <v>241.28422327229765</v>
      </c>
      <c r="AK204" s="493">
        <v>68.527218665091553</v>
      </c>
      <c r="AL204" s="493">
        <v>116.0698695806261</v>
      </c>
      <c r="AM204" s="493">
        <v>142.58221723359716</v>
      </c>
      <c r="AN204" s="493">
        <v>136.19311006057885</v>
      </c>
      <c r="AO204" s="493">
        <v>140.07174307601392</v>
      </c>
      <c r="AP204" s="493">
        <v>80.589189443639498</v>
      </c>
      <c r="AQ204" s="493">
        <v>41.682627208098793</v>
      </c>
      <c r="AR204" s="493">
        <v>45.042572664348384</v>
      </c>
      <c r="AS204" s="493">
        <v>25.394635777239166</v>
      </c>
      <c r="AT204" s="493">
        <v>21.711242355558181</v>
      </c>
    </row>
    <row r="205" spans="1:46" x14ac:dyDescent="0.25">
      <c r="A205" s="283"/>
      <c r="B205" s="283"/>
      <c r="C205" s="283"/>
      <c r="D205" s="283"/>
      <c r="E205" s="143"/>
      <c r="F205" s="143"/>
      <c r="G205" s="143"/>
      <c r="H205" s="143"/>
      <c r="I205" s="337"/>
      <c r="J205" s="492"/>
      <c r="K205" s="492"/>
      <c r="L205" s="492"/>
      <c r="M205" s="492"/>
      <c r="N205" s="492"/>
      <c r="O205" s="505"/>
      <c r="P205" s="505"/>
      <c r="Q205" s="505"/>
      <c r="R205" s="505"/>
      <c r="S205" s="505"/>
      <c r="T205" s="505"/>
      <c r="U205" s="505"/>
      <c r="V205" s="505"/>
      <c r="W205" s="505"/>
      <c r="X205" s="505"/>
      <c r="Y205" s="505"/>
      <c r="Z205" s="505"/>
      <c r="AA205" s="505"/>
      <c r="AB205" s="505"/>
      <c r="AC205" s="505"/>
      <c r="AD205" s="505"/>
      <c r="AE205" s="505"/>
      <c r="AF205" s="505"/>
      <c r="AG205" s="505"/>
      <c r="AH205" s="505"/>
      <c r="AI205" s="505"/>
      <c r="AJ205" s="505"/>
      <c r="AK205" s="505"/>
      <c r="AL205" s="505"/>
      <c r="AM205" s="505"/>
      <c r="AN205" s="505"/>
      <c r="AO205" s="492"/>
      <c r="AP205" s="492"/>
      <c r="AQ205" s="492"/>
      <c r="AR205" s="492"/>
      <c r="AS205" s="492"/>
      <c r="AT205" s="492"/>
    </row>
    <row r="206" spans="1:46" x14ac:dyDescent="0.25">
      <c r="A206" s="331" t="s">
        <v>416</v>
      </c>
      <c r="B206" s="288"/>
      <c r="C206" s="288"/>
      <c r="D206" s="338" t="s">
        <v>928</v>
      </c>
      <c r="E206" s="334"/>
      <c r="F206" s="334"/>
      <c r="G206" s="334"/>
      <c r="H206" s="334"/>
      <c r="I206" s="305"/>
      <c r="J206" s="491" t="e">
        <f>J207+J214</f>
        <v>#DIV/0!</v>
      </c>
      <c r="K206" s="491" t="e">
        <f t="shared" ref="K206:AJ206" si="41">K207+K214</f>
        <v>#DIV/0!</v>
      </c>
      <c r="L206" s="491" t="e">
        <f t="shared" si="41"/>
        <v>#DIV/0!</v>
      </c>
      <c r="M206" s="491" t="e">
        <f t="shared" si="41"/>
        <v>#DIV/0!</v>
      </c>
      <c r="N206" s="491" t="e">
        <f t="shared" si="41"/>
        <v>#DIV/0!</v>
      </c>
      <c r="O206" s="491">
        <f t="shared" si="41"/>
        <v>50636.873966950647</v>
      </c>
      <c r="P206" s="491">
        <f t="shared" si="41"/>
        <v>50435.40434089792</v>
      </c>
      <c r="Q206" s="491">
        <f t="shared" si="41"/>
        <v>49822.374272606976</v>
      </c>
      <c r="R206" s="491">
        <f t="shared" si="41"/>
        <v>50568.925088464784</v>
      </c>
      <c r="S206" s="491">
        <f t="shared" si="41"/>
        <v>51002.015468289799</v>
      </c>
      <c r="T206" s="491">
        <f t="shared" si="41"/>
        <v>49439.190146628636</v>
      </c>
      <c r="U206" s="491">
        <f t="shared" si="41"/>
        <v>51956.773391397728</v>
      </c>
      <c r="V206" s="491">
        <f t="shared" si="41"/>
        <v>53267.802129874457</v>
      </c>
      <c r="W206" s="491">
        <f t="shared" si="41"/>
        <v>53825.11261207264</v>
      </c>
      <c r="X206" s="491">
        <f t="shared" si="41"/>
        <v>52897.258808095634</v>
      </c>
      <c r="Y206" s="491">
        <f t="shared" si="41"/>
        <v>53466.852684053942</v>
      </c>
      <c r="Z206" s="491">
        <f t="shared" si="41"/>
        <v>52572.33276850378</v>
      </c>
      <c r="AA206" s="491">
        <f t="shared" si="41"/>
        <v>54666.515867498892</v>
      </c>
      <c r="AB206" s="491">
        <f t="shared" si="41"/>
        <v>54397.566836129801</v>
      </c>
      <c r="AC206" s="491">
        <f t="shared" si="41"/>
        <v>55862.918661120792</v>
      </c>
      <c r="AD206" s="491">
        <f t="shared" si="41"/>
        <v>50720.196475827412</v>
      </c>
      <c r="AE206" s="491">
        <f t="shared" si="41"/>
        <v>52496.35737090675</v>
      </c>
      <c r="AF206" s="491">
        <f t="shared" si="41"/>
        <v>50998.292378352562</v>
      </c>
      <c r="AG206" s="491">
        <f t="shared" si="41"/>
        <v>51741.702525711393</v>
      </c>
      <c r="AH206" s="491">
        <f t="shared" si="41"/>
        <v>50821.674626451968</v>
      </c>
      <c r="AI206" s="491">
        <f t="shared" si="41"/>
        <v>51661.103579635979</v>
      </c>
      <c r="AJ206" s="491">
        <f t="shared" si="41"/>
        <v>53300.345378255144</v>
      </c>
      <c r="AK206" s="491">
        <f t="shared" ref="AK206" si="42">AK207+AK214</f>
        <v>51973.977431266409</v>
      </c>
      <c r="AL206" s="491">
        <f t="shared" ref="AL206:AQ206" si="43">AL207+AL214</f>
        <v>53658.36441062441</v>
      </c>
      <c r="AM206" s="491">
        <f t="shared" si="43"/>
        <v>53167.105929816149</v>
      </c>
      <c r="AN206" s="491">
        <f t="shared" si="43"/>
        <v>52541.280853286764</v>
      </c>
      <c r="AO206" s="491">
        <f t="shared" si="43"/>
        <v>53011.28000100264</v>
      </c>
      <c r="AP206" s="491">
        <f t="shared" si="43"/>
        <v>52007.417851136655</v>
      </c>
      <c r="AQ206" s="491">
        <f t="shared" si="43"/>
        <v>53285.785916777299</v>
      </c>
      <c r="AR206" s="491">
        <f t="shared" ref="AR206:AS206" si="44">AR207+AR214</f>
        <v>52082.507909888423</v>
      </c>
      <c r="AS206" s="491">
        <f t="shared" si="44"/>
        <v>53849.116869818536</v>
      </c>
      <c r="AT206" s="491">
        <f t="shared" ref="AT206" si="45">AT207+AT214</f>
        <v>53299.594604538172</v>
      </c>
    </row>
    <row r="207" spans="1:46" x14ac:dyDescent="0.25">
      <c r="A207" s="283" t="s">
        <v>350</v>
      </c>
      <c r="B207" s="283"/>
      <c r="C207" s="283"/>
      <c r="D207" s="283"/>
      <c r="E207" s="283" t="s">
        <v>929</v>
      </c>
      <c r="F207" s="143"/>
      <c r="G207" s="143"/>
      <c r="H207" s="143"/>
      <c r="I207" s="305" t="s">
        <v>930</v>
      </c>
      <c r="J207" s="507" t="e">
        <f t="shared" ref="J207:AJ207" si="46">J208+J209</f>
        <v>#DIV/0!</v>
      </c>
      <c r="K207" s="507" t="e">
        <f t="shared" si="46"/>
        <v>#DIV/0!</v>
      </c>
      <c r="L207" s="507" t="e">
        <f t="shared" si="46"/>
        <v>#DIV/0!</v>
      </c>
      <c r="M207" s="507" t="e">
        <f t="shared" si="46"/>
        <v>#DIV/0!</v>
      </c>
      <c r="N207" s="507" t="e">
        <f t="shared" si="46"/>
        <v>#DIV/0!</v>
      </c>
      <c r="O207" s="507">
        <f t="shared" si="46"/>
        <v>9460.9853027810223</v>
      </c>
      <c r="P207" s="507">
        <f t="shared" si="46"/>
        <v>9256.6298172726092</v>
      </c>
      <c r="Q207" s="507">
        <f t="shared" si="46"/>
        <v>8375.473683049906</v>
      </c>
      <c r="R207" s="507">
        <f t="shared" si="46"/>
        <v>8711.1335788467113</v>
      </c>
      <c r="S207" s="507">
        <f t="shared" si="46"/>
        <v>8509.5455237013048</v>
      </c>
      <c r="T207" s="507">
        <f t="shared" si="46"/>
        <v>7545.9972422912242</v>
      </c>
      <c r="U207" s="507">
        <f t="shared" si="46"/>
        <v>9920.0734868014879</v>
      </c>
      <c r="V207" s="507">
        <f t="shared" si="46"/>
        <v>11021.072216457293</v>
      </c>
      <c r="W207" s="507">
        <f t="shared" si="46"/>
        <v>11568.533193722049</v>
      </c>
      <c r="X207" s="507">
        <f t="shared" si="46"/>
        <v>10372.92091841768</v>
      </c>
      <c r="Y207" s="507">
        <f t="shared" si="46"/>
        <v>10925.427302161361</v>
      </c>
      <c r="Z207" s="507">
        <f t="shared" si="46"/>
        <v>9802.0442181190829</v>
      </c>
      <c r="AA207" s="507">
        <f t="shared" si="46"/>
        <v>11634.702531527873</v>
      </c>
      <c r="AB207" s="507">
        <f t="shared" si="46"/>
        <v>11173.917985581957</v>
      </c>
      <c r="AC207" s="507">
        <f t="shared" si="46"/>
        <v>12612.934913947089</v>
      </c>
      <c r="AD207" s="507">
        <f t="shared" si="46"/>
        <v>8893.1895121973612</v>
      </c>
      <c r="AE207" s="507">
        <f t="shared" si="46"/>
        <v>10189.331490808952</v>
      </c>
      <c r="AF207" s="507">
        <f t="shared" si="46"/>
        <v>9369.5234601036791</v>
      </c>
      <c r="AG207" s="507">
        <f t="shared" si="46"/>
        <v>9294.0264344971019</v>
      </c>
      <c r="AH207" s="507">
        <f t="shared" si="46"/>
        <v>8313.8981432807941</v>
      </c>
      <c r="AI207" s="507">
        <f t="shared" si="46"/>
        <v>8414.5940128963994</v>
      </c>
      <c r="AJ207" s="507">
        <f t="shared" si="46"/>
        <v>9150.1938815290923</v>
      </c>
      <c r="AK207" s="507">
        <f t="shared" ref="AK207" si="47">AK208+AK209</f>
        <v>7929.0984433073927</v>
      </c>
      <c r="AL207" s="507">
        <f t="shared" ref="AL207:AQ207" si="48">AL208+AL209</f>
        <v>9482.7550830544133</v>
      </c>
      <c r="AM207" s="507">
        <f t="shared" si="48"/>
        <v>8938.1880373789663</v>
      </c>
      <c r="AN207" s="507">
        <f t="shared" si="48"/>
        <v>9048.7823964318286</v>
      </c>
      <c r="AO207" s="507">
        <f t="shared" si="48"/>
        <v>9702.0646568426855</v>
      </c>
      <c r="AP207" s="507">
        <f t="shared" si="48"/>
        <v>8446.9400432550665</v>
      </c>
      <c r="AQ207" s="507">
        <f t="shared" si="48"/>
        <v>9895.9929121629848</v>
      </c>
      <c r="AR207" s="507">
        <f t="shared" ref="AR207:AS207" si="49">AR208+AR209</f>
        <v>8768.9810377796766</v>
      </c>
      <c r="AS207" s="507">
        <f t="shared" si="49"/>
        <v>10511.206427947913</v>
      </c>
      <c r="AT207" s="507">
        <f t="shared" ref="AT207" si="50">AT208+AT209</f>
        <v>9961.6841626675523</v>
      </c>
    </row>
    <row r="208" spans="1:46" x14ac:dyDescent="0.25">
      <c r="A208" s="283" t="s">
        <v>351</v>
      </c>
      <c r="B208" s="283"/>
      <c r="C208" s="283"/>
      <c r="D208" s="283"/>
      <c r="E208" s="283"/>
      <c r="F208" s="283" t="s">
        <v>931</v>
      </c>
      <c r="G208" s="143"/>
      <c r="H208" s="143"/>
      <c r="I208" s="305" t="s">
        <v>932</v>
      </c>
      <c r="J208" s="493"/>
      <c r="K208" s="493"/>
      <c r="L208" s="493"/>
      <c r="M208" s="493"/>
      <c r="N208" s="493"/>
      <c r="O208" s="493">
        <v>0</v>
      </c>
      <c r="P208" s="493">
        <v>0</v>
      </c>
      <c r="Q208" s="493">
        <v>0</v>
      </c>
      <c r="R208" s="493">
        <v>0</v>
      </c>
      <c r="S208" s="493">
        <v>0</v>
      </c>
      <c r="T208" s="493">
        <v>0</v>
      </c>
      <c r="U208" s="493">
        <v>0</v>
      </c>
      <c r="V208" s="493">
        <v>0</v>
      </c>
      <c r="W208" s="493">
        <v>0</v>
      </c>
      <c r="X208" s="493">
        <v>0</v>
      </c>
      <c r="Y208" s="493">
        <v>0</v>
      </c>
      <c r="Z208" s="493">
        <v>0</v>
      </c>
      <c r="AA208" s="493">
        <v>0</v>
      </c>
      <c r="AB208" s="493">
        <v>0</v>
      </c>
      <c r="AC208" s="493">
        <v>0</v>
      </c>
      <c r="AD208" s="493">
        <v>0</v>
      </c>
      <c r="AE208" s="493">
        <v>0</v>
      </c>
      <c r="AF208" s="493">
        <v>0</v>
      </c>
      <c r="AG208" s="493">
        <v>0</v>
      </c>
      <c r="AH208" s="493">
        <v>0</v>
      </c>
      <c r="AI208" s="493">
        <v>0</v>
      </c>
      <c r="AJ208" s="493">
        <v>0</v>
      </c>
      <c r="AK208" s="493">
        <v>0</v>
      </c>
      <c r="AL208" s="493">
        <v>0</v>
      </c>
      <c r="AM208" s="493">
        <v>0</v>
      </c>
      <c r="AN208" s="493">
        <v>0</v>
      </c>
      <c r="AO208" s="493">
        <v>0</v>
      </c>
      <c r="AP208" s="493">
        <v>0</v>
      </c>
      <c r="AQ208" s="493">
        <v>0</v>
      </c>
      <c r="AR208" s="493">
        <v>0</v>
      </c>
      <c r="AS208" s="493">
        <v>0</v>
      </c>
      <c r="AT208" s="493">
        <v>0</v>
      </c>
    </row>
    <row r="209" spans="1:46" x14ac:dyDescent="0.25">
      <c r="A209" s="283" t="s">
        <v>352</v>
      </c>
      <c r="B209" s="283"/>
      <c r="C209" s="283"/>
      <c r="D209" s="283"/>
      <c r="E209" s="283"/>
      <c r="F209" s="283" t="s">
        <v>933</v>
      </c>
      <c r="G209" s="143"/>
      <c r="H209" s="143"/>
      <c r="I209" s="305" t="s">
        <v>934</v>
      </c>
      <c r="J209" s="507" t="e">
        <f t="shared" ref="J209:AI209" si="51">SUM(J210:J213)</f>
        <v>#DIV/0!</v>
      </c>
      <c r="K209" s="507" t="e">
        <f t="shared" si="51"/>
        <v>#DIV/0!</v>
      </c>
      <c r="L209" s="507" t="e">
        <f t="shared" si="51"/>
        <v>#DIV/0!</v>
      </c>
      <c r="M209" s="507" t="e">
        <f t="shared" si="51"/>
        <v>#DIV/0!</v>
      </c>
      <c r="N209" s="507" t="e">
        <f t="shared" si="51"/>
        <v>#DIV/0!</v>
      </c>
      <c r="O209" s="507">
        <f t="shared" si="51"/>
        <v>9460.9853027810223</v>
      </c>
      <c r="P209" s="507">
        <f t="shared" si="51"/>
        <v>9256.6298172726092</v>
      </c>
      <c r="Q209" s="507">
        <f t="shared" si="51"/>
        <v>8375.473683049906</v>
      </c>
      <c r="R209" s="507">
        <f t="shared" si="51"/>
        <v>8711.1335788467113</v>
      </c>
      <c r="S209" s="507">
        <f t="shared" si="51"/>
        <v>8509.5455237013048</v>
      </c>
      <c r="T209" s="507">
        <f t="shared" si="51"/>
        <v>7545.9972422912242</v>
      </c>
      <c r="U209" s="507">
        <f t="shared" si="51"/>
        <v>9920.0734868014879</v>
      </c>
      <c r="V209" s="507">
        <f t="shared" si="51"/>
        <v>11021.072216457293</v>
      </c>
      <c r="W209" s="507">
        <f t="shared" si="51"/>
        <v>11568.533193722049</v>
      </c>
      <c r="X209" s="507">
        <f t="shared" si="51"/>
        <v>10372.92091841768</v>
      </c>
      <c r="Y209" s="507">
        <f t="shared" si="51"/>
        <v>10925.427302161361</v>
      </c>
      <c r="Z209" s="507">
        <f t="shared" si="51"/>
        <v>9802.0442181190829</v>
      </c>
      <c r="AA209" s="507">
        <f t="shared" si="51"/>
        <v>11634.702531527873</v>
      </c>
      <c r="AB209" s="507">
        <f t="shared" si="51"/>
        <v>11173.917985581957</v>
      </c>
      <c r="AC209" s="507">
        <f t="shared" si="51"/>
        <v>12612.934913947089</v>
      </c>
      <c r="AD209" s="507">
        <f t="shared" si="51"/>
        <v>8893.1895121973612</v>
      </c>
      <c r="AE209" s="507">
        <f t="shared" si="51"/>
        <v>10189.331490808952</v>
      </c>
      <c r="AF209" s="507">
        <f t="shared" si="51"/>
        <v>9369.5234601036791</v>
      </c>
      <c r="AG209" s="507">
        <f t="shared" si="51"/>
        <v>9294.0264344971019</v>
      </c>
      <c r="AH209" s="507">
        <f t="shared" si="51"/>
        <v>8313.8981432807941</v>
      </c>
      <c r="AI209" s="507">
        <f t="shared" si="51"/>
        <v>8414.5940128963994</v>
      </c>
      <c r="AJ209" s="507">
        <f t="shared" ref="AJ209:AO209" si="52">SUM(AJ210:AJ213)</f>
        <v>9150.1938815290923</v>
      </c>
      <c r="AK209" s="507">
        <f t="shared" si="52"/>
        <v>7929.0984433073927</v>
      </c>
      <c r="AL209" s="507">
        <f t="shared" si="52"/>
        <v>9482.7550830544133</v>
      </c>
      <c r="AM209" s="507">
        <f t="shared" si="52"/>
        <v>8938.1880373789663</v>
      </c>
      <c r="AN209" s="507">
        <f t="shared" si="52"/>
        <v>9048.7823964318286</v>
      </c>
      <c r="AO209" s="507">
        <f t="shared" si="52"/>
        <v>9702.0646568426855</v>
      </c>
      <c r="AP209" s="507">
        <f t="shared" ref="AP209:AQ209" si="53">SUM(AP210:AP213)</f>
        <v>8446.9400432550665</v>
      </c>
      <c r="AQ209" s="507">
        <f t="shared" si="53"/>
        <v>9895.9929121629848</v>
      </c>
      <c r="AR209" s="507">
        <f t="shared" ref="AR209:AS209" si="54">SUM(AR210:AR213)</f>
        <v>8768.9810377796766</v>
      </c>
      <c r="AS209" s="507">
        <f t="shared" si="54"/>
        <v>10511.206427947913</v>
      </c>
      <c r="AT209" s="507">
        <f t="shared" ref="AT209" si="55">SUM(AT210:AT213)</f>
        <v>9961.6841626675523</v>
      </c>
    </row>
    <row r="210" spans="1:46" x14ac:dyDescent="0.25">
      <c r="A210" s="330" t="s">
        <v>935</v>
      </c>
      <c r="B210" s="283"/>
      <c r="C210" s="283"/>
      <c r="D210" s="283"/>
      <c r="E210" s="283"/>
      <c r="F210" s="283"/>
      <c r="G210" s="143" t="s">
        <v>936</v>
      </c>
      <c r="H210" s="143"/>
      <c r="I210" s="305" t="s">
        <v>937</v>
      </c>
      <c r="J210" s="508"/>
      <c r="K210" s="508"/>
      <c r="L210" s="508"/>
      <c r="M210" s="508"/>
      <c r="N210" s="508"/>
      <c r="O210" s="493">
        <v>7010.3592508446227</v>
      </c>
      <c r="P210" s="493">
        <v>6834.4034944824871</v>
      </c>
      <c r="Q210" s="493">
        <v>6033.5932554259389</v>
      </c>
      <c r="R210" s="493">
        <v>6198.0599321973314</v>
      </c>
      <c r="S210" s="493">
        <v>5990.3470120991115</v>
      </c>
      <c r="T210" s="493">
        <v>5052.251751368899</v>
      </c>
      <c r="U210" s="493">
        <v>7980.1694580038566</v>
      </c>
      <c r="V210" s="493">
        <v>8079.5816901266235</v>
      </c>
      <c r="W210" s="493">
        <v>8479.3123156858564</v>
      </c>
      <c r="X210" s="493">
        <v>7536.1789974027743</v>
      </c>
      <c r="Y210" s="493">
        <v>8383.9261110051539</v>
      </c>
      <c r="Z210" s="493">
        <v>7371.3266402810605</v>
      </c>
      <c r="AA210" s="493">
        <v>8136.6467977742741</v>
      </c>
      <c r="AB210" s="493">
        <v>7800.3620618480272</v>
      </c>
      <c r="AC210" s="493">
        <v>8606.429827377875</v>
      </c>
      <c r="AD210" s="493">
        <v>6271.6974691972246</v>
      </c>
      <c r="AE210" s="493">
        <v>6506.4426244044926</v>
      </c>
      <c r="AF210" s="493">
        <v>7072.0544873953904</v>
      </c>
      <c r="AG210" s="493">
        <v>6705.3023954342661</v>
      </c>
      <c r="AH210" s="493">
        <v>5902.620810255673</v>
      </c>
      <c r="AI210" s="493">
        <v>6310.0961565743746</v>
      </c>
      <c r="AJ210" s="493">
        <v>7174.5888270478363</v>
      </c>
      <c r="AK210" s="493">
        <v>5977.7236737466737</v>
      </c>
      <c r="AL210" s="493">
        <v>7450.0149194472106</v>
      </c>
      <c r="AM210" s="493">
        <v>7223.0698236511107</v>
      </c>
      <c r="AN210" s="493">
        <v>7089.6417563413133</v>
      </c>
      <c r="AO210" s="493">
        <v>7678.1574529015352</v>
      </c>
      <c r="AP210" s="493">
        <v>6350.5541345455849</v>
      </c>
      <c r="AQ210" s="493">
        <v>7855.7072893365648</v>
      </c>
      <c r="AR210" s="493">
        <v>6793.1649070084904</v>
      </c>
      <c r="AS210" s="493">
        <v>7919.5955353849313</v>
      </c>
      <c r="AT210" s="493">
        <v>7616.3196284308851</v>
      </c>
    </row>
    <row r="211" spans="1:46" x14ac:dyDescent="0.25">
      <c r="A211" s="330" t="s">
        <v>938</v>
      </c>
      <c r="B211" s="283"/>
      <c r="C211" s="283"/>
      <c r="D211" s="283"/>
      <c r="E211" s="283"/>
      <c r="F211" s="283"/>
      <c r="G211" s="143" t="s">
        <v>939</v>
      </c>
      <c r="H211" s="143"/>
      <c r="I211" s="305" t="s">
        <v>940</v>
      </c>
      <c r="J211" s="508" t="e">
        <f>'5.1 Crops and Forage'!J211*'5.2 Coefficients'!J211</f>
        <v>#DIV/0!</v>
      </c>
      <c r="K211" s="508" t="e">
        <f>'5.1 Crops and Forage'!K211*'5.2 Coefficients'!K211</f>
        <v>#DIV/0!</v>
      </c>
      <c r="L211" s="508" t="e">
        <f>'5.1 Crops and Forage'!L211*'5.2 Coefficients'!L211</f>
        <v>#DIV/0!</v>
      </c>
      <c r="M211" s="508" t="e">
        <f>'5.1 Crops and Forage'!M211*'5.2 Coefficients'!M211</f>
        <v>#DIV/0!</v>
      </c>
      <c r="N211" s="508" t="e">
        <f>'5.1 Crops and Forage'!N211*'5.2 Coefficients'!N211</f>
        <v>#DIV/0!</v>
      </c>
      <c r="O211" s="493">
        <f>'5.1 Crops and Forage'!O211*'5.2 Coefficients'!O211</f>
        <v>877.91323647195281</v>
      </c>
      <c r="P211" s="493">
        <f>'5.1 Crops and Forage'!P211*'5.2 Coefficients'!P211</f>
        <v>848.33869136441581</v>
      </c>
      <c r="Q211" s="493">
        <f>'5.1 Crops and Forage'!Q211*'5.2 Coefficients'!Q211</f>
        <v>766.75125171114234</v>
      </c>
      <c r="R211" s="493">
        <f>'5.1 Crops and Forage'!R211*'5.2 Coefficients'!R211</f>
        <v>922.96736679317939</v>
      </c>
      <c r="S211" s="493">
        <f>'5.1 Crops and Forage'!S211*'5.2 Coefficients'!S211</f>
        <v>845.65395469470388</v>
      </c>
      <c r="T211" s="493">
        <f>'5.1 Crops and Forage'!T211*'5.2 Coefficients'!T211</f>
        <v>818.93292077582907</v>
      </c>
      <c r="U211" s="493">
        <f>'5.1 Crops and Forage'!U211*'5.2 Coefficients'!U211</f>
        <v>308.59575667915192</v>
      </c>
      <c r="V211" s="493">
        <f>'5.1 Crops and Forage'!V211*'5.2 Coefficients'!V211</f>
        <v>1282.0824806345436</v>
      </c>
      <c r="W211" s="493">
        <f>'5.1 Crops and Forage'!W211*'5.2 Coefficients'!W211</f>
        <v>1413.4179280224023</v>
      </c>
      <c r="X211" s="493">
        <f>'5.1 Crops and Forage'!X211*'5.2 Coefficients'!X211</f>
        <v>1152.2970141963062</v>
      </c>
      <c r="Y211" s="493">
        <f>'5.1 Crops and Forage'!Y211*'5.2 Coefficients'!Y211</f>
        <v>853.96673799911525</v>
      </c>
      <c r="Z211" s="493">
        <f>'5.1 Crops and Forage'!Z211*'5.2 Coefficients'!Z211</f>
        <v>736.14892255771974</v>
      </c>
      <c r="AA211" s="493">
        <f>'5.1 Crops and Forage'!AA211*'5.2 Coefficients'!AA211</f>
        <v>1805.7237339448195</v>
      </c>
      <c r="AB211" s="493">
        <f>'5.1 Crops and Forage'!AB211*'5.2 Coefficients'!AB211</f>
        <v>1683.8120497148984</v>
      </c>
      <c r="AC211" s="493">
        <f>'5.1 Crops and Forage'!AC211*'5.2 Coefficients'!AC211</f>
        <v>2320.3394174054697</v>
      </c>
      <c r="AD211" s="493">
        <f>'5.1 Crops and Forage'!AD211*'5.2 Coefficients'!AD211</f>
        <v>964.34377334546457</v>
      </c>
      <c r="AE211" s="493">
        <f>'5.1 Crops and Forage'!AE211*'5.2 Coefficients'!AE211</f>
        <v>2086.8536742123424</v>
      </c>
      <c r="AF211" s="493">
        <f>'5.1 Crops and Forage'!AF211*'5.2 Coefficients'!AF211</f>
        <v>690.84435691666761</v>
      </c>
      <c r="AG211" s="493">
        <f>'5.1 Crops and Forage'!AG211*'5.2 Coefficients'!AG211</f>
        <v>1039.0877257896054</v>
      </c>
      <c r="AH211" s="493">
        <f>'5.1 Crops and Forage'!AH211*'5.2 Coefficients'!AH211</f>
        <v>853.30876155297244</v>
      </c>
      <c r="AI211" s="493">
        <f>'5.1 Crops and Forage'!AI211*'5.2 Coefficients'!AI211</f>
        <v>579.8067646769714</v>
      </c>
      <c r="AJ211" s="493">
        <f>'5.1 Crops and Forage'!AJ211*'5.2 Coefficients'!AJ211</f>
        <v>579.8067646769714</v>
      </c>
      <c r="AK211" s="493">
        <f>'5.1 Crops and Forage'!AK211*'5.2 Coefficients'!AK211</f>
        <v>583.39564900531138</v>
      </c>
      <c r="AL211" s="493">
        <f>'5.1 Crops and Forage'!AL211*'5.2 Coefficients'!AL211</f>
        <v>710.94298810650957</v>
      </c>
      <c r="AM211" s="493">
        <f>'5.1 Crops and Forage'!AM211*'5.2 Coefficients'!AM211</f>
        <v>417.45435298157264</v>
      </c>
      <c r="AN211" s="493">
        <f>'5.1 Crops and Forage'!AN211*'5.2 Coefficients'!AN211</f>
        <v>687.00139499849683</v>
      </c>
      <c r="AO211" s="493">
        <f>'5.1 Crops and Forage'!AO211*'5.2 Coefficients'!AO211</f>
        <v>777.55559918182405</v>
      </c>
      <c r="AP211" s="493">
        <f>'5.1 Crops and Forage'!AP211*'5.2 Coefficients'!AP211</f>
        <v>881.29952867190195</v>
      </c>
      <c r="AQ211" s="493">
        <f>'5.1 Crops and Forage'!AQ211*'5.2 Coefficients'!AQ211</f>
        <v>840.60182299648545</v>
      </c>
      <c r="AR211" s="493">
        <f>'5.1 Crops and Forage'!AR211*'5.2 Coefficients'!AR211</f>
        <v>784.85205578447915</v>
      </c>
      <c r="AS211" s="493">
        <f>'5.1 Crops and Forage'!AS211*'5.2 Coefficients'!AS211</f>
        <v>1389.3268962702255</v>
      </c>
      <c r="AT211" s="493">
        <f>'5.1 Crops and Forage'!AT211*'5.2 Coefficients'!AT211</f>
        <v>1143.0805379439118</v>
      </c>
    </row>
    <row r="212" spans="1:46" x14ac:dyDescent="0.25">
      <c r="A212" s="330" t="s">
        <v>941</v>
      </c>
      <c r="B212" s="283"/>
      <c r="C212" s="283"/>
      <c r="D212" s="283"/>
      <c r="E212" s="283"/>
      <c r="F212" s="283"/>
      <c r="G212" s="143" t="s">
        <v>942</v>
      </c>
      <c r="H212" s="143"/>
      <c r="I212" s="305" t="s">
        <v>943</v>
      </c>
      <c r="J212" s="508" t="e">
        <f>'5.1 Crops and Forage'!J212*'5.2 Coefficients'!J212</f>
        <v>#DIV/0!</v>
      </c>
      <c r="K212" s="508" t="e">
        <f>'5.1 Crops and Forage'!K212*'5.2 Coefficients'!K212</f>
        <v>#DIV/0!</v>
      </c>
      <c r="L212" s="508" t="e">
        <f>'5.1 Crops and Forage'!L212*'5.2 Coefficients'!L212</f>
        <v>#DIV/0!</v>
      </c>
      <c r="M212" s="508" t="e">
        <f>'5.1 Crops and Forage'!M212*'5.2 Coefficients'!M212</f>
        <v>#DIV/0!</v>
      </c>
      <c r="N212" s="508" t="e">
        <f>'5.1 Crops and Forage'!N212*'5.2 Coefficients'!N212</f>
        <v>#DIV/0!</v>
      </c>
      <c r="O212" s="493">
        <f>'5.1 Crops and Forage'!O212*'5.2 Coefficients'!O212</f>
        <v>1572.7128154644472</v>
      </c>
      <c r="P212" s="493">
        <f>'5.1 Crops and Forage'!P212*'5.2 Coefficients'!P212</f>
        <v>1573.8876314257066</v>
      </c>
      <c r="Q212" s="493">
        <f>'5.1 Crops and Forage'!Q212*'5.2 Coefficients'!Q212</f>
        <v>1575.1291759128251</v>
      </c>
      <c r="R212" s="493">
        <f>'5.1 Crops and Forage'!R212*'5.2 Coefficients'!R212</f>
        <v>1590.1062798562007</v>
      </c>
      <c r="S212" s="493">
        <f>'5.1 Crops and Forage'!S212*'5.2 Coefficients'!S212</f>
        <v>1673.5445569074889</v>
      </c>
      <c r="T212" s="493">
        <f>'5.1 Crops and Forage'!T212*'5.2 Coefficients'!T212</f>
        <v>1674.8125701464962</v>
      </c>
      <c r="U212" s="493">
        <f>'5.1 Crops and Forage'!U212*'5.2 Coefficients'!U212</f>
        <v>1631.3082721184792</v>
      </c>
      <c r="V212" s="493">
        <f>'5.1 Crops and Forage'!V212*'5.2 Coefficients'!V212</f>
        <v>1659.4080456961251</v>
      </c>
      <c r="W212" s="493">
        <f>'5.1 Crops and Forage'!W212*'5.2 Coefficients'!W212</f>
        <v>1675.8029500137914</v>
      </c>
      <c r="X212" s="493">
        <f>'5.1 Crops and Forage'!X212*'5.2 Coefficients'!X212</f>
        <v>1684.4449068185979</v>
      </c>
      <c r="Y212" s="493">
        <f>'5.1 Crops and Forage'!Y212*'5.2 Coefficients'!Y212</f>
        <v>1687.5344531570913</v>
      </c>
      <c r="Z212" s="493">
        <f>'5.1 Crops and Forage'!Z212*'5.2 Coefficients'!Z212</f>
        <v>1694.5686552803024</v>
      </c>
      <c r="AA212" s="493">
        <f>'5.1 Crops and Forage'!AA212*'5.2 Coefficients'!AA212</f>
        <v>1692.3319998087782</v>
      </c>
      <c r="AB212" s="493">
        <f>'5.1 Crops and Forage'!AB212*'5.2 Coefficients'!AB212</f>
        <v>1689.7438740190307</v>
      </c>
      <c r="AC212" s="493">
        <f>'5.1 Crops and Forage'!AC212*'5.2 Coefficients'!AC212</f>
        <v>1686.1656691637429</v>
      </c>
      <c r="AD212" s="493">
        <f>'5.1 Crops and Forage'!AD212*'5.2 Coefficients'!AD212</f>
        <v>1657.1482696546711</v>
      </c>
      <c r="AE212" s="493">
        <f>'5.1 Crops and Forage'!AE212*'5.2 Coefficients'!AE212</f>
        <v>1596.0351921921178</v>
      </c>
      <c r="AF212" s="493">
        <f>'5.1 Crops and Forage'!AF212*'5.2 Coefficients'!AF212</f>
        <v>1606.6246157916212</v>
      </c>
      <c r="AG212" s="493">
        <f>'5.1 Crops and Forage'!AG212*'5.2 Coefficients'!AG212</f>
        <v>1549.6363132732308</v>
      </c>
      <c r="AH212" s="493">
        <f>'5.1 Crops and Forage'!AH212*'5.2 Coefficients'!AH212</f>
        <v>1557.9685714721484</v>
      </c>
      <c r="AI212" s="493">
        <f>'5.1 Crops and Forage'!AI212*'5.2 Coefficients'!AI212</f>
        <v>1524.691091645054</v>
      </c>
      <c r="AJ212" s="493">
        <f>'5.1 Crops and Forage'!AJ212*'5.2 Coefficients'!AJ212</f>
        <v>1395.798289804284</v>
      </c>
      <c r="AK212" s="493">
        <f>'5.1 Crops and Forage'!AK212*'5.2 Coefficients'!AK212</f>
        <v>1367.9791205554072</v>
      </c>
      <c r="AL212" s="493">
        <f>'5.1 Crops and Forage'!AL212*'5.2 Coefficients'!AL212</f>
        <v>1321.7971755006924</v>
      </c>
      <c r="AM212" s="493">
        <f>'5.1 Crops and Forage'!AM212*'5.2 Coefficients'!AM212</f>
        <v>1297.663860746283</v>
      </c>
      <c r="AN212" s="493">
        <f>'5.1 Crops and Forage'!AN212*'5.2 Coefficients'!AN212</f>
        <v>1272.1392450920189</v>
      </c>
      <c r="AO212" s="493">
        <f>'5.1 Crops and Forage'!AO212*'5.2 Coefficients'!AO212</f>
        <v>1246.3516047593262</v>
      </c>
      <c r="AP212" s="493">
        <f>'5.1 Crops and Forage'!AP212*'5.2 Coefficients'!AP212</f>
        <v>1215.0863800375787</v>
      </c>
      <c r="AQ212" s="493">
        <f>'5.1 Crops and Forage'!AQ212*'5.2 Coefficients'!AQ212</f>
        <v>1199.6837998299336</v>
      </c>
      <c r="AR212" s="493">
        <f>'5.1 Crops and Forage'!AR212*'5.2 Coefficients'!AR212</f>
        <v>1190.964074986706</v>
      </c>
      <c r="AS212" s="493">
        <f>'5.1 Crops and Forage'!AS212*'5.2 Coefficients'!AS212</f>
        <v>1202.2839962927562</v>
      </c>
      <c r="AT212" s="493">
        <f>'5.1 Crops and Forage'!AT212*'5.2 Coefficients'!AT212</f>
        <v>1202.283996292756</v>
      </c>
    </row>
    <row r="213" spans="1:46" x14ac:dyDescent="0.25">
      <c r="A213" s="330" t="s">
        <v>944</v>
      </c>
      <c r="B213" s="283"/>
      <c r="C213" s="283"/>
      <c r="D213" s="283"/>
      <c r="E213" s="283"/>
      <c r="F213" s="283"/>
      <c r="G213" s="143" t="s">
        <v>945</v>
      </c>
      <c r="H213" s="143"/>
      <c r="I213" s="305" t="s">
        <v>946</v>
      </c>
      <c r="J213" s="508" t="e">
        <f>'5.1 Crops and Forage'!J213*'5.2 Coefficients'!J213</f>
        <v>#DIV/0!</v>
      </c>
      <c r="K213" s="508" t="e">
        <f>'5.1 Crops and Forage'!K213*'5.2 Coefficients'!K213</f>
        <v>#DIV/0!</v>
      </c>
      <c r="L213" s="508" t="e">
        <f>'5.1 Crops and Forage'!L213*'5.2 Coefficients'!L213</f>
        <v>#DIV/0!</v>
      </c>
      <c r="M213" s="508" t="e">
        <f>'5.1 Crops and Forage'!M213*'5.2 Coefficients'!M213</f>
        <v>#DIV/0!</v>
      </c>
      <c r="N213" s="508" t="e">
        <f>'5.1 Crops and Forage'!N213*'5.2 Coefficients'!N213</f>
        <v>#DIV/0!</v>
      </c>
      <c r="O213" s="493"/>
      <c r="P213" s="493"/>
      <c r="Q213" s="493"/>
      <c r="R213" s="493"/>
      <c r="S213" s="493"/>
      <c r="T213" s="493"/>
      <c r="U213" s="493"/>
      <c r="V213" s="493"/>
      <c r="W213" s="493"/>
      <c r="X213" s="493"/>
      <c r="Y213" s="493"/>
      <c r="Z213" s="493"/>
      <c r="AA213" s="493"/>
      <c r="AB213" s="493"/>
      <c r="AC213" s="493"/>
      <c r="AD213" s="493"/>
      <c r="AE213" s="493"/>
      <c r="AF213" s="493"/>
      <c r="AG213" s="493"/>
      <c r="AH213" s="493"/>
      <c r="AI213" s="493"/>
      <c r="AJ213" s="493"/>
      <c r="AK213" s="493"/>
      <c r="AL213" s="493"/>
      <c r="AM213" s="493"/>
      <c r="AN213" s="493"/>
      <c r="AO213" s="493"/>
      <c r="AP213" s="493"/>
      <c r="AQ213" s="493"/>
      <c r="AR213" s="493"/>
      <c r="AS213" s="493"/>
      <c r="AT213" s="493"/>
    </row>
    <row r="214" spans="1:46" x14ac:dyDescent="0.25">
      <c r="A214" s="293" t="s">
        <v>275</v>
      </c>
      <c r="B214" s="293"/>
      <c r="C214" s="293"/>
      <c r="D214" s="143"/>
      <c r="E214" s="293" t="s">
        <v>947</v>
      </c>
      <c r="F214" s="293"/>
      <c r="G214" s="292"/>
      <c r="H214" s="292"/>
      <c r="I214" s="289"/>
      <c r="J214" s="507" t="e">
        <f t="shared" ref="J214:AH214" si="56">J215+J216</f>
        <v>#DIV/0!</v>
      </c>
      <c r="K214" s="507" t="e">
        <f t="shared" si="56"/>
        <v>#DIV/0!</v>
      </c>
      <c r="L214" s="507" t="e">
        <f t="shared" si="56"/>
        <v>#DIV/0!</v>
      </c>
      <c r="M214" s="507" t="e">
        <f t="shared" si="56"/>
        <v>#DIV/0!</v>
      </c>
      <c r="N214" s="507" t="e">
        <f t="shared" si="56"/>
        <v>#DIV/0!</v>
      </c>
      <c r="O214" s="507">
        <f t="shared" si="56"/>
        <v>41175.888664169623</v>
      </c>
      <c r="P214" s="507">
        <f t="shared" si="56"/>
        <v>41178.77452362531</v>
      </c>
      <c r="Q214" s="507">
        <f t="shared" si="56"/>
        <v>41446.900589557066</v>
      </c>
      <c r="R214" s="507">
        <f t="shared" si="56"/>
        <v>41857.791509618073</v>
      </c>
      <c r="S214" s="507">
        <f t="shared" si="56"/>
        <v>42492.469944588498</v>
      </c>
      <c r="T214" s="507">
        <f t="shared" si="56"/>
        <v>41893.192904337411</v>
      </c>
      <c r="U214" s="507">
        <f t="shared" si="56"/>
        <v>42036.699904596237</v>
      </c>
      <c r="V214" s="507">
        <f t="shared" si="56"/>
        <v>42246.729913417163</v>
      </c>
      <c r="W214" s="507">
        <f t="shared" si="56"/>
        <v>42256.579418350593</v>
      </c>
      <c r="X214" s="507">
        <f t="shared" si="56"/>
        <v>42524.337889677954</v>
      </c>
      <c r="Y214" s="507">
        <f t="shared" si="56"/>
        <v>42541.425381892579</v>
      </c>
      <c r="Z214" s="507">
        <f t="shared" si="56"/>
        <v>42770.288550384699</v>
      </c>
      <c r="AA214" s="507">
        <f t="shared" si="56"/>
        <v>43031.813335971019</v>
      </c>
      <c r="AB214" s="507">
        <f t="shared" si="56"/>
        <v>43223.648850547848</v>
      </c>
      <c r="AC214" s="507">
        <f t="shared" si="56"/>
        <v>43249.983747173705</v>
      </c>
      <c r="AD214" s="507">
        <f t="shared" si="56"/>
        <v>41827.006963630047</v>
      </c>
      <c r="AE214" s="507">
        <f t="shared" si="56"/>
        <v>42307.025880097797</v>
      </c>
      <c r="AF214" s="507">
        <f t="shared" si="56"/>
        <v>41628.768918248883</v>
      </c>
      <c r="AG214" s="507">
        <f t="shared" si="56"/>
        <v>42447.676091214293</v>
      </c>
      <c r="AH214" s="507">
        <f t="shared" si="56"/>
        <v>42507.776483171176</v>
      </c>
      <c r="AI214" s="507">
        <f t="shared" ref="AI214:AN214" si="57">AI215+AI216</f>
        <v>43246.50956673958</v>
      </c>
      <c r="AJ214" s="507">
        <f t="shared" si="57"/>
        <v>44150.151496726052</v>
      </c>
      <c r="AK214" s="507">
        <f t="shared" si="57"/>
        <v>44044.878987959019</v>
      </c>
      <c r="AL214" s="507">
        <f t="shared" si="57"/>
        <v>44175.609327569997</v>
      </c>
      <c r="AM214" s="507">
        <f t="shared" si="57"/>
        <v>44228.917892437181</v>
      </c>
      <c r="AN214" s="507">
        <f t="shared" si="57"/>
        <v>43492.498456854933</v>
      </c>
      <c r="AO214" s="507">
        <f t="shared" ref="AO214:AP214" si="58">AO215+AO216</f>
        <v>43309.215344159958</v>
      </c>
      <c r="AP214" s="507">
        <f t="shared" si="58"/>
        <v>43560.477807881587</v>
      </c>
      <c r="AQ214" s="507">
        <f t="shared" ref="AQ214" si="59">AQ215+AQ216</f>
        <v>43389.793004614316</v>
      </c>
      <c r="AR214" s="507">
        <f t="shared" ref="AR214:AS214" si="60">AR215+AR216</f>
        <v>43313.526872108749</v>
      </c>
      <c r="AS214" s="507">
        <f t="shared" si="60"/>
        <v>43337.910441870627</v>
      </c>
      <c r="AT214" s="507">
        <f t="shared" ref="AT214" si="61">AT215+AT216</f>
        <v>43337.910441870619</v>
      </c>
    </row>
    <row r="215" spans="1:46" x14ac:dyDescent="0.25">
      <c r="A215" s="293" t="s">
        <v>353</v>
      </c>
      <c r="B215" s="293"/>
      <c r="C215" s="293"/>
      <c r="D215" s="293"/>
      <c r="E215" s="143"/>
      <c r="F215" s="293" t="s">
        <v>948</v>
      </c>
      <c r="G215" s="283"/>
      <c r="H215" s="283"/>
      <c r="I215" s="297" t="s">
        <v>949</v>
      </c>
      <c r="J215" s="508" t="e">
        <f>'5.1 Crops and Forage'!J215*'5.2 Coefficients'!J215</f>
        <v>#DIV/0!</v>
      </c>
      <c r="K215" s="508" t="e">
        <f>'5.1 Crops and Forage'!K215*'5.2 Coefficients'!K215</f>
        <v>#DIV/0!</v>
      </c>
      <c r="L215" s="508" t="e">
        <f>'5.1 Crops and Forage'!L215*'5.2 Coefficients'!L215</f>
        <v>#DIV/0!</v>
      </c>
      <c r="M215" s="508" t="e">
        <f>'5.1 Crops and Forage'!M215*'5.2 Coefficients'!M215</f>
        <v>#DIV/0!</v>
      </c>
      <c r="N215" s="508" t="e">
        <f>'5.1 Crops and Forage'!N215*'5.2 Coefficients'!N215</f>
        <v>#DIV/0!</v>
      </c>
      <c r="O215" s="493">
        <f>'5.1 Crops and Forage'!O215*'5.2 Coefficients'!O215</f>
        <v>11788.645123947668</v>
      </c>
      <c r="P215" s="493">
        <f>'5.1 Crops and Forage'!P215*'5.2 Coefficients'!P215</f>
        <v>11412.400496685899</v>
      </c>
      <c r="Q215" s="493">
        <f>'5.1 Crops and Forage'!Q215*'5.2 Coefficients'!Q215</f>
        <v>10695.684136108948</v>
      </c>
      <c r="R215" s="493">
        <f>'5.1 Crops and Forage'!R215*'5.2 Coefficients'!R215</f>
        <v>10848.110124068244</v>
      </c>
      <c r="S215" s="493">
        <f>'5.1 Crops and Forage'!S215*'5.2 Coefficients'!S215</f>
        <v>10223.777371676622</v>
      </c>
      <c r="T215" s="493">
        <f>'5.1 Crops and Forage'!T215*'5.2 Coefficients'!T215</f>
        <v>10016.571603689064</v>
      </c>
      <c r="U215" s="493">
        <f>'5.1 Crops and Forage'!U215*'5.2 Coefficients'!U215</f>
        <v>8508.9120262486194</v>
      </c>
      <c r="V215" s="493">
        <f>'5.1 Crops and Forage'!V215*'5.2 Coefficients'!V215</f>
        <v>9711.2159481875588</v>
      </c>
      <c r="W215" s="493">
        <f>'5.1 Crops and Forage'!W215*'5.2 Coefficients'!W215</f>
        <v>9725.5883347369363</v>
      </c>
      <c r="X215" s="493">
        <f>'5.1 Crops and Forage'!X215*'5.2 Coefficients'!X215</f>
        <v>8059.5423941477866</v>
      </c>
      <c r="Y215" s="493">
        <f>'5.1 Crops and Forage'!Y215*'5.2 Coefficients'!Y215</f>
        <v>8232.85189781585</v>
      </c>
      <c r="Z215" s="493">
        <f>'5.1 Crops and Forage'!Z215*'5.2 Coefficients'!Z215</f>
        <v>7803.6670671364791</v>
      </c>
      <c r="AA215" s="493">
        <f>'5.1 Crops and Forage'!AA215*'5.2 Coefficients'!AA215</f>
        <v>9057.3555732301138</v>
      </c>
      <c r="AB215" s="493">
        <f>'5.1 Crops and Forage'!AB215*'5.2 Coefficients'!AB215</f>
        <v>9182.8670248420203</v>
      </c>
      <c r="AC215" s="493">
        <f>'5.1 Crops and Forage'!AC215*'5.2 Coefficients'!AC215</f>
        <v>10120.017847224577</v>
      </c>
      <c r="AD215" s="493">
        <f>'5.1 Crops and Forage'!AD215*'5.2 Coefficients'!AD215</f>
        <v>8320.632757328036</v>
      </c>
      <c r="AE215" s="493">
        <f>'5.1 Crops and Forage'!AE215*'5.2 Coefficients'!AE215</f>
        <v>9962.8978637552264</v>
      </c>
      <c r="AF215" s="493">
        <f>'5.1 Crops and Forage'!AF215*'5.2 Coefficients'!AF215</f>
        <v>7197.8906314034821</v>
      </c>
      <c r="AG215" s="493">
        <f>'5.1 Crops and Forage'!AG215*'5.2 Coefficients'!AG215</f>
        <v>6505.7410772620588</v>
      </c>
      <c r="AH215" s="493">
        <f>'5.1 Crops and Forage'!AH215*'5.2 Coefficients'!AH215</f>
        <v>7181.0863399405116</v>
      </c>
      <c r="AI215" s="493">
        <f>'5.1 Crops and Forage'!AI215*'5.2 Coefficients'!AI215</f>
        <v>7711.7798709186345</v>
      </c>
      <c r="AJ215" s="493">
        <f>'5.1 Crops and Forage'!AJ215*'5.2 Coefficients'!AJ215</f>
        <v>7513.1162372458475</v>
      </c>
      <c r="AK215" s="493">
        <f>'5.1 Crops and Forage'!AK215*'5.2 Coefficients'!AK215</f>
        <v>8053.8267118803751</v>
      </c>
      <c r="AL215" s="493">
        <f>'5.1 Crops and Forage'!AL215*'5.2 Coefficients'!AL215</f>
        <v>8997.1466194994719</v>
      </c>
      <c r="AM215" s="493">
        <f>'5.1 Crops and Forage'!AM215*'5.2 Coefficients'!AM215</f>
        <v>8859.2724954042951</v>
      </c>
      <c r="AN215" s="493">
        <f>'5.1 Crops and Forage'!AN215*'5.2 Coefficients'!AN215</f>
        <v>8013.2155340328272</v>
      </c>
      <c r="AO215" s="493">
        <f>'5.1 Crops and Forage'!AO215*'5.2 Coefficients'!AO215</f>
        <v>7913.630562946928</v>
      </c>
      <c r="AP215" s="493">
        <f>'5.1 Crops and Forage'!AP215*'5.2 Coefficients'!AP215</f>
        <v>7833.0459920180638</v>
      </c>
      <c r="AQ215" s="493">
        <f>'5.1 Crops and Forage'!AQ215*'5.2 Coefficients'!AQ215</f>
        <v>7971.0275834546428</v>
      </c>
      <c r="AR215" s="493">
        <f>'5.1 Crops and Forage'!AR215*'5.2 Coefficients'!AR215</f>
        <v>8040.4760368696843</v>
      </c>
      <c r="AS215" s="493">
        <f>'5.1 Crops and Forage'!AS215*'5.2 Coefficients'!AS215</f>
        <v>7763.089318030311</v>
      </c>
      <c r="AT215" s="493">
        <f>'5.1 Crops and Forage'!AT215*'5.2 Coefficients'!AT215</f>
        <v>7796.4801228302704</v>
      </c>
    </row>
    <row r="216" spans="1:46" x14ac:dyDescent="0.25">
      <c r="A216" s="283" t="s">
        <v>354</v>
      </c>
      <c r="B216" s="283"/>
      <c r="C216" s="283"/>
      <c r="D216" s="283"/>
      <c r="E216" s="143"/>
      <c r="F216" s="283" t="s">
        <v>950</v>
      </c>
      <c r="G216" s="283"/>
      <c r="H216" s="283"/>
      <c r="I216" s="297"/>
      <c r="J216" s="507" t="e">
        <f t="shared" ref="J216:AH216" si="62">J217+J218</f>
        <v>#DIV/0!</v>
      </c>
      <c r="K216" s="507" t="e">
        <f t="shared" si="62"/>
        <v>#DIV/0!</v>
      </c>
      <c r="L216" s="507" t="e">
        <f t="shared" si="62"/>
        <v>#DIV/0!</v>
      </c>
      <c r="M216" s="507" t="e">
        <f t="shared" si="62"/>
        <v>#DIV/0!</v>
      </c>
      <c r="N216" s="507" t="e">
        <f t="shared" si="62"/>
        <v>#DIV/0!</v>
      </c>
      <c r="O216" s="507">
        <f t="shared" si="62"/>
        <v>29387.243540221953</v>
      </c>
      <c r="P216" s="507">
        <f t="shared" si="62"/>
        <v>29766.374026939411</v>
      </c>
      <c r="Q216" s="507">
        <f t="shared" si="62"/>
        <v>30751.21645344812</v>
      </c>
      <c r="R216" s="507">
        <f t="shared" si="62"/>
        <v>31009.681385549829</v>
      </c>
      <c r="S216" s="507">
        <f t="shared" si="62"/>
        <v>32268.692572911878</v>
      </c>
      <c r="T216" s="507">
        <f t="shared" si="62"/>
        <v>31876.621300648345</v>
      </c>
      <c r="U216" s="507">
        <f t="shared" si="62"/>
        <v>33527.787878347619</v>
      </c>
      <c r="V216" s="507">
        <f t="shared" si="62"/>
        <v>32535.513965229606</v>
      </c>
      <c r="W216" s="507">
        <f t="shared" si="62"/>
        <v>32530.991083613655</v>
      </c>
      <c r="X216" s="507">
        <f t="shared" si="62"/>
        <v>34464.795495530168</v>
      </c>
      <c r="Y216" s="507">
        <f t="shared" si="62"/>
        <v>34308.573484076725</v>
      </c>
      <c r="Z216" s="507">
        <f t="shared" si="62"/>
        <v>34966.621483248222</v>
      </c>
      <c r="AA216" s="507">
        <f t="shared" si="62"/>
        <v>33974.457762740909</v>
      </c>
      <c r="AB216" s="507">
        <f t="shared" si="62"/>
        <v>34040.781825705824</v>
      </c>
      <c r="AC216" s="507">
        <f t="shared" si="62"/>
        <v>33129.965899949129</v>
      </c>
      <c r="AD216" s="507">
        <f t="shared" si="62"/>
        <v>33506.374206302011</v>
      </c>
      <c r="AE216" s="507">
        <f t="shared" si="62"/>
        <v>32344.128016342569</v>
      </c>
      <c r="AF216" s="507">
        <f t="shared" si="62"/>
        <v>34430.8782868454</v>
      </c>
      <c r="AG216" s="507">
        <f t="shared" si="62"/>
        <v>35941.935013952236</v>
      </c>
      <c r="AH216" s="507">
        <f t="shared" si="62"/>
        <v>35326.690143230662</v>
      </c>
      <c r="AI216" s="507">
        <f t="shared" ref="AI216:AN216" si="63">AI217+AI218</f>
        <v>35534.729695820948</v>
      </c>
      <c r="AJ216" s="507">
        <f t="shared" si="63"/>
        <v>36637.035259480203</v>
      </c>
      <c r="AK216" s="507">
        <f t="shared" si="63"/>
        <v>35991.052276078641</v>
      </c>
      <c r="AL216" s="507">
        <f t="shared" si="63"/>
        <v>35178.462708070525</v>
      </c>
      <c r="AM216" s="507">
        <f t="shared" si="63"/>
        <v>35369.645397032888</v>
      </c>
      <c r="AN216" s="507">
        <f t="shared" si="63"/>
        <v>35479.282922822109</v>
      </c>
      <c r="AO216" s="507">
        <f t="shared" ref="AO216:AP216" si="64">AO217+AO218</f>
        <v>35395.584781213031</v>
      </c>
      <c r="AP216" s="507">
        <f t="shared" si="64"/>
        <v>35727.431815863521</v>
      </c>
      <c r="AQ216" s="507">
        <f t="shared" ref="AQ216" si="65">AQ217+AQ218</f>
        <v>35418.765421159675</v>
      </c>
      <c r="AR216" s="507">
        <f t="shared" ref="AR216:AS216" si="66">AR217+AR218</f>
        <v>35273.050835239068</v>
      </c>
      <c r="AS216" s="507">
        <f t="shared" si="66"/>
        <v>35574.821123840316</v>
      </c>
      <c r="AT216" s="507">
        <f t="shared" ref="AT216" si="67">AT217+AT218</f>
        <v>35541.430319040352</v>
      </c>
    </row>
    <row r="217" spans="1:46" x14ac:dyDescent="0.25">
      <c r="A217" s="283" t="s">
        <v>355</v>
      </c>
      <c r="B217" s="283"/>
      <c r="C217" s="283"/>
      <c r="D217" s="283"/>
      <c r="E217" s="143"/>
      <c r="F217" s="283"/>
      <c r="G217" s="283" t="s">
        <v>951</v>
      </c>
      <c r="H217" s="283"/>
      <c r="I217" s="297" t="s">
        <v>952</v>
      </c>
      <c r="J217" s="508" t="e">
        <f>'5.1 Crops and Forage'!J217*'5.2 Coefficients'!J217</f>
        <v>#DIV/0!</v>
      </c>
      <c r="K217" s="508" t="e">
        <f>'5.1 Crops and Forage'!K217*'5.2 Coefficients'!K217</f>
        <v>#DIV/0!</v>
      </c>
      <c r="L217" s="508" t="e">
        <f>'5.1 Crops and Forage'!L217*'5.2 Coefficients'!L217</f>
        <v>#DIV/0!</v>
      </c>
      <c r="M217" s="508" t="e">
        <f>'5.1 Crops and Forage'!M217*'5.2 Coefficients'!M217</f>
        <v>#DIV/0!</v>
      </c>
      <c r="N217" s="508" t="e">
        <f>'5.1 Crops and Forage'!N217*'5.2 Coefficients'!N217</f>
        <v>#DIV/0!</v>
      </c>
      <c r="O217" s="493">
        <f>'5.1 Crops and Forage'!O217*'5.2 Coefficients'!O217</f>
        <v>8557.0922205588067</v>
      </c>
      <c r="P217" s="493">
        <f>'5.1 Crops and Forage'!P217*'5.2 Coefficients'!P217</f>
        <v>8905.6380677463076</v>
      </c>
      <c r="Q217" s="493">
        <f>'5.1 Crops and Forage'!Q217*'5.2 Coefficients'!Q217</f>
        <v>9632.8635402841373</v>
      </c>
      <c r="R217" s="493">
        <f>'5.1 Crops and Forage'!R217*'5.2 Coefficients'!R217</f>
        <v>9626.8100104012919</v>
      </c>
      <c r="S217" s="493">
        <f>'5.1 Crops and Forage'!S217*'5.2 Coefficients'!S217</f>
        <v>10356.495040305148</v>
      </c>
      <c r="T217" s="493">
        <f>'5.1 Crops and Forage'!T217*'5.2 Coefficients'!T217</f>
        <v>10548.091733179735</v>
      </c>
      <c r="U217" s="493">
        <f>'5.1 Crops and Forage'!U217*'5.2 Coefficients'!U217</f>
        <v>11971.929544806506</v>
      </c>
      <c r="V217" s="493">
        <f>'5.1 Crops and Forage'!V217*'5.2 Coefficients'!V217</f>
        <v>11117.273583593314</v>
      </c>
      <c r="W217" s="493">
        <f>'5.1 Crops and Forage'!W217*'5.2 Coefficients'!W217</f>
        <v>11119.840971883132</v>
      </c>
      <c r="X217" s="493">
        <f>'5.1 Crops and Forage'!X217*'5.2 Coefficients'!X217</f>
        <v>12900.745667598321</v>
      </c>
      <c r="Y217" s="493">
        <f>'5.1 Crops and Forage'!Y217*'5.2 Coefficients'!Y217</f>
        <v>12720.074877476138</v>
      </c>
      <c r="Z217" s="493">
        <f>'5.1 Crops and Forage'!Z217*'5.2 Coefficients'!Z217</f>
        <v>13207.245924301649</v>
      </c>
      <c r="AA217" s="493">
        <f>'5.1 Crops and Forage'!AA217*'5.2 Coefficients'!AA217</f>
        <v>11939.562423979769</v>
      </c>
      <c r="AB217" s="493">
        <f>'5.1 Crops and Forage'!AB217*'5.2 Coefficients'!AB217</f>
        <v>11804.934588744858</v>
      </c>
      <c r="AC217" s="493">
        <f>'5.1 Crops and Forage'!AC217*'5.2 Coefficients'!AC217</f>
        <v>10871.553863273863</v>
      </c>
      <c r="AD217" s="493">
        <f>'5.1 Crops and Forage'!AD217*'5.2 Coefficients'!AD217</f>
        <v>12067.756664644579</v>
      </c>
      <c r="AE217" s="493">
        <f>'5.1 Crops and Forage'!AE217*'5.2 Coefficients'!AE217</f>
        <v>9572.4320406479073</v>
      </c>
      <c r="AF217" s="493">
        <f>'5.1 Crops and Forage'!AF217*'5.2 Coefficients'!AF217</f>
        <v>12073.663293570073</v>
      </c>
      <c r="AG217" s="493">
        <f>'5.1 Crops and Forage'!AG217*'5.2 Coefficients'!AG217</f>
        <v>12877.977474869671</v>
      </c>
      <c r="AH217" s="493">
        <f>'5.1 Crops and Forage'!AH217*'5.2 Coefficients'!AH217</f>
        <v>12188.442209540106</v>
      </c>
      <c r="AI217" s="493">
        <f>'5.1 Crops and Forage'!AI217*'5.2 Coefficients'!AI217</f>
        <v>12439.175183344363</v>
      </c>
      <c r="AJ217" s="493">
        <f>'5.1 Crops and Forage'!AJ217*'5.2 Coefficients'!AJ217</f>
        <v>12683.269687949249</v>
      </c>
      <c r="AK217" s="493">
        <f>'5.1 Crops and Forage'!AK217*'5.2 Coefficients'!AK217</f>
        <v>12223.655505559864</v>
      </c>
      <c r="AL217" s="493">
        <f>'5.1 Crops and Forage'!AL217*'5.2 Coefficients'!AL217</f>
        <v>11189.692208654766</v>
      </c>
      <c r="AM217" s="493">
        <f>'5.1 Crops and Forage'!AM217*'5.2 Coefficients'!AM217</f>
        <v>11732.875203437772</v>
      </c>
      <c r="AN217" s="493">
        <f>'5.1 Crops and Forage'!AN217*'5.2 Coefficients'!AN217</f>
        <v>12051.352884166701</v>
      </c>
      <c r="AO217" s="493">
        <f>'5.1 Crops and Forage'!AO217*'5.2 Coefficients'!AO217</f>
        <v>11909.223185708441</v>
      </c>
      <c r="AP217" s="493">
        <f>'5.1 Crops and Forage'!AP217*'5.2 Coefficients'!AP217</f>
        <v>11907.037440696322</v>
      </c>
      <c r="AQ217" s="493">
        <f>'5.1 Crops and Forage'!AQ217*'5.2 Coefficients'!AQ217</f>
        <v>11585.717114988811</v>
      </c>
      <c r="AR217" s="493">
        <f>'5.1 Crops and Forage'!AR217*'5.2 Coefficients'!AR217</f>
        <v>11463.041037090155</v>
      </c>
      <c r="AS217" s="493">
        <f>'5.1 Crops and Forage'!AS217*'5.2 Coefficients'!AS217</f>
        <v>11630.377469503721</v>
      </c>
      <c r="AT217" s="493">
        <f>'5.1 Crops and Forage'!AT217*'5.2 Coefficients'!AT217</f>
        <v>11596.986664703758</v>
      </c>
    </row>
    <row r="218" spans="1:46" x14ac:dyDescent="0.25">
      <c r="A218" s="293" t="s">
        <v>356</v>
      </c>
      <c r="B218" s="293"/>
      <c r="C218" s="293"/>
      <c r="D218" s="293"/>
      <c r="E218" s="143"/>
      <c r="F218" s="293"/>
      <c r="G218" s="292" t="s">
        <v>953</v>
      </c>
      <c r="H218" s="292"/>
      <c r="I218" s="289"/>
      <c r="J218" s="507" t="e">
        <f t="shared" ref="J218:AH218" si="68">SUM(J219:J223)</f>
        <v>#DIV/0!</v>
      </c>
      <c r="K218" s="507" t="e">
        <f t="shared" si="68"/>
        <v>#DIV/0!</v>
      </c>
      <c r="L218" s="507" t="e">
        <f t="shared" si="68"/>
        <v>#DIV/0!</v>
      </c>
      <c r="M218" s="507" t="e">
        <f t="shared" si="68"/>
        <v>#DIV/0!</v>
      </c>
      <c r="N218" s="507" t="e">
        <f t="shared" si="68"/>
        <v>#DIV/0!</v>
      </c>
      <c r="O218" s="507">
        <f t="shared" si="68"/>
        <v>20830.151319663146</v>
      </c>
      <c r="P218" s="507">
        <f t="shared" si="68"/>
        <v>20860.735959193102</v>
      </c>
      <c r="Q218" s="507">
        <f t="shared" si="68"/>
        <v>21118.352913163984</v>
      </c>
      <c r="R218" s="507">
        <f t="shared" si="68"/>
        <v>21382.871375148537</v>
      </c>
      <c r="S218" s="507">
        <f t="shared" si="68"/>
        <v>21912.19753260673</v>
      </c>
      <c r="T218" s="507">
        <f t="shared" si="68"/>
        <v>21328.529567468609</v>
      </c>
      <c r="U218" s="507">
        <f t="shared" si="68"/>
        <v>21555.858333541109</v>
      </c>
      <c r="V218" s="507">
        <f t="shared" si="68"/>
        <v>21418.240381636293</v>
      </c>
      <c r="W218" s="507">
        <f t="shared" si="68"/>
        <v>21411.150111730523</v>
      </c>
      <c r="X218" s="507">
        <f t="shared" si="68"/>
        <v>21564.049827931845</v>
      </c>
      <c r="Y218" s="507">
        <f t="shared" si="68"/>
        <v>21588.498606600584</v>
      </c>
      <c r="Z218" s="507">
        <f t="shared" si="68"/>
        <v>21759.375558946576</v>
      </c>
      <c r="AA218" s="507">
        <f t="shared" si="68"/>
        <v>22034.89533876114</v>
      </c>
      <c r="AB218" s="507">
        <f t="shared" si="68"/>
        <v>22235.84723696097</v>
      </c>
      <c r="AC218" s="507">
        <f t="shared" si="68"/>
        <v>22258.412036675265</v>
      </c>
      <c r="AD218" s="507">
        <f t="shared" si="68"/>
        <v>21438.617541657433</v>
      </c>
      <c r="AE218" s="507">
        <f t="shared" si="68"/>
        <v>22771.69597569466</v>
      </c>
      <c r="AF218" s="507">
        <f t="shared" si="68"/>
        <v>22357.214993275324</v>
      </c>
      <c r="AG218" s="507">
        <f t="shared" si="68"/>
        <v>23063.957539082563</v>
      </c>
      <c r="AH218" s="507">
        <f t="shared" si="68"/>
        <v>23138.247933690553</v>
      </c>
      <c r="AI218" s="507">
        <f t="shared" ref="AI218:AN218" si="69">SUM(AI219:AI223)</f>
        <v>23095.554512476589</v>
      </c>
      <c r="AJ218" s="507">
        <f t="shared" si="69"/>
        <v>23953.765571530952</v>
      </c>
      <c r="AK218" s="507">
        <f t="shared" si="69"/>
        <v>23767.396770518779</v>
      </c>
      <c r="AL218" s="507">
        <f t="shared" si="69"/>
        <v>23988.770499415761</v>
      </c>
      <c r="AM218" s="507">
        <f t="shared" si="69"/>
        <v>23636.770193595112</v>
      </c>
      <c r="AN218" s="507">
        <f t="shared" si="69"/>
        <v>23427.930038655406</v>
      </c>
      <c r="AO218" s="507">
        <f t="shared" ref="AO218:AP218" si="70">SUM(AO219:AO223)</f>
        <v>23486.36159550459</v>
      </c>
      <c r="AP218" s="507">
        <f t="shared" si="70"/>
        <v>23820.394375167198</v>
      </c>
      <c r="AQ218" s="507">
        <f t="shared" ref="AQ218" si="71">SUM(AQ219:AQ223)</f>
        <v>23833.048306170866</v>
      </c>
      <c r="AR218" s="507">
        <f t="shared" ref="AR218:AS218" si="72">SUM(AR219:AR223)</f>
        <v>23810.009798148913</v>
      </c>
      <c r="AS218" s="507">
        <f t="shared" si="72"/>
        <v>23944.443654336592</v>
      </c>
      <c r="AT218" s="507">
        <f t="shared" ref="AT218" si="73">SUM(AT219:AT223)</f>
        <v>23944.443654336596</v>
      </c>
    </row>
    <row r="219" spans="1:46" x14ac:dyDescent="0.25">
      <c r="A219" s="293"/>
      <c r="B219" s="293"/>
      <c r="C219" s="293"/>
      <c r="D219" s="293"/>
      <c r="E219" s="143"/>
      <c r="F219" s="293"/>
      <c r="G219" s="292" t="s">
        <v>991</v>
      </c>
      <c r="H219" s="292"/>
      <c r="I219" s="297" t="s">
        <v>956</v>
      </c>
      <c r="J219" s="508" t="e">
        <f>'5.1 Crops and Forage'!J219*'5.2 Coefficients'!J219</f>
        <v>#DIV/0!</v>
      </c>
      <c r="K219" s="508" t="e">
        <f>'5.1 Crops and Forage'!K219*'5.2 Coefficients'!K219</f>
        <v>#DIV/0!</v>
      </c>
      <c r="L219" s="508" t="e">
        <f>'5.1 Crops and Forage'!L219*'5.2 Coefficients'!L219</f>
        <v>#DIV/0!</v>
      </c>
      <c r="M219" s="508" t="e">
        <f>'5.1 Crops and Forage'!M219*'5.2 Coefficients'!M219</f>
        <v>#DIV/0!</v>
      </c>
      <c r="N219" s="508" t="e">
        <f>'5.1 Crops and Forage'!N219*'5.2 Coefficients'!N219</f>
        <v>#DIV/0!</v>
      </c>
      <c r="O219" s="493">
        <f>'5.1 Crops and Forage'!O219*'5.2 Coefficients'!O219</f>
        <v>1517.1362428448665</v>
      </c>
      <c r="P219" s="493">
        <f>'5.1 Crops and Forage'!P219*'5.2 Coefficients'!P219</f>
        <v>1524.7635543577253</v>
      </c>
      <c r="Q219" s="493">
        <f>'5.1 Crops and Forage'!Q219*'5.2 Coefficients'!Q219</f>
        <v>1521.2631147246957</v>
      </c>
      <c r="R219" s="493">
        <f>'5.1 Crops and Forage'!R219*'5.2 Coefficients'!R219</f>
        <v>1528.5436232083878</v>
      </c>
      <c r="S219" s="493">
        <f>'5.1 Crops and Forage'!S219*'5.2 Coefficients'!S219</f>
        <v>1549.5276835234054</v>
      </c>
      <c r="T219" s="493">
        <f>'5.1 Crops and Forage'!T219*'5.2 Coefficients'!T219</f>
        <v>1553.1698674811416</v>
      </c>
      <c r="U219" s="493">
        <f>'5.1 Crops and Forage'!U219*'5.2 Coefficients'!U219</f>
        <v>1555.2731461033454</v>
      </c>
      <c r="V219" s="493">
        <f>'5.1 Crops and Forage'!V219*'5.2 Coefficients'!V219</f>
        <v>1558.5107837372182</v>
      </c>
      <c r="W219" s="493">
        <f>'5.1 Crops and Forage'!W219*'5.2 Coefficients'!W219</f>
        <v>1559.6739951450472</v>
      </c>
      <c r="X219" s="493">
        <f>'5.1 Crops and Forage'!X219*'5.2 Coefficients'!X219</f>
        <v>1565.8633219513097</v>
      </c>
      <c r="Y219" s="493">
        <f>'5.1 Crops and Forage'!Y219*'5.2 Coefficients'!Y219</f>
        <v>1560.1789984652382</v>
      </c>
      <c r="Z219" s="493">
        <f>'5.1 Crops and Forage'!Z219*'5.2 Coefficients'!Z219</f>
        <v>1574.1768766882062</v>
      </c>
      <c r="AA219" s="493">
        <f>'5.1 Crops and Forage'!AA219*'5.2 Coefficients'!AA219</f>
        <v>1584.6544378092935</v>
      </c>
      <c r="AB219" s="493">
        <f>'5.1 Crops and Forage'!AB219*'5.2 Coefficients'!AB219</f>
        <v>1587.5747883753058</v>
      </c>
      <c r="AC219" s="493">
        <f>'5.1 Crops and Forage'!AC219*'5.2 Coefficients'!AC219</f>
        <v>1591.2996538930358</v>
      </c>
      <c r="AD219" s="493">
        <f>'5.1 Crops and Forage'!AD219*'5.2 Coefficients'!AD219</f>
        <v>1515.4598380717237</v>
      </c>
      <c r="AE219" s="493">
        <f>'5.1 Crops and Forage'!AE219*'5.2 Coefficients'!AE219</f>
        <v>2079.8591315753415</v>
      </c>
      <c r="AF219" s="493">
        <f>'5.1 Crops and Forage'!AF219*'5.2 Coefficients'!AF219</f>
        <v>2266.2692194487777</v>
      </c>
      <c r="AG219" s="493">
        <f>'5.1 Crops and Forage'!AG219*'5.2 Coefficients'!AG219</f>
        <v>2111.2694069126633</v>
      </c>
      <c r="AH219" s="493">
        <f>'5.1 Crops and Forage'!AH219*'5.2 Coefficients'!AH219</f>
        <v>2110.1328989729891</v>
      </c>
      <c r="AI219" s="493">
        <f>'5.1 Crops and Forage'!AI219*'5.2 Coefficients'!AI219</f>
        <v>1663.3944345961393</v>
      </c>
      <c r="AJ219" s="493">
        <f>'5.1 Crops and Forage'!AJ219*'5.2 Coefficients'!AJ219</f>
        <v>1721.9551811581737</v>
      </c>
      <c r="AK219" s="493">
        <f>'5.1 Crops and Forage'!AK219*'5.2 Coefficients'!AK219</f>
        <v>1735.2998724470169</v>
      </c>
      <c r="AL219" s="493">
        <f>'5.1 Crops and Forage'!AL219*'5.2 Coefficients'!AL219</f>
        <v>1707.1080935472298</v>
      </c>
      <c r="AM219" s="493">
        <f>'5.1 Crops and Forage'!AM219*'5.2 Coefficients'!AM219</f>
        <v>1669.1214109175817</v>
      </c>
      <c r="AN219" s="493">
        <f>'5.1 Crops and Forage'!AN219*'5.2 Coefficients'!AN219</f>
        <v>1765.1826574402407</v>
      </c>
      <c r="AO219" s="493">
        <f>'5.1 Crops and Forage'!AO219*'5.2 Coefficients'!AO219</f>
        <v>1810.5855217686262</v>
      </c>
      <c r="AP219" s="493">
        <f>'5.1 Crops and Forage'!AP219*'5.2 Coefficients'!AP219</f>
        <v>1813.9355358622711</v>
      </c>
      <c r="AQ219" s="493">
        <f>'5.1 Crops and Forage'!AQ219*'5.2 Coefficients'!AQ219</f>
        <v>2815.3081576730583</v>
      </c>
      <c r="AR219" s="493">
        <f>'5.1 Crops and Forage'!AR219*'5.2 Coefficients'!AR219</f>
        <v>2752.9330420652259</v>
      </c>
      <c r="AS219" s="493">
        <f>'5.1 Crops and Forage'!AS219*'5.2 Coefficients'!AS219</f>
        <v>2743.9719633353393</v>
      </c>
      <c r="AT219" s="493">
        <f>'5.1 Crops and Forage'!AT219*'5.2 Coefficients'!AT219</f>
        <v>2743.9719633353388</v>
      </c>
    </row>
    <row r="220" spans="1:46" x14ac:dyDescent="0.25">
      <c r="A220" s="293"/>
      <c r="B220" s="293"/>
      <c r="C220" s="293"/>
      <c r="D220" s="293"/>
      <c r="E220" s="143"/>
      <c r="F220" s="293"/>
      <c r="G220" s="292" t="s">
        <v>992</v>
      </c>
      <c r="H220" s="292"/>
      <c r="I220" s="297" t="s">
        <v>959</v>
      </c>
      <c r="J220" s="508" t="e">
        <f>'5.1 Crops and Forage'!J220*'5.2 Coefficients'!J220</f>
        <v>#DIV/0!</v>
      </c>
      <c r="K220" s="508" t="e">
        <f>'5.1 Crops and Forage'!K220*'5.2 Coefficients'!K220</f>
        <v>#DIV/0!</v>
      </c>
      <c r="L220" s="508" t="e">
        <f>'5.1 Crops and Forage'!L220*'5.2 Coefficients'!L220</f>
        <v>#DIV/0!</v>
      </c>
      <c r="M220" s="508" t="e">
        <f>'5.1 Crops and Forage'!M220*'5.2 Coefficients'!M220</f>
        <v>#DIV/0!</v>
      </c>
      <c r="N220" s="508" t="e">
        <f>'5.1 Crops and Forage'!N220*'5.2 Coefficients'!N220</f>
        <v>#DIV/0!</v>
      </c>
      <c r="O220" s="493">
        <f>'5.1 Crops and Forage'!O220*'5.2 Coefficients'!O220</f>
        <v>15676.218076252548</v>
      </c>
      <c r="P220" s="493">
        <f>'5.1 Crops and Forage'!P220*'5.2 Coefficients'!P220</f>
        <v>15686.530070042309</v>
      </c>
      <c r="Q220" s="493">
        <f>'5.1 Crops and Forage'!Q220*'5.2 Coefficients'!Q220</f>
        <v>15882.92525360736</v>
      </c>
      <c r="R220" s="493">
        <f>'5.1 Crops and Forage'!R220*'5.2 Coefficients'!R220</f>
        <v>16079.945640018594</v>
      </c>
      <c r="S220" s="493">
        <f>'5.1 Crops and Forage'!S220*'5.2 Coefficients'!S220</f>
        <v>16495.592888938299</v>
      </c>
      <c r="T220" s="493">
        <f>'5.1 Crops and Forage'!T220*'5.2 Coefficients'!T220</f>
        <v>16020.11350180963</v>
      </c>
      <c r="U220" s="493">
        <f>'5.1 Crops and Forage'!U220*'5.2 Coefficients'!U220</f>
        <v>16176.03751350249</v>
      </c>
      <c r="V220" s="493">
        <f>'5.1 Crops and Forage'!V220*'5.2 Coefficients'!V220</f>
        <v>16090.786455746873</v>
      </c>
      <c r="W220" s="493">
        <f>'5.1 Crops and Forage'!W220*'5.2 Coefficients'!W220</f>
        <v>16070.874553213698</v>
      </c>
      <c r="X220" s="493">
        <f>'5.1 Crops and Forage'!X220*'5.2 Coefficients'!X220</f>
        <v>16198.819014497458</v>
      </c>
      <c r="Y220" s="493">
        <f>'5.1 Crops and Forage'!Y220*'5.2 Coefficients'!Y220</f>
        <v>16224.704482181329</v>
      </c>
      <c r="Z220" s="493">
        <f>'5.1 Crops and Forage'!Z220*'5.2 Coefficients'!Z220</f>
        <v>16346.934691733677</v>
      </c>
      <c r="AA220" s="493">
        <f>'5.1 Crops and Forage'!AA220*'5.2 Coefficients'!AA220</f>
        <v>16558.947187058147</v>
      </c>
      <c r="AB220" s="493">
        <f>'5.1 Crops and Forage'!AB220*'5.2 Coefficients'!AB220</f>
        <v>16722.128116064334</v>
      </c>
      <c r="AC220" s="493">
        <f>'5.1 Crops and Forage'!AC220*'5.2 Coefficients'!AC220</f>
        <v>16743.258046424286</v>
      </c>
      <c r="AD220" s="493">
        <f>'5.1 Crops and Forage'!AD220*'5.2 Coefficients'!AD220</f>
        <v>16155.789948207997</v>
      </c>
      <c r="AE220" s="493">
        <f>'5.1 Crops and Forage'!AE220*'5.2 Coefficients'!AE220</f>
        <v>16143.902336398447</v>
      </c>
      <c r="AF220" s="493">
        <f>'5.1 Crops and Forage'!AF220*'5.2 Coefficients'!AF220</f>
        <v>15255.181724307877</v>
      </c>
      <c r="AG220" s="493">
        <f>'5.1 Crops and Forage'!AG220*'5.2 Coefficients'!AG220</f>
        <v>15171.643716688826</v>
      </c>
      <c r="AH220" s="493">
        <f>'5.1 Crops and Forage'!AH220*'5.2 Coefficients'!AH220</f>
        <v>15047.4324497864</v>
      </c>
      <c r="AI220" s="493">
        <f>'5.1 Crops and Forage'!AI220*'5.2 Coefficients'!AI220</f>
        <v>15149.433298521557</v>
      </c>
      <c r="AJ220" s="493">
        <f>'5.1 Crops and Forage'!AJ220*'5.2 Coefficients'!AJ220</f>
        <v>15915.882989774977</v>
      </c>
      <c r="AK220" s="493">
        <f>'5.1 Crops and Forage'!AK220*'5.2 Coefficients'!AK220</f>
        <v>15822.789320634312</v>
      </c>
      <c r="AL220" s="493">
        <f>'5.1 Crops and Forage'!AL220*'5.2 Coefficients'!AL220</f>
        <v>16009.895810743305</v>
      </c>
      <c r="AM220" s="493">
        <f>'5.1 Crops and Forage'!AM220*'5.2 Coefficients'!AM220</f>
        <v>15798.324057517953</v>
      </c>
      <c r="AN220" s="493">
        <f>'5.1 Crops and Forage'!AN220*'5.2 Coefficients'!AN220</f>
        <v>15703.317183510688</v>
      </c>
      <c r="AO220" s="493">
        <f>'5.1 Crops and Forage'!AO220*'5.2 Coefficients'!AO220</f>
        <v>15678.82785252642</v>
      </c>
      <c r="AP220" s="493">
        <f>'5.1 Crops and Forage'!AP220*'5.2 Coefficients'!AP220</f>
        <v>15883.297280646293</v>
      </c>
      <c r="AQ220" s="493">
        <f>'5.1 Crops and Forage'!AQ220*'5.2 Coefficients'!AQ220</f>
        <v>15142.059461987979</v>
      </c>
      <c r="AR220" s="493">
        <f>'5.1 Crops and Forage'!AR220*'5.2 Coefficients'!AR220</f>
        <v>15087.807307871139</v>
      </c>
      <c r="AS220" s="493">
        <f>'5.1 Crops and Forage'!AS220*'5.2 Coefficients'!AS220</f>
        <v>15142.161623459631</v>
      </c>
      <c r="AT220" s="493">
        <f>'5.1 Crops and Forage'!AT220*'5.2 Coefficients'!AT220</f>
        <v>15142.161623459631</v>
      </c>
    </row>
    <row r="221" spans="1:46" x14ac:dyDescent="0.25">
      <c r="A221" s="293"/>
      <c r="B221" s="293"/>
      <c r="C221" s="293"/>
      <c r="D221" s="293"/>
      <c r="E221" s="143"/>
      <c r="F221" s="293"/>
      <c r="G221" s="292" t="s">
        <v>993</v>
      </c>
      <c r="H221" s="292"/>
      <c r="I221" s="297" t="s">
        <v>962</v>
      </c>
      <c r="J221" s="508" t="e">
        <f>'5.1 Crops and Forage'!J221*'5.2 Coefficients'!J221</f>
        <v>#DIV/0!</v>
      </c>
      <c r="K221" s="508" t="e">
        <f>'5.1 Crops and Forage'!K221*'5.2 Coefficients'!K221</f>
        <v>#DIV/0!</v>
      </c>
      <c r="L221" s="508" t="e">
        <f>'5.1 Crops and Forage'!L221*'5.2 Coefficients'!L221</f>
        <v>#DIV/0!</v>
      </c>
      <c r="M221" s="508" t="e">
        <f>'5.1 Crops and Forage'!M221*'5.2 Coefficients'!M221</f>
        <v>#DIV/0!</v>
      </c>
      <c r="N221" s="508" t="e">
        <f>'5.1 Crops and Forage'!N221*'5.2 Coefficients'!N221</f>
        <v>#DIV/0!</v>
      </c>
      <c r="O221" s="493">
        <f>'5.1 Crops and Forage'!O221*'5.2 Coefficients'!O221</f>
        <v>3636.7970005657303</v>
      </c>
      <c r="P221" s="493">
        <f>'5.1 Crops and Forage'!P221*'5.2 Coefficients'!P221</f>
        <v>3649.442334793066</v>
      </c>
      <c r="Q221" s="493">
        <f>'5.1 Crops and Forage'!Q221*'5.2 Coefficients'!Q221</f>
        <v>3714.1645448319291</v>
      </c>
      <c r="R221" s="493">
        <f>'5.1 Crops and Forage'!R221*'5.2 Coefficients'!R221</f>
        <v>3774.3821119215568</v>
      </c>
      <c r="S221" s="493">
        <f>'5.1 Crops and Forage'!S221*'5.2 Coefficients'!S221</f>
        <v>3867.076960145027</v>
      </c>
      <c r="T221" s="493">
        <f>'5.1 Crops and Forage'!T221*'5.2 Coefficients'!T221</f>
        <v>3755.246198177837</v>
      </c>
      <c r="U221" s="493">
        <f>'5.1 Crops and Forage'!U221*'5.2 Coefficients'!U221</f>
        <v>3824.5476739352744</v>
      </c>
      <c r="V221" s="493">
        <f>'5.1 Crops and Forage'!V221*'5.2 Coefficients'!V221</f>
        <v>3768.9431421522031</v>
      </c>
      <c r="W221" s="493">
        <f>'5.1 Crops and Forage'!W221*'5.2 Coefficients'!W221</f>
        <v>3780.6015633717761</v>
      </c>
      <c r="X221" s="493">
        <f>'5.1 Crops and Forage'!X221*'5.2 Coefficients'!X221</f>
        <v>3799.3674914830758</v>
      </c>
      <c r="Y221" s="493">
        <f>'5.1 Crops and Forage'!Y221*'5.2 Coefficients'!Y221</f>
        <v>3803.6151259540156</v>
      </c>
      <c r="Z221" s="493">
        <f>'5.1 Crops and Forage'!Z221*'5.2 Coefficients'!Z221</f>
        <v>3838.2639905246942</v>
      </c>
      <c r="AA221" s="493">
        <f>'5.1 Crops and Forage'!AA221*'5.2 Coefficients'!AA221</f>
        <v>3891.2937138936977</v>
      </c>
      <c r="AB221" s="493">
        <f>'5.1 Crops and Forage'!AB221*'5.2 Coefficients'!AB221</f>
        <v>3926.1443325213309</v>
      </c>
      <c r="AC221" s="493">
        <f>'5.1 Crops and Forage'!AC221*'5.2 Coefficients'!AC221</f>
        <v>3923.8543363579452</v>
      </c>
      <c r="AD221" s="493">
        <f>'5.1 Crops and Forage'!AD221*'5.2 Coefficients'!AD221</f>
        <v>3767.3677553777125</v>
      </c>
      <c r="AE221" s="493">
        <f>'5.1 Crops and Forage'!AE221*'5.2 Coefficients'!AE221</f>
        <v>4547.93450772087</v>
      </c>
      <c r="AF221" s="493">
        <f>'5.1 Crops and Forage'!AF221*'5.2 Coefficients'!AF221</f>
        <v>4835.7640495186688</v>
      </c>
      <c r="AG221" s="493">
        <f>'5.1 Crops and Forage'!AG221*'5.2 Coefficients'!AG221</f>
        <v>5781.044415481073</v>
      </c>
      <c r="AH221" s="493">
        <f>'5.1 Crops and Forage'!AH221*'5.2 Coefficients'!AH221</f>
        <v>5980.6825849311626</v>
      </c>
      <c r="AI221" s="493">
        <f>'5.1 Crops and Forage'!AI221*'5.2 Coefficients'!AI221</f>
        <v>6282.7267793588899</v>
      </c>
      <c r="AJ221" s="493">
        <f>'5.1 Crops and Forage'!AJ221*'5.2 Coefficients'!AJ221</f>
        <v>6315.9274005977986</v>
      </c>
      <c r="AK221" s="493">
        <f>'5.1 Crops and Forage'!AK221*'5.2 Coefficients'!AK221</f>
        <v>6209.3075774374474</v>
      </c>
      <c r="AL221" s="493">
        <f>'5.1 Crops and Forage'!AL221*'5.2 Coefficients'!AL221</f>
        <v>6271.7665951252275</v>
      </c>
      <c r="AM221" s="493">
        <f>'5.1 Crops and Forage'!AM221*'5.2 Coefficients'!AM221</f>
        <v>6169.3247251595758</v>
      </c>
      <c r="AN221" s="493">
        <f>'5.1 Crops and Forage'!AN221*'5.2 Coefficients'!AN221</f>
        <v>5959.4301977044788</v>
      </c>
      <c r="AO221" s="493">
        <f>'5.1 Crops and Forage'!AO221*'5.2 Coefficients'!AO221</f>
        <v>5996.9482212095409</v>
      </c>
      <c r="AP221" s="493">
        <f>'5.1 Crops and Forage'!AP221*'5.2 Coefficients'!AP221</f>
        <v>6123.1615586586331</v>
      </c>
      <c r="AQ221" s="493">
        <f>'5.1 Crops and Forage'!AQ221*'5.2 Coefficients'!AQ221</f>
        <v>5875.680686509826</v>
      </c>
      <c r="AR221" s="493">
        <f>'5.1 Crops and Forage'!AR221*'5.2 Coefficients'!AR221</f>
        <v>5969.269448212548</v>
      </c>
      <c r="AS221" s="493">
        <f>'5.1 Crops and Forage'!AS221*'5.2 Coefficients'!AS221</f>
        <v>6058.3100675416208</v>
      </c>
      <c r="AT221" s="493">
        <f>'5.1 Crops and Forage'!AT221*'5.2 Coefficients'!AT221</f>
        <v>6058.3100675416226</v>
      </c>
    </row>
    <row r="222" spans="1:46" x14ac:dyDescent="0.25">
      <c r="A222" s="293"/>
      <c r="B222" s="293"/>
      <c r="C222" s="293"/>
      <c r="D222" s="293"/>
      <c r="E222" s="143"/>
      <c r="F222" s="293"/>
      <c r="G222" s="292" t="s">
        <v>994</v>
      </c>
      <c r="H222" s="292"/>
      <c r="I222" s="297" t="s">
        <v>965</v>
      </c>
      <c r="J222" s="508" t="e">
        <f>'5.1 Crops and Forage'!J222*'5.2 Coefficients'!J222</f>
        <v>#DIV/0!</v>
      </c>
      <c r="K222" s="508" t="e">
        <f>'5.1 Crops and Forage'!K222*'5.2 Coefficients'!K222</f>
        <v>#DIV/0!</v>
      </c>
      <c r="L222" s="508" t="e">
        <f>'5.1 Crops and Forage'!L222*'5.2 Coefficients'!L222</f>
        <v>#DIV/0!</v>
      </c>
      <c r="M222" s="508" t="e">
        <f>'5.1 Crops and Forage'!M222*'5.2 Coefficients'!M222</f>
        <v>#DIV/0!</v>
      </c>
      <c r="N222" s="508" t="e">
        <f>'5.1 Crops and Forage'!N222*'5.2 Coefficients'!N222</f>
        <v>#DIV/0!</v>
      </c>
      <c r="O222" s="493"/>
      <c r="P222" s="493"/>
      <c r="Q222" s="493"/>
      <c r="R222" s="493"/>
      <c r="S222" s="493"/>
      <c r="T222" s="493"/>
      <c r="U222" s="493"/>
      <c r="V222" s="493"/>
      <c r="W222" s="493"/>
      <c r="X222" s="493"/>
      <c r="Y222" s="493"/>
      <c r="Z222" s="493"/>
      <c r="AA222" s="493"/>
      <c r="AB222" s="493"/>
      <c r="AC222" s="493"/>
      <c r="AD222" s="493"/>
      <c r="AE222" s="493"/>
      <c r="AF222" s="493"/>
      <c r="AG222" s="493"/>
      <c r="AH222" s="493"/>
      <c r="AI222" s="493"/>
      <c r="AJ222" s="493"/>
      <c r="AK222" s="493"/>
      <c r="AL222" s="493"/>
      <c r="AM222" s="493"/>
      <c r="AN222" s="493"/>
      <c r="AO222" s="493"/>
      <c r="AP222" s="493"/>
      <c r="AQ222" s="493"/>
      <c r="AR222" s="493"/>
      <c r="AS222" s="493"/>
      <c r="AT222" s="493"/>
    </row>
    <row r="223" spans="1:46" ht="30" x14ac:dyDescent="0.25">
      <c r="A223" s="293"/>
      <c r="B223" s="293"/>
      <c r="C223" s="293"/>
      <c r="D223" s="293"/>
      <c r="E223" s="143"/>
      <c r="F223" s="293"/>
      <c r="G223" s="292" t="s">
        <v>995</v>
      </c>
      <c r="H223" s="292"/>
      <c r="I223" s="297" t="s">
        <v>968</v>
      </c>
      <c r="J223" s="508" t="e">
        <f>'5.1 Crops and Forage'!J223*'5.2 Coefficients'!J223</f>
        <v>#DIV/0!</v>
      </c>
      <c r="K223" s="508" t="e">
        <f>'5.1 Crops and Forage'!K223*'5.2 Coefficients'!K223</f>
        <v>#DIV/0!</v>
      </c>
      <c r="L223" s="508" t="e">
        <f>'5.1 Crops and Forage'!L223*'5.2 Coefficients'!L223</f>
        <v>#DIV/0!</v>
      </c>
      <c r="M223" s="508" t="e">
        <f>'5.1 Crops and Forage'!M223*'5.2 Coefficients'!M223</f>
        <v>#DIV/0!</v>
      </c>
      <c r="N223" s="508" t="e">
        <f>'5.1 Crops and Forage'!N223*'5.2 Coefficients'!N223</f>
        <v>#DIV/0!</v>
      </c>
      <c r="O223" s="493"/>
      <c r="P223" s="493"/>
      <c r="Q223" s="493"/>
      <c r="R223" s="493"/>
      <c r="S223" s="493"/>
      <c r="T223" s="493"/>
      <c r="U223" s="493"/>
      <c r="V223" s="493"/>
      <c r="W223" s="493"/>
      <c r="X223" s="493"/>
      <c r="Y223" s="493"/>
      <c r="Z223" s="493"/>
      <c r="AA223" s="493"/>
      <c r="AB223" s="493"/>
      <c r="AC223" s="493"/>
      <c r="AD223" s="493"/>
      <c r="AE223" s="493"/>
      <c r="AF223" s="493"/>
      <c r="AG223" s="493"/>
      <c r="AH223" s="493"/>
      <c r="AI223" s="493"/>
      <c r="AJ223" s="493"/>
      <c r="AK223" s="493"/>
      <c r="AL223" s="493"/>
      <c r="AM223" s="493"/>
      <c r="AN223" s="493"/>
      <c r="AO223" s="493"/>
      <c r="AP223" s="493"/>
      <c r="AQ223" s="493"/>
      <c r="AR223" s="493"/>
      <c r="AS223" s="493"/>
      <c r="AT223" s="493"/>
    </row>
    <row r="224" spans="1:46" x14ac:dyDescent="0.25">
      <c r="A224" s="293"/>
      <c r="B224" s="293"/>
      <c r="C224" s="293"/>
      <c r="D224" s="293"/>
      <c r="E224" s="143"/>
      <c r="F224" s="293"/>
      <c r="G224" s="292"/>
      <c r="H224" s="292"/>
      <c r="I224" s="289"/>
      <c r="J224" s="490"/>
      <c r="K224" s="490"/>
      <c r="L224" s="490"/>
      <c r="M224" s="490"/>
      <c r="N224" s="490"/>
      <c r="O224" s="503"/>
      <c r="P224" s="503"/>
      <c r="Q224" s="503"/>
      <c r="R224" s="503"/>
      <c r="S224" s="503"/>
      <c r="T224" s="503"/>
      <c r="U224" s="503"/>
      <c r="V224" s="503"/>
      <c r="W224" s="503"/>
      <c r="X224" s="503"/>
      <c r="Y224" s="503"/>
      <c r="Z224" s="503"/>
      <c r="AA224" s="503"/>
      <c r="AB224" s="503"/>
      <c r="AC224" s="503"/>
      <c r="AD224" s="503"/>
      <c r="AE224" s="503"/>
      <c r="AF224" s="503"/>
      <c r="AG224" s="503"/>
      <c r="AH224" s="503"/>
      <c r="AI224" s="503"/>
      <c r="AJ224" s="503"/>
      <c r="AK224" s="503"/>
      <c r="AL224" s="503"/>
      <c r="AM224" s="503"/>
      <c r="AN224" s="503"/>
      <c r="AO224" s="490"/>
      <c r="AP224" s="490"/>
      <c r="AQ224" s="490"/>
      <c r="AR224" s="490"/>
      <c r="AS224" s="490"/>
      <c r="AT224" s="490"/>
    </row>
    <row r="225" spans="1:46" x14ac:dyDescent="0.25">
      <c r="A225" s="331" t="s">
        <v>417</v>
      </c>
      <c r="B225" s="288"/>
      <c r="C225" s="288"/>
      <c r="D225" s="338" t="s">
        <v>969</v>
      </c>
      <c r="E225" s="334"/>
      <c r="F225" s="334"/>
      <c r="G225" s="334"/>
      <c r="H225" s="334"/>
      <c r="I225" s="305" t="s">
        <v>970</v>
      </c>
      <c r="J225" s="491">
        <f>J226+J233</f>
        <v>0</v>
      </c>
      <c r="K225" s="491">
        <f t="shared" ref="K225:AK225" si="74">K226+K233</f>
        <v>0</v>
      </c>
      <c r="L225" s="491">
        <f t="shared" si="74"/>
        <v>0</v>
      </c>
      <c r="M225" s="491">
        <f t="shared" si="74"/>
        <v>0</v>
      </c>
      <c r="N225" s="491">
        <f t="shared" si="74"/>
        <v>0</v>
      </c>
      <c r="O225" s="491">
        <f t="shared" si="74"/>
        <v>35847.90653797597</v>
      </c>
      <c r="P225" s="491">
        <f t="shared" si="74"/>
        <v>35227.047570069524</v>
      </c>
      <c r="Q225" s="491">
        <f t="shared" si="74"/>
        <v>35283.806721032721</v>
      </c>
      <c r="R225" s="491">
        <f t="shared" si="74"/>
        <v>35489.360389507106</v>
      </c>
      <c r="S225" s="491">
        <f t="shared" si="74"/>
        <v>35850.152398922095</v>
      </c>
      <c r="T225" s="491">
        <f t="shared" si="74"/>
        <v>34968.233359447244</v>
      </c>
      <c r="U225" s="491">
        <f t="shared" si="74"/>
        <v>36659.645385538905</v>
      </c>
      <c r="V225" s="491">
        <f t="shared" si="74"/>
        <v>37431.132353734873</v>
      </c>
      <c r="W225" s="491">
        <f t="shared" si="74"/>
        <v>38338.257488289819</v>
      </c>
      <c r="X225" s="491">
        <f t="shared" si="74"/>
        <v>37948.856512267666</v>
      </c>
      <c r="Y225" s="491">
        <f t="shared" si="74"/>
        <v>37826.919440108351</v>
      </c>
      <c r="Z225" s="491">
        <f t="shared" si="74"/>
        <v>37609.603573112043</v>
      </c>
      <c r="AA225" s="491">
        <f t="shared" si="74"/>
        <v>39579.035427879346</v>
      </c>
      <c r="AB225" s="491">
        <f t="shared" si="74"/>
        <v>39524.272538794445</v>
      </c>
      <c r="AC225" s="491">
        <f t="shared" si="74"/>
        <v>40499.001013865171</v>
      </c>
      <c r="AD225" s="491">
        <f t="shared" si="74"/>
        <v>37109.775309259589</v>
      </c>
      <c r="AE225" s="491">
        <f t="shared" si="74"/>
        <v>37871.929697970532</v>
      </c>
      <c r="AF225" s="491">
        <f>AF226+AF233</f>
        <v>36916.237157551528</v>
      </c>
      <c r="AG225" s="491">
        <f t="shared" si="74"/>
        <v>36741.62979444972</v>
      </c>
      <c r="AH225" s="491">
        <f t="shared" si="74"/>
        <v>36464.312185097697</v>
      </c>
      <c r="AI225" s="491">
        <f t="shared" si="74"/>
        <v>36821.732268905624</v>
      </c>
      <c r="AJ225" s="491">
        <f t="shared" si="74"/>
        <v>37738.661311240052</v>
      </c>
      <c r="AK225" s="491">
        <f t="shared" si="74"/>
        <v>36922.957684171452</v>
      </c>
      <c r="AL225" s="491">
        <f t="shared" ref="AL225:AQ225" si="75">AL226+AL233</f>
        <v>37131.469493198885</v>
      </c>
      <c r="AM225" s="491">
        <f t="shared" si="75"/>
        <v>37345.834797969481</v>
      </c>
      <c r="AN225" s="491">
        <f t="shared" si="75"/>
        <v>37187.109606232814</v>
      </c>
      <c r="AO225" s="491">
        <f t="shared" si="75"/>
        <v>37383.919317363892</v>
      </c>
      <c r="AP225" s="491">
        <f t="shared" si="75"/>
        <v>37057.963701041794</v>
      </c>
      <c r="AQ225" s="491">
        <f t="shared" si="75"/>
        <v>37219.090602943033</v>
      </c>
      <c r="AR225" s="491">
        <f t="shared" ref="AR225:AS225" si="76">AR226+AR233</f>
        <v>36060.682451149602</v>
      </c>
      <c r="AS225" s="491">
        <f t="shared" si="76"/>
        <v>36977.863215174824</v>
      </c>
      <c r="AT225" s="491">
        <f t="shared" ref="AT225" si="77">AT226+AT233</f>
        <v>36803.631154576069</v>
      </c>
    </row>
    <row r="226" spans="1:46" x14ac:dyDescent="0.25">
      <c r="A226" s="283" t="s">
        <v>418</v>
      </c>
      <c r="B226" s="283"/>
      <c r="C226" s="283"/>
      <c r="D226" s="2"/>
      <c r="E226" s="283" t="s">
        <v>971</v>
      </c>
      <c r="F226" s="2"/>
      <c r="G226" s="2"/>
      <c r="H226" s="2"/>
      <c r="I226" s="341"/>
      <c r="J226" s="507">
        <f>J227+J228</f>
        <v>0</v>
      </c>
      <c r="K226" s="507">
        <f t="shared" ref="K226:AK226" si="78">K227+K228</f>
        <v>0</v>
      </c>
      <c r="L226" s="507">
        <f t="shared" si="78"/>
        <v>0</v>
      </c>
      <c r="M226" s="507">
        <f t="shared" si="78"/>
        <v>0</v>
      </c>
      <c r="N226" s="507">
        <f t="shared" si="78"/>
        <v>0</v>
      </c>
      <c r="O226" s="587">
        <f t="shared" si="78"/>
        <v>4766.9004772229118</v>
      </c>
      <c r="P226" s="587">
        <f t="shared" si="78"/>
        <v>4179.1012166433966</v>
      </c>
      <c r="Q226" s="587">
        <f t="shared" si="78"/>
        <v>4007.5534785222198</v>
      </c>
      <c r="R226" s="587">
        <f t="shared" si="78"/>
        <v>3953.9784150613068</v>
      </c>
      <c r="S226" s="587">
        <f t="shared" si="78"/>
        <v>3739.1539671174905</v>
      </c>
      <c r="T226" s="587">
        <f t="shared" si="78"/>
        <v>3373.4103928177665</v>
      </c>
      <c r="U226" s="587">
        <f t="shared" si="78"/>
        <v>4588.7940480668676</v>
      </c>
      <c r="V226" s="587">
        <f t="shared" si="78"/>
        <v>5333.8263913845858</v>
      </c>
      <c r="W226" s="587">
        <f t="shared" si="78"/>
        <v>6162.2045370212318</v>
      </c>
      <c r="X226" s="587">
        <f t="shared" si="78"/>
        <v>5464.9571474318764</v>
      </c>
      <c r="Y226" s="587">
        <f t="shared" si="78"/>
        <v>5190.2391975999089</v>
      </c>
      <c r="Z226" s="587">
        <f t="shared" si="78"/>
        <v>5063.3086805886369</v>
      </c>
      <c r="AA226" s="587">
        <f t="shared" si="78"/>
        <v>6564.7565816458864</v>
      </c>
      <c r="AB226" s="587">
        <f t="shared" si="78"/>
        <v>6295.9253228500384</v>
      </c>
      <c r="AC226" s="587">
        <f t="shared" si="78"/>
        <v>7435.4584410081352</v>
      </c>
      <c r="AD226" s="587">
        <f t="shared" si="78"/>
        <v>5031.5505229096152</v>
      </c>
      <c r="AE226" s="587">
        <f t="shared" si="78"/>
        <v>6307.8119121966492</v>
      </c>
      <c r="AF226" s="587">
        <f>AF227+AF228</f>
        <v>5423.6537214940363</v>
      </c>
      <c r="AG226" s="587">
        <f t="shared" si="78"/>
        <v>4854.2050345223915</v>
      </c>
      <c r="AH226" s="587">
        <f t="shared" si="78"/>
        <v>4451.1932792360394</v>
      </c>
      <c r="AI226" s="587">
        <f t="shared" si="78"/>
        <v>4288.8518947662278</v>
      </c>
      <c r="AJ226" s="587">
        <f t="shared" si="78"/>
        <v>4554.4295898299833</v>
      </c>
      <c r="AK226" s="587">
        <f t="shared" si="78"/>
        <v>3801.0909087228601</v>
      </c>
      <c r="AL226" s="587">
        <f t="shared" ref="AL226:AQ226" si="79">AL227+AL228</f>
        <v>4089.9669698914554</v>
      </c>
      <c r="AM226" s="587">
        <f t="shared" si="79"/>
        <v>3980.1373923451461</v>
      </c>
      <c r="AN226" s="587">
        <f t="shared" si="79"/>
        <v>4424.6065403483772</v>
      </c>
      <c r="AO226" s="507">
        <f t="shared" si="79"/>
        <v>4814.2585402542209</v>
      </c>
      <c r="AP226" s="507">
        <f t="shared" si="79"/>
        <v>4351.843106985134</v>
      </c>
      <c r="AQ226" s="507">
        <f t="shared" si="79"/>
        <v>4933.54953865475</v>
      </c>
      <c r="AR226" s="507">
        <f t="shared" ref="AR226:AS226" si="80">AR227+AR228</f>
        <v>4034.4059128626</v>
      </c>
      <c r="AS226" s="507">
        <f t="shared" si="80"/>
        <v>4980.5995948599311</v>
      </c>
      <c r="AT226" s="507">
        <f t="shared" ref="AT226" si="81">AT227+AT228</f>
        <v>4731.775730887668</v>
      </c>
    </row>
    <row r="227" spans="1:46" x14ac:dyDescent="0.25">
      <c r="A227" s="283" t="s">
        <v>419</v>
      </c>
      <c r="B227" s="283"/>
      <c r="C227" s="283"/>
      <c r="D227" s="283"/>
      <c r="E227" s="2"/>
      <c r="F227" s="283" t="s">
        <v>972</v>
      </c>
      <c r="G227" s="2"/>
      <c r="H227" s="2"/>
      <c r="I227" s="341"/>
      <c r="J227" s="493">
        <v>0</v>
      </c>
      <c r="K227" s="493">
        <v>0</v>
      </c>
      <c r="L227" s="493">
        <v>0</v>
      </c>
      <c r="M227" s="493">
        <v>0</v>
      </c>
      <c r="N227" s="493">
        <v>0</v>
      </c>
      <c r="O227" s="596">
        <v>0</v>
      </c>
      <c r="P227" s="596">
        <v>0</v>
      </c>
      <c r="Q227" s="596">
        <v>0</v>
      </c>
      <c r="R227" s="596">
        <v>0</v>
      </c>
      <c r="S227" s="596">
        <v>0</v>
      </c>
      <c r="T227" s="596">
        <v>0</v>
      </c>
      <c r="U227" s="596">
        <v>0</v>
      </c>
      <c r="V227" s="596">
        <v>0</v>
      </c>
      <c r="W227" s="596">
        <v>0</v>
      </c>
      <c r="X227" s="596">
        <v>0</v>
      </c>
      <c r="Y227" s="596">
        <v>0</v>
      </c>
      <c r="Z227" s="596">
        <v>0</v>
      </c>
      <c r="AA227" s="596">
        <v>0</v>
      </c>
      <c r="AB227" s="596">
        <v>0</v>
      </c>
      <c r="AC227" s="596">
        <v>0</v>
      </c>
      <c r="AD227" s="596">
        <v>0</v>
      </c>
      <c r="AE227" s="596">
        <v>0</v>
      </c>
      <c r="AF227" s="596">
        <v>0</v>
      </c>
      <c r="AG227" s="596">
        <v>0</v>
      </c>
      <c r="AH227" s="596">
        <v>0</v>
      </c>
      <c r="AI227" s="596">
        <v>0</v>
      </c>
      <c r="AJ227" s="596">
        <v>0</v>
      </c>
      <c r="AK227" s="596">
        <v>0</v>
      </c>
      <c r="AL227" s="596">
        <v>0</v>
      </c>
      <c r="AM227" s="596">
        <v>0</v>
      </c>
      <c r="AN227" s="596">
        <v>0</v>
      </c>
      <c r="AO227" s="596">
        <v>0</v>
      </c>
      <c r="AP227" s="596">
        <v>0</v>
      </c>
      <c r="AQ227" s="596">
        <v>0</v>
      </c>
      <c r="AR227" s="596">
        <v>0</v>
      </c>
      <c r="AS227" s="596">
        <v>0</v>
      </c>
      <c r="AT227" s="596">
        <v>0</v>
      </c>
    </row>
    <row r="228" spans="1:46" x14ac:dyDescent="0.25">
      <c r="A228" s="283" t="s">
        <v>420</v>
      </c>
      <c r="B228" s="283"/>
      <c r="C228" s="283"/>
      <c r="D228" s="283"/>
      <c r="E228" s="2"/>
      <c r="F228" s="283" t="s">
        <v>973</v>
      </c>
      <c r="G228" s="2"/>
      <c r="H228" s="2"/>
      <c r="I228" s="341"/>
      <c r="J228" s="507">
        <f t="shared" ref="J228:AI228" si="82">SUM(J229:J232)</f>
        <v>0</v>
      </c>
      <c r="K228" s="507">
        <f t="shared" si="82"/>
        <v>0</v>
      </c>
      <c r="L228" s="507">
        <f t="shared" si="82"/>
        <v>0</v>
      </c>
      <c r="M228" s="507">
        <f t="shared" si="82"/>
        <v>0</v>
      </c>
      <c r="N228" s="507">
        <f t="shared" si="82"/>
        <v>0</v>
      </c>
      <c r="O228" s="587">
        <f t="shared" si="82"/>
        <v>4766.9004772229118</v>
      </c>
      <c r="P228" s="587">
        <f t="shared" si="82"/>
        <v>4179.1012166433966</v>
      </c>
      <c r="Q228" s="587">
        <f t="shared" si="82"/>
        <v>4007.5534785222198</v>
      </c>
      <c r="R228" s="587">
        <f t="shared" si="82"/>
        <v>3953.9784150613068</v>
      </c>
      <c r="S228" s="587">
        <f t="shared" si="82"/>
        <v>3739.1539671174905</v>
      </c>
      <c r="T228" s="587">
        <f t="shared" si="82"/>
        <v>3373.4103928177665</v>
      </c>
      <c r="U228" s="587">
        <f t="shared" si="82"/>
        <v>4588.7940480668676</v>
      </c>
      <c r="V228" s="587">
        <f t="shared" si="82"/>
        <v>5333.8263913845858</v>
      </c>
      <c r="W228" s="587">
        <f t="shared" si="82"/>
        <v>6162.2045370212318</v>
      </c>
      <c r="X228" s="587">
        <f t="shared" si="82"/>
        <v>5464.9571474318764</v>
      </c>
      <c r="Y228" s="587">
        <f t="shared" si="82"/>
        <v>5190.2391975999089</v>
      </c>
      <c r="Z228" s="587">
        <f t="shared" si="82"/>
        <v>5063.3086805886369</v>
      </c>
      <c r="AA228" s="587">
        <f t="shared" si="82"/>
        <v>6564.7565816458864</v>
      </c>
      <c r="AB228" s="587">
        <f t="shared" si="82"/>
        <v>6295.9253228500384</v>
      </c>
      <c r="AC228" s="587">
        <f t="shared" si="82"/>
        <v>7435.4584410081352</v>
      </c>
      <c r="AD228" s="587">
        <f t="shared" si="82"/>
        <v>5031.5505229096152</v>
      </c>
      <c r="AE228" s="587">
        <f t="shared" si="82"/>
        <v>6307.8119121966492</v>
      </c>
      <c r="AF228" s="587">
        <f t="shared" si="82"/>
        <v>5423.6537214940363</v>
      </c>
      <c r="AG228" s="587">
        <f t="shared" si="82"/>
        <v>4854.2050345223915</v>
      </c>
      <c r="AH228" s="587">
        <f t="shared" si="82"/>
        <v>4451.1932792360394</v>
      </c>
      <c r="AI228" s="587">
        <f t="shared" si="82"/>
        <v>4288.8518947662278</v>
      </c>
      <c r="AJ228" s="587">
        <f t="shared" ref="AJ228:AN228" si="83">SUM(AJ229:AJ232)</f>
        <v>4554.4295898299833</v>
      </c>
      <c r="AK228" s="587">
        <f t="shared" si="83"/>
        <v>3801.0909087228601</v>
      </c>
      <c r="AL228" s="587">
        <f t="shared" si="83"/>
        <v>4089.9669698914554</v>
      </c>
      <c r="AM228" s="587">
        <f t="shared" si="83"/>
        <v>3980.1373923451461</v>
      </c>
      <c r="AN228" s="587">
        <f t="shared" si="83"/>
        <v>4424.6065403483772</v>
      </c>
      <c r="AO228" s="507">
        <f t="shared" ref="AO228:AP228" si="84">SUM(AO229:AO232)</f>
        <v>4814.2585402542209</v>
      </c>
      <c r="AP228" s="507">
        <f t="shared" si="84"/>
        <v>4351.843106985134</v>
      </c>
      <c r="AQ228" s="507">
        <f t="shared" ref="AQ228" si="85">SUM(AQ229:AQ232)</f>
        <v>4933.54953865475</v>
      </c>
      <c r="AR228" s="507">
        <f t="shared" ref="AR228:AS228" si="86">SUM(AR229:AR232)</f>
        <v>4034.4059128626</v>
      </c>
      <c r="AS228" s="507">
        <f t="shared" si="86"/>
        <v>4980.5995948599311</v>
      </c>
      <c r="AT228" s="507">
        <f t="shared" ref="AT228" si="87">SUM(AT229:AT232)</f>
        <v>4731.775730887668</v>
      </c>
    </row>
    <row r="229" spans="1:46" x14ac:dyDescent="0.25">
      <c r="A229" s="330" t="s">
        <v>974</v>
      </c>
      <c r="B229" s="283"/>
      <c r="C229" s="283"/>
      <c r="D229" s="283"/>
      <c r="E229" s="2"/>
      <c r="F229" s="283"/>
      <c r="G229" s="143" t="s">
        <v>936</v>
      </c>
      <c r="H229" s="143"/>
      <c r="I229" s="305" t="s">
        <v>937</v>
      </c>
      <c r="J229" s="509"/>
      <c r="K229" s="509"/>
      <c r="L229" s="509"/>
      <c r="M229" s="509"/>
      <c r="N229" s="509"/>
      <c r="O229" s="583">
        <v>3635.8980826252005</v>
      </c>
      <c r="P229" s="583">
        <v>3075.6985176919707</v>
      </c>
      <c r="Q229" s="583">
        <v>2974.62421794085</v>
      </c>
      <c r="R229" s="583">
        <v>2778.0272421000818</v>
      </c>
      <c r="S229" s="583">
        <v>2608.039427943354</v>
      </c>
      <c r="T229" s="583">
        <v>2266.5094516216168</v>
      </c>
      <c r="U229" s="583">
        <v>3940.9397585531328</v>
      </c>
      <c r="V229" s="583">
        <v>3803.2686860381191</v>
      </c>
      <c r="W229" s="583">
        <v>4511.4145995247081</v>
      </c>
      <c r="X229" s="583">
        <v>4045.5063719017462</v>
      </c>
      <c r="Y229" s="583">
        <v>4031.346870463226</v>
      </c>
      <c r="Z229" s="583">
        <v>4011.7327486012932</v>
      </c>
      <c r="AA229" s="583">
        <v>4553.0094447892816</v>
      </c>
      <c r="AB229" s="583">
        <v>4390.1092477720322</v>
      </c>
      <c r="AC229" s="583">
        <v>4965.4979467376925</v>
      </c>
      <c r="AD229" s="583">
        <v>3786.7245389149507</v>
      </c>
      <c r="AE229" s="583">
        <v>4058.885877256293</v>
      </c>
      <c r="AF229" s="583">
        <v>4422.9885823393806</v>
      </c>
      <c r="AG229" s="583">
        <v>3551.5658654772069</v>
      </c>
      <c r="AH229" s="493">
        <v>3312.2447699212426</v>
      </c>
      <c r="AI229" s="493">
        <v>3404.3268548342749</v>
      </c>
      <c r="AJ229" s="493">
        <v>3700.3782422797781</v>
      </c>
      <c r="AK229" s="493">
        <v>2951.8945244807019</v>
      </c>
      <c r="AL229" s="493">
        <v>3137.952321553707</v>
      </c>
      <c r="AM229" s="493">
        <v>3298.0428321950467</v>
      </c>
      <c r="AN229" s="493">
        <v>3504.6226570919921</v>
      </c>
      <c r="AO229" s="493">
        <v>3820.9531063549657</v>
      </c>
      <c r="AP229" s="493">
        <v>3272.331988120492</v>
      </c>
      <c r="AQ229" s="493">
        <v>3894.7836495007127</v>
      </c>
      <c r="AR229" s="493">
        <v>3053.0470997738103</v>
      </c>
      <c r="AS229" s="493">
        <v>3453.8897705499235</v>
      </c>
      <c r="AT229" s="493">
        <v>3422.4504609772966</v>
      </c>
    </row>
    <row r="230" spans="1:46" x14ac:dyDescent="0.25">
      <c r="A230" s="330" t="s">
        <v>975</v>
      </c>
      <c r="B230" s="283"/>
      <c r="C230" s="283"/>
      <c r="D230" s="283"/>
      <c r="E230" s="2"/>
      <c r="F230" s="283"/>
      <c r="G230" s="143" t="s">
        <v>939</v>
      </c>
      <c r="H230" s="143"/>
      <c r="I230" s="305" t="s">
        <v>940</v>
      </c>
      <c r="J230" s="509"/>
      <c r="K230" s="509"/>
      <c r="L230" s="509"/>
      <c r="M230" s="509"/>
      <c r="N230" s="509"/>
      <c r="O230" s="583">
        <v>790.12191282475783</v>
      </c>
      <c r="P230" s="583">
        <v>763.50482222797439</v>
      </c>
      <c r="Q230" s="583">
        <v>690.0761265400281</v>
      </c>
      <c r="R230" s="583">
        <v>830.67063011386131</v>
      </c>
      <c r="S230" s="583">
        <v>761.08855922523344</v>
      </c>
      <c r="T230" s="583">
        <v>737.03962869824625</v>
      </c>
      <c r="U230" s="583">
        <v>277.73618101123674</v>
      </c>
      <c r="V230" s="583">
        <v>1153.8742325710894</v>
      </c>
      <c r="W230" s="583">
        <v>1272.0761352201619</v>
      </c>
      <c r="X230" s="583">
        <v>1037.0673127766759</v>
      </c>
      <c r="Y230" s="583">
        <v>768.57006419920378</v>
      </c>
      <c r="Z230" s="583">
        <v>662.53403030194761</v>
      </c>
      <c r="AA230" s="583">
        <v>1625.1513605503371</v>
      </c>
      <c r="AB230" s="583">
        <v>1515.4308447434082</v>
      </c>
      <c r="AC230" s="583">
        <v>2088.3054756649221</v>
      </c>
      <c r="AD230" s="583">
        <v>867.90939601091793</v>
      </c>
      <c r="AE230" s="583">
        <v>1878.1683067911079</v>
      </c>
      <c r="AF230" s="583">
        <v>621.75992122500077</v>
      </c>
      <c r="AG230" s="583">
        <v>935.1789532106452</v>
      </c>
      <c r="AH230" s="493">
        <v>767.97788539767521</v>
      </c>
      <c r="AI230" s="493">
        <v>521.82608820927408</v>
      </c>
      <c r="AJ230" s="493">
        <v>521.82608820927408</v>
      </c>
      <c r="AK230" s="493">
        <v>525.05608410478044</v>
      </c>
      <c r="AL230" s="493">
        <v>639.84868929585878</v>
      </c>
      <c r="AM230" s="493">
        <v>375.70891768341522</v>
      </c>
      <c r="AN230" s="493">
        <v>618.30125549864727</v>
      </c>
      <c r="AO230" s="493">
        <v>699.80003926364168</v>
      </c>
      <c r="AP230" s="493">
        <v>793.16957580471171</v>
      </c>
      <c r="AQ230" s="493">
        <v>756.54164069683679</v>
      </c>
      <c r="AR230" s="493">
        <v>706.36685020603136</v>
      </c>
      <c r="AS230" s="493">
        <v>1250.3942066432021</v>
      </c>
      <c r="AT230" s="493">
        <v>1028.7724841495208</v>
      </c>
    </row>
    <row r="231" spans="1:46" x14ac:dyDescent="0.25">
      <c r="A231" s="330" t="s">
        <v>976</v>
      </c>
      <c r="B231" s="283"/>
      <c r="C231" s="283"/>
      <c r="D231" s="283"/>
      <c r="E231" s="2"/>
      <c r="F231" s="283"/>
      <c r="G231" s="143" t="s">
        <v>942</v>
      </c>
      <c r="H231" s="143"/>
      <c r="I231" s="305" t="s">
        <v>943</v>
      </c>
      <c r="J231" s="509"/>
      <c r="K231" s="509"/>
      <c r="L231" s="509"/>
      <c r="M231" s="509"/>
      <c r="N231" s="509"/>
      <c r="O231" s="583">
        <v>340.88048177295343</v>
      </c>
      <c r="P231" s="583">
        <v>339.89787672345125</v>
      </c>
      <c r="Q231" s="583">
        <v>342.85313404134206</v>
      </c>
      <c r="R231" s="583">
        <v>345.28054284736379</v>
      </c>
      <c r="S231" s="583">
        <v>370.02597994890289</v>
      </c>
      <c r="T231" s="583">
        <v>369.8613124979031</v>
      </c>
      <c r="U231" s="583">
        <v>370.11810850249844</v>
      </c>
      <c r="V231" s="583">
        <v>376.68347277537777</v>
      </c>
      <c r="W231" s="583">
        <v>378.71380227636223</v>
      </c>
      <c r="X231" s="583">
        <v>382.38346275345424</v>
      </c>
      <c r="Y231" s="583">
        <v>390.32226293747948</v>
      </c>
      <c r="Z231" s="583">
        <v>389.04190168539583</v>
      </c>
      <c r="AA231" s="583">
        <v>386.59577630626814</v>
      </c>
      <c r="AB231" s="583">
        <v>390.38523033459705</v>
      </c>
      <c r="AC231" s="583">
        <v>381.65501860552115</v>
      </c>
      <c r="AD231" s="583">
        <v>376.91658798374681</v>
      </c>
      <c r="AE231" s="583">
        <v>370.75772814924829</v>
      </c>
      <c r="AF231" s="583">
        <v>378.90521792965467</v>
      </c>
      <c r="AG231" s="583">
        <v>367.46021583453972</v>
      </c>
      <c r="AH231" s="493">
        <v>370.97062391712149</v>
      </c>
      <c r="AI231" s="493">
        <v>362.698951722679</v>
      </c>
      <c r="AJ231" s="493">
        <v>332.22525934093107</v>
      </c>
      <c r="AK231" s="493">
        <v>324.14030013737784</v>
      </c>
      <c r="AL231" s="493">
        <v>312.16595904189006</v>
      </c>
      <c r="AM231" s="493">
        <v>306.38564246668415</v>
      </c>
      <c r="AN231" s="493">
        <v>301.68262775773741</v>
      </c>
      <c r="AO231" s="493">
        <v>293.50539463561415</v>
      </c>
      <c r="AP231" s="493">
        <v>286.3415430599299</v>
      </c>
      <c r="AQ231" s="493">
        <v>282.22424845720076</v>
      </c>
      <c r="AR231" s="493">
        <v>274.9919628827584</v>
      </c>
      <c r="AS231" s="493">
        <v>276.31561766680562</v>
      </c>
      <c r="AT231" s="493">
        <v>280.55278576084999</v>
      </c>
    </row>
    <row r="232" spans="1:46" x14ac:dyDescent="0.25">
      <c r="A232" s="330" t="s">
        <v>977</v>
      </c>
      <c r="B232" s="283"/>
      <c r="C232" s="283"/>
      <c r="D232" s="283"/>
      <c r="E232" s="2"/>
      <c r="F232" s="283"/>
      <c r="G232" s="143" t="s">
        <v>945</v>
      </c>
      <c r="H232" s="143"/>
      <c r="I232" s="305" t="s">
        <v>946</v>
      </c>
      <c r="J232" s="509"/>
      <c r="K232" s="509"/>
      <c r="L232" s="509"/>
      <c r="M232" s="509"/>
      <c r="N232" s="509"/>
      <c r="O232" s="583"/>
      <c r="P232" s="583"/>
      <c r="Q232" s="583"/>
      <c r="R232" s="583"/>
      <c r="S232" s="583"/>
      <c r="T232" s="583"/>
      <c r="U232" s="583"/>
      <c r="V232" s="583"/>
      <c r="W232" s="583"/>
      <c r="X232" s="583"/>
      <c r="Y232" s="583"/>
      <c r="Z232" s="583"/>
      <c r="AA232" s="583"/>
      <c r="AB232" s="583"/>
      <c r="AC232" s="583"/>
      <c r="AD232" s="583"/>
      <c r="AE232" s="583"/>
      <c r="AF232" s="583"/>
      <c r="AG232" s="583"/>
      <c r="AH232" s="493"/>
      <c r="AI232" s="493"/>
      <c r="AJ232" s="493"/>
      <c r="AK232" s="493"/>
      <c r="AL232" s="493"/>
      <c r="AM232" s="493"/>
      <c r="AN232" s="493"/>
      <c r="AO232" s="493"/>
      <c r="AP232" s="493"/>
      <c r="AQ232" s="493"/>
      <c r="AR232" s="493"/>
      <c r="AS232" s="493"/>
      <c r="AT232" s="493"/>
    </row>
    <row r="233" spans="1:46" x14ac:dyDescent="0.25">
      <c r="A233" s="293" t="s">
        <v>421</v>
      </c>
      <c r="B233" s="293"/>
      <c r="C233" s="293"/>
      <c r="D233" s="2"/>
      <c r="E233" s="293" t="s">
        <v>978</v>
      </c>
      <c r="F233" s="293"/>
      <c r="G233" s="292"/>
      <c r="H233" s="292"/>
      <c r="I233" s="289"/>
      <c r="J233" s="507">
        <f>J234+J235</f>
        <v>0</v>
      </c>
      <c r="K233" s="507">
        <f t="shared" ref="K233:AJ233" si="88">K234+K235</f>
        <v>0</v>
      </c>
      <c r="L233" s="507">
        <f t="shared" si="88"/>
        <v>0</v>
      </c>
      <c r="M233" s="507">
        <f t="shared" si="88"/>
        <v>0</v>
      </c>
      <c r="N233" s="507">
        <f t="shared" si="88"/>
        <v>0</v>
      </c>
      <c r="O233" s="587">
        <f t="shared" si="88"/>
        <v>31081.006060753061</v>
      </c>
      <c r="P233" s="587">
        <f t="shared" si="88"/>
        <v>31047.946353426127</v>
      </c>
      <c r="Q233" s="587">
        <f t="shared" si="88"/>
        <v>31276.253242510502</v>
      </c>
      <c r="R233" s="587">
        <f t="shared" si="88"/>
        <v>31535.381974445798</v>
      </c>
      <c r="S233" s="587">
        <f t="shared" si="88"/>
        <v>32110.998431804604</v>
      </c>
      <c r="T233" s="587">
        <f t="shared" si="88"/>
        <v>31594.822966629479</v>
      </c>
      <c r="U233" s="587">
        <f t="shared" si="88"/>
        <v>32070.851337472035</v>
      </c>
      <c r="V233" s="587">
        <f t="shared" si="88"/>
        <v>32097.305962350289</v>
      </c>
      <c r="W233" s="587">
        <f t="shared" si="88"/>
        <v>32176.052951268586</v>
      </c>
      <c r="X233" s="587">
        <f t="shared" si="88"/>
        <v>32483.899364835794</v>
      </c>
      <c r="Y233" s="587">
        <f t="shared" si="88"/>
        <v>32636.680242508439</v>
      </c>
      <c r="Z233" s="587">
        <f t="shared" si="88"/>
        <v>32546.294892523409</v>
      </c>
      <c r="AA233" s="587">
        <f t="shared" si="88"/>
        <v>33014.278846233457</v>
      </c>
      <c r="AB233" s="587">
        <f t="shared" si="88"/>
        <v>33228.347215944406</v>
      </c>
      <c r="AC233" s="587">
        <f t="shared" si="88"/>
        <v>33063.542572857034</v>
      </c>
      <c r="AD233" s="587">
        <f t="shared" si="88"/>
        <v>32078.224786349976</v>
      </c>
      <c r="AE233" s="587">
        <f t="shared" si="88"/>
        <v>31564.11778577388</v>
      </c>
      <c r="AF233" s="587">
        <f>AF234+AF235</f>
        <v>31492.583436057492</v>
      </c>
      <c r="AG233" s="587">
        <f>AG234+AG235</f>
        <v>31887.424759927326</v>
      </c>
      <c r="AH233" s="587">
        <f t="shared" si="88"/>
        <v>32013.118905861658</v>
      </c>
      <c r="AI233" s="587">
        <f t="shared" si="88"/>
        <v>32532.880374139397</v>
      </c>
      <c r="AJ233" s="587">
        <f t="shared" si="88"/>
        <v>33184.231721410069</v>
      </c>
      <c r="AK233" s="587">
        <f t="shared" ref="AK233:AP233" si="89">AK234+AK235</f>
        <v>33121.866775448594</v>
      </c>
      <c r="AL233" s="587">
        <f t="shared" si="89"/>
        <v>33041.502523307427</v>
      </c>
      <c r="AM233" s="587">
        <f t="shared" si="89"/>
        <v>33365.697405624334</v>
      </c>
      <c r="AN233" s="587">
        <f t="shared" si="89"/>
        <v>32762.503065884437</v>
      </c>
      <c r="AO233" s="507">
        <f t="shared" si="89"/>
        <v>32569.660777109671</v>
      </c>
      <c r="AP233" s="507">
        <f t="shared" si="89"/>
        <v>32706.120594056662</v>
      </c>
      <c r="AQ233" s="507">
        <f t="shared" ref="AQ233" si="90">AQ234+AQ235</f>
        <v>32285.541064288285</v>
      </c>
      <c r="AR233" s="507">
        <f t="shared" ref="AR233:AS233" si="91">AR234+AR235</f>
        <v>32026.276538287002</v>
      </c>
      <c r="AS233" s="507">
        <f t="shared" si="91"/>
        <v>31997.263620314894</v>
      </c>
      <c r="AT233" s="507">
        <f t="shared" ref="AT233" si="92">AT234+AT235</f>
        <v>32071.855423688397</v>
      </c>
    </row>
    <row r="234" spans="1:46" x14ac:dyDescent="0.25">
      <c r="A234" s="293" t="s">
        <v>422</v>
      </c>
      <c r="B234" s="293"/>
      <c r="C234" s="293"/>
      <c r="D234" s="293"/>
      <c r="E234" s="2"/>
      <c r="F234" s="293" t="s">
        <v>979</v>
      </c>
      <c r="G234" s="2"/>
      <c r="H234" s="2"/>
      <c r="I234" s="297" t="s">
        <v>949</v>
      </c>
      <c r="J234" s="493"/>
      <c r="K234" s="493"/>
      <c r="L234" s="493"/>
      <c r="M234" s="493"/>
      <c r="N234" s="493"/>
      <c r="O234" s="583">
        <v>10609.780611552904</v>
      </c>
      <c r="P234" s="583">
        <v>10271.160447017308</v>
      </c>
      <c r="Q234" s="583">
        <v>9626.1157224980525</v>
      </c>
      <c r="R234" s="583">
        <v>9763.2991116614176</v>
      </c>
      <c r="S234" s="583">
        <v>9201.3996345089599</v>
      </c>
      <c r="T234" s="583">
        <v>9014.9144433201564</v>
      </c>
      <c r="U234" s="583">
        <v>7658.0208236237568</v>
      </c>
      <c r="V234" s="583">
        <v>8740.0943533688005</v>
      </c>
      <c r="W234" s="583">
        <v>8753.029501263245</v>
      </c>
      <c r="X234" s="583">
        <v>7253.5881547330064</v>
      </c>
      <c r="Y234" s="583">
        <v>7409.5667080342637</v>
      </c>
      <c r="Z234" s="583">
        <v>7023.300360422827</v>
      </c>
      <c r="AA234" s="583">
        <v>8151.6200159070986</v>
      </c>
      <c r="AB234" s="583">
        <v>8264.5803223578187</v>
      </c>
      <c r="AC234" s="583">
        <v>9108.0160625021181</v>
      </c>
      <c r="AD234" s="583">
        <v>7488.5694815952311</v>
      </c>
      <c r="AE234" s="583">
        <v>8966.6080773797021</v>
      </c>
      <c r="AF234" s="583">
        <v>6478.1015682631323</v>
      </c>
      <c r="AG234" s="583">
        <v>5855.1669695358532</v>
      </c>
      <c r="AH234" s="493">
        <v>6462.9777059464595</v>
      </c>
      <c r="AI234" s="493">
        <v>6940.6018838267673</v>
      </c>
      <c r="AJ234" s="493">
        <v>6761.8046135212626</v>
      </c>
      <c r="AK234" s="493">
        <v>7248.444040692335</v>
      </c>
      <c r="AL234" s="493">
        <v>8097.4319575495219</v>
      </c>
      <c r="AM234" s="493">
        <v>7973.3452458638658</v>
      </c>
      <c r="AN234" s="493">
        <v>7211.8939806295411</v>
      </c>
      <c r="AO234" s="493">
        <v>7122.2675066522379</v>
      </c>
      <c r="AP234" s="493">
        <v>7049.7413928162614</v>
      </c>
      <c r="AQ234" s="493">
        <v>7173.9248251091794</v>
      </c>
      <c r="AR234" s="493">
        <v>7236.4284331827193</v>
      </c>
      <c r="AS234" s="493">
        <v>6986.7803862272785</v>
      </c>
      <c r="AT234" s="493">
        <v>7016.8321105472432</v>
      </c>
    </row>
    <row r="235" spans="1:46" x14ac:dyDescent="0.25">
      <c r="A235" s="283" t="s">
        <v>423</v>
      </c>
      <c r="B235" s="283"/>
      <c r="C235" s="283"/>
      <c r="D235" s="283"/>
      <c r="E235" s="2"/>
      <c r="F235" s="283" t="s">
        <v>980</v>
      </c>
      <c r="G235" s="2"/>
      <c r="H235" s="2"/>
      <c r="I235" s="297"/>
      <c r="J235" s="507">
        <f>J236+J237</f>
        <v>0</v>
      </c>
      <c r="K235" s="507">
        <f t="shared" ref="K235:AJ235" si="93">K236+K237</f>
        <v>0</v>
      </c>
      <c r="L235" s="507">
        <f t="shared" si="93"/>
        <v>0</v>
      </c>
      <c r="M235" s="507">
        <f t="shared" si="93"/>
        <v>0</v>
      </c>
      <c r="N235" s="507">
        <f t="shared" si="93"/>
        <v>0</v>
      </c>
      <c r="O235" s="587">
        <f t="shared" si="93"/>
        <v>20471.225449200156</v>
      </c>
      <c r="P235" s="587">
        <f t="shared" si="93"/>
        <v>20776.785906408819</v>
      </c>
      <c r="Q235" s="587">
        <f t="shared" si="93"/>
        <v>21650.137520012449</v>
      </c>
      <c r="R235" s="587">
        <f t="shared" si="93"/>
        <v>21772.08286278438</v>
      </c>
      <c r="S235" s="587">
        <f t="shared" si="93"/>
        <v>22909.598797295643</v>
      </c>
      <c r="T235" s="587">
        <f t="shared" si="93"/>
        <v>22579.908523309321</v>
      </c>
      <c r="U235" s="587">
        <f t="shared" si="93"/>
        <v>24412.830513848279</v>
      </c>
      <c r="V235" s="587">
        <f t="shared" si="93"/>
        <v>23357.211608981488</v>
      </c>
      <c r="W235" s="587">
        <f t="shared" si="93"/>
        <v>23423.023450005341</v>
      </c>
      <c r="X235" s="587">
        <f t="shared" si="93"/>
        <v>25230.311210102787</v>
      </c>
      <c r="Y235" s="587">
        <f t="shared" si="93"/>
        <v>25227.113534474174</v>
      </c>
      <c r="Z235" s="587">
        <f t="shared" si="93"/>
        <v>25522.994532100583</v>
      </c>
      <c r="AA235" s="587">
        <f t="shared" si="93"/>
        <v>24862.658830326356</v>
      </c>
      <c r="AB235" s="587">
        <f t="shared" si="93"/>
        <v>24963.766893586584</v>
      </c>
      <c r="AC235" s="587">
        <f t="shared" si="93"/>
        <v>23955.526510354917</v>
      </c>
      <c r="AD235" s="587">
        <f t="shared" si="93"/>
        <v>24589.655304754746</v>
      </c>
      <c r="AE235" s="587">
        <f t="shared" si="93"/>
        <v>22597.50970839418</v>
      </c>
      <c r="AF235" s="587">
        <f t="shared" si="93"/>
        <v>25014.481867794359</v>
      </c>
      <c r="AG235" s="587">
        <f t="shared" si="93"/>
        <v>26032.257790391472</v>
      </c>
      <c r="AH235" s="587">
        <f t="shared" si="93"/>
        <v>25550.141199915197</v>
      </c>
      <c r="AI235" s="587">
        <f t="shared" si="93"/>
        <v>25592.27849031263</v>
      </c>
      <c r="AJ235" s="587">
        <f t="shared" si="93"/>
        <v>26422.427107888809</v>
      </c>
      <c r="AK235" s="587">
        <f t="shared" ref="AK235:AP235" si="94">AK236+AK237</f>
        <v>25873.422734756256</v>
      </c>
      <c r="AL235" s="587">
        <f t="shared" si="94"/>
        <v>24944.070565757902</v>
      </c>
      <c r="AM235" s="587">
        <f t="shared" si="94"/>
        <v>25392.35215976047</v>
      </c>
      <c r="AN235" s="587">
        <f t="shared" si="94"/>
        <v>25550.609085254895</v>
      </c>
      <c r="AO235" s="507">
        <f t="shared" si="94"/>
        <v>25447.393270457433</v>
      </c>
      <c r="AP235" s="507">
        <f t="shared" si="94"/>
        <v>25656.379201240401</v>
      </c>
      <c r="AQ235" s="507">
        <f t="shared" ref="AQ235" si="95">AQ236+AQ237</f>
        <v>25111.616239179108</v>
      </c>
      <c r="AR235" s="507">
        <f t="shared" ref="AR235:AS235" si="96">AR236+AR237</f>
        <v>24789.848105104284</v>
      </c>
      <c r="AS235" s="507">
        <f t="shared" si="96"/>
        <v>25010.483234087616</v>
      </c>
      <c r="AT235" s="507">
        <f t="shared" ref="AT235" si="97">AT236+AT237</f>
        <v>25055.023313141155</v>
      </c>
    </row>
    <row r="236" spans="1:46" x14ac:dyDescent="0.25">
      <c r="A236" s="283" t="s">
        <v>424</v>
      </c>
      <c r="B236" s="283"/>
      <c r="C236" s="283"/>
      <c r="D236" s="283"/>
      <c r="E236" s="283"/>
      <c r="F236" s="2"/>
      <c r="G236" s="283" t="s">
        <v>981</v>
      </c>
      <c r="H236" s="283"/>
      <c r="I236" s="297" t="s">
        <v>952</v>
      </c>
      <c r="J236" s="493"/>
      <c r="K236" s="493"/>
      <c r="L236" s="493"/>
      <c r="M236" s="493"/>
      <c r="N236" s="493"/>
      <c r="O236" s="583">
        <v>7701.3829985029279</v>
      </c>
      <c r="P236" s="583">
        <v>8015.0742609716772</v>
      </c>
      <c r="Q236" s="583">
        <v>8669.5771862557231</v>
      </c>
      <c r="R236" s="583">
        <v>8664.1290093611624</v>
      </c>
      <c r="S236" s="583">
        <v>9320.8455362746317</v>
      </c>
      <c r="T236" s="583">
        <v>9493.2825598617601</v>
      </c>
      <c r="U236" s="583">
        <v>10774.736590325854</v>
      </c>
      <c r="V236" s="583">
        <v>10005.546225233982</v>
      </c>
      <c r="W236" s="583">
        <v>10007.856874694822</v>
      </c>
      <c r="X236" s="583">
        <v>11610.67110083849</v>
      </c>
      <c r="Y236" s="583">
        <v>11448.067389728525</v>
      </c>
      <c r="Z236" s="583">
        <v>11886.521331871481</v>
      </c>
      <c r="AA236" s="583">
        <v>10745.606181581785</v>
      </c>
      <c r="AB236" s="583">
        <v>10624.441129870371</v>
      </c>
      <c r="AC236" s="583">
        <v>9784.3984769464769</v>
      </c>
      <c r="AD236" s="583">
        <v>10860.980998180121</v>
      </c>
      <c r="AE236" s="583">
        <v>8615.1888365831146</v>
      </c>
      <c r="AF236" s="583">
        <v>10866.296964213063</v>
      </c>
      <c r="AG236" s="583">
        <v>11590.179727382703</v>
      </c>
      <c r="AH236" s="493">
        <v>10969.597988586096</v>
      </c>
      <c r="AI236" s="493">
        <v>11195.257665009924</v>
      </c>
      <c r="AJ236" s="493">
        <v>11414.942719154324</v>
      </c>
      <c r="AK236" s="493">
        <v>11001.289955003878</v>
      </c>
      <c r="AL236" s="493">
        <v>10070.722987789286</v>
      </c>
      <c r="AM236" s="493">
        <v>10559.587683093996</v>
      </c>
      <c r="AN236" s="493">
        <v>10846.217595750028</v>
      </c>
      <c r="AO236" s="493">
        <v>10718.300867137603</v>
      </c>
      <c r="AP236" s="493">
        <v>10716.333696626698</v>
      </c>
      <c r="AQ236" s="493">
        <v>10427.145403489931</v>
      </c>
      <c r="AR236" s="493">
        <v>10316.736933381144</v>
      </c>
      <c r="AS236" s="493">
        <v>10467.339722553346</v>
      </c>
      <c r="AT236" s="493">
        <v>10437.28799823338</v>
      </c>
    </row>
    <row r="237" spans="1:46" x14ac:dyDescent="0.25">
      <c r="A237" s="293" t="s">
        <v>425</v>
      </c>
      <c r="B237" s="293"/>
      <c r="C237" s="293"/>
      <c r="D237" s="293"/>
      <c r="E237" s="293"/>
      <c r="F237" s="143"/>
      <c r="G237" s="292" t="s">
        <v>982</v>
      </c>
      <c r="H237" s="292"/>
      <c r="I237" s="289"/>
      <c r="J237" s="507">
        <f t="shared" ref="J237:AI237" si="98">SUM(J238:J242)</f>
        <v>0</v>
      </c>
      <c r="K237" s="507">
        <f t="shared" si="98"/>
        <v>0</v>
      </c>
      <c r="L237" s="507">
        <f t="shared" si="98"/>
        <v>0</v>
      </c>
      <c r="M237" s="507">
        <f t="shared" si="98"/>
        <v>0</v>
      </c>
      <c r="N237" s="507">
        <f t="shared" si="98"/>
        <v>0</v>
      </c>
      <c r="O237" s="586">
        <f t="shared" si="98"/>
        <v>12769.842450697228</v>
      </c>
      <c r="P237" s="586">
        <f t="shared" si="98"/>
        <v>12761.711645437141</v>
      </c>
      <c r="Q237" s="586">
        <f t="shared" si="98"/>
        <v>12980.560333756726</v>
      </c>
      <c r="R237" s="586">
        <f t="shared" si="98"/>
        <v>13107.953853423216</v>
      </c>
      <c r="S237" s="586">
        <f t="shared" si="98"/>
        <v>13588.753261021009</v>
      </c>
      <c r="T237" s="586">
        <f t="shared" si="98"/>
        <v>13086.625963447563</v>
      </c>
      <c r="U237" s="586">
        <f t="shared" si="98"/>
        <v>13638.093923522425</v>
      </c>
      <c r="V237" s="586">
        <f t="shared" si="98"/>
        <v>13351.665383747504</v>
      </c>
      <c r="W237" s="586">
        <f t="shared" si="98"/>
        <v>13415.166575310521</v>
      </c>
      <c r="X237" s="586">
        <f t="shared" si="98"/>
        <v>13619.640109264299</v>
      </c>
      <c r="Y237" s="586">
        <f t="shared" si="98"/>
        <v>13779.046144745649</v>
      </c>
      <c r="Z237" s="586">
        <f t="shared" si="98"/>
        <v>13636.473200229102</v>
      </c>
      <c r="AA237" s="586">
        <f t="shared" si="98"/>
        <v>14117.052648744573</v>
      </c>
      <c r="AB237" s="586">
        <f t="shared" si="98"/>
        <v>14339.325763716213</v>
      </c>
      <c r="AC237" s="586">
        <f t="shared" si="98"/>
        <v>14171.128033408439</v>
      </c>
      <c r="AD237" s="586">
        <f t="shared" si="98"/>
        <v>13728.674306574625</v>
      </c>
      <c r="AE237" s="586">
        <f t="shared" si="98"/>
        <v>13982.320871811065</v>
      </c>
      <c r="AF237" s="586">
        <f t="shared" si="98"/>
        <v>14148.184903581296</v>
      </c>
      <c r="AG237" s="586">
        <f t="shared" si="98"/>
        <v>14442.07806300877</v>
      </c>
      <c r="AH237" s="587">
        <f t="shared" si="98"/>
        <v>14580.543211329099</v>
      </c>
      <c r="AI237" s="587">
        <f t="shared" si="98"/>
        <v>14397.020825302707</v>
      </c>
      <c r="AJ237" s="587">
        <f t="shared" ref="AJ237:AO237" si="99">SUM(AJ238:AJ242)</f>
        <v>15007.484388734485</v>
      </c>
      <c r="AK237" s="587">
        <f t="shared" si="99"/>
        <v>14872.132779752379</v>
      </c>
      <c r="AL237" s="587">
        <f t="shared" si="99"/>
        <v>14873.347577968616</v>
      </c>
      <c r="AM237" s="587">
        <f t="shared" si="99"/>
        <v>14832.764476666473</v>
      </c>
      <c r="AN237" s="587">
        <f t="shared" si="99"/>
        <v>14704.391489504867</v>
      </c>
      <c r="AO237" s="507">
        <f t="shared" si="99"/>
        <v>14729.092403319828</v>
      </c>
      <c r="AP237" s="507">
        <f t="shared" ref="AP237:AQ237" si="100">SUM(AP238:AP242)</f>
        <v>14940.045504613703</v>
      </c>
      <c r="AQ237" s="507">
        <f t="shared" si="100"/>
        <v>14684.470835689175</v>
      </c>
      <c r="AR237" s="507">
        <f t="shared" ref="AR237:AS237" si="101">SUM(AR238:AR242)</f>
        <v>14473.111171723142</v>
      </c>
      <c r="AS237" s="507">
        <f t="shared" si="101"/>
        <v>14543.143511534272</v>
      </c>
      <c r="AT237" s="507">
        <f t="shared" ref="AT237" si="102">SUM(AT238:AT242)</f>
        <v>14617.735314907775</v>
      </c>
    </row>
    <row r="238" spans="1:46" x14ac:dyDescent="0.25">
      <c r="A238" s="330" t="s">
        <v>983</v>
      </c>
      <c r="B238" s="293"/>
      <c r="C238" s="293"/>
      <c r="D238" s="293"/>
      <c r="E238" s="293"/>
      <c r="F238" s="293"/>
      <c r="G238" s="292" t="s">
        <v>991</v>
      </c>
      <c r="H238" s="292"/>
      <c r="I238" s="297" t="s">
        <v>956</v>
      </c>
      <c r="J238" s="493"/>
      <c r="K238" s="493"/>
      <c r="L238" s="493"/>
      <c r="M238" s="493"/>
      <c r="N238" s="493"/>
      <c r="O238" s="583">
        <v>575.91524459543143</v>
      </c>
      <c r="P238" s="583">
        <v>566.22372668638172</v>
      </c>
      <c r="Q238" s="583">
        <v>574.82935565470541</v>
      </c>
      <c r="R238" s="583">
        <v>581.46474800688463</v>
      </c>
      <c r="S238" s="583">
        <v>599.80798120817997</v>
      </c>
      <c r="T238" s="583">
        <v>609.05168210552483</v>
      </c>
      <c r="U238" s="583">
        <v>639.32753268227827</v>
      </c>
      <c r="V238" s="583">
        <v>629.4400047884983</v>
      </c>
      <c r="W238" s="583">
        <v>663.62858582337435</v>
      </c>
      <c r="X238" s="583">
        <v>653.32045499709886</v>
      </c>
      <c r="Y238" s="583">
        <v>681.10741470253447</v>
      </c>
      <c r="Z238" s="583">
        <v>695.86954337139673</v>
      </c>
      <c r="AA238" s="583">
        <v>681.38894227562935</v>
      </c>
      <c r="AB238" s="583">
        <v>696.08698543545052</v>
      </c>
      <c r="AC238" s="583">
        <v>698.48340868309731</v>
      </c>
      <c r="AD238" s="583">
        <v>671.57487801454931</v>
      </c>
      <c r="AE238" s="583">
        <v>810.23477887439924</v>
      </c>
      <c r="AF238" s="583">
        <v>920.34147233379633</v>
      </c>
      <c r="AG238" s="583">
        <v>854.76886835903554</v>
      </c>
      <c r="AH238" s="493">
        <v>830.89667883170114</v>
      </c>
      <c r="AI238" s="493">
        <v>760.51939987380979</v>
      </c>
      <c r="AJ238" s="493">
        <v>835.87808406365878</v>
      </c>
      <c r="AK238" s="493">
        <v>840.33145888898946</v>
      </c>
      <c r="AL238" s="493">
        <v>807.02192961014794</v>
      </c>
      <c r="AM238" s="493">
        <v>804.40044886062867</v>
      </c>
      <c r="AN238" s="493">
        <v>850.89332840280531</v>
      </c>
      <c r="AO238" s="493">
        <v>890.32332486462599</v>
      </c>
      <c r="AP238" s="493">
        <v>890.70534189220859</v>
      </c>
      <c r="AQ238" s="493">
        <v>1267.4176905938657</v>
      </c>
      <c r="AR238" s="493">
        <v>1199.4053277781109</v>
      </c>
      <c r="AS238" s="493">
        <v>1190.8936204465158</v>
      </c>
      <c r="AT238" s="493">
        <v>1206.793295824099</v>
      </c>
    </row>
    <row r="239" spans="1:46" x14ac:dyDescent="0.25">
      <c r="A239" s="330" t="s">
        <v>984</v>
      </c>
      <c r="B239" s="283"/>
      <c r="C239" s="283"/>
      <c r="D239" s="283"/>
      <c r="E239" s="283"/>
      <c r="F239" s="283"/>
      <c r="G239" s="292" t="s">
        <v>992</v>
      </c>
      <c r="H239" s="292"/>
      <c r="I239" s="297" t="s">
        <v>959</v>
      </c>
      <c r="J239" s="493"/>
      <c r="K239" s="493"/>
      <c r="L239" s="493"/>
      <c r="M239" s="493"/>
      <c r="N239" s="493"/>
      <c r="O239" s="583">
        <v>10308.056735879507</v>
      </c>
      <c r="P239" s="583">
        <v>10302.409396538453</v>
      </c>
      <c r="Q239" s="583">
        <v>10479.828947245662</v>
      </c>
      <c r="R239" s="583">
        <v>10566.404020859174</v>
      </c>
      <c r="S239" s="583">
        <v>10978.38334683115</v>
      </c>
      <c r="T239" s="583">
        <v>10559.430255005323</v>
      </c>
      <c r="U239" s="583">
        <v>10977.24093314007</v>
      </c>
      <c r="V239" s="583">
        <v>10769.669013766706</v>
      </c>
      <c r="W239" s="583">
        <v>10778.145692182867</v>
      </c>
      <c r="X239" s="583">
        <v>10979.87609186392</v>
      </c>
      <c r="Y239" s="583">
        <v>11097.273702771821</v>
      </c>
      <c r="Z239" s="583">
        <v>10898.216755226964</v>
      </c>
      <c r="AA239" s="583">
        <v>11359.094312923678</v>
      </c>
      <c r="AB239" s="583">
        <v>11536.804068640689</v>
      </c>
      <c r="AC239" s="583">
        <v>11377.835012210133</v>
      </c>
      <c r="AD239" s="583">
        <v>11052.91327175896</v>
      </c>
      <c r="AE239" s="583">
        <v>11004.094422281314</v>
      </c>
      <c r="AF239" s="583">
        <v>10826.994579720351</v>
      </c>
      <c r="AG239" s="583">
        <v>10712.873952748172</v>
      </c>
      <c r="AH239" s="493">
        <v>10784.907283192944</v>
      </c>
      <c r="AI239" s="493">
        <v>10684.113549980468</v>
      </c>
      <c r="AJ239" s="493">
        <v>11244.157727625316</v>
      </c>
      <c r="AK239" s="493">
        <v>11159.803170811198</v>
      </c>
      <c r="AL239" s="493">
        <v>11183.82571164848</v>
      </c>
      <c r="AM239" s="493">
        <v>11165.14851541548</v>
      </c>
      <c r="AN239" s="493">
        <v>11089.251931903427</v>
      </c>
      <c r="AO239" s="493">
        <v>11061.34708472599</v>
      </c>
      <c r="AP239" s="493">
        <v>11224.802793499535</v>
      </c>
      <c r="AQ239" s="493">
        <v>10639.810133984132</v>
      </c>
      <c r="AR239" s="493">
        <v>10506.965654488547</v>
      </c>
      <c r="AS239" s="493">
        <v>10545.226043518505</v>
      </c>
      <c r="AT239" s="493">
        <v>10578.729982284522</v>
      </c>
    </row>
    <row r="240" spans="1:46" x14ac:dyDescent="0.25">
      <c r="A240" s="330" t="s">
        <v>985</v>
      </c>
      <c r="B240" s="283"/>
      <c r="C240" s="283"/>
      <c r="D240" s="283"/>
      <c r="E240" s="283"/>
      <c r="F240" s="283"/>
      <c r="G240" s="292" t="s">
        <v>993</v>
      </c>
      <c r="H240" s="292"/>
      <c r="I240" s="297" t="s">
        <v>962</v>
      </c>
      <c r="J240" s="493"/>
      <c r="K240" s="493"/>
      <c r="L240" s="493"/>
      <c r="M240" s="493"/>
      <c r="N240" s="493"/>
      <c r="O240" s="583">
        <v>1885.8704702222888</v>
      </c>
      <c r="P240" s="583">
        <v>1893.0785222123072</v>
      </c>
      <c r="Q240" s="583">
        <v>1925.9020308563602</v>
      </c>
      <c r="R240" s="583">
        <v>1960.085084557157</v>
      </c>
      <c r="S240" s="583">
        <v>2010.5619329816807</v>
      </c>
      <c r="T240" s="583">
        <v>1918.1440263367153</v>
      </c>
      <c r="U240" s="583">
        <v>2021.525457700076</v>
      </c>
      <c r="V240" s="583">
        <v>1952.5563651922978</v>
      </c>
      <c r="W240" s="583">
        <v>1973.3922973042786</v>
      </c>
      <c r="X240" s="583">
        <v>1986.4435624032792</v>
      </c>
      <c r="Y240" s="583">
        <v>2000.6650272712941</v>
      </c>
      <c r="Z240" s="583">
        <v>2042.3869016307426</v>
      </c>
      <c r="AA240" s="583">
        <v>2076.5693935452659</v>
      </c>
      <c r="AB240" s="583">
        <v>2106.4347096400738</v>
      </c>
      <c r="AC240" s="583">
        <v>2094.8096125152083</v>
      </c>
      <c r="AD240" s="583">
        <v>2004.1861568011154</v>
      </c>
      <c r="AE240" s="583">
        <v>2167.9916706553513</v>
      </c>
      <c r="AF240" s="583">
        <v>2400.8488515271483</v>
      </c>
      <c r="AG240" s="583">
        <v>2874.4352419015636</v>
      </c>
      <c r="AH240" s="493">
        <v>2964.739249304454</v>
      </c>
      <c r="AI240" s="493">
        <v>2952.3878754484285</v>
      </c>
      <c r="AJ240" s="493">
        <v>2927.4485770455103</v>
      </c>
      <c r="AK240" s="493">
        <v>2871.9981500521912</v>
      </c>
      <c r="AL240" s="493">
        <v>2882.4999367099881</v>
      </c>
      <c r="AM240" s="493">
        <v>2863.2155123903649</v>
      </c>
      <c r="AN240" s="493">
        <v>2764.2462291986353</v>
      </c>
      <c r="AO240" s="493">
        <v>2777.4219937292105</v>
      </c>
      <c r="AP240" s="493">
        <v>2824.5373692219591</v>
      </c>
      <c r="AQ240" s="493">
        <v>2777.2430111111767</v>
      </c>
      <c r="AR240" s="493">
        <v>2766.7401894564832</v>
      </c>
      <c r="AS240" s="493">
        <v>2807.0238475692518</v>
      </c>
      <c r="AT240" s="493">
        <v>2832.2120367991561</v>
      </c>
    </row>
    <row r="241" spans="1:46" x14ac:dyDescent="0.25">
      <c r="A241" s="330" t="s">
        <v>986</v>
      </c>
      <c r="B241" s="283"/>
      <c r="C241" s="283"/>
      <c r="D241" s="283"/>
      <c r="E241" s="283"/>
      <c r="F241" s="283"/>
      <c r="G241" s="292" t="s">
        <v>994</v>
      </c>
      <c r="H241" s="292"/>
      <c r="I241" s="297" t="s">
        <v>965</v>
      </c>
      <c r="J241" s="493"/>
      <c r="K241" s="493"/>
      <c r="L241" s="493"/>
      <c r="M241" s="493"/>
      <c r="N241" s="493"/>
      <c r="O241" s="583"/>
      <c r="P241" s="583"/>
      <c r="Q241" s="583"/>
      <c r="R241" s="583"/>
      <c r="S241" s="583"/>
      <c r="T241" s="583"/>
      <c r="U241" s="583"/>
      <c r="V241" s="583"/>
      <c r="W241" s="583"/>
      <c r="X241" s="583"/>
      <c r="Y241" s="583"/>
      <c r="Z241" s="583"/>
      <c r="AA241" s="583"/>
      <c r="AB241" s="583"/>
      <c r="AC241" s="583"/>
      <c r="AD241" s="583"/>
      <c r="AE241" s="583"/>
      <c r="AF241" s="583"/>
      <c r="AG241" s="583"/>
      <c r="AH241" s="493"/>
      <c r="AI241" s="493"/>
      <c r="AJ241" s="493"/>
      <c r="AK241" s="493"/>
      <c r="AL241" s="493"/>
      <c r="AM241" s="493"/>
      <c r="AN241" s="493"/>
      <c r="AO241" s="493"/>
      <c r="AP241" s="493"/>
      <c r="AQ241" s="493"/>
      <c r="AR241" s="493"/>
      <c r="AS241" s="493"/>
      <c r="AT241" s="493"/>
    </row>
    <row r="242" spans="1:46" ht="18" customHeight="1" x14ac:dyDescent="0.25">
      <c r="A242" s="330" t="s">
        <v>987</v>
      </c>
      <c r="B242" s="283"/>
      <c r="C242" s="283"/>
      <c r="D242" s="283"/>
      <c r="E242" s="283"/>
      <c r="F242" s="283"/>
      <c r="G242" s="292" t="s">
        <v>995</v>
      </c>
      <c r="H242" s="292"/>
      <c r="I242" s="297" t="s">
        <v>968</v>
      </c>
      <c r="J242" s="493"/>
      <c r="K242" s="493"/>
      <c r="L242" s="493"/>
      <c r="M242" s="493"/>
      <c r="N242" s="493"/>
      <c r="O242" s="583"/>
      <c r="P242" s="583"/>
      <c r="Q242" s="583"/>
      <c r="R242" s="583"/>
      <c r="S242" s="583"/>
      <c r="T242" s="583"/>
      <c r="U242" s="583"/>
      <c r="V242" s="583"/>
      <c r="W242" s="583"/>
      <c r="X242" s="583"/>
      <c r="Y242" s="583"/>
      <c r="Z242" s="583"/>
      <c r="AA242" s="583"/>
      <c r="AB242" s="583"/>
      <c r="AC242" s="583"/>
      <c r="AD242" s="583"/>
      <c r="AE242" s="583"/>
      <c r="AF242" s="583"/>
      <c r="AG242" s="583"/>
      <c r="AH242" s="493"/>
      <c r="AI242" s="493"/>
      <c r="AJ242" s="493"/>
      <c r="AK242" s="493"/>
      <c r="AL242" s="493"/>
      <c r="AM242" s="493"/>
      <c r="AN242" s="493"/>
      <c r="AO242" s="493"/>
      <c r="AP242" s="493"/>
      <c r="AQ242" s="493"/>
      <c r="AR242" s="493"/>
      <c r="AS242" s="493"/>
      <c r="AT242" s="493"/>
    </row>
    <row r="243" spans="1:46" x14ac:dyDescent="0.25">
      <c r="J243" s="564"/>
      <c r="K243" s="564"/>
      <c r="L243" s="564"/>
      <c r="M243" s="564"/>
      <c r="N243" s="564"/>
      <c r="O243" s="143"/>
      <c r="P243" s="143"/>
      <c r="Q243" s="143"/>
      <c r="R243" s="143"/>
      <c r="S243" s="143"/>
      <c r="T243" s="143"/>
      <c r="U243" s="143"/>
      <c r="V243" s="143"/>
      <c r="W243" s="143"/>
      <c r="X243" s="143"/>
      <c r="Y243" s="143"/>
      <c r="Z243" s="143"/>
      <c r="AA243" s="143"/>
      <c r="AB243" s="143"/>
      <c r="AC243" s="143"/>
      <c r="AD243" s="143"/>
      <c r="AE243" s="143"/>
      <c r="AF243" s="143"/>
      <c r="AG243" s="143"/>
      <c r="AH243" s="143"/>
      <c r="AI243" s="143"/>
      <c r="AJ243" s="143"/>
      <c r="AK243" s="143"/>
      <c r="AL243" s="143"/>
      <c r="AM243" s="143"/>
      <c r="AN243" s="143"/>
      <c r="AO243" s="143"/>
      <c r="AP243" s="143"/>
      <c r="AQ243" s="143"/>
      <c r="AR243" s="143"/>
      <c r="AS243" s="143"/>
      <c r="AT243" s="143"/>
    </row>
    <row r="244" spans="1:46" x14ac:dyDescent="0.25">
      <c r="J244" s="564"/>
      <c r="K244" s="564"/>
      <c r="L244" s="564"/>
      <c r="M244" s="564"/>
      <c r="N244" s="564"/>
      <c r="O244" s="143"/>
      <c r="P244" s="143"/>
      <c r="Q244" s="143"/>
      <c r="R244" s="143"/>
      <c r="S244" s="143"/>
      <c r="T244" s="143"/>
      <c r="U244" s="143"/>
      <c r="V244" s="143"/>
      <c r="W244" s="143"/>
      <c r="X244" s="143"/>
      <c r="Y244" s="143"/>
      <c r="Z244" s="143"/>
      <c r="AA244" s="143"/>
      <c r="AB244" s="143"/>
      <c r="AC244" s="143"/>
      <c r="AD244" s="143"/>
      <c r="AE244" s="143"/>
      <c r="AF244" s="143"/>
      <c r="AG244" s="143"/>
      <c r="AH244" s="143"/>
      <c r="AI244" s="143"/>
      <c r="AJ244" s="143"/>
      <c r="AK244" s="143"/>
      <c r="AL244" s="143"/>
      <c r="AM244" s="143"/>
      <c r="AN244" s="143"/>
      <c r="AO244" s="143"/>
      <c r="AP244" s="143"/>
      <c r="AQ244" s="143"/>
      <c r="AR244" s="143"/>
      <c r="AS244" s="143"/>
      <c r="AT244" s="143"/>
    </row>
    <row r="245" spans="1:46" x14ac:dyDescent="0.25">
      <c r="J245" s="564"/>
      <c r="K245" s="564"/>
      <c r="L245" s="564"/>
      <c r="M245" s="564"/>
      <c r="N245" s="564"/>
      <c r="O245" s="143"/>
      <c r="P245" s="143"/>
      <c r="Q245" s="143"/>
      <c r="R245" s="143"/>
      <c r="S245" s="143"/>
      <c r="T245" s="143"/>
      <c r="U245" s="143"/>
      <c r="V245" s="143"/>
      <c r="W245" s="143"/>
      <c r="X245" s="143"/>
      <c r="Y245" s="143"/>
      <c r="Z245" s="143"/>
      <c r="AA245" s="143"/>
      <c r="AB245" s="143"/>
      <c r="AC245" s="143"/>
      <c r="AD245" s="143"/>
      <c r="AE245" s="143"/>
      <c r="AF245" s="143"/>
      <c r="AG245" s="143"/>
      <c r="AH245" s="143"/>
      <c r="AI245" s="143"/>
      <c r="AJ245" s="143"/>
      <c r="AK245" s="143"/>
      <c r="AL245" s="143"/>
      <c r="AM245" s="143"/>
      <c r="AN245" s="143"/>
      <c r="AO245" s="143"/>
      <c r="AP245" s="143"/>
      <c r="AQ245" s="143"/>
      <c r="AR245" s="143"/>
      <c r="AS245" s="143"/>
      <c r="AT245" s="143"/>
    </row>
    <row r="246" spans="1:46" x14ac:dyDescent="0.25">
      <c r="J246" s="564"/>
      <c r="K246" s="564"/>
      <c r="L246" s="564"/>
      <c r="M246" s="564"/>
      <c r="N246" s="564"/>
      <c r="O246" s="143"/>
      <c r="P246" s="143"/>
      <c r="Q246" s="143"/>
      <c r="R246" s="143"/>
      <c r="S246" s="143"/>
      <c r="T246" s="143"/>
      <c r="U246" s="143"/>
      <c r="V246" s="143"/>
      <c r="W246" s="143"/>
      <c r="X246" s="143"/>
      <c r="Y246" s="143"/>
      <c r="Z246" s="143"/>
      <c r="AA246" s="143"/>
      <c r="AB246" s="143"/>
      <c r="AC246" s="143"/>
      <c r="AD246" s="143"/>
      <c r="AE246" s="143"/>
      <c r="AF246" s="143"/>
      <c r="AG246" s="143"/>
      <c r="AH246" s="143"/>
      <c r="AI246" s="143"/>
      <c r="AJ246" s="143"/>
      <c r="AK246" s="143"/>
      <c r="AL246" s="143"/>
      <c r="AM246" s="143"/>
      <c r="AN246" s="143"/>
      <c r="AO246" s="143"/>
      <c r="AP246" s="143"/>
      <c r="AQ246" s="143"/>
      <c r="AR246" s="143"/>
      <c r="AS246" s="143"/>
      <c r="AT246" s="143"/>
    </row>
    <row r="247" spans="1:46" x14ac:dyDescent="0.25">
      <c r="J247" s="564"/>
      <c r="K247" s="564"/>
      <c r="L247" s="564"/>
      <c r="M247" s="564"/>
      <c r="N247" s="564"/>
      <c r="O247" s="143"/>
      <c r="P247" s="143"/>
      <c r="Q247" s="143"/>
      <c r="R247" s="143"/>
      <c r="S247" s="143"/>
      <c r="T247" s="143"/>
      <c r="U247" s="143"/>
      <c r="V247" s="143"/>
      <c r="W247" s="143"/>
      <c r="X247" s="143"/>
      <c r="Y247" s="143"/>
      <c r="Z247" s="143"/>
      <c r="AA247" s="143"/>
      <c r="AB247" s="143"/>
      <c r="AC247" s="143"/>
      <c r="AD247" s="143"/>
      <c r="AE247" s="143"/>
      <c r="AF247" s="143"/>
      <c r="AG247" s="143"/>
      <c r="AH247" s="143"/>
      <c r="AI247" s="143"/>
      <c r="AJ247" s="143"/>
      <c r="AK247" s="143"/>
      <c r="AL247" s="143"/>
      <c r="AM247" s="143"/>
      <c r="AN247" s="143"/>
      <c r="AO247" s="143"/>
      <c r="AP247" s="143"/>
      <c r="AQ247" s="143"/>
      <c r="AR247" s="143"/>
      <c r="AS247" s="143"/>
      <c r="AT247" s="143"/>
    </row>
    <row r="248" spans="1:46" x14ac:dyDescent="0.25">
      <c r="J248" s="564"/>
      <c r="K248" s="564"/>
      <c r="L248" s="564"/>
      <c r="M248" s="564"/>
      <c r="N248" s="564"/>
      <c r="O248" s="143"/>
      <c r="P248" s="143"/>
      <c r="Q248" s="143"/>
      <c r="R248" s="143"/>
      <c r="S248" s="143"/>
      <c r="T248" s="143"/>
      <c r="U248" s="143"/>
      <c r="V248" s="143"/>
      <c r="W248" s="143"/>
      <c r="X248" s="143"/>
      <c r="Y248" s="143"/>
      <c r="Z248" s="143"/>
      <c r="AA248" s="143"/>
      <c r="AB248" s="143"/>
      <c r="AC248" s="143"/>
      <c r="AD248" s="143"/>
      <c r="AE248" s="143"/>
      <c r="AF248" s="143"/>
      <c r="AG248" s="143"/>
      <c r="AH248" s="143"/>
      <c r="AI248" s="143"/>
      <c r="AJ248" s="143"/>
      <c r="AK248" s="143"/>
      <c r="AL248" s="143"/>
      <c r="AM248" s="143"/>
      <c r="AN248" s="143"/>
      <c r="AO248" s="143"/>
      <c r="AP248" s="143"/>
      <c r="AQ248" s="143"/>
      <c r="AR248" s="143"/>
      <c r="AS248" s="143"/>
      <c r="AT248" s="143"/>
    </row>
    <row r="249" spans="1:46" x14ac:dyDescent="0.25">
      <c r="J249" s="564"/>
      <c r="K249" s="564"/>
      <c r="L249" s="564"/>
      <c r="M249" s="564"/>
      <c r="N249" s="564"/>
      <c r="O249" s="143"/>
      <c r="P249" s="143"/>
      <c r="Q249" s="143"/>
      <c r="R249" s="143"/>
      <c r="S249" s="143"/>
      <c r="T249" s="143"/>
      <c r="U249" s="143"/>
      <c r="V249" s="143"/>
      <c r="W249" s="143"/>
      <c r="X249" s="143"/>
      <c r="Y249" s="143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43"/>
      <c r="AJ249" s="143"/>
      <c r="AK249" s="143"/>
      <c r="AL249" s="143"/>
      <c r="AM249" s="143"/>
      <c r="AN249" s="143"/>
      <c r="AO249" s="143"/>
      <c r="AP249" s="143"/>
      <c r="AQ249" s="143"/>
      <c r="AR249" s="143"/>
      <c r="AS249" s="143"/>
      <c r="AT249" s="143"/>
    </row>
    <row r="250" spans="1:46" x14ac:dyDescent="0.25">
      <c r="J250" s="564"/>
      <c r="K250" s="564"/>
      <c r="L250" s="564"/>
      <c r="M250" s="564"/>
      <c r="N250" s="564"/>
      <c r="O250" s="143"/>
      <c r="P250" s="143"/>
      <c r="Q250" s="143"/>
      <c r="R250" s="143"/>
      <c r="S250" s="143"/>
      <c r="T250" s="143"/>
      <c r="U250" s="143"/>
      <c r="V250" s="143"/>
      <c r="W250" s="143"/>
      <c r="X250" s="143"/>
      <c r="Y250" s="143"/>
      <c r="Z250" s="143"/>
      <c r="AA250" s="143"/>
      <c r="AB250" s="143"/>
      <c r="AC250" s="143"/>
      <c r="AD250" s="143"/>
      <c r="AE250" s="143"/>
      <c r="AF250" s="143"/>
      <c r="AG250" s="143"/>
      <c r="AH250" s="143"/>
      <c r="AI250" s="143"/>
      <c r="AJ250" s="143"/>
      <c r="AK250" s="143"/>
      <c r="AL250" s="143"/>
      <c r="AM250" s="143"/>
      <c r="AN250" s="143"/>
      <c r="AO250" s="143"/>
      <c r="AP250" s="143"/>
      <c r="AQ250" s="143"/>
      <c r="AR250" s="143"/>
      <c r="AS250" s="143"/>
      <c r="AT250" s="143"/>
    </row>
    <row r="251" spans="1:46" x14ac:dyDescent="0.25">
      <c r="J251" s="564"/>
      <c r="K251" s="564"/>
      <c r="L251" s="564"/>
      <c r="M251" s="564"/>
      <c r="N251" s="564"/>
      <c r="O251" s="143"/>
      <c r="P251" s="143"/>
      <c r="Q251" s="143"/>
      <c r="R251" s="143"/>
      <c r="S251" s="143"/>
      <c r="T251" s="143"/>
      <c r="U251" s="143"/>
      <c r="V251" s="143"/>
      <c r="W251" s="143"/>
      <c r="X251" s="143"/>
      <c r="Y251" s="143"/>
      <c r="Z251" s="143"/>
      <c r="AA251" s="143"/>
      <c r="AB251" s="143"/>
      <c r="AC251" s="143"/>
      <c r="AD251" s="143"/>
      <c r="AE251" s="143"/>
      <c r="AF251" s="143"/>
      <c r="AG251" s="143"/>
      <c r="AH251" s="143"/>
      <c r="AI251" s="143"/>
      <c r="AJ251" s="143"/>
      <c r="AK251" s="143"/>
      <c r="AL251" s="143"/>
      <c r="AM251" s="143"/>
      <c r="AN251" s="143"/>
      <c r="AO251" s="143"/>
      <c r="AP251" s="143"/>
      <c r="AQ251" s="143"/>
      <c r="AR251" s="143"/>
      <c r="AS251" s="143"/>
      <c r="AT251" s="143"/>
    </row>
    <row r="252" spans="1:46" x14ac:dyDescent="0.25">
      <c r="J252" s="564"/>
      <c r="K252" s="564"/>
      <c r="L252" s="564"/>
      <c r="M252" s="564"/>
      <c r="N252" s="564"/>
      <c r="O252" s="143"/>
      <c r="P252" s="143"/>
      <c r="Q252" s="143"/>
      <c r="R252" s="143"/>
      <c r="S252" s="143"/>
      <c r="T252" s="143"/>
      <c r="U252" s="143"/>
      <c r="V252" s="143"/>
      <c r="W252" s="143"/>
      <c r="X252" s="143"/>
      <c r="Y252" s="143"/>
      <c r="Z252" s="143"/>
      <c r="AA252" s="143"/>
      <c r="AB252" s="143"/>
      <c r="AC252" s="143"/>
      <c r="AD252" s="143"/>
      <c r="AE252" s="143"/>
      <c r="AF252" s="143"/>
      <c r="AG252" s="143"/>
      <c r="AH252" s="143"/>
      <c r="AI252" s="143"/>
      <c r="AJ252" s="143"/>
      <c r="AK252" s="143"/>
      <c r="AL252" s="143"/>
      <c r="AM252" s="143"/>
      <c r="AN252" s="143"/>
      <c r="AO252" s="143"/>
      <c r="AP252" s="143"/>
      <c r="AQ252" s="143"/>
      <c r="AR252" s="143"/>
      <c r="AS252" s="143"/>
      <c r="AT252" s="143"/>
    </row>
    <row r="253" spans="1:46" x14ac:dyDescent="0.25">
      <c r="J253" s="564"/>
      <c r="K253" s="564"/>
      <c r="L253" s="564"/>
      <c r="M253" s="564"/>
      <c r="N253" s="564"/>
      <c r="O253" s="143"/>
      <c r="P253" s="143"/>
      <c r="Q253" s="143"/>
      <c r="R253" s="143"/>
      <c r="S253" s="143"/>
      <c r="T253" s="143"/>
      <c r="U253" s="143"/>
      <c r="V253" s="143"/>
      <c r="W253" s="143"/>
      <c r="X253" s="143"/>
      <c r="Y253" s="143"/>
      <c r="Z253" s="143"/>
      <c r="AA253" s="143"/>
      <c r="AB253" s="143"/>
      <c r="AC253" s="143"/>
      <c r="AD253" s="143"/>
      <c r="AE253" s="143"/>
      <c r="AF253" s="143"/>
      <c r="AG253" s="143"/>
      <c r="AH253" s="143"/>
      <c r="AI253" s="143"/>
      <c r="AJ253" s="143"/>
      <c r="AK253" s="143"/>
      <c r="AL253" s="143"/>
      <c r="AM253" s="143"/>
      <c r="AN253" s="143"/>
      <c r="AO253" s="143"/>
      <c r="AP253" s="143"/>
      <c r="AQ253" s="143"/>
      <c r="AR253" s="143"/>
      <c r="AS253" s="143"/>
      <c r="AT253" s="143"/>
    </row>
    <row r="254" spans="1:46" x14ac:dyDescent="0.25">
      <c r="J254" s="564"/>
      <c r="K254" s="564"/>
      <c r="L254" s="564"/>
      <c r="M254" s="564"/>
      <c r="N254" s="564"/>
      <c r="O254" s="143"/>
      <c r="P254" s="143"/>
      <c r="Q254" s="143"/>
      <c r="R254" s="143"/>
      <c r="S254" s="143"/>
      <c r="T254" s="143"/>
      <c r="U254" s="143"/>
      <c r="V254" s="143"/>
      <c r="W254" s="143"/>
      <c r="X254" s="143"/>
      <c r="Y254" s="143"/>
      <c r="Z254" s="143"/>
      <c r="AA254" s="143"/>
      <c r="AB254" s="143"/>
      <c r="AC254" s="143"/>
      <c r="AD254" s="143"/>
      <c r="AE254" s="143"/>
      <c r="AF254" s="143"/>
      <c r="AG254" s="143"/>
      <c r="AH254" s="143"/>
      <c r="AI254" s="143"/>
      <c r="AJ254" s="143"/>
      <c r="AK254" s="143"/>
      <c r="AL254" s="143"/>
      <c r="AM254" s="143"/>
      <c r="AN254" s="143"/>
      <c r="AO254" s="143"/>
      <c r="AP254" s="143"/>
      <c r="AQ254" s="143"/>
      <c r="AR254" s="143"/>
      <c r="AS254" s="143"/>
      <c r="AT254" s="143"/>
    </row>
    <row r="255" spans="1:46" x14ac:dyDescent="0.25">
      <c r="J255" s="564"/>
      <c r="K255" s="564"/>
      <c r="L255" s="564"/>
      <c r="M255" s="564"/>
      <c r="N255" s="564"/>
      <c r="O255" s="143"/>
      <c r="P255" s="143"/>
      <c r="Q255" s="143"/>
      <c r="R255" s="143"/>
      <c r="S255" s="143"/>
      <c r="T255" s="143"/>
      <c r="U255" s="143"/>
      <c r="V255" s="143"/>
      <c r="W255" s="143"/>
      <c r="X255" s="143"/>
      <c r="Y255" s="143"/>
      <c r="Z255" s="143"/>
      <c r="AA255" s="143"/>
      <c r="AB255" s="143"/>
      <c r="AC255" s="143"/>
      <c r="AD255" s="143"/>
      <c r="AE255" s="143"/>
      <c r="AF255" s="143"/>
      <c r="AG255" s="143"/>
      <c r="AH255" s="143"/>
      <c r="AI255" s="143"/>
      <c r="AJ255" s="143"/>
      <c r="AK255" s="143"/>
      <c r="AL255" s="143"/>
      <c r="AM255" s="143"/>
      <c r="AN255" s="143"/>
      <c r="AO255" s="143"/>
      <c r="AP255" s="143"/>
      <c r="AQ255" s="143"/>
      <c r="AR255" s="143"/>
      <c r="AS255" s="143"/>
      <c r="AT255" s="143"/>
    </row>
    <row r="256" spans="1:46" x14ac:dyDescent="0.25">
      <c r="J256" s="564"/>
      <c r="K256" s="564"/>
      <c r="L256" s="564"/>
      <c r="M256" s="564"/>
      <c r="N256" s="564"/>
      <c r="O256" s="143"/>
      <c r="P256" s="143"/>
      <c r="Q256" s="143"/>
      <c r="R256" s="143"/>
      <c r="S256" s="143"/>
      <c r="T256" s="143"/>
      <c r="U256" s="143"/>
      <c r="V256" s="143"/>
      <c r="W256" s="143"/>
      <c r="X256" s="143"/>
      <c r="Y256" s="143"/>
      <c r="Z256" s="143"/>
      <c r="AA256" s="143"/>
      <c r="AB256" s="143"/>
      <c r="AC256" s="143"/>
      <c r="AD256" s="143"/>
      <c r="AE256" s="143"/>
      <c r="AF256" s="143"/>
      <c r="AG256" s="143"/>
      <c r="AH256" s="143"/>
      <c r="AI256" s="143"/>
      <c r="AJ256" s="143"/>
      <c r="AK256" s="143"/>
      <c r="AL256" s="143"/>
      <c r="AM256" s="143"/>
      <c r="AN256" s="143"/>
      <c r="AO256" s="143"/>
      <c r="AP256" s="143"/>
      <c r="AQ256" s="143"/>
      <c r="AR256" s="143"/>
      <c r="AS256" s="143"/>
      <c r="AT256" s="143"/>
    </row>
    <row r="257" spans="10:46" x14ac:dyDescent="0.25">
      <c r="J257" s="564"/>
      <c r="K257" s="564"/>
      <c r="L257" s="564"/>
      <c r="M257" s="564"/>
      <c r="N257" s="564"/>
      <c r="O257" s="143"/>
      <c r="P257" s="143"/>
      <c r="Q257" s="143"/>
      <c r="R257" s="143"/>
      <c r="S257" s="143"/>
      <c r="T257" s="143"/>
      <c r="U257" s="143"/>
      <c r="V257" s="143"/>
      <c r="W257" s="143"/>
      <c r="X257" s="143"/>
      <c r="Y257" s="143"/>
      <c r="Z257" s="143"/>
      <c r="AA257" s="143"/>
      <c r="AB257" s="143"/>
      <c r="AC257" s="143"/>
      <c r="AD257" s="143"/>
      <c r="AE257" s="143"/>
      <c r="AF257" s="143"/>
      <c r="AG257" s="143"/>
      <c r="AH257" s="143"/>
      <c r="AI257" s="143"/>
      <c r="AJ257" s="143"/>
      <c r="AK257" s="143"/>
      <c r="AL257" s="143"/>
      <c r="AM257" s="143"/>
      <c r="AN257" s="143"/>
      <c r="AO257" s="143"/>
      <c r="AP257" s="143"/>
      <c r="AQ257" s="143"/>
      <c r="AR257" s="143"/>
      <c r="AS257" s="143"/>
      <c r="AT257" s="143"/>
    </row>
    <row r="258" spans="10:46" x14ac:dyDescent="0.25">
      <c r="J258" s="564"/>
      <c r="K258" s="564"/>
      <c r="L258" s="564"/>
      <c r="M258" s="564"/>
      <c r="N258" s="564"/>
      <c r="O258" s="143"/>
      <c r="P258" s="143"/>
      <c r="Q258" s="143"/>
      <c r="R258" s="143"/>
      <c r="S258" s="143"/>
      <c r="T258" s="143"/>
      <c r="U258" s="143"/>
      <c r="V258" s="143"/>
      <c r="W258" s="143"/>
      <c r="X258" s="143"/>
      <c r="Y258" s="143"/>
      <c r="Z258" s="143"/>
      <c r="AA258" s="143"/>
      <c r="AB258" s="143"/>
      <c r="AC258" s="143"/>
      <c r="AD258" s="143"/>
      <c r="AE258" s="143"/>
      <c r="AF258" s="143"/>
      <c r="AG258" s="143"/>
      <c r="AH258" s="143"/>
      <c r="AI258" s="143"/>
      <c r="AJ258" s="143"/>
      <c r="AK258" s="143"/>
      <c r="AL258" s="143"/>
      <c r="AM258" s="143"/>
      <c r="AN258" s="143"/>
      <c r="AO258" s="143"/>
      <c r="AP258" s="143"/>
      <c r="AQ258" s="143"/>
      <c r="AR258" s="143"/>
      <c r="AS258" s="143"/>
      <c r="AT258" s="143"/>
    </row>
    <row r="259" spans="10:46" x14ac:dyDescent="0.25">
      <c r="J259" s="564"/>
      <c r="K259" s="564"/>
      <c r="L259" s="564"/>
      <c r="M259" s="564"/>
      <c r="N259" s="564"/>
      <c r="O259" s="143"/>
      <c r="P259" s="143"/>
      <c r="Q259" s="143"/>
      <c r="R259" s="143"/>
      <c r="S259" s="143"/>
      <c r="T259" s="143"/>
      <c r="U259" s="143"/>
      <c r="V259" s="143"/>
      <c r="W259" s="143"/>
      <c r="X259" s="143"/>
      <c r="Y259" s="143"/>
      <c r="Z259" s="143"/>
      <c r="AA259" s="143"/>
      <c r="AB259" s="143"/>
      <c r="AC259" s="143"/>
      <c r="AD259" s="143"/>
      <c r="AE259" s="143"/>
      <c r="AF259" s="143"/>
      <c r="AG259" s="143"/>
      <c r="AH259" s="143"/>
      <c r="AI259" s="143"/>
      <c r="AJ259" s="143"/>
      <c r="AK259" s="143"/>
      <c r="AL259" s="143"/>
      <c r="AM259" s="143"/>
      <c r="AN259" s="143"/>
      <c r="AO259" s="143"/>
      <c r="AP259" s="143"/>
      <c r="AQ259" s="143"/>
      <c r="AR259" s="143"/>
      <c r="AS259" s="143"/>
      <c r="AT259" s="143"/>
    </row>
    <row r="260" spans="10:46" x14ac:dyDescent="0.25">
      <c r="J260" s="564"/>
      <c r="K260" s="564"/>
      <c r="L260" s="564"/>
      <c r="M260" s="564"/>
      <c r="N260" s="564"/>
      <c r="O260" s="143"/>
      <c r="P260" s="143"/>
      <c r="Q260" s="143"/>
      <c r="R260" s="143"/>
      <c r="S260" s="143"/>
      <c r="T260" s="143"/>
      <c r="U260" s="143"/>
      <c r="V260" s="143"/>
      <c r="W260" s="143"/>
      <c r="X260" s="143"/>
      <c r="Y260" s="143"/>
      <c r="Z260" s="143"/>
      <c r="AA260" s="143"/>
      <c r="AB260" s="143"/>
      <c r="AC260" s="143"/>
      <c r="AD260" s="143"/>
      <c r="AE260" s="143"/>
      <c r="AF260" s="143"/>
      <c r="AG260" s="143"/>
      <c r="AH260" s="143"/>
      <c r="AI260" s="143"/>
      <c r="AJ260" s="143"/>
      <c r="AK260" s="143"/>
      <c r="AL260" s="143"/>
      <c r="AM260" s="143"/>
      <c r="AN260" s="143"/>
      <c r="AO260" s="143"/>
      <c r="AP260" s="143"/>
      <c r="AQ260" s="143"/>
      <c r="AR260" s="143"/>
      <c r="AS260" s="143"/>
      <c r="AT260" s="143"/>
    </row>
    <row r="261" spans="10:46" x14ac:dyDescent="0.25">
      <c r="J261" s="564"/>
      <c r="K261" s="564"/>
      <c r="L261" s="564"/>
      <c r="M261" s="564"/>
      <c r="N261" s="564"/>
      <c r="O261" s="143"/>
      <c r="P261" s="143"/>
      <c r="Q261" s="143"/>
      <c r="R261" s="143"/>
      <c r="S261" s="143"/>
      <c r="T261" s="143"/>
      <c r="U261" s="143"/>
      <c r="V261" s="143"/>
      <c r="W261" s="143"/>
      <c r="X261" s="143"/>
      <c r="Y261" s="143"/>
      <c r="Z261" s="143"/>
      <c r="AA261" s="143"/>
      <c r="AB261" s="143"/>
      <c r="AC261" s="143"/>
      <c r="AD261" s="143"/>
      <c r="AE261" s="143"/>
      <c r="AF261" s="143"/>
      <c r="AG261" s="143"/>
      <c r="AH261" s="143"/>
      <c r="AI261" s="143"/>
      <c r="AJ261" s="143"/>
      <c r="AK261" s="143"/>
      <c r="AL261" s="143"/>
      <c r="AM261" s="143"/>
      <c r="AN261" s="143"/>
      <c r="AO261" s="143"/>
      <c r="AP261" s="143"/>
      <c r="AQ261" s="143"/>
      <c r="AR261" s="143"/>
      <c r="AS261" s="143"/>
      <c r="AT261" s="143"/>
    </row>
    <row r="262" spans="10:46" x14ac:dyDescent="0.25">
      <c r="J262" s="564"/>
      <c r="K262" s="564"/>
      <c r="L262" s="564"/>
      <c r="M262" s="564"/>
      <c r="N262" s="564"/>
      <c r="O262" s="143"/>
      <c r="P262" s="143"/>
      <c r="Q262" s="143"/>
      <c r="R262" s="143"/>
      <c r="S262" s="143"/>
      <c r="T262" s="143"/>
      <c r="U262" s="143"/>
      <c r="V262" s="143"/>
      <c r="W262" s="143"/>
      <c r="X262" s="143"/>
      <c r="Y262" s="143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43"/>
      <c r="AJ262" s="143"/>
      <c r="AK262" s="143"/>
      <c r="AL262" s="143"/>
      <c r="AM262" s="143"/>
      <c r="AN262" s="143"/>
      <c r="AO262" s="143"/>
      <c r="AP262" s="143"/>
      <c r="AQ262" s="143"/>
      <c r="AR262" s="143"/>
      <c r="AS262" s="143"/>
      <c r="AT262" s="143"/>
    </row>
    <row r="263" spans="10:46" x14ac:dyDescent="0.25">
      <c r="J263" s="564"/>
      <c r="K263" s="564"/>
      <c r="L263" s="564"/>
      <c r="M263" s="564"/>
      <c r="N263" s="564"/>
      <c r="O263" s="143"/>
      <c r="P263" s="143"/>
      <c r="Q263" s="143"/>
      <c r="R263" s="143"/>
      <c r="S263" s="143"/>
      <c r="T263" s="143"/>
      <c r="U263" s="143"/>
      <c r="V263" s="143"/>
      <c r="W263" s="143"/>
      <c r="X263" s="143"/>
      <c r="Y263" s="143"/>
      <c r="Z263" s="143"/>
      <c r="AA263" s="143"/>
      <c r="AB263" s="143"/>
      <c r="AC263" s="143"/>
      <c r="AD263" s="143"/>
      <c r="AE263" s="143"/>
      <c r="AF263" s="143"/>
      <c r="AG263" s="143"/>
      <c r="AH263" s="143"/>
      <c r="AI263" s="143"/>
      <c r="AJ263" s="143"/>
      <c r="AK263" s="143"/>
      <c r="AL263" s="143"/>
      <c r="AM263" s="143"/>
      <c r="AN263" s="143"/>
      <c r="AO263" s="143"/>
      <c r="AP263" s="143"/>
      <c r="AQ263" s="143"/>
      <c r="AR263" s="143"/>
      <c r="AS263" s="143"/>
      <c r="AT263" s="143"/>
    </row>
    <row r="264" spans="10:46" x14ac:dyDescent="0.25">
      <c r="J264" s="564"/>
      <c r="K264" s="564"/>
      <c r="L264" s="564"/>
      <c r="M264" s="564"/>
      <c r="N264" s="564"/>
      <c r="O264" s="143"/>
      <c r="P264" s="143"/>
      <c r="Q264" s="143"/>
      <c r="R264" s="143"/>
      <c r="S264" s="143"/>
      <c r="T264" s="143"/>
      <c r="U264" s="143"/>
      <c r="V264" s="143"/>
      <c r="W264" s="143"/>
      <c r="X264" s="143"/>
      <c r="Y264" s="143"/>
      <c r="Z264" s="143"/>
      <c r="AA264" s="143"/>
      <c r="AB264" s="143"/>
      <c r="AC264" s="143"/>
      <c r="AD264" s="143"/>
      <c r="AE264" s="143"/>
      <c r="AF264" s="143"/>
      <c r="AG264" s="143"/>
      <c r="AH264" s="143"/>
      <c r="AI264" s="143"/>
      <c r="AJ264" s="143"/>
      <c r="AK264" s="143"/>
      <c r="AL264" s="143"/>
      <c r="AM264" s="143"/>
      <c r="AN264" s="143"/>
      <c r="AO264" s="143"/>
      <c r="AP264" s="143"/>
      <c r="AQ264" s="143"/>
      <c r="AR264" s="143"/>
      <c r="AS264" s="143"/>
      <c r="AT264" s="143"/>
    </row>
    <row r="265" spans="10:46" x14ac:dyDescent="0.25">
      <c r="J265" s="564"/>
      <c r="K265" s="564"/>
      <c r="L265" s="564"/>
      <c r="M265" s="564"/>
      <c r="N265" s="564"/>
      <c r="O265" s="143"/>
      <c r="P265" s="143"/>
      <c r="Q265" s="143"/>
      <c r="R265" s="143"/>
      <c r="S265" s="143"/>
      <c r="T265" s="143"/>
      <c r="U265" s="143"/>
      <c r="V265" s="143"/>
      <c r="W265" s="143"/>
      <c r="X265" s="143"/>
      <c r="Y265" s="143"/>
      <c r="Z265" s="143"/>
      <c r="AA265" s="143"/>
      <c r="AB265" s="143"/>
      <c r="AC265" s="143"/>
      <c r="AD265" s="143"/>
      <c r="AE265" s="143"/>
      <c r="AF265" s="143"/>
      <c r="AG265" s="143"/>
      <c r="AH265" s="143"/>
      <c r="AI265" s="143"/>
      <c r="AJ265" s="143"/>
      <c r="AK265" s="143"/>
      <c r="AL265" s="143"/>
      <c r="AM265" s="143"/>
      <c r="AN265" s="143"/>
      <c r="AO265" s="143"/>
      <c r="AP265" s="143"/>
      <c r="AQ265" s="143"/>
      <c r="AR265" s="143"/>
      <c r="AS265" s="143"/>
      <c r="AT265" s="143"/>
    </row>
    <row r="266" spans="10:46" x14ac:dyDescent="0.25">
      <c r="J266" s="564"/>
      <c r="K266" s="564"/>
      <c r="L266" s="564"/>
      <c r="M266" s="564"/>
      <c r="N266" s="564"/>
      <c r="O266" s="143"/>
      <c r="P266" s="143"/>
      <c r="Q266" s="143"/>
      <c r="R266" s="143"/>
      <c r="S266" s="143"/>
      <c r="T266" s="143"/>
      <c r="U266" s="143"/>
      <c r="V266" s="143"/>
      <c r="W266" s="143"/>
      <c r="X266" s="143"/>
      <c r="Y266" s="143"/>
      <c r="Z266" s="143"/>
      <c r="AA266" s="143"/>
      <c r="AB266" s="143"/>
      <c r="AC266" s="143"/>
      <c r="AD266" s="143"/>
      <c r="AE266" s="143"/>
      <c r="AF266" s="143"/>
      <c r="AG266" s="143"/>
      <c r="AH266" s="143"/>
      <c r="AI266" s="143"/>
      <c r="AJ266" s="143"/>
      <c r="AK266" s="143"/>
      <c r="AL266" s="143"/>
      <c r="AM266" s="143"/>
      <c r="AN266" s="143"/>
      <c r="AO266" s="143"/>
      <c r="AP266" s="143"/>
      <c r="AQ266" s="143"/>
      <c r="AR266" s="143"/>
      <c r="AS266" s="143"/>
      <c r="AT266" s="143"/>
    </row>
    <row r="267" spans="10:46" x14ac:dyDescent="0.25">
      <c r="J267" s="564"/>
      <c r="K267" s="564"/>
      <c r="L267" s="564"/>
      <c r="M267" s="564"/>
      <c r="N267" s="564"/>
      <c r="O267" s="143"/>
      <c r="P267" s="143"/>
      <c r="Q267" s="143"/>
      <c r="R267" s="143"/>
      <c r="S267" s="143"/>
      <c r="T267" s="143"/>
      <c r="U267" s="143"/>
      <c r="V267" s="143"/>
      <c r="W267" s="143"/>
      <c r="X267" s="143"/>
      <c r="Y267" s="143"/>
      <c r="Z267" s="143"/>
      <c r="AA267" s="143"/>
      <c r="AB267" s="143"/>
      <c r="AC267" s="143"/>
      <c r="AD267" s="143"/>
      <c r="AE267" s="143"/>
      <c r="AF267" s="143"/>
      <c r="AG267" s="143"/>
      <c r="AH267" s="143"/>
      <c r="AI267" s="143"/>
      <c r="AJ267" s="143"/>
      <c r="AK267" s="143"/>
      <c r="AL267" s="143"/>
      <c r="AM267" s="143"/>
      <c r="AN267" s="143"/>
      <c r="AO267" s="143"/>
      <c r="AP267" s="143"/>
      <c r="AQ267" s="143"/>
      <c r="AR267" s="143"/>
      <c r="AS267" s="143"/>
      <c r="AT267" s="143"/>
    </row>
  </sheetData>
  <sheetProtection selectLockedCells="1"/>
  <mergeCells count="1">
    <mergeCell ref="AL1:AP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27" fitToWidth="2" orientation="landscape" r:id="rId1"/>
  <headerFooter alignWithMargins="0">
    <oddHeader>&amp;LCOUNTRY:        ESPAÑA</oddHeader>
    <oddFooter>&amp;R&amp;"Times,Normal"&amp;D</oddFooter>
  </headerFooter>
  <ignoredErrors>
    <ignoredError sqref="J2:U2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tabColor theme="5" tint="0.59999389629810485"/>
    <pageSetUpPr fitToPage="1"/>
  </sheetPr>
  <dimension ref="A1:AT244"/>
  <sheetViews>
    <sheetView zoomScale="85" zoomScaleNormal="85" zoomScaleSheetLayoutView="70" workbookViewId="0">
      <pane xSplit="7" ySplit="2" topLeftCell="H3" activePane="bottomRight" state="frozen"/>
      <selection activeCell="CJ41" sqref="CJ41"/>
      <selection pane="topRight" activeCell="CJ41" sqref="CJ41"/>
      <selection pane="bottomLeft" activeCell="CJ41" sqref="CJ41"/>
      <selection pane="bottomRight" activeCell="H3" sqref="H3"/>
    </sheetView>
  </sheetViews>
  <sheetFormatPr baseColWidth="10" defaultColWidth="9.140625" defaultRowHeight="15" outlineLevelCol="1" x14ac:dyDescent="0.25"/>
  <cols>
    <col min="1" max="1" width="12" style="137" customWidth="1"/>
    <col min="2" max="3" width="3" style="137" customWidth="1"/>
    <col min="4" max="6" width="2.28515625" style="137" customWidth="1"/>
    <col min="7" max="7" width="25.140625" style="148" customWidth="1"/>
    <col min="8" max="8" width="11" style="563" customWidth="1"/>
    <col min="9" max="9" width="37" style="563" customWidth="1"/>
    <col min="10" max="14" width="6.28515625" style="144" hidden="1" customWidth="1" outlineLevel="1"/>
    <col min="15" max="15" width="8.140625" style="144" bestFit="1" customWidth="1" collapsed="1"/>
    <col min="16" max="20" width="8.140625" style="141" bestFit="1" customWidth="1"/>
    <col min="21" max="21" width="8.140625" style="140" bestFit="1" customWidth="1" collapsed="1"/>
    <col min="22" max="26" width="8.140625" style="140" bestFit="1" customWidth="1"/>
    <col min="27" max="27" width="8.140625" style="140" bestFit="1" customWidth="1" collapsed="1"/>
    <col min="28" max="42" width="8.140625" style="140" bestFit="1" customWidth="1"/>
    <col min="43" max="46" width="8.140625" style="140" customWidth="1"/>
    <col min="47" max="16384" width="9.140625" style="140"/>
  </cols>
  <sheetData>
    <row r="1" spans="1:46" s="132" customFormat="1" ht="14.25" x14ac:dyDescent="0.2">
      <c r="A1" s="129" t="s">
        <v>611</v>
      </c>
      <c r="B1" s="129"/>
      <c r="C1" s="129"/>
      <c r="D1" s="130"/>
      <c r="E1" s="130"/>
      <c r="F1" s="130"/>
      <c r="G1" s="130"/>
      <c r="H1" s="562"/>
      <c r="I1" s="562"/>
      <c r="J1" s="100"/>
      <c r="K1" s="100"/>
      <c r="L1" s="100"/>
      <c r="O1" s="100"/>
      <c r="P1" s="100"/>
      <c r="Q1" s="100"/>
      <c r="R1" s="100"/>
      <c r="S1" s="100"/>
      <c r="T1" s="131"/>
      <c r="Y1" s="400"/>
      <c r="Z1" s="400"/>
      <c r="AA1" s="400"/>
      <c r="AB1" s="400"/>
      <c r="AC1" s="400"/>
      <c r="AD1" s="400"/>
      <c r="AE1" s="400"/>
      <c r="AF1" s="400"/>
      <c r="AG1" s="400"/>
      <c r="AH1" s="400"/>
      <c r="AI1" s="400"/>
      <c r="AJ1" s="400"/>
      <c r="AM1" s="612" t="s">
        <v>641</v>
      </c>
      <c r="AN1" s="612"/>
      <c r="AO1" s="612"/>
      <c r="AP1" s="612"/>
      <c r="AQ1" s="590"/>
      <c r="AR1" s="590"/>
      <c r="AS1" s="590"/>
      <c r="AT1" s="590"/>
    </row>
    <row r="2" spans="1:46" s="134" customFormat="1" ht="28.5" x14ac:dyDescent="0.2">
      <c r="A2" s="101" t="s">
        <v>190</v>
      </c>
      <c r="B2" s="101"/>
      <c r="C2" s="101"/>
      <c r="D2" s="102"/>
      <c r="E2" s="102"/>
      <c r="F2" s="102" t="s">
        <v>1</v>
      </c>
      <c r="G2" s="102"/>
      <c r="H2" s="480" t="s">
        <v>2</v>
      </c>
      <c r="I2" s="588" t="s">
        <v>0</v>
      </c>
      <c r="J2" s="93">
        <v>1985</v>
      </c>
      <c r="K2" s="93">
        <v>1986</v>
      </c>
      <c r="L2" s="93">
        <v>1987</v>
      </c>
      <c r="M2" s="93">
        <v>1988</v>
      </c>
      <c r="N2" s="93">
        <v>1989</v>
      </c>
      <c r="O2" s="93">
        <v>1990</v>
      </c>
      <c r="P2" s="93">
        <v>1991</v>
      </c>
      <c r="Q2" s="93">
        <v>1992</v>
      </c>
      <c r="R2" s="93">
        <v>1993</v>
      </c>
      <c r="S2" s="93">
        <v>1994</v>
      </c>
      <c r="T2" s="93">
        <v>1995</v>
      </c>
      <c r="U2" s="93">
        <v>1996</v>
      </c>
      <c r="V2" s="93">
        <v>1997</v>
      </c>
      <c r="W2" s="93">
        <v>1998</v>
      </c>
      <c r="X2" s="93">
        <v>1999</v>
      </c>
      <c r="Y2" s="93">
        <v>2000</v>
      </c>
      <c r="Z2" s="93">
        <v>2001</v>
      </c>
      <c r="AA2" s="93">
        <v>2002</v>
      </c>
      <c r="AB2" s="93">
        <v>2003</v>
      </c>
      <c r="AC2" s="93">
        <v>2004</v>
      </c>
      <c r="AD2" s="93">
        <v>2005</v>
      </c>
      <c r="AE2" s="93">
        <v>2006</v>
      </c>
      <c r="AF2" s="93">
        <v>2007</v>
      </c>
      <c r="AG2" s="93">
        <v>2008</v>
      </c>
      <c r="AH2" s="93">
        <v>2009</v>
      </c>
      <c r="AI2" s="93">
        <v>2010</v>
      </c>
      <c r="AJ2" s="93">
        <v>2011</v>
      </c>
      <c r="AK2" s="93">
        <v>2012</v>
      </c>
      <c r="AL2" s="93">
        <v>2013</v>
      </c>
      <c r="AM2" s="93">
        <v>2014</v>
      </c>
      <c r="AN2" s="93">
        <v>2015</v>
      </c>
      <c r="AO2" s="93">
        <v>2016</v>
      </c>
      <c r="AP2" s="93">
        <v>2017</v>
      </c>
      <c r="AQ2" s="93">
        <v>2018</v>
      </c>
      <c r="AR2" s="93">
        <v>2019</v>
      </c>
      <c r="AS2" s="93">
        <v>2020</v>
      </c>
      <c r="AT2" s="93">
        <v>2021</v>
      </c>
    </row>
    <row r="3" spans="1:46" x14ac:dyDescent="0.25">
      <c r="A3" s="148"/>
      <c r="B3" s="148"/>
      <c r="C3" s="148"/>
      <c r="D3" s="148"/>
      <c r="E3" s="148"/>
      <c r="F3" s="148"/>
      <c r="G3" s="142"/>
      <c r="H3" s="520"/>
      <c r="I3" s="251"/>
      <c r="P3" s="144"/>
      <c r="Q3" s="144"/>
      <c r="R3" s="144"/>
      <c r="S3" s="144"/>
      <c r="T3" s="144"/>
      <c r="U3" s="144"/>
      <c r="V3" s="144"/>
      <c r="W3" s="144"/>
      <c r="X3" s="144"/>
    </row>
    <row r="4" spans="1:46" x14ac:dyDescent="0.25">
      <c r="A4" s="176" t="s">
        <v>427</v>
      </c>
      <c r="B4" s="369" t="s">
        <v>426</v>
      </c>
      <c r="C4" s="175"/>
      <c r="D4" s="145"/>
      <c r="E4" s="145"/>
      <c r="F4" s="145"/>
      <c r="G4" s="146"/>
      <c r="H4" s="146"/>
      <c r="I4" s="277" t="s">
        <v>996</v>
      </c>
      <c r="J4" s="278">
        <f t="shared" ref="J4:AI4" si="0">J6+J33+J47+J55+J82+J141+J179+J181+J183</f>
        <v>0</v>
      </c>
      <c r="K4" s="278">
        <f t="shared" si="0"/>
        <v>0</v>
      </c>
      <c r="L4" s="278">
        <f t="shared" si="0"/>
        <v>0</v>
      </c>
      <c r="M4" s="278">
        <f t="shared" si="0"/>
        <v>0</v>
      </c>
      <c r="N4" s="278">
        <f t="shared" si="0"/>
        <v>0</v>
      </c>
      <c r="O4" s="278">
        <f>O6+O33+O47+O55+O82+O141+O179+O181+O183</f>
        <v>24454.498178546084</v>
      </c>
      <c r="P4" s="278">
        <f>P6+P33+P47+P55+P82+P141+P179+P181+P183</f>
        <v>24846.288124638362</v>
      </c>
      <c r="Q4" s="278">
        <f t="shared" si="0"/>
        <v>20358.628329636587</v>
      </c>
      <c r="R4" s="278">
        <f t="shared" si="0"/>
        <v>21334.059436103675</v>
      </c>
      <c r="S4" s="278">
        <f t="shared" si="0"/>
        <v>19975.709751016013</v>
      </c>
      <c r="T4" s="278">
        <f t="shared" si="0"/>
        <v>16624.805552035908</v>
      </c>
      <c r="U4" s="278">
        <f t="shared" si="0"/>
        <v>27798.40603757689</v>
      </c>
      <c r="V4" s="278">
        <f t="shared" si="0"/>
        <v>26799.34392731178</v>
      </c>
      <c r="W4" s="278">
        <f t="shared" si="0"/>
        <v>28600.693206987995</v>
      </c>
      <c r="X4" s="278">
        <f t="shared" si="0"/>
        <v>23988.626180506122</v>
      </c>
      <c r="Y4" s="278">
        <f t="shared" si="0"/>
        <v>30220.612302178637</v>
      </c>
      <c r="Z4" s="278">
        <f t="shared" si="0"/>
        <v>26744.978525066792</v>
      </c>
      <c r="AA4" s="278">
        <f t="shared" si="0"/>
        <v>28449.808492151224</v>
      </c>
      <c r="AB4" s="278">
        <f t="shared" si="0"/>
        <v>28956.494322582919</v>
      </c>
      <c r="AC4" s="278">
        <f t="shared" si="0"/>
        <v>31644.102967786024</v>
      </c>
      <c r="AD4" s="278">
        <f t="shared" si="0"/>
        <v>20859.748202340674</v>
      </c>
      <c r="AE4" s="278">
        <f t="shared" si="0"/>
        <v>25421.179458928887</v>
      </c>
      <c r="AF4" s="278">
        <f>AF6+AF33+AF47+AF55+AF82+AF141+AF179+AF181+AF183</f>
        <v>29802.159263627305</v>
      </c>
      <c r="AG4" s="278">
        <f t="shared" si="0"/>
        <v>29721.479737205365</v>
      </c>
      <c r="AH4" s="278">
        <f t="shared" si="0"/>
        <v>24382.853701992848</v>
      </c>
      <c r="AI4" s="278">
        <f t="shared" si="0"/>
        <v>26180.216653685093</v>
      </c>
      <c r="AJ4" s="278">
        <f t="shared" ref="AJ4:AO4" si="1">AJ6+AJ33+AJ47+AJ55+AJ82+AJ141+AJ179+AJ181+AJ183</f>
        <v>29151.541709317313</v>
      </c>
      <c r="AK4" s="278">
        <f t="shared" si="1"/>
        <v>23967.905808367395</v>
      </c>
      <c r="AL4" s="278">
        <f t="shared" si="1"/>
        <v>33225.752579259497</v>
      </c>
      <c r="AM4" s="278">
        <f t="shared" si="1"/>
        <v>27763.01443893816</v>
      </c>
      <c r="AN4" s="278">
        <f t="shared" si="1"/>
        <v>27843.389891641298</v>
      </c>
      <c r="AO4" s="278">
        <f t="shared" si="1"/>
        <v>31001.340275843791</v>
      </c>
      <c r="AP4" s="278">
        <f t="shared" ref="AP4:AQ4" si="2">AP6+AP33+AP47+AP55+AP82+AP141+AP179+AP181+AP183</f>
        <v>24166.403570178154</v>
      </c>
      <c r="AQ4" s="278">
        <f t="shared" si="2"/>
        <v>32227.878151526398</v>
      </c>
      <c r="AR4" s="278">
        <f t="shared" ref="AR4:AS4" si="3">AR6+AR33+AR47+AR55+AR82+AR141+AR179+AR181+AR183</f>
        <v>27055.482405040748</v>
      </c>
      <c r="AS4" s="278">
        <f t="shared" si="3"/>
        <v>33526.846675028646</v>
      </c>
      <c r="AT4" s="278">
        <f t="shared" ref="AT4" si="4">AT6+AT33+AT47+AT55+AT82+AT141+AT179+AT181+AT183</f>
        <v>32538.470766432667</v>
      </c>
    </row>
    <row r="5" spans="1:46" x14ac:dyDescent="0.25">
      <c r="A5" s="279"/>
      <c r="B5" s="279"/>
      <c r="C5" s="279"/>
      <c r="D5" s="279"/>
      <c r="E5" s="279"/>
      <c r="F5" s="279"/>
      <c r="G5" s="279"/>
      <c r="H5" s="279"/>
      <c r="I5" s="280"/>
      <c r="J5" s="281"/>
      <c r="K5" s="281"/>
      <c r="L5" s="281"/>
      <c r="M5" s="281"/>
      <c r="N5" s="281"/>
      <c r="O5" s="281"/>
      <c r="P5" s="281"/>
      <c r="Q5" s="281"/>
      <c r="R5" s="281"/>
      <c r="S5" s="281"/>
      <c r="T5" s="281"/>
      <c r="U5" s="281"/>
      <c r="V5" s="281"/>
      <c r="W5" s="281"/>
      <c r="X5" s="281"/>
      <c r="Y5" s="281"/>
      <c r="Z5" s="281"/>
      <c r="AA5" s="281"/>
      <c r="AB5" s="281"/>
      <c r="AC5" s="281"/>
      <c r="AD5" s="281"/>
      <c r="AE5" s="281"/>
      <c r="AF5" s="281"/>
      <c r="AG5" s="281"/>
      <c r="AH5" s="281"/>
      <c r="AI5" s="281"/>
      <c r="AJ5" s="281"/>
      <c r="AK5" s="281"/>
      <c r="AL5" s="281"/>
      <c r="AM5" s="281"/>
      <c r="AN5" s="281"/>
      <c r="AO5" s="281"/>
      <c r="AP5" s="281"/>
      <c r="AQ5" s="281"/>
      <c r="AR5" s="281"/>
      <c r="AS5" s="281"/>
      <c r="AT5" s="281"/>
    </row>
    <row r="6" spans="1:46" x14ac:dyDescent="0.25">
      <c r="A6" s="287" t="s">
        <v>191</v>
      </c>
      <c r="B6" s="287"/>
      <c r="C6" s="288"/>
      <c r="D6" s="288" t="s">
        <v>219</v>
      </c>
      <c r="E6" s="288"/>
      <c r="F6" s="288"/>
      <c r="G6" s="287"/>
      <c r="H6" s="287"/>
      <c r="I6" s="289" t="s">
        <v>665</v>
      </c>
      <c r="J6" s="290">
        <f t="shared" ref="J6:AI6" si="5">SUM(J8:J31)</f>
        <v>0</v>
      </c>
      <c r="K6" s="290">
        <f t="shared" si="5"/>
        <v>0</v>
      </c>
      <c r="L6" s="290">
        <f t="shared" si="5"/>
        <v>0</v>
      </c>
      <c r="M6" s="290">
        <f t="shared" si="5"/>
        <v>0</v>
      </c>
      <c r="N6" s="290">
        <f t="shared" si="5"/>
        <v>0</v>
      </c>
      <c r="O6" s="290">
        <f t="shared" si="5"/>
        <v>18891.465475912551</v>
      </c>
      <c r="P6" s="290">
        <f t="shared" si="5"/>
        <v>19604.527731123064</v>
      </c>
      <c r="Q6" s="290">
        <f t="shared" si="5"/>
        <v>14948.258334957731</v>
      </c>
      <c r="R6" s="290">
        <f t="shared" si="5"/>
        <v>16191.276906043684</v>
      </c>
      <c r="S6" s="290">
        <f t="shared" si="5"/>
        <v>15180.737831442657</v>
      </c>
      <c r="T6" s="290">
        <f t="shared" si="5"/>
        <v>12395.423658973583</v>
      </c>
      <c r="U6" s="290">
        <f t="shared" si="5"/>
        <v>22630.463532125203</v>
      </c>
      <c r="V6" s="290">
        <f t="shared" si="5"/>
        <v>20914.870978554598</v>
      </c>
      <c r="W6" s="290">
        <f t="shared" si="5"/>
        <v>23521.624790662681</v>
      </c>
      <c r="X6" s="290">
        <f t="shared" si="5"/>
        <v>19056.526188931213</v>
      </c>
      <c r="Y6" s="290">
        <f t="shared" si="5"/>
        <v>24751.480782513747</v>
      </c>
      <c r="Z6" s="290">
        <f t="shared" si="5"/>
        <v>20568.535950164507</v>
      </c>
      <c r="AA6" s="290">
        <f t="shared" si="5"/>
        <v>22840.111520687926</v>
      </c>
      <c r="AB6" s="290">
        <f t="shared" si="5"/>
        <v>22375.540560724694</v>
      </c>
      <c r="AC6" s="290">
        <f t="shared" si="5"/>
        <v>25964.437903533137</v>
      </c>
      <c r="AD6" s="290">
        <f t="shared" si="5"/>
        <v>16178.220620428267</v>
      </c>
      <c r="AE6" s="290">
        <f t="shared" si="5"/>
        <v>19610.450145535251</v>
      </c>
      <c r="AF6" s="290">
        <f t="shared" si="5"/>
        <v>24538.111183253153</v>
      </c>
      <c r="AG6" s="290">
        <f t="shared" si="5"/>
        <v>24287.728414701549</v>
      </c>
      <c r="AH6" s="290">
        <f t="shared" si="5"/>
        <v>18798.275563342304</v>
      </c>
      <c r="AI6" s="290">
        <f t="shared" si="5"/>
        <v>20208.785725285547</v>
      </c>
      <c r="AJ6" s="290">
        <f t="shared" ref="AJ6:AO6" si="6">SUM(AJ8:AJ31)</f>
        <v>23020.850896156295</v>
      </c>
      <c r="AK6" s="290">
        <f t="shared" si="6"/>
        <v>19227.5769525986</v>
      </c>
      <c r="AL6" s="290">
        <f t="shared" si="6"/>
        <v>26422.473548941285</v>
      </c>
      <c r="AM6" s="290">
        <f t="shared" si="6"/>
        <v>22310.051194850148</v>
      </c>
      <c r="AN6" s="290">
        <f t="shared" si="6"/>
        <v>21733.24134835619</v>
      </c>
      <c r="AO6" s="290">
        <f t="shared" si="6"/>
        <v>24529.082092120869</v>
      </c>
      <c r="AP6" s="290">
        <f t="shared" ref="AP6:AQ6" si="7">SUM(AP8:AP31)</f>
        <v>18065.220822425224</v>
      </c>
      <c r="AQ6" s="290">
        <f t="shared" si="7"/>
        <v>24718.061172222595</v>
      </c>
      <c r="AR6" s="290">
        <f t="shared" ref="AR6:AS6" si="8">SUM(AR8:AR31)</f>
        <v>21199.491965789588</v>
      </c>
      <c r="AS6" s="290">
        <f t="shared" si="8"/>
        <v>26704.033564755206</v>
      </c>
      <c r="AT6" s="290">
        <f t="shared" ref="AT6" si="9">SUM(AT8:AT31)</f>
        <v>25609.902667876362</v>
      </c>
    </row>
    <row r="7" spans="1:46" x14ac:dyDescent="0.25">
      <c r="A7" s="292" t="s">
        <v>404</v>
      </c>
      <c r="B7" s="292"/>
      <c r="C7" s="293"/>
      <c r="D7" s="293"/>
      <c r="E7" s="293" t="s">
        <v>405</v>
      </c>
      <c r="F7" s="293"/>
      <c r="G7" s="292"/>
      <c r="H7" s="292"/>
      <c r="I7" s="289" t="s">
        <v>666</v>
      </c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95"/>
      <c r="Y7" s="295"/>
      <c r="Z7" s="295"/>
      <c r="AA7" s="295"/>
      <c r="AB7" s="295"/>
      <c r="AC7" s="295"/>
      <c r="AD7" s="295"/>
      <c r="AE7" s="295"/>
      <c r="AF7" s="295"/>
      <c r="AG7" s="295"/>
      <c r="AH7" s="295"/>
      <c r="AI7" s="295"/>
      <c r="AJ7" s="295"/>
      <c r="AK7" s="295"/>
      <c r="AL7" s="295"/>
      <c r="AM7" s="295"/>
      <c r="AN7" s="295"/>
      <c r="AO7" s="295"/>
      <c r="AP7" s="295"/>
      <c r="AQ7" s="295"/>
      <c r="AR7" s="295"/>
      <c r="AS7" s="295"/>
      <c r="AT7" s="295"/>
    </row>
    <row r="8" spans="1:46" x14ac:dyDescent="0.25">
      <c r="A8" s="284" t="s">
        <v>193</v>
      </c>
      <c r="B8" s="284"/>
      <c r="C8" s="284"/>
      <c r="D8" s="283"/>
      <c r="E8" s="283"/>
      <c r="F8" s="283" t="s">
        <v>49</v>
      </c>
      <c r="G8" s="284"/>
      <c r="H8" s="284"/>
      <c r="I8" s="297" t="s">
        <v>667</v>
      </c>
      <c r="J8" s="304"/>
      <c r="K8" s="304"/>
      <c r="L8" s="304"/>
      <c r="M8" s="304"/>
      <c r="N8" s="304"/>
      <c r="O8" s="304">
        <v>3641.760842700422</v>
      </c>
      <c r="P8" s="304">
        <v>4171.3625131539929</v>
      </c>
      <c r="Q8" s="304">
        <v>3324.3585684982745</v>
      </c>
      <c r="R8" s="304">
        <v>3793.9012121907081</v>
      </c>
      <c r="S8" s="304">
        <v>3282.2775708143045</v>
      </c>
      <c r="T8" s="304">
        <v>2394.5355305442808</v>
      </c>
      <c r="U8" s="304">
        <v>4608.2880067838223</v>
      </c>
      <c r="V8" s="304">
        <v>3567.5598582417574</v>
      </c>
      <c r="W8" s="304">
        <v>4147.3982290821932</v>
      </c>
      <c r="X8" s="304">
        <v>4029.0644977983243</v>
      </c>
      <c r="Y8" s="304">
        <v>5564.2809862386139</v>
      </c>
      <c r="Z8" s="304">
        <v>3820.3916833021631</v>
      </c>
      <c r="AA8" s="304">
        <v>5204.7028960445123</v>
      </c>
      <c r="AB8" s="304">
        <v>4591.9018054900625</v>
      </c>
      <c r="AC8" s="304">
        <v>5406.9814498171463</v>
      </c>
      <c r="AD8" s="304">
        <v>3071.9666446643987</v>
      </c>
      <c r="AE8" s="304">
        <v>4212.4402086945538</v>
      </c>
      <c r="AF8" s="304">
        <v>4910.3325958185242</v>
      </c>
      <c r="AG8" s="304">
        <v>5211.748867657403</v>
      </c>
      <c r="AH8" s="304">
        <v>3666.9692556386799</v>
      </c>
      <c r="AI8" s="304">
        <v>4532.5256344182344</v>
      </c>
      <c r="AJ8" s="304">
        <v>5246.244402228368</v>
      </c>
      <c r="AK8" s="304">
        <v>3959.4047545927492</v>
      </c>
      <c r="AL8" s="304">
        <v>5908.6311582134003</v>
      </c>
      <c r="AM8" s="304">
        <v>4938.0067730230685</v>
      </c>
      <c r="AN8" s="304">
        <v>4854.1744773739356</v>
      </c>
      <c r="AO8" s="304">
        <v>6006.3681666721086</v>
      </c>
      <c r="AP8" s="304">
        <v>3681.0678765646871</v>
      </c>
      <c r="AQ8" s="304">
        <v>6092.3580560244636</v>
      </c>
      <c r="AR8" s="304">
        <v>4423.8585322105928</v>
      </c>
      <c r="AS8" s="304">
        <v>5963.749648069499</v>
      </c>
      <c r="AT8" s="304">
        <v>6271.2399828845555</v>
      </c>
    </row>
    <row r="9" spans="1:46" x14ac:dyDescent="0.25">
      <c r="A9" s="292" t="s">
        <v>194</v>
      </c>
      <c r="B9" s="284"/>
      <c r="C9" s="284"/>
      <c r="D9" s="283"/>
      <c r="E9" s="283"/>
      <c r="F9" s="284"/>
      <c r="G9" s="143" t="s">
        <v>192</v>
      </c>
      <c r="H9" s="143"/>
      <c r="I9" s="305" t="s">
        <v>668</v>
      </c>
      <c r="J9" s="295"/>
      <c r="K9" s="295"/>
      <c r="L9" s="295"/>
      <c r="M9" s="295"/>
      <c r="N9" s="295"/>
      <c r="O9" s="295"/>
      <c r="P9" s="295"/>
      <c r="Q9" s="295"/>
      <c r="R9" s="295"/>
      <c r="S9" s="295"/>
      <c r="T9" s="295"/>
      <c r="U9" s="295"/>
      <c r="V9" s="295"/>
      <c r="W9" s="295"/>
      <c r="X9" s="295"/>
      <c r="Y9" s="295"/>
      <c r="Z9" s="295"/>
      <c r="AA9" s="295"/>
      <c r="AB9" s="295"/>
      <c r="AC9" s="295"/>
      <c r="AD9" s="295"/>
      <c r="AE9" s="295"/>
      <c r="AF9" s="295"/>
      <c r="AG9" s="295"/>
      <c r="AH9" s="295"/>
      <c r="AI9" s="295"/>
      <c r="AJ9" s="295"/>
      <c r="AK9" s="295"/>
      <c r="AL9" s="295"/>
      <c r="AM9" s="295"/>
      <c r="AN9" s="295"/>
      <c r="AO9" s="295"/>
      <c r="AP9" s="295"/>
      <c r="AQ9" s="295"/>
      <c r="AR9" s="295"/>
      <c r="AS9" s="295"/>
      <c r="AT9" s="295"/>
    </row>
    <row r="10" spans="1:46" x14ac:dyDescent="0.25">
      <c r="A10" s="284" t="s">
        <v>195</v>
      </c>
      <c r="B10" s="284"/>
      <c r="C10" s="284"/>
      <c r="D10" s="283"/>
      <c r="E10" s="283"/>
      <c r="F10" s="283"/>
      <c r="G10" s="307" t="s">
        <v>99</v>
      </c>
      <c r="H10" s="307"/>
      <c r="I10" s="289" t="s">
        <v>669</v>
      </c>
      <c r="J10" s="286"/>
      <c r="K10" s="286"/>
      <c r="L10" s="286"/>
      <c r="M10" s="286"/>
      <c r="N10" s="286"/>
      <c r="O10" s="286"/>
      <c r="P10" s="286"/>
      <c r="Q10" s="286"/>
      <c r="R10" s="286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6"/>
      <c r="AQ10" s="286"/>
      <c r="AR10" s="286"/>
      <c r="AS10" s="286"/>
      <c r="AT10" s="286"/>
    </row>
    <row r="11" spans="1:46" x14ac:dyDescent="0.25">
      <c r="A11" s="283" t="s">
        <v>536</v>
      </c>
      <c r="B11" s="283"/>
      <c r="C11" s="283"/>
      <c r="D11" s="283"/>
      <c r="E11" s="283"/>
      <c r="F11" s="283"/>
      <c r="G11" s="307" t="s">
        <v>357</v>
      </c>
      <c r="H11" s="307"/>
      <c r="I11" s="289" t="s">
        <v>670</v>
      </c>
      <c r="J11" s="295"/>
      <c r="K11" s="295"/>
      <c r="L11" s="295"/>
      <c r="M11" s="295"/>
      <c r="N11" s="295"/>
      <c r="O11" s="295"/>
      <c r="P11" s="295"/>
      <c r="Q11" s="295"/>
      <c r="R11" s="295"/>
      <c r="S11" s="295"/>
      <c r="T11" s="295"/>
      <c r="U11" s="295"/>
      <c r="V11" s="295"/>
      <c r="W11" s="295"/>
      <c r="X11" s="295"/>
      <c r="Y11" s="295"/>
      <c r="Z11" s="295"/>
      <c r="AA11" s="295"/>
      <c r="AB11" s="295"/>
      <c r="AC11" s="295"/>
      <c r="AD11" s="295"/>
      <c r="AE11" s="295"/>
      <c r="AF11" s="295"/>
      <c r="AG11" s="295"/>
      <c r="AH11" s="295"/>
      <c r="AI11" s="295"/>
      <c r="AJ11" s="295"/>
      <c r="AK11" s="295"/>
      <c r="AL11" s="295"/>
      <c r="AM11" s="295"/>
      <c r="AN11" s="295"/>
      <c r="AO11" s="295"/>
      <c r="AP11" s="295"/>
      <c r="AQ11" s="295"/>
      <c r="AR11" s="295"/>
      <c r="AS11" s="295"/>
      <c r="AT11" s="295"/>
    </row>
    <row r="12" spans="1:46" x14ac:dyDescent="0.25">
      <c r="A12" s="284" t="s">
        <v>196</v>
      </c>
      <c r="B12" s="284"/>
      <c r="C12" s="284"/>
      <c r="D12" s="283"/>
      <c r="E12" s="283"/>
      <c r="F12" s="283"/>
      <c r="G12" s="143" t="s">
        <v>50</v>
      </c>
      <c r="H12" s="143"/>
      <c r="I12" s="289" t="s">
        <v>671</v>
      </c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  <c r="AT12" s="295"/>
    </row>
    <row r="13" spans="1:46" x14ac:dyDescent="0.25">
      <c r="A13" s="284" t="s">
        <v>92</v>
      </c>
      <c r="B13" s="284"/>
      <c r="C13" s="284"/>
      <c r="D13" s="283"/>
      <c r="E13" s="283"/>
      <c r="F13" s="283"/>
      <c r="G13" s="307" t="s">
        <v>206</v>
      </c>
      <c r="H13" s="307"/>
      <c r="I13" s="289" t="s">
        <v>672</v>
      </c>
      <c r="J13" s="286"/>
      <c r="K13" s="286"/>
      <c r="L13" s="286"/>
      <c r="M13" s="286"/>
      <c r="N13" s="286"/>
      <c r="O13" s="286"/>
      <c r="P13" s="286"/>
      <c r="Q13" s="286"/>
      <c r="R13" s="286"/>
      <c r="S13" s="286"/>
      <c r="T13" s="286"/>
      <c r="U13" s="286"/>
      <c r="V13" s="286"/>
      <c r="W13" s="286"/>
      <c r="X13" s="286"/>
      <c r="Y13" s="286"/>
      <c r="Z13" s="286"/>
      <c r="AA13" s="286"/>
      <c r="AB13" s="286"/>
      <c r="AC13" s="286"/>
      <c r="AD13" s="286"/>
      <c r="AE13" s="286"/>
      <c r="AF13" s="286"/>
      <c r="AG13" s="286"/>
      <c r="AH13" s="286"/>
      <c r="AI13" s="286"/>
      <c r="AJ13" s="286"/>
      <c r="AK13" s="286"/>
      <c r="AL13" s="286"/>
      <c r="AM13" s="286"/>
      <c r="AN13" s="286"/>
      <c r="AO13" s="286"/>
      <c r="AP13" s="286"/>
      <c r="AQ13" s="286"/>
      <c r="AR13" s="286"/>
      <c r="AS13" s="286"/>
      <c r="AT13" s="286"/>
    </row>
    <row r="14" spans="1:46" x14ac:dyDescent="0.25">
      <c r="A14" s="284" t="s">
        <v>93</v>
      </c>
      <c r="B14" s="284"/>
      <c r="C14" s="284"/>
      <c r="D14" s="283"/>
      <c r="E14" s="283"/>
      <c r="F14" s="283"/>
      <c r="G14" s="307" t="s">
        <v>207</v>
      </c>
      <c r="H14" s="307"/>
      <c r="I14" s="289" t="s">
        <v>673</v>
      </c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  <c r="AT14" s="286"/>
    </row>
    <row r="15" spans="1:46" x14ac:dyDescent="0.25">
      <c r="A15" s="284" t="s">
        <v>358</v>
      </c>
      <c r="B15" s="284"/>
      <c r="C15" s="284"/>
      <c r="D15" s="283"/>
      <c r="E15" s="283"/>
      <c r="F15" s="284" t="s">
        <v>359</v>
      </c>
      <c r="G15" s="143"/>
      <c r="H15" s="143"/>
      <c r="I15" s="305" t="s">
        <v>674</v>
      </c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  <c r="AT15" s="286"/>
    </row>
    <row r="16" spans="1:46" x14ac:dyDescent="0.25">
      <c r="A16" s="284" t="s">
        <v>201</v>
      </c>
      <c r="B16" s="284"/>
      <c r="C16" s="284"/>
      <c r="D16" s="283"/>
      <c r="E16" s="283"/>
      <c r="F16" s="143"/>
      <c r="G16" s="283" t="s">
        <v>54</v>
      </c>
      <c r="H16" s="283"/>
      <c r="I16" s="297" t="s">
        <v>675</v>
      </c>
      <c r="J16" s="304"/>
      <c r="K16" s="304"/>
      <c r="L16" s="304"/>
      <c r="M16" s="304"/>
      <c r="N16" s="304"/>
      <c r="O16" s="304">
        <v>222.30292813211489</v>
      </c>
      <c r="P16" s="304">
        <v>197.0165441194504</v>
      </c>
      <c r="Q16" s="304">
        <v>184.8238714111053</v>
      </c>
      <c r="R16" s="304">
        <v>280.43620450017477</v>
      </c>
      <c r="S16" s="304">
        <v>171.89669293253664</v>
      </c>
      <c r="T16" s="304">
        <v>139.99620520788486</v>
      </c>
      <c r="U16" s="304">
        <v>245.92105414696482</v>
      </c>
      <c r="V16" s="304">
        <v>176.09514301706059</v>
      </c>
      <c r="W16" s="304">
        <v>177.78169546761663</v>
      </c>
      <c r="X16" s="304">
        <v>181.14715792949511</v>
      </c>
      <c r="Y16" s="304">
        <v>182.98888516063897</v>
      </c>
      <c r="Z16" s="304">
        <v>84.363763198811441</v>
      </c>
      <c r="AA16" s="304">
        <v>146.82429222877948</v>
      </c>
      <c r="AB16" s="304">
        <v>147.16351341185938</v>
      </c>
      <c r="AC16" s="304">
        <v>135.31686523755897</v>
      </c>
      <c r="AD16" s="304">
        <v>107.35529817814692</v>
      </c>
      <c r="AE16" s="304">
        <v>137.4758584789648</v>
      </c>
      <c r="AF16" s="304">
        <v>217.52833792186581</v>
      </c>
      <c r="AG16" s="304">
        <v>235.51992387320118</v>
      </c>
      <c r="AH16" s="304">
        <v>150.24072368963576</v>
      </c>
      <c r="AI16" s="304">
        <v>214.86919484986581</v>
      </c>
      <c r="AJ16" s="304">
        <v>301.10893821013417</v>
      </c>
      <c r="AK16" s="304">
        <v>213.45123463717559</v>
      </c>
      <c r="AL16" s="304">
        <v>319.61826989758464</v>
      </c>
      <c r="AM16" s="304">
        <v>194.21270281196158</v>
      </c>
      <c r="AN16" s="304">
        <v>233.98491043127152</v>
      </c>
      <c r="AO16" s="304">
        <v>313.81041404896689</v>
      </c>
      <c r="AP16" s="304">
        <v>115.74836623765219</v>
      </c>
      <c r="AQ16" s="304">
        <v>323.05216171253676</v>
      </c>
      <c r="AR16" s="304">
        <v>209.00258655998721</v>
      </c>
      <c r="AS16" s="304">
        <v>325.72356096184001</v>
      </c>
      <c r="AT16" s="304">
        <v>252.31337660089446</v>
      </c>
    </row>
    <row r="17" spans="1:46" x14ac:dyDescent="0.25">
      <c r="A17" s="284" t="s">
        <v>215</v>
      </c>
      <c r="B17" s="284"/>
      <c r="C17" s="284"/>
      <c r="D17" s="283"/>
      <c r="E17" s="283"/>
      <c r="F17" s="283"/>
      <c r="G17" s="307" t="s">
        <v>217</v>
      </c>
      <c r="H17" s="307"/>
      <c r="I17" s="289" t="s">
        <v>676</v>
      </c>
      <c r="J17" s="286"/>
      <c r="K17" s="286"/>
      <c r="L17" s="286"/>
      <c r="M17" s="286"/>
      <c r="N17" s="286"/>
      <c r="O17" s="286"/>
      <c r="P17" s="286"/>
      <c r="Q17" s="286"/>
      <c r="R17" s="286"/>
      <c r="S17" s="286"/>
      <c r="T17" s="286"/>
      <c r="U17" s="286"/>
      <c r="V17" s="286"/>
      <c r="W17" s="286"/>
      <c r="X17" s="286"/>
      <c r="Y17" s="286"/>
      <c r="Z17" s="286"/>
      <c r="AA17" s="286"/>
      <c r="AB17" s="286"/>
      <c r="AC17" s="286"/>
      <c r="AD17" s="286"/>
      <c r="AE17" s="286"/>
      <c r="AF17" s="286"/>
      <c r="AG17" s="286"/>
      <c r="AH17" s="286"/>
      <c r="AI17" s="286"/>
      <c r="AJ17" s="286"/>
      <c r="AK17" s="286"/>
      <c r="AL17" s="286"/>
      <c r="AM17" s="286"/>
      <c r="AN17" s="286"/>
      <c r="AO17" s="286"/>
      <c r="AP17" s="286"/>
      <c r="AQ17" s="286"/>
      <c r="AR17" s="286"/>
      <c r="AS17" s="286"/>
      <c r="AT17" s="286"/>
    </row>
    <row r="18" spans="1:46" x14ac:dyDescent="0.25">
      <c r="A18" s="284" t="s">
        <v>216</v>
      </c>
      <c r="B18" s="284"/>
      <c r="C18" s="284"/>
      <c r="D18" s="283"/>
      <c r="E18" s="283"/>
      <c r="F18" s="283"/>
      <c r="G18" s="307" t="s">
        <v>218</v>
      </c>
      <c r="H18" s="307"/>
      <c r="I18" s="289" t="s">
        <v>677</v>
      </c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  <c r="AT18" s="286"/>
    </row>
    <row r="19" spans="1:46" x14ac:dyDescent="0.25">
      <c r="A19" s="284" t="s">
        <v>205</v>
      </c>
      <c r="B19" s="284"/>
      <c r="C19" s="284"/>
      <c r="D19" s="283"/>
      <c r="E19" s="283"/>
      <c r="F19" s="283"/>
      <c r="G19" s="283" t="s">
        <v>360</v>
      </c>
      <c r="H19" s="283"/>
      <c r="I19" s="297" t="s">
        <v>678</v>
      </c>
      <c r="J19" s="304"/>
      <c r="K19" s="304"/>
      <c r="L19" s="304"/>
      <c r="M19" s="304"/>
      <c r="N19" s="304"/>
      <c r="O19" s="304">
        <v>10.094114612357826</v>
      </c>
      <c r="P19" s="304">
        <v>1.0596994598338656</v>
      </c>
      <c r="Q19" s="304">
        <v>7.2038746561533493</v>
      </c>
      <c r="R19" s="304">
        <v>1.105188189546326</v>
      </c>
      <c r="S19" s="304">
        <v>7.530508683603828</v>
      </c>
      <c r="T19" s="304">
        <v>4.2479504711309879</v>
      </c>
      <c r="U19" s="304">
        <v>14.496537990440894</v>
      </c>
      <c r="V19" s="304">
        <v>14.847408280025558</v>
      </c>
      <c r="W19" s="304">
        <v>23.089474626057495</v>
      </c>
      <c r="X19" s="304">
        <v>7.4819754522555932</v>
      </c>
      <c r="Y19" s="304">
        <v>33.157484362466434</v>
      </c>
      <c r="Z19" s="304">
        <v>10.266203383322686</v>
      </c>
      <c r="AA19" s="304">
        <v>26.672255959821062</v>
      </c>
      <c r="AB19" s="304">
        <v>21.666662836600633</v>
      </c>
      <c r="AC19" s="304">
        <v>21.685861242709265</v>
      </c>
      <c r="AD19" s="304">
        <v>10.054255008996806</v>
      </c>
      <c r="AE19" s="304">
        <v>38.238599587859412</v>
      </c>
      <c r="AF19" s="304">
        <v>36.835738805980803</v>
      </c>
      <c r="AG19" s="304">
        <v>39.373535078146944</v>
      </c>
      <c r="AH19" s="304">
        <v>33.52767863033867</v>
      </c>
      <c r="AI19" s="304">
        <v>32.793972863003191</v>
      </c>
      <c r="AJ19" s="304">
        <v>34.344855800894592</v>
      </c>
      <c r="AK19" s="304">
        <v>33.324707419399346</v>
      </c>
      <c r="AL19" s="304">
        <v>40.307876912856187</v>
      </c>
      <c r="AM19" s="304">
        <v>47.839911589495159</v>
      </c>
      <c r="AN19" s="304">
        <v>42.048538498466421</v>
      </c>
      <c r="AO19" s="304">
        <v>48.25825135048354</v>
      </c>
      <c r="AP19" s="304">
        <v>42.286601727987197</v>
      </c>
      <c r="AQ19" s="304">
        <v>106.88159694211697</v>
      </c>
      <c r="AR19" s="304">
        <v>59.972686368498444</v>
      </c>
      <c r="AS19" s="304">
        <v>93.44586251516921</v>
      </c>
      <c r="AT19" s="304">
        <v>85.911414524204417</v>
      </c>
    </row>
    <row r="20" spans="1:46" x14ac:dyDescent="0.25">
      <c r="A20" s="284" t="s">
        <v>198</v>
      </c>
      <c r="B20" s="284"/>
      <c r="C20" s="284"/>
      <c r="D20" s="283"/>
      <c r="E20" s="283"/>
      <c r="F20" s="283" t="s">
        <v>52</v>
      </c>
      <c r="G20" s="143"/>
      <c r="H20" s="143"/>
      <c r="I20" s="305" t="s">
        <v>679</v>
      </c>
      <c r="J20" s="304"/>
      <c r="K20" s="304"/>
      <c r="L20" s="304"/>
      <c r="M20" s="304"/>
      <c r="N20" s="304"/>
      <c r="O20" s="304">
        <v>7802.2020769482115</v>
      </c>
      <c r="P20" s="304">
        <v>7709.0682296966979</v>
      </c>
      <c r="Q20" s="304">
        <v>5076.950728029773</v>
      </c>
      <c r="R20" s="304">
        <v>8067.2202844474068</v>
      </c>
      <c r="S20" s="304">
        <v>6166.7573826276384</v>
      </c>
      <c r="T20" s="304">
        <v>4196.7805674779411</v>
      </c>
      <c r="U20" s="304">
        <v>8895.6637160511127</v>
      </c>
      <c r="V20" s="304">
        <v>7109.8274068516612</v>
      </c>
      <c r="W20" s="304">
        <v>9060.5482630862025</v>
      </c>
      <c r="X20" s="304">
        <v>6203.3173233485377</v>
      </c>
      <c r="Y20" s="304">
        <v>9200.0192530923505</v>
      </c>
      <c r="Z20" s="304">
        <v>5196.7999324362163</v>
      </c>
      <c r="AA20" s="304">
        <v>6954.0744703303872</v>
      </c>
      <c r="AB20" s="304">
        <v>7229.801178027984</v>
      </c>
      <c r="AC20" s="304">
        <v>8848.1064915528677</v>
      </c>
      <c r="AD20" s="304">
        <v>3847.0321147915761</v>
      </c>
      <c r="AE20" s="304">
        <v>6766.3184319925876</v>
      </c>
      <c r="AF20" s="304">
        <v>9933.785944556279</v>
      </c>
      <c r="AG20" s="304">
        <v>9371.9961359193658</v>
      </c>
      <c r="AH20" s="304">
        <v>6065.649157314595</v>
      </c>
      <c r="AI20" s="304">
        <v>6781.2068491524687</v>
      </c>
      <c r="AJ20" s="304">
        <v>6891.540630432838</v>
      </c>
      <c r="AK20" s="304">
        <v>4953.2279936307577</v>
      </c>
      <c r="AL20" s="304">
        <v>8320.2083670184402</v>
      </c>
      <c r="AM20" s="304">
        <v>5807.2796191407397</v>
      </c>
      <c r="AN20" s="304">
        <v>5575.9178084081004</v>
      </c>
      <c r="AO20" s="304">
        <v>7630.9155517070767</v>
      </c>
      <c r="AP20" s="304">
        <v>4811.6179688752336</v>
      </c>
      <c r="AQ20" s="304">
        <v>7592.0045696501957</v>
      </c>
      <c r="AR20" s="304">
        <v>6153.8130398459398</v>
      </c>
      <c r="AS20" s="304">
        <v>9111.3349786614799</v>
      </c>
      <c r="AT20" s="304">
        <v>7370.9939389070378</v>
      </c>
    </row>
    <row r="21" spans="1:46" x14ac:dyDescent="0.25">
      <c r="A21" s="284" t="s">
        <v>211</v>
      </c>
      <c r="B21" s="284"/>
      <c r="C21" s="284"/>
      <c r="D21" s="283"/>
      <c r="E21" s="283"/>
      <c r="F21" s="283"/>
      <c r="G21" s="307" t="s">
        <v>213</v>
      </c>
      <c r="H21" s="307"/>
      <c r="I21" s="289" t="s">
        <v>680</v>
      </c>
      <c r="J21" s="286"/>
      <c r="K21" s="286"/>
      <c r="L21" s="286"/>
      <c r="M21" s="286"/>
      <c r="N21" s="286"/>
      <c r="O21" s="286"/>
      <c r="P21" s="286"/>
      <c r="Q21" s="286"/>
      <c r="R21" s="286"/>
      <c r="S21" s="286"/>
      <c r="T21" s="286"/>
      <c r="U21" s="286"/>
      <c r="V21" s="286"/>
      <c r="W21" s="286"/>
      <c r="X21" s="286"/>
      <c r="Y21" s="286"/>
      <c r="Z21" s="286"/>
      <c r="AA21" s="286"/>
      <c r="AB21" s="286"/>
      <c r="AC21" s="286"/>
      <c r="AD21" s="286"/>
      <c r="AE21" s="286"/>
      <c r="AF21" s="286"/>
      <c r="AG21" s="286"/>
      <c r="AH21" s="286"/>
      <c r="AI21" s="286"/>
      <c r="AJ21" s="286"/>
      <c r="AK21" s="286"/>
      <c r="AL21" s="286"/>
      <c r="AM21" s="286"/>
      <c r="AN21" s="286"/>
      <c r="AO21" s="286"/>
      <c r="AP21" s="286"/>
      <c r="AQ21" s="286"/>
      <c r="AR21" s="286"/>
      <c r="AS21" s="286"/>
      <c r="AT21" s="286"/>
    </row>
    <row r="22" spans="1:46" x14ac:dyDescent="0.25">
      <c r="A22" s="284" t="s">
        <v>212</v>
      </c>
      <c r="B22" s="284"/>
      <c r="C22" s="284"/>
      <c r="D22" s="283"/>
      <c r="E22" s="283"/>
      <c r="F22" s="283"/>
      <c r="G22" s="307" t="s">
        <v>214</v>
      </c>
      <c r="H22" s="307"/>
      <c r="I22" s="289" t="s">
        <v>681</v>
      </c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  <c r="AT22" s="286"/>
    </row>
    <row r="23" spans="1:46" x14ac:dyDescent="0.25">
      <c r="A23" s="284" t="s">
        <v>200</v>
      </c>
      <c r="B23" s="284"/>
      <c r="C23" s="284"/>
      <c r="D23" s="283"/>
      <c r="E23" s="283"/>
      <c r="F23" s="283" t="s">
        <v>361</v>
      </c>
      <c r="G23" s="143"/>
      <c r="H23" s="143"/>
      <c r="I23" s="305" t="s">
        <v>682</v>
      </c>
      <c r="J23" s="325"/>
      <c r="K23" s="325"/>
      <c r="L23" s="325"/>
      <c r="M23" s="325"/>
      <c r="N23" s="325"/>
      <c r="O23" s="325"/>
      <c r="P23" s="325"/>
      <c r="Q23" s="325"/>
      <c r="R23" s="325"/>
      <c r="S23" s="325"/>
      <c r="T23" s="325"/>
      <c r="U23" s="325"/>
      <c r="V23" s="325"/>
      <c r="W23" s="325"/>
      <c r="X23" s="325"/>
      <c r="Y23" s="325"/>
      <c r="Z23" s="325"/>
      <c r="AA23" s="325"/>
      <c r="AB23" s="325"/>
      <c r="AC23" s="325"/>
      <c r="AD23" s="325"/>
      <c r="AE23" s="325"/>
      <c r="AF23" s="325"/>
      <c r="AG23" s="325"/>
      <c r="AH23" s="325"/>
      <c r="AI23" s="325"/>
      <c r="AJ23" s="325"/>
      <c r="AK23" s="325"/>
      <c r="AL23" s="325"/>
      <c r="AM23" s="325"/>
      <c r="AN23" s="325"/>
      <c r="AO23" s="325"/>
      <c r="AP23" s="325"/>
      <c r="AQ23" s="325"/>
      <c r="AR23" s="325"/>
      <c r="AS23" s="325"/>
      <c r="AT23" s="325"/>
    </row>
    <row r="24" spans="1:46" x14ac:dyDescent="0.25">
      <c r="A24" s="284" t="s">
        <v>210</v>
      </c>
      <c r="B24" s="284"/>
      <c r="C24" s="284"/>
      <c r="D24" s="283"/>
      <c r="E24" s="283"/>
      <c r="F24" s="283"/>
      <c r="G24" s="307" t="s">
        <v>53</v>
      </c>
      <c r="H24" s="307"/>
      <c r="I24" s="289" t="s">
        <v>682</v>
      </c>
      <c r="J24" s="304"/>
      <c r="K24" s="304"/>
      <c r="L24" s="304"/>
      <c r="M24" s="304"/>
      <c r="N24" s="304"/>
      <c r="O24" s="304">
        <v>658.69563597795934</v>
      </c>
      <c r="P24" s="304">
        <v>519.60006491142872</v>
      </c>
      <c r="Q24" s="304">
        <v>403.08154261897977</v>
      </c>
      <c r="R24" s="304">
        <v>555.06627064285726</v>
      </c>
      <c r="S24" s="304">
        <v>532.96398828183681</v>
      </c>
      <c r="T24" s="304">
        <v>297.9446674848981</v>
      </c>
      <c r="U24" s="304">
        <v>855.33688102040878</v>
      </c>
      <c r="V24" s="304">
        <v>670.35345124224546</v>
      </c>
      <c r="W24" s="304">
        <v>934.214034638572</v>
      </c>
      <c r="X24" s="304">
        <v>692.95250040061285</v>
      </c>
      <c r="Y24" s="304">
        <v>1227.9281686971437</v>
      </c>
      <c r="Z24" s="304">
        <v>856.47723019530633</v>
      </c>
      <c r="AA24" s="304">
        <v>1133.9557553277557</v>
      </c>
      <c r="AB24" s="304">
        <v>1133.6264705920416</v>
      </c>
      <c r="AC24" s="304">
        <v>1342.8862628436741</v>
      </c>
      <c r="AD24" s="304">
        <v>698.0649727995924</v>
      </c>
      <c r="AE24" s="304">
        <v>1220.7434279951028</v>
      </c>
      <c r="AF24" s="304">
        <v>1686.6176956842867</v>
      </c>
      <c r="AG24" s="304">
        <v>1530.0347521518377</v>
      </c>
      <c r="AH24" s="304">
        <v>1189.6397270944901</v>
      </c>
      <c r="AI24" s="304">
        <v>1319.3057058171437</v>
      </c>
      <c r="AJ24" s="304">
        <v>1441.057392966123</v>
      </c>
      <c r="AK24" s="304">
        <v>880.02195467693957</v>
      </c>
      <c r="AL24" s="304">
        <v>1233.0398016128579</v>
      </c>
      <c r="AM24" s="304">
        <v>835.86169458551058</v>
      </c>
      <c r="AN24" s="304">
        <v>1005.6271455495923</v>
      </c>
      <c r="AO24" s="304">
        <v>1429.3438357555108</v>
      </c>
      <c r="AP24" s="304">
        <v>1085.745243416327</v>
      </c>
      <c r="AQ24" s="304">
        <v>1914.518185515919</v>
      </c>
      <c r="AR24" s="304">
        <v>1040.7399597275512</v>
      </c>
      <c r="AS24" s="304">
        <v>1704.5047716263277</v>
      </c>
      <c r="AT24" s="304">
        <v>1477.8153574346948</v>
      </c>
    </row>
    <row r="25" spans="1:46" x14ac:dyDescent="0.25">
      <c r="A25" s="284" t="s">
        <v>203</v>
      </c>
      <c r="B25" s="284"/>
      <c r="C25" s="284"/>
      <c r="D25" s="283"/>
      <c r="E25" s="283"/>
      <c r="F25" s="283"/>
      <c r="G25" s="283" t="s">
        <v>406</v>
      </c>
      <c r="H25" s="283"/>
      <c r="I25" s="297" t="s">
        <v>683</v>
      </c>
      <c r="J25" s="286"/>
      <c r="K25" s="286"/>
      <c r="L25" s="286"/>
      <c r="M25" s="286"/>
      <c r="N25" s="286"/>
      <c r="O25" s="286"/>
      <c r="P25" s="286"/>
      <c r="Q25" s="286"/>
      <c r="R25" s="286"/>
      <c r="S25" s="286"/>
      <c r="T25" s="286"/>
      <c r="U25" s="286"/>
      <c r="V25" s="286"/>
      <c r="W25" s="286"/>
      <c r="X25" s="286"/>
      <c r="Y25" s="286"/>
      <c r="Z25" s="286"/>
      <c r="AA25" s="286"/>
      <c r="AB25" s="286"/>
      <c r="AC25" s="286"/>
      <c r="AD25" s="286"/>
      <c r="AE25" s="286"/>
      <c r="AF25" s="286"/>
      <c r="AG25" s="286"/>
      <c r="AH25" s="286"/>
      <c r="AI25" s="286"/>
      <c r="AJ25" s="286"/>
      <c r="AK25" s="286"/>
      <c r="AL25" s="286"/>
      <c r="AM25" s="286"/>
      <c r="AN25" s="286"/>
      <c r="AO25" s="286"/>
      <c r="AP25" s="286"/>
      <c r="AQ25" s="286"/>
      <c r="AR25" s="286"/>
      <c r="AS25" s="286"/>
      <c r="AT25" s="286"/>
    </row>
    <row r="26" spans="1:46" x14ac:dyDescent="0.25">
      <c r="A26" s="284" t="s">
        <v>199</v>
      </c>
      <c r="B26" s="284"/>
      <c r="C26" s="284"/>
      <c r="D26" s="283"/>
      <c r="E26" s="283"/>
      <c r="F26" s="283" t="s">
        <v>362</v>
      </c>
      <c r="G26" s="143"/>
      <c r="H26" s="143"/>
      <c r="I26" s="305" t="s">
        <v>684</v>
      </c>
      <c r="J26" s="304"/>
      <c r="K26" s="304"/>
      <c r="L26" s="304"/>
      <c r="M26" s="304"/>
      <c r="N26" s="304"/>
      <c r="O26" s="304">
        <v>5968.1982921480003</v>
      </c>
      <c r="P26" s="304">
        <v>6343.645256406</v>
      </c>
      <c r="Q26" s="304">
        <v>5410.1875319999999</v>
      </c>
      <c r="R26" s="304">
        <v>3203.8105435200009</v>
      </c>
      <c r="S26" s="304">
        <v>4598.1313102800013</v>
      </c>
      <c r="T26" s="304">
        <v>5082.3824795820001</v>
      </c>
      <c r="U26" s="304">
        <v>7359.6013019999982</v>
      </c>
      <c r="V26" s="304">
        <v>8733.8499945300009</v>
      </c>
      <c r="W26" s="304">
        <v>8532.8753439240027</v>
      </c>
      <c r="X26" s="304">
        <v>7320.3047689319992</v>
      </c>
      <c r="Y26" s="304">
        <v>7831.8157445280012</v>
      </c>
      <c r="Z26" s="304">
        <v>9866.4964394219969</v>
      </c>
      <c r="AA26" s="304">
        <v>8682.7966944300024</v>
      </c>
      <c r="AB26" s="304">
        <v>8544.5023756679984</v>
      </c>
      <c r="AC26" s="304">
        <v>9478.7010219059975</v>
      </c>
      <c r="AD26" s="304">
        <v>7811.4522485519992</v>
      </c>
      <c r="AE26" s="304">
        <v>6584.2898008319999</v>
      </c>
      <c r="AF26" s="304">
        <v>7084.6468319339992</v>
      </c>
      <c r="AG26" s="304">
        <v>7294.0625539379989</v>
      </c>
      <c r="AH26" s="304">
        <v>6897.6451607760009</v>
      </c>
      <c r="AI26" s="304">
        <v>6523.2989216819997</v>
      </c>
      <c r="AJ26" s="304">
        <v>8240.256224640003</v>
      </c>
      <c r="AK26" s="304">
        <v>8362.6391471939987</v>
      </c>
      <c r="AL26" s="304">
        <v>9591.1641921419996</v>
      </c>
      <c r="AM26" s="304">
        <v>9438.5244984840028</v>
      </c>
      <c r="AN26" s="304">
        <v>8955.377640006398</v>
      </c>
      <c r="AO26" s="304">
        <v>7984.3643694555894</v>
      </c>
      <c r="AP26" s="304">
        <v>7407.8072731440016</v>
      </c>
      <c r="AQ26" s="304">
        <v>7539.4530342204798</v>
      </c>
      <c r="AR26" s="304">
        <v>8209.9180442699981</v>
      </c>
      <c r="AS26" s="304">
        <v>8268.0984153179979</v>
      </c>
      <c r="AT26" s="304">
        <v>9020.5988961420007</v>
      </c>
    </row>
    <row r="27" spans="1:46" x14ac:dyDescent="0.25">
      <c r="A27" s="284" t="s">
        <v>202</v>
      </c>
      <c r="B27" s="284"/>
      <c r="C27" s="284"/>
      <c r="D27" s="283"/>
      <c r="E27" s="283"/>
      <c r="F27" s="283" t="s">
        <v>55</v>
      </c>
      <c r="G27" s="143"/>
      <c r="H27" s="143"/>
      <c r="I27" s="305" t="s">
        <v>685</v>
      </c>
      <c r="J27" s="304"/>
      <c r="K27" s="304"/>
      <c r="L27" s="304"/>
      <c r="M27" s="304"/>
      <c r="N27" s="304"/>
      <c r="O27" s="304">
        <v>113.42251293744171</v>
      </c>
      <c r="P27" s="304">
        <v>132.7150014517477</v>
      </c>
      <c r="Q27" s="304">
        <v>62.371980865410229</v>
      </c>
      <c r="R27" s="304">
        <v>28.467726598276997</v>
      </c>
      <c r="S27" s="304">
        <v>99.333628465924747</v>
      </c>
      <c r="T27" s="304">
        <v>35.106388806492284</v>
      </c>
      <c r="U27" s="304">
        <v>56.007860813078345</v>
      </c>
      <c r="V27" s="304">
        <v>61.998068853743987</v>
      </c>
      <c r="W27" s="304">
        <v>72.953683520491055</v>
      </c>
      <c r="X27" s="304">
        <v>44.98730526018138</v>
      </c>
      <c r="Y27" s="304">
        <v>53.424608316434927</v>
      </c>
      <c r="Z27" s="304">
        <v>42.227562015777288</v>
      </c>
      <c r="AA27" s="304">
        <v>36.91471826652252</v>
      </c>
      <c r="AB27" s="304">
        <v>27.204385710864287</v>
      </c>
      <c r="AC27" s="304">
        <v>31.373187026518821</v>
      </c>
      <c r="AD27" s="304">
        <v>28.237312234648979</v>
      </c>
      <c r="AE27" s="304">
        <v>26.191320139682297</v>
      </c>
      <c r="AF27" s="304">
        <v>33.451351541783467</v>
      </c>
      <c r="AG27" s="304">
        <v>28.584727660232573</v>
      </c>
      <c r="AH27" s="304">
        <v>41.843167515599632</v>
      </c>
      <c r="AI27" s="304">
        <v>46.75297470608696</v>
      </c>
      <c r="AJ27" s="304">
        <v>49.318968684570017</v>
      </c>
      <c r="AK27" s="304">
        <v>34.945516494371986</v>
      </c>
      <c r="AL27" s="304">
        <v>57.54023011591795</v>
      </c>
      <c r="AM27" s="304">
        <v>58.389924323170874</v>
      </c>
      <c r="AN27" s="304">
        <v>64.242158666885274</v>
      </c>
      <c r="AO27" s="304">
        <v>46.422096000785977</v>
      </c>
      <c r="AP27" s="304">
        <v>38.462974034052429</v>
      </c>
      <c r="AQ27" s="304">
        <v>0</v>
      </c>
      <c r="AR27" s="304">
        <v>32.223293487977188</v>
      </c>
      <c r="AS27" s="304">
        <v>38.620573839105475</v>
      </c>
      <c r="AT27" s="304">
        <v>20.597405812684144</v>
      </c>
    </row>
    <row r="28" spans="1:46" x14ac:dyDescent="0.25">
      <c r="A28" s="284" t="s">
        <v>204</v>
      </c>
      <c r="B28" s="284"/>
      <c r="C28" s="284"/>
      <c r="D28" s="283"/>
      <c r="E28" s="283"/>
      <c r="F28" s="283" t="s">
        <v>56</v>
      </c>
      <c r="G28" s="143"/>
      <c r="H28" s="143"/>
      <c r="I28" s="305" t="s">
        <v>56</v>
      </c>
      <c r="J28" s="304"/>
      <c r="K28" s="304"/>
      <c r="L28" s="304"/>
      <c r="M28" s="304"/>
      <c r="N28" s="304"/>
      <c r="O28" s="304">
        <v>97.069706104025499</v>
      </c>
      <c r="P28" s="304">
        <v>138.94671383769958</v>
      </c>
      <c r="Q28" s="304">
        <v>113.62205806619804</v>
      </c>
      <c r="R28" s="304">
        <v>43.204801346453628</v>
      </c>
      <c r="S28" s="304">
        <v>46.4597256076677</v>
      </c>
      <c r="T28" s="304">
        <v>20.901053770734805</v>
      </c>
      <c r="U28" s="304">
        <v>76.919845111821047</v>
      </c>
      <c r="V28" s="304">
        <v>56.355145032076663</v>
      </c>
      <c r="W28" s="304">
        <v>45.411711600766743</v>
      </c>
      <c r="X28" s="304">
        <v>28.198306001789124</v>
      </c>
      <c r="Y28" s="304">
        <v>87.051432090479238</v>
      </c>
      <c r="Z28" s="304">
        <v>81.252482165367425</v>
      </c>
      <c r="AA28" s="304">
        <v>88.438213117955229</v>
      </c>
      <c r="AB28" s="304">
        <v>86.707627839488779</v>
      </c>
      <c r="AC28" s="304">
        <v>92.391099577763541</v>
      </c>
      <c r="AD28" s="304">
        <v>47.738473515143745</v>
      </c>
      <c r="AE28" s="304">
        <v>104.65788631514368</v>
      </c>
      <c r="AF28" s="304">
        <v>121.19124200434501</v>
      </c>
      <c r="AG28" s="304">
        <v>124.73592969507983</v>
      </c>
      <c r="AH28" s="304">
        <v>126.79360719182101</v>
      </c>
      <c r="AI28" s="304">
        <v>132.74218629776348</v>
      </c>
      <c r="AJ28" s="304">
        <v>189.71427303718841</v>
      </c>
      <c r="AK28" s="304">
        <v>198.96152029188488</v>
      </c>
      <c r="AL28" s="304">
        <v>361.40672724958449</v>
      </c>
      <c r="AM28" s="304">
        <v>411.69673153593669</v>
      </c>
      <c r="AN28" s="304">
        <v>411.90585846440871</v>
      </c>
      <c r="AO28" s="304">
        <v>504.31038333239587</v>
      </c>
      <c r="AP28" s="304">
        <v>325.77893668293927</v>
      </c>
      <c r="AQ28" s="304">
        <v>594.1795525786581</v>
      </c>
      <c r="AR28" s="304">
        <v>527.80809001456839</v>
      </c>
      <c r="AS28" s="304">
        <v>692.32442722504754</v>
      </c>
      <c r="AT28" s="304">
        <v>693.05391560127748</v>
      </c>
    </row>
    <row r="29" spans="1:46" x14ac:dyDescent="0.25">
      <c r="A29" s="284" t="s">
        <v>208</v>
      </c>
      <c r="B29" s="284"/>
      <c r="C29" s="284"/>
      <c r="D29" s="283"/>
      <c r="E29" s="283"/>
      <c r="F29" s="283"/>
      <c r="G29" s="307" t="s">
        <v>209</v>
      </c>
      <c r="H29" s="307"/>
      <c r="I29" s="289" t="s">
        <v>686</v>
      </c>
      <c r="J29" s="286"/>
      <c r="K29" s="286"/>
      <c r="L29" s="286"/>
      <c r="M29" s="286"/>
      <c r="N29" s="286"/>
      <c r="O29" s="286"/>
      <c r="P29" s="286"/>
      <c r="Q29" s="286"/>
      <c r="R29" s="286"/>
      <c r="S29" s="286"/>
      <c r="T29" s="286"/>
      <c r="U29" s="286"/>
      <c r="V29" s="286"/>
      <c r="W29" s="286"/>
      <c r="X29" s="286"/>
      <c r="Y29" s="286"/>
      <c r="Z29" s="286"/>
      <c r="AA29" s="286"/>
      <c r="AB29" s="286"/>
      <c r="AC29" s="286"/>
      <c r="AD29" s="286"/>
      <c r="AE29" s="286"/>
      <c r="AF29" s="286"/>
      <c r="AG29" s="286"/>
      <c r="AH29" s="286"/>
      <c r="AI29" s="286"/>
      <c r="AJ29" s="286"/>
      <c r="AK29" s="286"/>
      <c r="AL29" s="286"/>
      <c r="AM29" s="286"/>
      <c r="AN29" s="286"/>
      <c r="AO29" s="286"/>
      <c r="AP29" s="286"/>
      <c r="AQ29" s="286"/>
      <c r="AR29" s="286"/>
      <c r="AS29" s="286"/>
      <c r="AT29" s="286"/>
    </row>
    <row r="30" spans="1:46" x14ac:dyDescent="0.25">
      <c r="A30" s="283" t="s">
        <v>276</v>
      </c>
      <c r="B30" s="283"/>
      <c r="C30" s="283"/>
      <c r="D30" s="283"/>
      <c r="E30" s="283"/>
      <c r="F30" s="309" t="s">
        <v>277</v>
      </c>
      <c r="G30" s="143"/>
      <c r="H30" s="143"/>
      <c r="I30" s="305" t="s">
        <v>687</v>
      </c>
      <c r="J30" s="310"/>
      <c r="K30" s="310"/>
      <c r="L30" s="310"/>
      <c r="M30" s="310"/>
      <c r="N30" s="310"/>
      <c r="O30" s="310">
        <v>7.7969844897124592</v>
      </c>
      <c r="P30" s="310">
        <v>13.496763071271559</v>
      </c>
      <c r="Q30" s="310">
        <v>7.01464653017252</v>
      </c>
      <c r="R30" s="310">
        <v>11.782376930264681</v>
      </c>
      <c r="S30" s="310">
        <v>10.855990959565487</v>
      </c>
      <c r="T30" s="310">
        <v>9.6796989790159689</v>
      </c>
      <c r="U30" s="310">
        <v>41.87374202541853</v>
      </c>
      <c r="V30" s="310">
        <v>20.620231615936103</v>
      </c>
      <c r="W30" s="310">
        <v>10.557245598287539</v>
      </c>
      <c r="X30" s="310">
        <v>18.610371553265168</v>
      </c>
      <c r="Y30" s="310">
        <v>34.049195689840253</v>
      </c>
      <c r="Z30" s="310">
        <v>32.992000189150147</v>
      </c>
      <c r="AA30" s="310">
        <v>34.244281633226834</v>
      </c>
      <c r="AB30" s="310">
        <v>34.001568075067077</v>
      </c>
      <c r="AC30" s="310">
        <v>33.833902604894533</v>
      </c>
      <c r="AD30" s="310">
        <v>21.467426358479212</v>
      </c>
      <c r="AE30" s="310">
        <v>49.974823247079861</v>
      </c>
      <c r="AF30" s="310">
        <v>44.004100652012767</v>
      </c>
      <c r="AG30" s="310">
        <v>40.141756562606979</v>
      </c>
      <c r="AH30" s="310">
        <v>31.729971516536736</v>
      </c>
      <c r="AI30" s="310">
        <v>23.127058129725235</v>
      </c>
      <c r="AJ30" s="310">
        <v>28.986881363923299</v>
      </c>
      <c r="AK30" s="310">
        <v>9.1702476595399371</v>
      </c>
      <c r="AL30" s="310">
        <v>24.139744530019165</v>
      </c>
      <c r="AM30" s="310">
        <v>27.864628940907345</v>
      </c>
      <c r="AN30" s="310">
        <v>40.290116430708181</v>
      </c>
      <c r="AO30" s="310">
        <v>23.250187047584756</v>
      </c>
      <c r="AP30" s="310">
        <v>14.664026328996805</v>
      </c>
      <c r="AQ30" s="310">
        <v>31.470676332332246</v>
      </c>
      <c r="AR30" s="310">
        <v>30.828221697837353</v>
      </c>
      <c r="AS30" s="310">
        <v>20.880479753183248</v>
      </c>
      <c r="AT30" s="310">
        <v>12.165183212012774</v>
      </c>
    </row>
    <row r="31" spans="1:46" x14ac:dyDescent="0.25">
      <c r="A31" s="284" t="s">
        <v>197</v>
      </c>
      <c r="B31" s="284"/>
      <c r="C31" s="284"/>
      <c r="D31" s="283"/>
      <c r="E31" s="283" t="s">
        <v>51</v>
      </c>
      <c r="F31" s="143"/>
      <c r="G31" s="284"/>
      <c r="H31" s="284"/>
      <c r="I31" s="289" t="s">
        <v>688</v>
      </c>
      <c r="J31" s="304"/>
      <c r="K31" s="304"/>
      <c r="L31" s="304"/>
      <c r="M31" s="304"/>
      <c r="N31" s="304"/>
      <c r="O31" s="304">
        <v>369.92238186230418</v>
      </c>
      <c r="P31" s="304">
        <v>377.61694501494151</v>
      </c>
      <c r="Q31" s="304">
        <v>358.64353228166271</v>
      </c>
      <c r="R31" s="304">
        <v>206.28229767799368</v>
      </c>
      <c r="S31" s="304">
        <v>264.53103278957434</v>
      </c>
      <c r="T31" s="304">
        <v>213.84911664920165</v>
      </c>
      <c r="U31" s="304">
        <v>476.35458618213841</v>
      </c>
      <c r="V31" s="304">
        <v>503.36427089008657</v>
      </c>
      <c r="W31" s="304">
        <v>516.7951091184915</v>
      </c>
      <c r="X31" s="304">
        <v>530.46198225475518</v>
      </c>
      <c r="Y31" s="304">
        <v>536.76502433777387</v>
      </c>
      <c r="Z31" s="304">
        <v>577.2686538563953</v>
      </c>
      <c r="AA31" s="304">
        <v>531.48794334896706</v>
      </c>
      <c r="AB31" s="304">
        <v>558.96497307272671</v>
      </c>
      <c r="AC31" s="304">
        <v>573.1617617240031</v>
      </c>
      <c r="AD31" s="304">
        <v>534.85187432528608</v>
      </c>
      <c r="AE31" s="304">
        <v>470.11978825227544</v>
      </c>
      <c r="AF31" s="304">
        <v>469.71734433408153</v>
      </c>
      <c r="AG31" s="304">
        <v>411.53023216567777</v>
      </c>
      <c r="AH31" s="304">
        <v>594.23711397460681</v>
      </c>
      <c r="AI31" s="304">
        <v>602.16322736925724</v>
      </c>
      <c r="AJ31" s="304">
        <v>598.27832879225389</v>
      </c>
      <c r="AK31" s="304">
        <v>582.42987600177935</v>
      </c>
      <c r="AL31" s="304">
        <v>566.41718124861916</v>
      </c>
      <c r="AM31" s="304">
        <v>550.37471041535377</v>
      </c>
      <c r="AN31" s="304">
        <v>549.67269452642518</v>
      </c>
      <c r="AO31" s="304">
        <v>542.03883675036639</v>
      </c>
      <c r="AP31" s="304">
        <v>542.0415554133499</v>
      </c>
      <c r="AQ31" s="304">
        <v>524.1433392458913</v>
      </c>
      <c r="AR31" s="304">
        <v>511.32751160663997</v>
      </c>
      <c r="AS31" s="304">
        <v>485.35084678555347</v>
      </c>
      <c r="AT31" s="304">
        <v>405.21319675700192</v>
      </c>
    </row>
    <row r="32" spans="1:46" s="141" customFormat="1" x14ac:dyDescent="0.25">
      <c r="A32" s="283"/>
      <c r="B32" s="283"/>
      <c r="C32" s="283"/>
      <c r="D32" s="283"/>
      <c r="E32" s="283"/>
      <c r="F32" s="283"/>
      <c r="G32" s="283"/>
      <c r="H32" s="283"/>
      <c r="I32" s="297"/>
      <c r="J32" s="286"/>
      <c r="K32" s="286"/>
      <c r="L32" s="286"/>
      <c r="M32" s="286"/>
      <c r="N32" s="286"/>
      <c r="O32" s="286"/>
      <c r="P32" s="286"/>
      <c r="Q32" s="286"/>
      <c r="R32" s="286"/>
      <c r="S32" s="286"/>
      <c r="T32" s="286"/>
      <c r="U32" s="286"/>
      <c r="V32" s="286"/>
      <c r="W32" s="286"/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6"/>
      <c r="AL32" s="286"/>
      <c r="AM32" s="286"/>
      <c r="AN32" s="286"/>
      <c r="AO32" s="286"/>
      <c r="AP32" s="286"/>
      <c r="AQ32" s="286"/>
      <c r="AR32" s="286"/>
      <c r="AS32" s="286"/>
      <c r="AT32" s="286"/>
    </row>
    <row r="33" spans="1:46" s="141" customFormat="1" x14ac:dyDescent="0.25">
      <c r="A33" s="288" t="s">
        <v>233</v>
      </c>
      <c r="B33" s="288"/>
      <c r="C33" s="288"/>
      <c r="D33" s="288" t="s">
        <v>363</v>
      </c>
      <c r="E33" s="288"/>
      <c r="F33" s="288"/>
      <c r="G33" s="287"/>
      <c r="H33" s="287"/>
      <c r="I33" s="289" t="s">
        <v>689</v>
      </c>
      <c r="J33" s="290">
        <f t="shared" ref="J33:AP33" si="10">SUM(J35:J45)</f>
        <v>0</v>
      </c>
      <c r="K33" s="290">
        <f t="shared" si="10"/>
        <v>0</v>
      </c>
      <c r="L33" s="290">
        <f t="shared" si="10"/>
        <v>0</v>
      </c>
      <c r="M33" s="290">
        <f t="shared" si="10"/>
        <v>0</v>
      </c>
      <c r="N33" s="290">
        <f t="shared" si="10"/>
        <v>0</v>
      </c>
      <c r="O33" s="290">
        <f t="shared" si="10"/>
        <v>5.7589004972220023E-14</v>
      </c>
      <c r="P33" s="290">
        <f t="shared" si="10"/>
        <v>2.6740771490264887E-14</v>
      </c>
      <c r="Q33" s="290">
        <f t="shared" si="10"/>
        <v>1.9608315543315865E-14</v>
      </c>
      <c r="R33" s="290">
        <f t="shared" si="10"/>
        <v>1.3900222962538392E-14</v>
      </c>
      <c r="S33" s="290">
        <f t="shared" si="10"/>
        <v>4.3293136764325584E-14</v>
      </c>
      <c r="T33" s="290">
        <f t="shared" si="10"/>
        <v>2.401040730097441E-14</v>
      </c>
      <c r="U33" s="290">
        <f t="shared" si="10"/>
        <v>8.1281810133626951E-14</v>
      </c>
      <c r="V33" s="290">
        <f t="shared" si="10"/>
        <v>5.5133795061485402E-14</v>
      </c>
      <c r="W33" s="290">
        <f t="shared" si="10"/>
        <v>3.263020086512742E-14</v>
      </c>
      <c r="X33" s="290">
        <f t="shared" si="10"/>
        <v>2.3026040224694253E-14</v>
      </c>
      <c r="Y33" s="290">
        <f t="shared" si="10"/>
        <v>6.4358760821998187E-14</v>
      </c>
      <c r="Z33" s="290">
        <f t="shared" si="10"/>
        <v>4.5592872850945153E-14</v>
      </c>
      <c r="AA33" s="290">
        <f t="shared" si="10"/>
        <v>4.3226533613543835E-14</v>
      </c>
      <c r="AB33" s="290">
        <f t="shared" si="10"/>
        <v>1.148474434870748E-13</v>
      </c>
      <c r="AC33" s="290">
        <f t="shared" si="10"/>
        <v>4.9480674484449686E-14</v>
      </c>
      <c r="AD33" s="290">
        <f t="shared" si="10"/>
        <v>3.8202667971559573E-14</v>
      </c>
      <c r="AE33" s="290">
        <f t="shared" si="10"/>
        <v>4.7068988850124159E-14</v>
      </c>
      <c r="AF33" s="290">
        <f t="shared" si="10"/>
        <v>1.9852763406712922E-14</v>
      </c>
      <c r="AG33" s="290">
        <f t="shared" si="10"/>
        <v>3.793608817202415E-14</v>
      </c>
      <c r="AH33" s="290">
        <f t="shared" si="10"/>
        <v>3.4195797877406353E-14</v>
      </c>
      <c r="AI33" s="290">
        <f t="shared" si="10"/>
        <v>7.1035407670949127E-14</v>
      </c>
      <c r="AJ33" s="290">
        <f t="shared" si="10"/>
        <v>2.3637515360673122E-14</v>
      </c>
      <c r="AK33" s="290">
        <f t="shared" si="10"/>
        <v>3.6040601307033401E-14</v>
      </c>
      <c r="AL33" s="290">
        <f t="shared" si="10"/>
        <v>8.1038040378584585E-14</v>
      </c>
      <c r="AM33" s="290">
        <f t="shared" si="10"/>
        <v>9.3284017414463844E-14</v>
      </c>
      <c r="AN33" s="290">
        <f t="shared" si="10"/>
        <v>2.9898179109150086E-14</v>
      </c>
      <c r="AO33" s="290">
        <f t="shared" si="10"/>
        <v>1.0076580750276565E-13</v>
      </c>
      <c r="AP33" s="290">
        <f t="shared" si="10"/>
        <v>6.286468420170007E-14</v>
      </c>
      <c r="AQ33" s="290">
        <f t="shared" ref="AQ33:AS33" si="11">SUM(AQ35:AQ45)</f>
        <v>1.0799435807818133E-13</v>
      </c>
      <c r="AR33" s="290">
        <f t="shared" si="11"/>
        <v>5.9647971669035631E-14</v>
      </c>
      <c r="AS33" s="290">
        <f t="shared" si="11"/>
        <v>6.3459715866066276E-14</v>
      </c>
      <c r="AT33" s="290">
        <f t="shared" ref="AT33" si="12">SUM(AT35:AT45)</f>
        <v>4.3030562569104332E-14</v>
      </c>
    </row>
    <row r="34" spans="1:46" s="141" customFormat="1" x14ac:dyDescent="0.25">
      <c r="A34" s="293" t="s">
        <v>235</v>
      </c>
      <c r="B34" s="293"/>
      <c r="C34" s="293"/>
      <c r="D34" s="293"/>
      <c r="E34" s="293"/>
      <c r="F34" s="293" t="s">
        <v>234</v>
      </c>
      <c r="G34" s="292"/>
      <c r="H34" s="292"/>
      <c r="I34" s="289"/>
      <c r="J34" s="313"/>
      <c r="K34" s="313"/>
      <c r="L34" s="313"/>
      <c r="M34" s="313"/>
      <c r="N34" s="313"/>
      <c r="O34" s="313"/>
      <c r="P34" s="313"/>
      <c r="Q34" s="313"/>
      <c r="R34" s="313"/>
      <c r="S34" s="313"/>
      <c r="T34" s="313"/>
      <c r="U34" s="313"/>
      <c r="V34" s="313"/>
      <c r="W34" s="313"/>
      <c r="X34" s="313"/>
      <c r="Y34" s="313"/>
      <c r="Z34" s="313"/>
      <c r="AA34" s="313"/>
      <c r="AB34" s="313"/>
      <c r="AC34" s="313"/>
      <c r="AD34" s="313"/>
      <c r="AE34" s="313"/>
      <c r="AF34" s="313"/>
      <c r="AG34" s="313"/>
      <c r="AH34" s="313"/>
      <c r="AI34" s="313"/>
      <c r="AJ34" s="313"/>
      <c r="AK34" s="313"/>
      <c r="AL34" s="313"/>
      <c r="AM34" s="313"/>
      <c r="AN34" s="313"/>
      <c r="AO34" s="313"/>
      <c r="AP34" s="313"/>
      <c r="AQ34" s="313"/>
      <c r="AR34" s="313"/>
      <c r="AS34" s="313"/>
      <c r="AT34" s="313"/>
    </row>
    <row r="35" spans="1:46" s="141" customFormat="1" x14ac:dyDescent="0.25">
      <c r="A35" s="293" t="s">
        <v>236</v>
      </c>
      <c r="B35" s="293"/>
      <c r="C35" s="293"/>
      <c r="D35" s="293"/>
      <c r="E35" s="293"/>
      <c r="F35" s="293"/>
      <c r="G35" s="293" t="s">
        <v>237</v>
      </c>
      <c r="H35" s="293"/>
      <c r="I35" s="297" t="s">
        <v>691</v>
      </c>
      <c r="J35" s="314"/>
      <c r="K35" s="314"/>
      <c r="L35" s="314"/>
      <c r="M35" s="314"/>
      <c r="N35" s="314"/>
      <c r="O35" s="314">
        <v>1.1723182778491264E-15</v>
      </c>
      <c r="P35" s="314">
        <v>1.5729538376053561E-15</v>
      </c>
      <c r="Q35" s="314">
        <v>1.4328550242853635E-15</v>
      </c>
      <c r="R35" s="314">
        <v>2.1753531270972344E-15</v>
      </c>
      <c r="S35" s="314">
        <v>2.4688281835273878E-14</v>
      </c>
      <c r="T35" s="314">
        <v>1.546555902513368E-15</v>
      </c>
      <c r="U35" s="314">
        <v>2.0999264969732417E-15</v>
      </c>
      <c r="V35" s="314">
        <v>5.7687379281905435E-15</v>
      </c>
      <c r="W35" s="314">
        <v>1.0222421237139789E-15</v>
      </c>
      <c r="X35" s="314">
        <v>2.4250449145352311E-15</v>
      </c>
      <c r="Y35" s="314">
        <v>2.3896028104898646E-14</v>
      </c>
      <c r="Z35" s="314">
        <v>5.2510643559207354E-15</v>
      </c>
      <c r="AA35" s="314">
        <v>1.2274232488206191E-14</v>
      </c>
      <c r="AB35" s="314">
        <v>5.9933039215898815E-14</v>
      </c>
      <c r="AC35" s="314">
        <v>1.8178980390861054E-14</v>
      </c>
      <c r="AD35" s="314">
        <v>1.1787698456155236E-14</v>
      </c>
      <c r="AE35" s="314">
        <v>2.7804431451476525E-14</v>
      </c>
      <c r="AF35" s="314">
        <v>5.9980395949924482E-15</v>
      </c>
      <c r="AG35" s="314">
        <v>3.1526388003154654E-14</v>
      </c>
      <c r="AH35" s="314">
        <v>7.3975245898357382E-15</v>
      </c>
      <c r="AI35" s="314">
        <v>5.4380911462594987E-14</v>
      </c>
      <c r="AJ35" s="314">
        <v>6.4907651209410555E-15</v>
      </c>
      <c r="AK35" s="314">
        <v>1.6087447387602855E-14</v>
      </c>
      <c r="AL35" s="314">
        <v>6.0937817922679469E-14</v>
      </c>
      <c r="AM35" s="314">
        <v>2.3172133768244431E-14</v>
      </c>
      <c r="AN35" s="314">
        <v>9.7375156764872171E-15</v>
      </c>
      <c r="AO35" s="314">
        <v>7.1906474401241323E-14</v>
      </c>
      <c r="AP35" s="314">
        <v>1.6987257322676949E-15</v>
      </c>
      <c r="AQ35" s="314">
        <v>6.2580475516727489E-14</v>
      </c>
      <c r="AR35" s="314">
        <v>7.0728640739241108E-15</v>
      </c>
      <c r="AS35" s="314">
        <v>2.9463907357416738E-14</v>
      </c>
      <c r="AT35" s="314">
        <v>2.0262996138930614E-14</v>
      </c>
    </row>
    <row r="36" spans="1:46" s="141" customFormat="1" x14ac:dyDescent="0.25">
      <c r="A36" s="293" t="s">
        <v>364</v>
      </c>
      <c r="B36" s="293"/>
      <c r="C36" s="293"/>
      <c r="D36" s="293"/>
      <c r="E36" s="293"/>
      <c r="F36" s="293"/>
      <c r="G36" s="293" t="s">
        <v>365</v>
      </c>
      <c r="H36" s="293"/>
      <c r="I36" s="297" t="s">
        <v>692</v>
      </c>
      <c r="J36" s="314"/>
      <c r="K36" s="314"/>
      <c r="L36" s="314"/>
      <c r="M36" s="314"/>
      <c r="N36" s="314"/>
      <c r="O36" s="314">
        <v>2.5191024211403128E-15</v>
      </c>
      <c r="P36" s="314">
        <v>6.5139235347977409E-15</v>
      </c>
      <c r="Q36" s="314">
        <v>8.751878084769588E-16</v>
      </c>
      <c r="R36" s="314">
        <v>4.2834171598207521E-15</v>
      </c>
      <c r="S36" s="314">
        <v>6.7017655576020128E-15</v>
      </c>
      <c r="T36" s="314">
        <v>3.0951757062264215E-15</v>
      </c>
      <c r="U36" s="314">
        <v>1.3319200902430708E-14</v>
      </c>
      <c r="V36" s="314">
        <v>2.6701149969328549E-14</v>
      </c>
      <c r="W36" s="314">
        <v>5.4644126294719778E-15</v>
      </c>
      <c r="X36" s="314">
        <v>2.8126717638151555E-15</v>
      </c>
      <c r="Y36" s="314">
        <v>1.437117314571312E-14</v>
      </c>
      <c r="Z36" s="314">
        <v>1.4253120427895553E-14</v>
      </c>
      <c r="AA36" s="314">
        <v>7.669146384422177E-15</v>
      </c>
      <c r="AB36" s="314">
        <v>1.3397825740961658E-14</v>
      </c>
      <c r="AC36" s="314">
        <v>1.4220068709167956E-15</v>
      </c>
      <c r="AD36" s="314">
        <v>4.3059636938283455E-15</v>
      </c>
      <c r="AE36" s="314">
        <v>6.664638426302891E-15</v>
      </c>
      <c r="AF36" s="314">
        <v>2.7089228118202813E-15</v>
      </c>
      <c r="AG36" s="314">
        <v>8.5875225093796123E-16</v>
      </c>
      <c r="AH36" s="314">
        <v>5.4918624903629514E-15</v>
      </c>
      <c r="AI36" s="314">
        <v>2.9426553334187548E-15</v>
      </c>
      <c r="AJ36" s="314">
        <v>5.0061737159077801E-15</v>
      </c>
      <c r="AK36" s="314">
        <v>6.410523514860094E-15</v>
      </c>
      <c r="AL36" s="314">
        <v>1.3502601301468233E-15</v>
      </c>
      <c r="AM36" s="314">
        <v>1.5064340543442528E-15</v>
      </c>
      <c r="AN36" s="314">
        <v>2.23617525297829E-15</v>
      </c>
      <c r="AO36" s="314">
        <v>2.9721752325712363E-15</v>
      </c>
      <c r="AP36" s="314">
        <v>1.6745397190754721E-14</v>
      </c>
      <c r="AQ36" s="314">
        <v>4.262321829678913E-15</v>
      </c>
      <c r="AR36" s="314">
        <v>3.0329376197028933E-15</v>
      </c>
      <c r="AS36" s="314">
        <v>1.4504154299633033E-14</v>
      </c>
      <c r="AT36" s="314">
        <v>1.1673088657941245E-14</v>
      </c>
    </row>
    <row r="37" spans="1:46" s="141" customFormat="1" x14ac:dyDescent="0.25">
      <c r="A37" s="293" t="s">
        <v>238</v>
      </c>
      <c r="B37" s="293"/>
      <c r="C37" s="293"/>
      <c r="D37" s="293"/>
      <c r="E37" s="293"/>
      <c r="F37" s="316" t="s">
        <v>409</v>
      </c>
      <c r="G37" s="292"/>
      <c r="H37" s="292"/>
      <c r="I37" s="289"/>
      <c r="J37" s="313"/>
      <c r="K37" s="313"/>
      <c r="L37" s="313"/>
      <c r="M37" s="313"/>
      <c r="N37" s="313"/>
      <c r="O37" s="313"/>
      <c r="P37" s="313"/>
      <c r="Q37" s="313"/>
      <c r="R37" s="313"/>
      <c r="S37" s="313"/>
      <c r="T37" s="313"/>
      <c r="U37" s="313"/>
      <c r="V37" s="313"/>
      <c r="W37" s="313"/>
      <c r="X37" s="313"/>
      <c r="Y37" s="313"/>
      <c r="Z37" s="313"/>
      <c r="AA37" s="313"/>
      <c r="AB37" s="313"/>
      <c r="AC37" s="313"/>
      <c r="AD37" s="313"/>
      <c r="AE37" s="313"/>
      <c r="AF37" s="313"/>
      <c r="AG37" s="313"/>
      <c r="AH37" s="313"/>
      <c r="AI37" s="313"/>
      <c r="AJ37" s="313"/>
      <c r="AK37" s="313"/>
      <c r="AL37" s="313"/>
      <c r="AM37" s="313"/>
      <c r="AN37" s="313"/>
      <c r="AO37" s="313"/>
      <c r="AP37" s="313"/>
      <c r="AQ37" s="313"/>
      <c r="AR37" s="313"/>
      <c r="AS37" s="313"/>
      <c r="AT37" s="313"/>
    </row>
    <row r="38" spans="1:46" s="141" customFormat="1" x14ac:dyDescent="0.25">
      <c r="A38" s="293" t="s">
        <v>239</v>
      </c>
      <c r="B38" s="293"/>
      <c r="C38" s="293"/>
      <c r="D38" s="293"/>
      <c r="E38" s="293"/>
      <c r="F38" s="293"/>
      <c r="G38" s="292" t="s">
        <v>240</v>
      </c>
      <c r="H38" s="292"/>
      <c r="I38" s="289" t="s">
        <v>693</v>
      </c>
      <c r="J38" s="314"/>
      <c r="K38" s="314"/>
      <c r="L38" s="314"/>
      <c r="M38" s="314"/>
      <c r="N38" s="314"/>
      <c r="O38" s="314">
        <v>2.8536467010623605E-14</v>
      </c>
      <c r="P38" s="314">
        <v>2.2243799819621626E-15</v>
      </c>
      <c r="Q38" s="314">
        <v>5.1312332563219705E-15</v>
      </c>
      <c r="R38" s="314">
        <v>3.966609652393804E-15</v>
      </c>
      <c r="S38" s="314">
        <v>1.4191291984110174E-15</v>
      </c>
      <c r="T38" s="314">
        <v>1.0700045574227628E-14</v>
      </c>
      <c r="U38" s="314">
        <v>1.0809151874736934E-15</v>
      </c>
      <c r="V38" s="314">
        <v>1.5429577649893623E-15</v>
      </c>
      <c r="W38" s="314">
        <v>1.4039254966329527E-15</v>
      </c>
      <c r="X38" s="314">
        <v>1.1165711384965827E-15</v>
      </c>
      <c r="Y38" s="314">
        <v>1.8776661178825781E-15</v>
      </c>
      <c r="Z38" s="314">
        <v>1.3508536159947853E-15</v>
      </c>
      <c r="AA38" s="314">
        <v>7.5374997920591517E-15</v>
      </c>
      <c r="AB38" s="314">
        <v>1.2251346105214826E-15</v>
      </c>
      <c r="AC38" s="314">
        <v>4.859159983475168E-16</v>
      </c>
      <c r="AD38" s="314">
        <v>4.6879683778158333E-15</v>
      </c>
      <c r="AE38" s="314">
        <v>3.6183419814160029E-15</v>
      </c>
      <c r="AF38" s="314">
        <v>2.8197574597965848E-16</v>
      </c>
      <c r="AG38" s="314">
        <v>3.207253660323749E-16</v>
      </c>
      <c r="AH38" s="314">
        <v>1.3174541120909473E-14</v>
      </c>
      <c r="AI38" s="314">
        <v>1.6589736869207397E-16</v>
      </c>
      <c r="AJ38" s="314">
        <v>4.4074017877463904E-16</v>
      </c>
      <c r="AK38" s="314">
        <v>4.2026556480134435E-16</v>
      </c>
      <c r="AL38" s="314">
        <v>1.3617791301552032E-15</v>
      </c>
      <c r="AM38" s="314">
        <v>2.2191847918103863E-15</v>
      </c>
      <c r="AN38" s="314">
        <v>1.9597932994078081E-15</v>
      </c>
      <c r="AO38" s="314">
        <v>8.8383808369071684E-16</v>
      </c>
      <c r="AP38" s="314">
        <v>1.6414036000010024E-15</v>
      </c>
      <c r="AQ38" s="314">
        <v>1.9378943936128694E-15</v>
      </c>
      <c r="AR38" s="314">
        <v>7.7258178333532116E-16</v>
      </c>
      <c r="AS38" s="314">
        <v>1.0256630787196238E-16</v>
      </c>
      <c r="AT38" s="314">
        <v>2.4853093315323905E-16</v>
      </c>
    </row>
    <row r="39" spans="1:46" s="141" customFormat="1" x14ac:dyDescent="0.25">
      <c r="A39" s="1" t="s">
        <v>407</v>
      </c>
      <c r="B39" s="316"/>
      <c r="C39" s="316"/>
      <c r="D39" s="316"/>
      <c r="E39" s="143"/>
      <c r="F39" s="316"/>
      <c r="G39" s="316" t="s">
        <v>408</v>
      </c>
      <c r="H39" s="316"/>
      <c r="I39" s="317" t="s">
        <v>694</v>
      </c>
      <c r="J39" s="314"/>
      <c r="K39" s="314"/>
      <c r="L39" s="314"/>
      <c r="M39" s="314"/>
      <c r="N39" s="314"/>
      <c r="O39" s="314">
        <v>1.4736049967130574E-14</v>
      </c>
      <c r="P39" s="314">
        <v>5.8826321994075322E-16</v>
      </c>
      <c r="Q39" s="314">
        <v>2.7161213510238391E-15</v>
      </c>
      <c r="R39" s="314">
        <v>5.6742801599674034E-16</v>
      </c>
      <c r="S39" s="314">
        <v>6.18711114721245E-16</v>
      </c>
      <c r="T39" s="314">
        <v>0</v>
      </c>
      <c r="U39" s="314">
        <v>2.8315354618216203E-16</v>
      </c>
      <c r="V39" s="314">
        <v>6.1786943245189045E-16</v>
      </c>
      <c r="W39" s="314">
        <v>2.9774024894154424E-16</v>
      </c>
      <c r="X39" s="314">
        <v>1.4426039399365636E-15</v>
      </c>
      <c r="Y39" s="314">
        <v>3.1489974101209878E-15</v>
      </c>
      <c r="Z39" s="314">
        <v>1.5524193494177767E-15</v>
      </c>
      <c r="AA39" s="314">
        <v>1.3872374602159305E-15</v>
      </c>
      <c r="AB39" s="314">
        <v>1.25131278125319E-14</v>
      </c>
      <c r="AC39" s="314">
        <v>1.3013553560006146E-14</v>
      </c>
      <c r="AD39" s="314">
        <v>4.0664474414562052E-16</v>
      </c>
      <c r="AE39" s="314">
        <v>6.524468465239893E-16</v>
      </c>
      <c r="AF39" s="314">
        <v>4.8816194607505238E-15</v>
      </c>
      <c r="AG39" s="314">
        <v>3.3713865889778356E-17</v>
      </c>
      <c r="AH39" s="314">
        <v>2.9467736501203271E-16</v>
      </c>
      <c r="AI39" s="314">
        <v>6.2124233760212868E-16</v>
      </c>
      <c r="AJ39" s="314">
        <v>5.9725090777475998E-16</v>
      </c>
      <c r="AK39" s="314">
        <v>1.9050233232561496E-16</v>
      </c>
      <c r="AL39" s="314">
        <v>3.093555573606225E-16</v>
      </c>
      <c r="AM39" s="314">
        <v>0</v>
      </c>
      <c r="AN39" s="314">
        <v>5.0633666454574998E-15</v>
      </c>
      <c r="AO39" s="314">
        <v>2.4444165812219351E-15</v>
      </c>
      <c r="AP39" s="314">
        <v>2.2558533073332676E-16</v>
      </c>
      <c r="AQ39" s="314">
        <v>4.5232118162303201E-15</v>
      </c>
      <c r="AR39" s="314">
        <v>1.0090692857274164E-16</v>
      </c>
      <c r="AS39" s="314">
        <v>1.4636609767651622E-16</v>
      </c>
      <c r="AT39" s="314">
        <v>2.6019736085797215E-15</v>
      </c>
    </row>
    <row r="40" spans="1:46" s="141" customFormat="1" x14ac:dyDescent="0.25">
      <c r="A40" s="293" t="s">
        <v>241</v>
      </c>
      <c r="B40" s="293"/>
      <c r="C40" s="293"/>
      <c r="D40" s="293"/>
      <c r="E40" s="293"/>
      <c r="F40" s="293" t="s">
        <v>242</v>
      </c>
      <c r="G40" s="316"/>
      <c r="H40" s="316"/>
      <c r="I40" s="317"/>
      <c r="J40" s="313"/>
      <c r="K40" s="313"/>
      <c r="L40" s="313"/>
      <c r="M40" s="313"/>
      <c r="N40" s="313"/>
      <c r="O40" s="313"/>
      <c r="P40" s="313"/>
      <c r="Q40" s="313"/>
      <c r="R40" s="313"/>
      <c r="S40" s="313"/>
      <c r="T40" s="313"/>
      <c r="U40" s="313"/>
      <c r="V40" s="313"/>
      <c r="W40" s="313"/>
      <c r="X40" s="313"/>
      <c r="Y40" s="313"/>
      <c r="Z40" s="313"/>
      <c r="AA40" s="313"/>
      <c r="AB40" s="313"/>
      <c r="AC40" s="313"/>
      <c r="AD40" s="313"/>
      <c r="AE40" s="313"/>
      <c r="AF40" s="313"/>
      <c r="AG40" s="313"/>
      <c r="AH40" s="313"/>
      <c r="AI40" s="313"/>
      <c r="AJ40" s="313"/>
      <c r="AK40" s="313"/>
      <c r="AL40" s="313"/>
      <c r="AM40" s="313"/>
      <c r="AN40" s="313"/>
      <c r="AO40" s="313"/>
      <c r="AP40" s="313"/>
      <c r="AQ40" s="313"/>
      <c r="AR40" s="313"/>
      <c r="AS40" s="313"/>
      <c r="AT40" s="313"/>
    </row>
    <row r="41" spans="1:46" s="141" customFormat="1" x14ac:dyDescent="0.25">
      <c r="A41" s="293" t="s">
        <v>243</v>
      </c>
      <c r="B41" s="293"/>
      <c r="C41" s="293"/>
      <c r="D41" s="293"/>
      <c r="E41" s="293"/>
      <c r="F41" s="293"/>
      <c r="G41" s="292" t="s">
        <v>244</v>
      </c>
      <c r="H41" s="292"/>
      <c r="I41" s="289" t="s">
        <v>695</v>
      </c>
      <c r="J41" s="314"/>
      <c r="K41" s="314"/>
      <c r="L41" s="314"/>
      <c r="M41" s="314"/>
      <c r="N41" s="314"/>
      <c r="O41" s="314">
        <v>3.6325779795027344E-15</v>
      </c>
      <c r="P41" s="314">
        <v>7.4439270503175173E-15</v>
      </c>
      <c r="Q41" s="314">
        <v>3.3372021268746564E-15</v>
      </c>
      <c r="R41" s="314">
        <v>2.6106628506822251E-16</v>
      </c>
      <c r="S41" s="314">
        <v>4.6084619029487924E-15</v>
      </c>
      <c r="T41" s="314">
        <v>2.7269470085213262E-16</v>
      </c>
      <c r="U41" s="314">
        <v>1.1376360076525509E-15</v>
      </c>
      <c r="V41" s="314">
        <v>3.102481454518518E-15</v>
      </c>
      <c r="W41" s="314">
        <v>4.4823286100834858E-15</v>
      </c>
      <c r="X41" s="314">
        <v>1.2208879955826568E-15</v>
      </c>
      <c r="Y41" s="314">
        <v>2.0322030589420489E-16</v>
      </c>
      <c r="Z41" s="314">
        <v>5.9114127469531051E-16</v>
      </c>
      <c r="AA41" s="314">
        <v>9.6283251911627803E-16</v>
      </c>
      <c r="AB41" s="314">
        <v>5.5062971631772107E-15</v>
      </c>
      <c r="AC41" s="314">
        <v>1.1932828351618638E-16</v>
      </c>
      <c r="AD41" s="314">
        <v>1.2359126494910691E-15</v>
      </c>
      <c r="AE41" s="314">
        <v>2.6201108932341544E-16</v>
      </c>
      <c r="AF41" s="314">
        <v>4.2105026717126461E-16</v>
      </c>
      <c r="AG41" s="314">
        <v>2.0315928155906341E-16</v>
      </c>
      <c r="AH41" s="314">
        <v>4.4179031980907212E-15</v>
      </c>
      <c r="AI41" s="314">
        <v>3.1166017389213048E-15</v>
      </c>
      <c r="AJ41" s="314">
        <v>6.6524286725706113E-16</v>
      </c>
      <c r="AK41" s="314">
        <v>6.1388810637820188E-16</v>
      </c>
      <c r="AL41" s="314">
        <v>7.6981778647541692E-15</v>
      </c>
      <c r="AM41" s="314">
        <v>1.041053747398454E-15</v>
      </c>
      <c r="AN41" s="314">
        <v>1.1112703988220233E-15</v>
      </c>
      <c r="AO41" s="314">
        <v>1.0376646574176708E-14</v>
      </c>
      <c r="AP41" s="314">
        <v>3.7334996952077809E-15</v>
      </c>
      <c r="AQ41" s="314">
        <v>2.2201170368778432E-15</v>
      </c>
      <c r="AR41" s="314">
        <v>1.3825111207577336E-14</v>
      </c>
      <c r="AS41" s="314">
        <v>7.0031511634644633E-15</v>
      </c>
      <c r="AT41" s="314">
        <v>3.4127871677342019E-15</v>
      </c>
    </row>
    <row r="42" spans="1:46" s="141" customFormat="1" x14ac:dyDescent="0.25">
      <c r="A42" s="293" t="s">
        <v>248</v>
      </c>
      <c r="B42" s="293"/>
      <c r="C42" s="293"/>
      <c r="D42" s="293"/>
      <c r="E42" s="293"/>
      <c r="F42" s="293"/>
      <c r="G42" s="292" t="s">
        <v>245</v>
      </c>
      <c r="H42" s="292"/>
      <c r="I42" s="289" t="s">
        <v>696</v>
      </c>
      <c r="J42" s="314"/>
      <c r="K42" s="314"/>
      <c r="L42" s="314"/>
      <c r="M42" s="314"/>
      <c r="N42" s="314"/>
      <c r="O42" s="314">
        <v>2.2049580097032607E-15</v>
      </c>
      <c r="P42" s="314">
        <v>4.1234854179412453E-15</v>
      </c>
      <c r="Q42" s="314">
        <v>2.3043242650515911E-15</v>
      </c>
      <c r="R42" s="314">
        <v>2.2618892699212885E-15</v>
      </c>
      <c r="S42" s="314">
        <v>4.4563894424894872E-15</v>
      </c>
      <c r="T42" s="314">
        <v>4.4597840137280447E-15</v>
      </c>
      <c r="U42" s="314">
        <v>5.7402046112162589E-14</v>
      </c>
      <c r="V42" s="314">
        <v>3.8034790157088083E-15</v>
      </c>
      <c r="W42" s="314">
        <v>1.2732868523333826E-14</v>
      </c>
      <c r="X42" s="314">
        <v>9.4096887802677034E-15</v>
      </c>
      <c r="Y42" s="314">
        <v>8.7196831488883261E-15</v>
      </c>
      <c r="Z42" s="314">
        <v>2.9614072152749916E-15</v>
      </c>
      <c r="AA42" s="314">
        <v>9.4737921573227545E-15</v>
      </c>
      <c r="AB42" s="314">
        <v>1.6240737305469872E-14</v>
      </c>
      <c r="AC42" s="314">
        <v>1.3611015836143994E-14</v>
      </c>
      <c r="AD42" s="314">
        <v>1.0712232630078578E-14</v>
      </c>
      <c r="AE42" s="314">
        <v>2.8731623602507058E-15</v>
      </c>
      <c r="AF42" s="314">
        <v>3.7319126285675349E-15</v>
      </c>
      <c r="AG42" s="314">
        <v>2.9984139416432401E-15</v>
      </c>
      <c r="AH42" s="314">
        <v>1.7169352105085413E-16</v>
      </c>
      <c r="AI42" s="314">
        <v>8.3978916501251482E-15</v>
      </c>
      <c r="AJ42" s="314">
        <v>8.6628799678550573E-15</v>
      </c>
      <c r="AK42" s="314">
        <v>7.2954170456390234E-15</v>
      </c>
      <c r="AL42" s="314">
        <v>4.3879598998729844E-15</v>
      </c>
      <c r="AM42" s="314">
        <v>1.3975800244620469E-15</v>
      </c>
      <c r="AN42" s="314">
        <v>2.1215976438449747E-15</v>
      </c>
      <c r="AO42" s="314">
        <v>9.7442914844777387E-15</v>
      </c>
      <c r="AP42" s="314">
        <v>8.5932127514590647E-15</v>
      </c>
      <c r="AQ42" s="314">
        <v>1.8278221081986791E-14</v>
      </c>
      <c r="AR42" s="314">
        <v>2.1824104818892781E-14</v>
      </c>
      <c r="AS42" s="314">
        <v>1.1597488699211715E-14</v>
      </c>
      <c r="AT42" s="314">
        <v>1.6382211412041785E-16</v>
      </c>
    </row>
    <row r="43" spans="1:46" s="141" customFormat="1" x14ac:dyDescent="0.25">
      <c r="A43" s="293" t="s">
        <v>249</v>
      </c>
      <c r="B43" s="293"/>
      <c r="C43" s="293"/>
      <c r="D43" s="293"/>
      <c r="E43" s="293"/>
      <c r="F43" s="293"/>
      <c r="G43" s="292" t="s">
        <v>246</v>
      </c>
      <c r="H43" s="292"/>
      <c r="I43" s="289" t="s">
        <v>697</v>
      </c>
      <c r="J43" s="304"/>
      <c r="K43" s="304"/>
      <c r="L43" s="304"/>
      <c r="M43" s="304"/>
      <c r="N43" s="304"/>
      <c r="O43" s="304">
        <v>5.3573205239112483E-16</v>
      </c>
      <c r="P43" s="304">
        <v>1.1866871007099797E-16</v>
      </c>
      <c r="Q43" s="304">
        <v>1.0924085761050946E-16</v>
      </c>
      <c r="R43" s="304">
        <v>1.4041442749799798E-16</v>
      </c>
      <c r="S43" s="304">
        <v>9.1537660920064221E-17</v>
      </c>
      <c r="T43" s="304">
        <v>2.6894220193502905E-15</v>
      </c>
      <c r="U43" s="304">
        <v>5.6119370113713463E-15</v>
      </c>
      <c r="V43" s="304">
        <v>5.7567827321096053E-16</v>
      </c>
      <c r="W43" s="304">
        <v>2.0819853576230858E-15</v>
      </c>
      <c r="X43" s="304">
        <v>8.4263093569870976E-16</v>
      </c>
      <c r="Y43" s="304">
        <v>3.7277555681199351E-15</v>
      </c>
      <c r="Z43" s="304">
        <v>1.9472449812640135E-15</v>
      </c>
      <c r="AA43" s="304">
        <v>1.4626207540915714E-15</v>
      </c>
      <c r="AB43" s="304">
        <v>3.4156388528586302E-15</v>
      </c>
      <c r="AC43" s="304">
        <v>8.0789109974285846E-16</v>
      </c>
      <c r="AD43" s="304">
        <v>9.6475820550073089E-16</v>
      </c>
      <c r="AE43" s="304">
        <v>4.1598434693869584E-15</v>
      </c>
      <c r="AF43" s="304">
        <v>1.4088627142608132E-15</v>
      </c>
      <c r="AG43" s="304">
        <v>1.4841234354183273E-15</v>
      </c>
      <c r="AH43" s="304">
        <v>1.8894042677367239E-16</v>
      </c>
      <c r="AI43" s="304">
        <v>1.1049940914449189E-15</v>
      </c>
      <c r="AJ43" s="304">
        <v>1.3466113965985762E-16</v>
      </c>
      <c r="AK43" s="304">
        <v>7.3603751333354897E-16</v>
      </c>
      <c r="AL43" s="304">
        <v>1.9147321474025813E-16</v>
      </c>
      <c r="AM43" s="304">
        <v>2.0839924884697169E-16</v>
      </c>
      <c r="AN43" s="304">
        <v>2.6779678863168449E-16</v>
      </c>
      <c r="AO43" s="304">
        <v>8.3814207432481017E-16</v>
      </c>
      <c r="AP43" s="304">
        <v>9.3944614379016763E-16</v>
      </c>
      <c r="AQ43" s="304">
        <v>6.8669159644994629E-16</v>
      </c>
      <c r="AR43" s="304">
        <v>3.8946556782119059E-16</v>
      </c>
      <c r="AS43" s="304">
        <v>8.3727757584874732E-17</v>
      </c>
      <c r="AT43" s="304">
        <v>8.9351373266468291E-16</v>
      </c>
    </row>
    <row r="44" spans="1:46" s="141" customFormat="1" x14ac:dyDescent="0.25">
      <c r="A44" s="293" t="s">
        <v>250</v>
      </c>
      <c r="B44" s="293"/>
      <c r="C44" s="293"/>
      <c r="D44" s="283"/>
      <c r="E44" s="283"/>
      <c r="F44" s="283"/>
      <c r="G44" s="284" t="s">
        <v>247</v>
      </c>
      <c r="H44" s="284"/>
      <c r="I44" s="289" t="s">
        <v>698</v>
      </c>
      <c r="J44" s="304"/>
      <c r="K44" s="304"/>
      <c r="L44" s="304"/>
      <c r="M44" s="304"/>
      <c r="N44" s="304"/>
      <c r="O44" s="304">
        <v>2.3587216426670345E-15</v>
      </c>
      <c r="P44" s="304">
        <v>9.4457250489528604E-16</v>
      </c>
      <c r="Q44" s="304">
        <v>2.1337363263821621E-16</v>
      </c>
      <c r="R44" s="304">
        <v>4.1575740231123203E-17</v>
      </c>
      <c r="S44" s="304">
        <v>7.0677722083761707E-16</v>
      </c>
      <c r="T44" s="304">
        <v>3.3990012774557235E-17</v>
      </c>
      <c r="U44" s="304">
        <v>2.9072745864908714E-16</v>
      </c>
      <c r="V44" s="304">
        <v>3.3684779892860091E-16</v>
      </c>
      <c r="W44" s="304">
        <v>6.4205360013479157E-16</v>
      </c>
      <c r="X44" s="304">
        <v>3.5958872789572463E-17</v>
      </c>
      <c r="Y44" s="304">
        <v>1.7326644550298605E-16</v>
      </c>
      <c r="Z44" s="304">
        <v>1.1451517949909998E-17</v>
      </c>
      <c r="AA44" s="304">
        <v>1.9340341426514661E-16</v>
      </c>
      <c r="AB44" s="304">
        <v>1.4256496503932892E-16</v>
      </c>
      <c r="AC44" s="304">
        <v>1.8229647454626021E-15</v>
      </c>
      <c r="AD44" s="304">
        <v>4.945728042135042E-17</v>
      </c>
      <c r="AE44" s="304">
        <v>8.7286014595980639E-16</v>
      </c>
      <c r="AF44" s="304">
        <v>1.7426222967254341E-17</v>
      </c>
      <c r="AG44" s="304">
        <v>1.119703977324533E-16</v>
      </c>
      <c r="AH44" s="304">
        <v>1.8890466199707615E-16</v>
      </c>
      <c r="AI44" s="304">
        <v>1.8986284832894258E-16</v>
      </c>
      <c r="AJ44" s="304">
        <v>7.7089754493719529E-17</v>
      </c>
      <c r="AK44" s="304">
        <v>3.211602655561623E-16</v>
      </c>
      <c r="AL44" s="304">
        <v>6.5513335248322314E-17</v>
      </c>
      <c r="AM44" s="304">
        <v>7.4600658073091447E-15</v>
      </c>
      <c r="AN44" s="304">
        <v>7.5869658637129447E-16</v>
      </c>
      <c r="AO44" s="304">
        <v>1.4501633526915771E-15</v>
      </c>
      <c r="AP44" s="304">
        <v>1.6839302233290191E-15</v>
      </c>
      <c r="AQ44" s="304">
        <v>3.1232891455762505E-17</v>
      </c>
      <c r="AR44" s="304">
        <v>3.7364304163539928E-15</v>
      </c>
      <c r="AS44" s="304">
        <v>4.7237511543378741E-17</v>
      </c>
      <c r="AT44" s="304">
        <v>1.9182634138182031E-15</v>
      </c>
    </row>
    <row r="45" spans="1:46" s="141" customFormat="1" x14ac:dyDescent="0.25">
      <c r="A45" s="319" t="s">
        <v>699</v>
      </c>
      <c r="B45" s="293"/>
      <c r="C45" s="293"/>
      <c r="D45" s="283"/>
      <c r="E45" s="283"/>
      <c r="F45" s="283"/>
      <c r="G45" s="284" t="s">
        <v>700</v>
      </c>
      <c r="H45" s="284"/>
      <c r="I45" s="289" t="s">
        <v>701</v>
      </c>
      <c r="J45" s="320"/>
      <c r="K45" s="320"/>
      <c r="L45" s="320"/>
      <c r="M45" s="320"/>
      <c r="N45" s="320"/>
      <c r="O45" s="304">
        <v>1.8930776112122505E-15</v>
      </c>
      <c r="P45" s="304">
        <v>3.2105972327338253E-15</v>
      </c>
      <c r="Q45" s="304">
        <v>3.4887772210327589E-15</v>
      </c>
      <c r="R45" s="304">
        <v>2.0246928451123127E-16</v>
      </c>
      <c r="S45" s="304">
        <v>2.0828311214612969E-18</v>
      </c>
      <c r="T45" s="304">
        <v>1.2127393713019713E-15</v>
      </c>
      <c r="U45" s="304">
        <v>5.626741073156813E-17</v>
      </c>
      <c r="V45" s="304">
        <v>1.268459342415817E-14</v>
      </c>
      <c r="W45" s="304">
        <v>4.5026442751917762E-15</v>
      </c>
      <c r="X45" s="304">
        <v>3.719981883572078E-15</v>
      </c>
      <c r="Y45" s="304">
        <v>8.2409705749774096E-15</v>
      </c>
      <c r="Z45" s="304">
        <v>1.767417011253208E-14</v>
      </c>
      <c r="AA45" s="304">
        <v>2.2657686438446343E-15</v>
      </c>
      <c r="AB45" s="304">
        <v>2.4730778206159134E-15</v>
      </c>
      <c r="AC45" s="304">
        <v>1.9017699452529102E-17</v>
      </c>
      <c r="AD45" s="304">
        <v>4.0520319341228073E-15</v>
      </c>
      <c r="AE45" s="304">
        <v>1.6125307948387111E-16</v>
      </c>
      <c r="AF45" s="304">
        <v>4.0295396020314544E-16</v>
      </c>
      <c r="AG45" s="304">
        <v>3.9884162965629877E-16</v>
      </c>
      <c r="AH45" s="304">
        <v>2.8697505033738248E-15</v>
      </c>
      <c r="AI45" s="304">
        <v>1.1535083982085922E-16</v>
      </c>
      <c r="AJ45" s="304">
        <v>1.5627117080091902E-15</v>
      </c>
      <c r="AK45" s="304">
        <v>3.9653595765365554E-15</v>
      </c>
      <c r="AL45" s="304">
        <v>4.7357033236267267E-15</v>
      </c>
      <c r="AM45" s="304">
        <v>5.6279165972048165E-14</v>
      </c>
      <c r="AN45" s="304">
        <v>6.6419668171492933E-15</v>
      </c>
      <c r="AO45" s="304">
        <v>1.4965971836959905E-16</v>
      </c>
      <c r="AP45" s="304">
        <v>2.7603483534157293E-14</v>
      </c>
      <c r="AQ45" s="304">
        <v>1.3474191915161393E-14</v>
      </c>
      <c r="AR45" s="304">
        <v>8.8935692528552584E-15</v>
      </c>
      <c r="AS45" s="304">
        <v>5.1111667166360867E-16</v>
      </c>
      <c r="AT45" s="304">
        <v>1.8555868021620055E-15</v>
      </c>
    </row>
    <row r="46" spans="1:46" x14ac:dyDescent="0.25">
      <c r="A46" s="364"/>
      <c r="B46" s="293"/>
      <c r="C46" s="293"/>
      <c r="D46" s="283"/>
      <c r="E46" s="283"/>
      <c r="F46" s="283"/>
      <c r="G46" s="284"/>
      <c r="H46" s="284"/>
      <c r="I46" s="289"/>
      <c r="J46" s="295"/>
      <c r="K46" s="295"/>
      <c r="L46" s="295"/>
      <c r="M46" s="295"/>
      <c r="N46" s="295"/>
      <c r="O46" s="295"/>
      <c r="P46" s="295"/>
      <c r="Q46" s="295"/>
      <c r="R46" s="295"/>
      <c r="S46" s="295"/>
      <c r="T46" s="295"/>
      <c r="U46" s="295"/>
      <c r="V46" s="295"/>
      <c r="W46" s="295"/>
      <c r="X46" s="295"/>
      <c r="Y46" s="295"/>
      <c r="Z46" s="295"/>
      <c r="AA46" s="295"/>
      <c r="AB46" s="295"/>
      <c r="AC46" s="295"/>
      <c r="AD46" s="295"/>
      <c r="AE46" s="295"/>
      <c r="AF46" s="295"/>
      <c r="AG46" s="295"/>
      <c r="AH46" s="295"/>
      <c r="AI46" s="295"/>
      <c r="AJ46" s="295"/>
      <c r="AK46" s="295"/>
      <c r="AL46" s="295"/>
      <c r="AM46" s="295"/>
      <c r="AN46" s="295"/>
      <c r="AO46" s="295"/>
      <c r="AP46" s="295"/>
      <c r="AQ46" s="295"/>
      <c r="AR46" s="295"/>
      <c r="AS46" s="295"/>
      <c r="AT46" s="295"/>
    </row>
    <row r="47" spans="1:46" x14ac:dyDescent="0.25">
      <c r="A47" s="288" t="s">
        <v>278</v>
      </c>
      <c r="B47" s="288"/>
      <c r="C47" s="288"/>
      <c r="D47" s="288" t="s">
        <v>366</v>
      </c>
      <c r="E47" s="288"/>
      <c r="F47" s="288"/>
      <c r="G47" s="287"/>
      <c r="H47" s="287"/>
      <c r="I47" s="289" t="s">
        <v>702</v>
      </c>
      <c r="J47" s="290">
        <f t="shared" ref="J47:AP47" si="13">SUM(J48:J53)</f>
        <v>0</v>
      </c>
      <c r="K47" s="290">
        <f t="shared" si="13"/>
        <v>0</v>
      </c>
      <c r="L47" s="290">
        <f t="shared" si="13"/>
        <v>0</v>
      </c>
      <c r="M47" s="290">
        <f t="shared" si="13"/>
        <v>0</v>
      </c>
      <c r="N47" s="290">
        <f t="shared" si="13"/>
        <v>0</v>
      </c>
      <c r="O47" s="290">
        <f t="shared" si="13"/>
        <v>3.8409257772633423E-14</v>
      </c>
      <c r="P47" s="290">
        <f t="shared" si="13"/>
        <v>1.6838343546170287E-13</v>
      </c>
      <c r="Q47" s="290">
        <f t="shared" si="13"/>
        <v>7.5015407370561849E-14</v>
      </c>
      <c r="R47" s="290">
        <f t="shared" si="13"/>
        <v>4.2200913318076775E-14</v>
      </c>
      <c r="S47" s="290">
        <f t="shared" si="13"/>
        <v>6.4303766174951986E-14</v>
      </c>
      <c r="T47" s="290">
        <f t="shared" si="13"/>
        <v>1.6903858573908376E-13</v>
      </c>
      <c r="U47" s="290">
        <f t="shared" si="13"/>
        <v>2.6885087932670788E-14</v>
      </c>
      <c r="V47" s="290">
        <f t="shared" si="13"/>
        <v>5.3203139290554845E-14</v>
      </c>
      <c r="W47" s="290">
        <f t="shared" si="13"/>
        <v>4.5983815476169075E-14</v>
      </c>
      <c r="X47" s="290">
        <f t="shared" si="13"/>
        <v>6.2932840906170905E-14</v>
      </c>
      <c r="Y47" s="290">
        <f t="shared" si="13"/>
        <v>8.1857467661217606E-14</v>
      </c>
      <c r="Z47" s="290">
        <f t="shared" si="13"/>
        <v>1.3316155397390607E-13</v>
      </c>
      <c r="AA47" s="290">
        <f t="shared" si="13"/>
        <v>1.0688613208742169E-13</v>
      </c>
      <c r="AB47" s="290">
        <f t="shared" si="13"/>
        <v>1.27677357593591E-13</v>
      </c>
      <c r="AC47" s="290">
        <f t="shared" si="13"/>
        <v>9.700025306191902E-14</v>
      </c>
      <c r="AD47" s="290">
        <f t="shared" si="13"/>
        <v>4.4745437297980626E-14</v>
      </c>
      <c r="AE47" s="290">
        <f t="shared" si="13"/>
        <v>5.1653123855189295E-14</v>
      </c>
      <c r="AF47" s="290">
        <f t="shared" si="13"/>
        <v>5.8438714306675691E-14</v>
      </c>
      <c r="AG47" s="290">
        <f t="shared" si="13"/>
        <v>3.2451322127395633E-14</v>
      </c>
      <c r="AH47" s="290">
        <f t="shared" si="13"/>
        <v>5.4174520598989429E-14</v>
      </c>
      <c r="AI47" s="290">
        <f t="shared" si="13"/>
        <v>3.9602206147284392E-14</v>
      </c>
      <c r="AJ47" s="290">
        <f t="shared" si="13"/>
        <v>9.4829614078967973E-14</v>
      </c>
      <c r="AK47" s="290">
        <f t="shared" si="13"/>
        <v>4.0869949669576506E-14</v>
      </c>
      <c r="AL47" s="290">
        <f t="shared" si="13"/>
        <v>2.9537090949000148E-14</v>
      </c>
      <c r="AM47" s="290">
        <f t="shared" si="13"/>
        <v>5.1375526243213348E-14</v>
      </c>
      <c r="AN47" s="290">
        <f t="shared" si="13"/>
        <v>5.9056857536422406E-14</v>
      </c>
      <c r="AO47" s="290">
        <f t="shared" si="13"/>
        <v>3.8116111026295131E-14</v>
      </c>
      <c r="AP47" s="290">
        <f t="shared" si="13"/>
        <v>5.4579966341670696E-14</v>
      </c>
      <c r="AQ47" s="290">
        <f t="shared" ref="AQ47:AS47" si="14">SUM(AQ48:AQ53)</f>
        <v>6.9049234476654326E-14</v>
      </c>
      <c r="AR47" s="290">
        <f t="shared" si="14"/>
        <v>3.7973889968720303E-14</v>
      </c>
      <c r="AS47" s="290">
        <f t="shared" si="14"/>
        <v>1.9277983305273511E-14</v>
      </c>
      <c r="AT47" s="290">
        <f t="shared" ref="AT47" si="15">SUM(AT48:AT53)</f>
        <v>4.9788097981652481E-14</v>
      </c>
    </row>
    <row r="48" spans="1:46" x14ac:dyDescent="0.25">
      <c r="A48" s="283" t="s">
        <v>283</v>
      </c>
      <c r="B48" s="283"/>
      <c r="C48" s="283"/>
      <c r="D48" s="283"/>
      <c r="E48" s="283"/>
      <c r="F48" s="283" t="s">
        <v>58</v>
      </c>
      <c r="G48" s="284"/>
      <c r="H48" s="284"/>
      <c r="I48" s="289" t="s">
        <v>703</v>
      </c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  <c r="AT48" s="321"/>
    </row>
    <row r="49" spans="1:46" x14ac:dyDescent="0.25">
      <c r="A49" s="283" t="s">
        <v>279</v>
      </c>
      <c r="B49" s="283"/>
      <c r="C49" s="283"/>
      <c r="D49" s="283"/>
      <c r="E49" s="283"/>
      <c r="F49" s="143"/>
      <c r="G49" s="283" t="s">
        <v>280</v>
      </c>
      <c r="H49" s="283"/>
      <c r="I49" s="297" t="s">
        <v>704</v>
      </c>
      <c r="J49" s="304"/>
      <c r="K49" s="304"/>
      <c r="L49" s="304"/>
      <c r="M49" s="304"/>
      <c r="N49" s="304"/>
      <c r="O49" s="304">
        <v>5.3586896356441653E-15</v>
      </c>
      <c r="P49" s="304">
        <v>1.0034243093754794E-15</v>
      </c>
      <c r="Q49" s="304">
        <v>1.1202264016671387E-14</v>
      </c>
      <c r="R49" s="304">
        <v>7.4194023880279063E-15</v>
      </c>
      <c r="S49" s="304">
        <v>1.0922625102413179E-14</v>
      </c>
      <c r="T49" s="304">
        <v>8.1068295789532629E-15</v>
      </c>
      <c r="U49" s="304">
        <v>1.72094183989289E-15</v>
      </c>
      <c r="V49" s="304">
        <v>2.428609654773385E-15</v>
      </c>
      <c r="W49" s="304">
        <v>5.3627751004282868E-15</v>
      </c>
      <c r="X49" s="304">
        <v>5.369081000795245E-15</v>
      </c>
      <c r="Y49" s="304">
        <v>6.7545228937703601E-15</v>
      </c>
      <c r="Z49" s="304">
        <v>1.0241821895554088E-14</v>
      </c>
      <c r="AA49" s="304">
        <v>4.8876722212569706E-15</v>
      </c>
      <c r="AB49" s="304">
        <v>3.3432392857652807E-15</v>
      </c>
      <c r="AC49" s="304">
        <v>3.158942175888515E-15</v>
      </c>
      <c r="AD49" s="304">
        <v>3.4072640663580684E-15</v>
      </c>
      <c r="AE49" s="304">
        <v>2.2364010462093542E-15</v>
      </c>
      <c r="AF49" s="304">
        <v>3.1532607010037483E-15</v>
      </c>
      <c r="AG49" s="304">
        <v>4.0915386103737904E-15</v>
      </c>
      <c r="AH49" s="304">
        <v>3.077781171097845E-15</v>
      </c>
      <c r="AI49" s="304">
        <v>3.3365538675654682E-15</v>
      </c>
      <c r="AJ49" s="304">
        <v>4.1623730551357993E-15</v>
      </c>
      <c r="AK49" s="304">
        <v>3.2073497286773173E-15</v>
      </c>
      <c r="AL49" s="304">
        <v>7.7028255061567359E-16</v>
      </c>
      <c r="AM49" s="304">
        <v>2.6623831231180239E-15</v>
      </c>
      <c r="AN49" s="304">
        <v>5.5654790570669679E-15</v>
      </c>
      <c r="AO49" s="304">
        <v>2.257070520158758E-15</v>
      </c>
      <c r="AP49" s="304">
        <v>8.8465182662142726E-15</v>
      </c>
      <c r="AQ49" s="304">
        <v>2.190477693021514E-15</v>
      </c>
      <c r="AR49" s="304">
        <v>9.8196491614308054E-15</v>
      </c>
      <c r="AS49" s="304">
        <v>4.5194824064271032E-15</v>
      </c>
      <c r="AT49" s="304">
        <v>3.6093010735553325E-15</v>
      </c>
    </row>
    <row r="50" spans="1:46" x14ac:dyDescent="0.25">
      <c r="A50" s="283" t="s">
        <v>281</v>
      </c>
      <c r="B50" s="283"/>
      <c r="C50" s="283"/>
      <c r="D50" s="283"/>
      <c r="E50" s="283"/>
      <c r="F50" s="283"/>
      <c r="G50" s="284" t="s">
        <v>282</v>
      </c>
      <c r="H50" s="284"/>
      <c r="I50" s="289" t="s">
        <v>705</v>
      </c>
      <c r="J50" s="304"/>
      <c r="K50" s="304"/>
      <c r="L50" s="304"/>
      <c r="M50" s="304"/>
      <c r="N50" s="304"/>
      <c r="O50" s="304">
        <v>2.503380051649202E-14</v>
      </c>
      <c r="P50" s="304">
        <v>7.7357638186153447E-14</v>
      </c>
      <c r="Q50" s="304">
        <v>1.6497017702218614E-14</v>
      </c>
      <c r="R50" s="304">
        <v>2.3212305984518132E-14</v>
      </c>
      <c r="S50" s="304">
        <v>4.1100207231515577E-14</v>
      </c>
      <c r="T50" s="304">
        <v>4.8591857529814614E-14</v>
      </c>
      <c r="U50" s="304">
        <v>2.3674265636296276E-14</v>
      </c>
      <c r="V50" s="304">
        <v>2.1722904277461028E-14</v>
      </c>
      <c r="W50" s="304">
        <v>3.8683146259045873E-14</v>
      </c>
      <c r="X50" s="304">
        <v>2.1971972748894591E-14</v>
      </c>
      <c r="Y50" s="304">
        <v>3.5428652558690393E-14</v>
      </c>
      <c r="Z50" s="304">
        <v>6.4323776787325074E-15</v>
      </c>
      <c r="AA50" s="304">
        <v>2.9803736666278483E-14</v>
      </c>
      <c r="AB50" s="304">
        <v>3.3403984229899795E-14</v>
      </c>
      <c r="AC50" s="304">
        <v>1.9267484642925448E-14</v>
      </c>
      <c r="AD50" s="304">
        <v>2.8030189622006839E-14</v>
      </c>
      <c r="AE50" s="304">
        <v>4.1493368584870129E-14</v>
      </c>
      <c r="AF50" s="304">
        <v>1.6098960054272046E-14</v>
      </c>
      <c r="AG50" s="304">
        <v>9.9586197679803632E-15</v>
      </c>
      <c r="AH50" s="304">
        <v>1.2030511462230906E-14</v>
      </c>
      <c r="AI50" s="304">
        <v>2.6039504966151199E-14</v>
      </c>
      <c r="AJ50" s="304">
        <v>5.5706795029562398E-15</v>
      </c>
      <c r="AK50" s="304">
        <v>2.3884739998298878E-14</v>
      </c>
      <c r="AL50" s="304">
        <v>9.3751608544975868E-15</v>
      </c>
      <c r="AM50" s="304">
        <v>2.1467450411160069E-14</v>
      </c>
      <c r="AN50" s="304">
        <v>2.649917740221173E-14</v>
      </c>
      <c r="AO50" s="304">
        <v>3.5592797766695439E-14</v>
      </c>
      <c r="AP50" s="304">
        <v>1.182776168319071E-14</v>
      </c>
      <c r="AQ50" s="304">
        <v>8.2380065644766931E-15</v>
      </c>
      <c r="AR50" s="304">
        <v>2.0796479670896056E-14</v>
      </c>
      <c r="AS50" s="304">
        <v>1.3161069071817596E-14</v>
      </c>
      <c r="AT50" s="304">
        <v>1.6279093973745034E-14</v>
      </c>
    </row>
    <row r="51" spans="1:46" x14ac:dyDescent="0.25">
      <c r="A51" s="283" t="s">
        <v>706</v>
      </c>
      <c r="B51" s="283"/>
      <c r="C51" s="283"/>
      <c r="D51" s="283"/>
      <c r="E51" s="283"/>
      <c r="F51" s="283" t="s">
        <v>707</v>
      </c>
      <c r="G51" s="284"/>
      <c r="H51" s="284"/>
      <c r="I51" s="289" t="s">
        <v>708</v>
      </c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  <c r="AT51" s="286"/>
    </row>
    <row r="52" spans="1:46" x14ac:dyDescent="0.25">
      <c r="A52" s="283" t="s">
        <v>251</v>
      </c>
      <c r="B52" s="283"/>
      <c r="C52" s="283"/>
      <c r="D52" s="283"/>
      <c r="E52" s="283"/>
      <c r="F52" s="283" t="s">
        <v>63</v>
      </c>
      <c r="G52" s="283"/>
      <c r="H52" s="283"/>
      <c r="I52" s="297" t="s">
        <v>709</v>
      </c>
      <c r="J52" s="304"/>
      <c r="K52" s="304"/>
      <c r="L52" s="304"/>
      <c r="M52" s="304"/>
      <c r="N52" s="304"/>
      <c r="O52" s="304">
        <v>7.3591065326051197E-15</v>
      </c>
      <c r="P52" s="304">
        <v>8.9433484327699088E-14</v>
      </c>
      <c r="Q52" s="304">
        <v>4.7193123828100498E-14</v>
      </c>
      <c r="R52" s="304">
        <v>1.1142300249589126E-14</v>
      </c>
      <c r="S52" s="304">
        <v>1.1282071231418531E-14</v>
      </c>
      <c r="T52" s="304">
        <v>1.1233836254686285E-13</v>
      </c>
      <c r="U52" s="304">
        <v>1.407904711275143E-15</v>
      </c>
      <c r="V52" s="304">
        <v>2.8698492008811829E-14</v>
      </c>
      <c r="W52" s="304">
        <v>1.784975863652312E-15</v>
      </c>
      <c r="X52" s="304">
        <v>3.5544422501593967E-14</v>
      </c>
      <c r="Y52" s="304">
        <v>3.8956811479403412E-14</v>
      </c>
      <c r="Z52" s="304">
        <v>1.163868488302104E-13</v>
      </c>
      <c r="AA52" s="304">
        <v>7.1464374118321159E-14</v>
      </c>
      <c r="AB52" s="304">
        <v>9.0872687745883672E-14</v>
      </c>
      <c r="AC52" s="304">
        <v>7.4520894318215821E-14</v>
      </c>
      <c r="AD52" s="304">
        <v>1.3307983609615723E-14</v>
      </c>
      <c r="AE52" s="304">
        <v>6.8736395210683065E-15</v>
      </c>
      <c r="AF52" s="304">
        <v>3.9146970410380493E-14</v>
      </c>
      <c r="AG52" s="304">
        <v>1.7311660515508313E-14</v>
      </c>
      <c r="AH52" s="304">
        <v>3.9064796615170364E-14</v>
      </c>
      <c r="AI52" s="304">
        <v>9.8671417807051755E-15</v>
      </c>
      <c r="AJ52" s="304">
        <v>8.4417004840963961E-14</v>
      </c>
      <c r="AK52" s="304">
        <v>1.3753432916839696E-14</v>
      </c>
      <c r="AL52" s="304">
        <v>1.9380984367216305E-14</v>
      </c>
      <c r="AM52" s="304">
        <v>2.5954872944898403E-14</v>
      </c>
      <c r="AN52" s="304">
        <v>2.6020368147116348E-14</v>
      </c>
      <c r="AO52" s="304">
        <v>1.0094262691258492E-16</v>
      </c>
      <c r="AP52" s="304">
        <v>3.3109181627327851E-14</v>
      </c>
      <c r="AQ52" s="304">
        <v>5.8174497672559102E-14</v>
      </c>
      <c r="AR52" s="304">
        <v>7.2678691377061144E-15</v>
      </c>
      <c r="AS52" s="304">
        <v>6.3089141820365577E-17</v>
      </c>
      <c r="AT52" s="304">
        <v>2.9879017566125134E-14</v>
      </c>
    </row>
    <row r="53" spans="1:46" x14ac:dyDescent="0.25">
      <c r="A53" s="283" t="s">
        <v>252</v>
      </c>
      <c r="B53" s="283"/>
      <c r="C53" s="283"/>
      <c r="D53" s="283"/>
      <c r="E53" s="283"/>
      <c r="F53" s="143"/>
      <c r="G53" s="307" t="s">
        <v>376</v>
      </c>
      <c r="H53" s="307"/>
      <c r="I53" s="289" t="s">
        <v>710</v>
      </c>
      <c r="J53" s="304"/>
      <c r="K53" s="304"/>
      <c r="L53" s="304"/>
      <c r="M53" s="304"/>
      <c r="N53" s="304"/>
      <c r="O53" s="304">
        <v>6.5766108789211665E-16</v>
      </c>
      <c r="P53" s="304">
        <v>5.8888863847485689E-16</v>
      </c>
      <c r="Q53" s="304">
        <v>1.2300182357134933E-16</v>
      </c>
      <c r="R53" s="304">
        <v>4.2690469594161212E-16</v>
      </c>
      <c r="S53" s="304">
        <v>9.9886260960469307E-16</v>
      </c>
      <c r="T53" s="304">
        <v>1.5360834530175963E-18</v>
      </c>
      <c r="U53" s="304">
        <v>8.1975745206477518E-17</v>
      </c>
      <c r="V53" s="304">
        <v>3.5313334950860421E-16</v>
      </c>
      <c r="W53" s="304">
        <v>1.5291825304260855E-16</v>
      </c>
      <c r="X53" s="304">
        <v>4.736465488709853E-17</v>
      </c>
      <c r="Y53" s="304">
        <v>7.1748072935345497E-16</v>
      </c>
      <c r="Z53" s="304">
        <v>1.0050556940907208E-16</v>
      </c>
      <c r="AA53" s="304">
        <v>7.3034908156508139E-16</v>
      </c>
      <c r="AB53" s="304">
        <v>5.7446332042263616E-17</v>
      </c>
      <c r="AC53" s="304">
        <v>5.2931924889229313E-17</v>
      </c>
      <c r="AD53" s="304">
        <v>0</v>
      </c>
      <c r="AE53" s="304">
        <v>1.0497147030415049E-15</v>
      </c>
      <c r="AF53" s="304">
        <v>3.9523141019412377E-17</v>
      </c>
      <c r="AG53" s="304">
        <v>1.0895032335331702E-15</v>
      </c>
      <c r="AH53" s="304">
        <v>1.4313504903118514E-18</v>
      </c>
      <c r="AI53" s="304">
        <v>3.5900553286254697E-16</v>
      </c>
      <c r="AJ53" s="304">
        <v>6.7955667991197836E-16</v>
      </c>
      <c r="AK53" s="304">
        <v>2.4427025760615669E-17</v>
      </c>
      <c r="AL53" s="304">
        <v>1.0663176670581346E-17</v>
      </c>
      <c r="AM53" s="304">
        <v>1.2908197640368491E-15</v>
      </c>
      <c r="AN53" s="304">
        <v>9.7183293002735782E-16</v>
      </c>
      <c r="AO53" s="304">
        <v>1.6530011252835099E-16</v>
      </c>
      <c r="AP53" s="304">
        <v>7.9650476493786099E-16</v>
      </c>
      <c r="AQ53" s="304">
        <v>4.4625254659701354E-16</v>
      </c>
      <c r="AR53" s="304">
        <v>8.9891998687326409E-17</v>
      </c>
      <c r="AS53" s="304">
        <v>1.5343426852084477E-15</v>
      </c>
      <c r="AT53" s="304">
        <v>2.0685368226978313E-17</v>
      </c>
    </row>
    <row r="54" spans="1:46" x14ac:dyDescent="0.25">
      <c r="A54" s="293"/>
      <c r="B54" s="293"/>
      <c r="C54" s="293"/>
      <c r="D54" s="283"/>
      <c r="E54" s="283"/>
      <c r="F54" s="283"/>
      <c r="G54" s="284"/>
      <c r="H54" s="284"/>
      <c r="I54" s="289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  <c r="AT54" s="286"/>
    </row>
    <row r="55" spans="1:46" x14ac:dyDescent="0.25">
      <c r="A55" s="287" t="s">
        <v>285</v>
      </c>
      <c r="B55" s="287"/>
      <c r="C55" s="287"/>
      <c r="D55" s="287" t="s">
        <v>286</v>
      </c>
      <c r="E55" s="287"/>
      <c r="F55" s="288"/>
      <c r="G55" s="287"/>
      <c r="H55" s="287"/>
      <c r="I55" s="289" t="s">
        <v>711</v>
      </c>
      <c r="J55" s="290">
        <f t="shared" ref="J55:AP55" si="16">SUM(J58:J80)</f>
        <v>0</v>
      </c>
      <c r="K55" s="290">
        <f t="shared" si="16"/>
        <v>0</v>
      </c>
      <c r="L55" s="290">
        <f t="shared" si="16"/>
        <v>0</v>
      </c>
      <c r="M55" s="290">
        <f t="shared" si="16"/>
        <v>0</v>
      </c>
      <c r="N55" s="290">
        <f t="shared" si="16"/>
        <v>0</v>
      </c>
      <c r="O55" s="290">
        <f t="shared" si="16"/>
        <v>11.874934400000599</v>
      </c>
      <c r="P55" s="290">
        <f t="shared" si="16"/>
        <v>10.727494992000555</v>
      </c>
      <c r="Q55" s="290">
        <f t="shared" si="16"/>
        <v>7.1694372000004014</v>
      </c>
      <c r="R55" s="290">
        <f t="shared" si="16"/>
        <v>11.732207360000965</v>
      </c>
      <c r="S55" s="290">
        <f t="shared" si="16"/>
        <v>11.56446400000033</v>
      </c>
      <c r="T55" s="290">
        <f t="shared" si="16"/>
        <v>9.6893568000002759</v>
      </c>
      <c r="U55" s="290">
        <f t="shared" si="16"/>
        <v>7.7450080000005066</v>
      </c>
      <c r="V55" s="290">
        <f t="shared" si="16"/>
        <v>6.5332520800005662</v>
      </c>
      <c r="W55" s="290">
        <f t="shared" si="16"/>
        <v>8.030573760000836</v>
      </c>
      <c r="X55" s="290">
        <f t="shared" si="16"/>
        <v>8.8491267360003789</v>
      </c>
      <c r="Y55" s="290">
        <f t="shared" si="16"/>
        <v>7.9299500800006539</v>
      </c>
      <c r="Z55" s="290">
        <f t="shared" si="16"/>
        <v>7.8105418240002313</v>
      </c>
      <c r="AA55" s="290">
        <f t="shared" si="16"/>
        <v>6.8081412320002022</v>
      </c>
      <c r="AB55" s="290">
        <f t="shared" si="16"/>
        <v>7.3290725920002036</v>
      </c>
      <c r="AC55" s="290">
        <f t="shared" si="16"/>
        <v>7.5143888000005363</v>
      </c>
      <c r="AD55" s="290">
        <f t="shared" si="16"/>
        <v>7.2747514400002231</v>
      </c>
      <c r="AE55" s="290">
        <f t="shared" si="16"/>
        <v>6.3925632000002253</v>
      </c>
      <c r="AF55" s="290">
        <f t="shared" si="16"/>
        <v>5.2941904000003674</v>
      </c>
      <c r="AG55" s="290">
        <f t="shared" si="16"/>
        <v>4.5732122400002568</v>
      </c>
      <c r="AH55" s="290">
        <f t="shared" si="16"/>
        <v>5.7408936480003447</v>
      </c>
      <c r="AI55" s="290">
        <f t="shared" si="16"/>
        <v>5.8554661600005815</v>
      </c>
      <c r="AJ55" s="290">
        <f t="shared" si="16"/>
        <v>5.3754320160003228</v>
      </c>
      <c r="AK55" s="290">
        <f t="shared" si="16"/>
        <v>5.8437788480003121</v>
      </c>
      <c r="AL55" s="290">
        <f t="shared" si="16"/>
        <v>4.8464876160005819</v>
      </c>
      <c r="AM55" s="290">
        <f t="shared" si="16"/>
        <v>5.3112271840002894</v>
      </c>
      <c r="AN55" s="290">
        <f t="shared" si="16"/>
        <v>5.0044366400001721</v>
      </c>
      <c r="AO55" s="290">
        <f t="shared" si="16"/>
        <v>5.3954283200002653</v>
      </c>
      <c r="AP55" s="290">
        <f t="shared" si="16"/>
        <v>3.9628810400004375</v>
      </c>
      <c r="AQ55" s="290">
        <f t="shared" ref="AQ55:AS55" si="17">SUM(AQ58:AQ80)</f>
        <v>5.1092259840002976</v>
      </c>
      <c r="AR55" s="290">
        <f t="shared" si="17"/>
        <v>5.4437822161237559</v>
      </c>
      <c r="AS55" s="290">
        <f t="shared" si="17"/>
        <v>5.8252250475525784</v>
      </c>
      <c r="AT55" s="290">
        <f t="shared" ref="AT55" si="18">SUM(AT58:AT80)</f>
        <v>6.0424389546672925</v>
      </c>
    </row>
    <row r="56" spans="1:46" x14ac:dyDescent="0.25">
      <c r="A56" s="293" t="s">
        <v>220</v>
      </c>
      <c r="B56" s="293"/>
      <c r="C56" s="293"/>
      <c r="D56" s="143"/>
      <c r="E56" s="293" t="s">
        <v>377</v>
      </c>
      <c r="F56" s="293"/>
      <c r="G56" s="292"/>
      <c r="H56" s="292"/>
      <c r="I56" s="289" t="s">
        <v>712</v>
      </c>
      <c r="J56" s="322"/>
      <c r="K56" s="322"/>
      <c r="L56" s="322"/>
      <c r="M56" s="322"/>
      <c r="N56" s="322"/>
      <c r="O56" s="322"/>
      <c r="P56" s="322"/>
      <c r="Q56" s="322"/>
      <c r="R56" s="322"/>
      <c r="S56" s="322"/>
      <c r="T56" s="322"/>
      <c r="U56" s="322"/>
      <c r="V56" s="322"/>
      <c r="W56" s="322"/>
      <c r="X56" s="322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  <c r="AT56" s="295"/>
    </row>
    <row r="57" spans="1:46" x14ac:dyDescent="0.25">
      <c r="A57" s="283" t="s">
        <v>223</v>
      </c>
      <c r="B57" s="283"/>
      <c r="C57" s="283"/>
      <c r="D57" s="283"/>
      <c r="E57" s="283"/>
      <c r="F57" s="283" t="s">
        <v>381</v>
      </c>
      <c r="G57" s="283"/>
      <c r="H57" s="283"/>
      <c r="I57" s="297" t="s">
        <v>713</v>
      </c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  <c r="AT57" s="286"/>
    </row>
    <row r="58" spans="1:46" x14ac:dyDescent="0.25">
      <c r="A58" s="283" t="s">
        <v>224</v>
      </c>
      <c r="B58" s="283"/>
      <c r="C58" s="283"/>
      <c r="D58" s="283"/>
      <c r="E58" s="283"/>
      <c r="F58" s="143"/>
      <c r="G58" s="283" t="s">
        <v>57</v>
      </c>
      <c r="H58" s="283"/>
      <c r="I58" s="297" t="s">
        <v>714</v>
      </c>
      <c r="J58" s="310"/>
      <c r="K58" s="310"/>
      <c r="L58" s="310"/>
      <c r="M58" s="310"/>
      <c r="N58" s="310"/>
      <c r="O58" s="310">
        <v>3.5302596565466545E-15</v>
      </c>
      <c r="P58" s="310">
        <v>4.685016137703568E-15</v>
      </c>
      <c r="Q58" s="310">
        <v>4.685016137703568E-15</v>
      </c>
      <c r="R58" s="310">
        <v>5.5654333142979718E-15</v>
      </c>
      <c r="S58" s="310">
        <v>1.2666727429480767E-14</v>
      </c>
      <c r="T58" s="310">
        <v>1.8241749892983802E-14</v>
      </c>
      <c r="U58" s="310">
        <v>4.1219341027684201E-14</v>
      </c>
      <c r="V58" s="310">
        <v>4.6534176954810107E-14</v>
      </c>
      <c r="W58" s="310">
        <v>7.7751700917210654E-15</v>
      </c>
      <c r="X58" s="310">
        <v>2.5592729538770203E-14</v>
      </c>
      <c r="Y58" s="310">
        <v>3.5840667658513229E-14</v>
      </c>
      <c r="Z58" s="310">
        <v>8.7498479878153487E-15</v>
      </c>
      <c r="AA58" s="310">
        <v>6.9615702751087658E-15</v>
      </c>
      <c r="AB58" s="310">
        <v>5.3445398812290006E-16</v>
      </c>
      <c r="AC58" s="310">
        <v>1.482659083809409E-15</v>
      </c>
      <c r="AD58" s="310">
        <v>7.2586227176682213E-16</v>
      </c>
      <c r="AE58" s="310">
        <v>3.4314717846031732E-15</v>
      </c>
      <c r="AF58" s="310">
        <v>1.9377236646240575E-14</v>
      </c>
      <c r="AG58" s="310">
        <v>8.2538477500419684E-15</v>
      </c>
      <c r="AH58" s="310">
        <v>1.3637073438265161E-14</v>
      </c>
      <c r="AI58" s="310">
        <v>7.2897235233208305E-15</v>
      </c>
      <c r="AJ58" s="310">
        <v>2.6314133727154054E-14</v>
      </c>
      <c r="AK58" s="310">
        <v>4.4139280080795972E-14</v>
      </c>
      <c r="AL58" s="310">
        <v>6.7584303673684641E-14</v>
      </c>
      <c r="AM58" s="310">
        <v>3.3975289320477103E-14</v>
      </c>
      <c r="AN58" s="310">
        <v>3.6742440771360164E-14</v>
      </c>
      <c r="AO58" s="310">
        <v>8.8844718132266767E-14</v>
      </c>
      <c r="AP58" s="310">
        <v>3.6970606840437828E-14</v>
      </c>
      <c r="AQ58" s="310">
        <v>8.9754288404424658E-14</v>
      </c>
      <c r="AR58" s="310">
        <v>9.6511478944922643E-14</v>
      </c>
      <c r="AS58" s="310">
        <v>9.175102211143326E-14</v>
      </c>
      <c r="AT58" s="310">
        <v>1.0250740838182329E-13</v>
      </c>
    </row>
    <row r="59" spans="1:46" x14ac:dyDescent="0.25">
      <c r="A59" s="283" t="s">
        <v>225</v>
      </c>
      <c r="B59" s="283"/>
      <c r="C59" s="283"/>
      <c r="D59" s="283"/>
      <c r="E59" s="283"/>
      <c r="F59" s="283"/>
      <c r="G59" s="307" t="s">
        <v>90</v>
      </c>
      <c r="H59" s="307"/>
      <c r="I59" s="289" t="s">
        <v>715</v>
      </c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  <c r="AT59" s="286"/>
    </row>
    <row r="60" spans="1:46" x14ac:dyDescent="0.25">
      <c r="A60" s="283" t="s">
        <v>226</v>
      </c>
      <c r="B60" s="283"/>
      <c r="C60" s="283"/>
      <c r="D60" s="283"/>
      <c r="E60" s="283"/>
      <c r="F60" s="283"/>
      <c r="G60" s="307" t="s">
        <v>227</v>
      </c>
      <c r="H60" s="307"/>
      <c r="I60" s="289" t="s">
        <v>716</v>
      </c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  <c r="AT60" s="286"/>
    </row>
    <row r="61" spans="1:46" x14ac:dyDescent="0.25">
      <c r="A61" s="283" t="s">
        <v>229</v>
      </c>
      <c r="B61" s="283"/>
      <c r="C61" s="283"/>
      <c r="D61" s="283"/>
      <c r="E61" s="283"/>
      <c r="F61" s="283"/>
      <c r="G61" s="284" t="s">
        <v>228</v>
      </c>
      <c r="H61" s="284"/>
      <c r="I61" s="289" t="s">
        <v>717</v>
      </c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  <c r="AT61" s="286"/>
    </row>
    <row r="62" spans="1:46" x14ac:dyDescent="0.25">
      <c r="A62" s="283" t="s">
        <v>222</v>
      </c>
      <c r="B62" s="283"/>
      <c r="C62" s="283"/>
      <c r="D62" s="283"/>
      <c r="E62" s="283"/>
      <c r="F62" s="283" t="s">
        <v>287</v>
      </c>
      <c r="G62" s="283"/>
      <c r="H62" s="283"/>
      <c r="I62" s="297" t="s">
        <v>718</v>
      </c>
      <c r="J62" s="304"/>
      <c r="K62" s="304"/>
      <c r="L62" s="304"/>
      <c r="M62" s="304"/>
      <c r="N62" s="304"/>
      <c r="O62" s="304">
        <v>5.3015355445561094E-13</v>
      </c>
      <c r="P62" s="304">
        <v>5.2278094496695197E-13</v>
      </c>
      <c r="Q62" s="304">
        <v>3.4501549328470237E-13</v>
      </c>
      <c r="R62" s="304">
        <v>9.2549846798471714E-13</v>
      </c>
      <c r="S62" s="304">
        <v>2.8947774494337177E-13</v>
      </c>
      <c r="T62" s="304">
        <v>2.376633960930721E-13</v>
      </c>
      <c r="U62" s="304">
        <v>1.8715422658633231E-13</v>
      </c>
      <c r="V62" s="304">
        <v>4.1330512450440077E-13</v>
      </c>
      <c r="W62" s="304">
        <v>7.402672494155389E-13</v>
      </c>
      <c r="X62" s="304">
        <v>2.835492142976693E-13</v>
      </c>
      <c r="Y62" s="304">
        <v>5.7467331953948039E-13</v>
      </c>
      <c r="Z62" s="304">
        <v>1.7343766811003984E-13</v>
      </c>
      <c r="AA62" s="304">
        <v>1.0274174535403841E-13</v>
      </c>
      <c r="AB62" s="304">
        <v>1.9397728196890984E-13</v>
      </c>
      <c r="AC62" s="304">
        <v>4.8146726249544314E-13</v>
      </c>
      <c r="AD62" s="304">
        <v>8.0239117179599895E-14</v>
      </c>
      <c r="AE62" s="304">
        <v>2.1771164622702547E-13</v>
      </c>
      <c r="AF62" s="304">
        <v>2.0998633315027047E-13</v>
      </c>
      <c r="AG62" s="304">
        <v>2.4211165729792011E-13</v>
      </c>
      <c r="AH62" s="304">
        <v>2.9165726614728517E-13</v>
      </c>
      <c r="AI62" s="304">
        <v>5.5066649665293928E-13</v>
      </c>
      <c r="AJ62" s="304">
        <v>2.8544680250738919E-13</v>
      </c>
      <c r="AK62" s="304">
        <v>1.2978974438152819E-13</v>
      </c>
      <c r="AL62" s="304">
        <v>4.9516137910785422E-13</v>
      </c>
      <c r="AM62" s="304">
        <v>2.3877072630535009E-13</v>
      </c>
      <c r="AN62" s="304">
        <v>1.2622039039191472E-13</v>
      </c>
      <c r="AO62" s="304">
        <v>1.7237306189265824E-13</v>
      </c>
      <c r="AP62" s="304">
        <v>3.586637315470637E-13</v>
      </c>
      <c r="AQ62" s="304">
        <v>1.7316848324508607E-13</v>
      </c>
      <c r="AR62" s="304">
        <v>1.4280524774897762E-13</v>
      </c>
      <c r="AS62" s="304">
        <v>3.236872705980946E-13</v>
      </c>
      <c r="AT62" s="304">
        <v>4.8263224027967745E-13</v>
      </c>
    </row>
    <row r="63" spans="1:46" x14ac:dyDescent="0.25">
      <c r="A63" s="283" t="s">
        <v>230</v>
      </c>
      <c r="B63" s="283"/>
      <c r="C63" s="283"/>
      <c r="D63" s="283"/>
      <c r="E63" s="283"/>
      <c r="F63" s="284" t="s">
        <v>288</v>
      </c>
      <c r="G63" s="283"/>
      <c r="H63" s="283"/>
      <c r="I63" s="297" t="s">
        <v>719</v>
      </c>
      <c r="J63" s="304"/>
      <c r="K63" s="304"/>
      <c r="L63" s="304"/>
      <c r="M63" s="304"/>
      <c r="N63" s="304"/>
      <c r="O63" s="304">
        <v>0</v>
      </c>
      <c r="P63" s="304">
        <v>0</v>
      </c>
      <c r="Q63" s="304">
        <v>0</v>
      </c>
      <c r="R63" s="304">
        <v>0</v>
      </c>
      <c r="S63" s="304">
        <v>1.2192939637696446E-15</v>
      </c>
      <c r="T63" s="304">
        <v>2.857720227585105E-16</v>
      </c>
      <c r="U63" s="304">
        <v>3.8830067403486944E-15</v>
      </c>
      <c r="V63" s="304">
        <v>2.3030206568908996E-14</v>
      </c>
      <c r="W63" s="304">
        <v>2.049795914399811E-14</v>
      </c>
      <c r="X63" s="304">
        <v>1.4910198854529264E-14</v>
      </c>
      <c r="Y63" s="304">
        <v>1.2522648220374966E-14</v>
      </c>
      <c r="Z63" s="304">
        <v>3.9757727354287643E-16</v>
      </c>
      <c r="AA63" s="304">
        <v>1.5674162460391031E-16</v>
      </c>
      <c r="AB63" s="304">
        <v>7.38244392126152E-17</v>
      </c>
      <c r="AC63" s="304">
        <v>1.0051451133494457E-16</v>
      </c>
      <c r="AD63" s="304">
        <v>4.4453425762434958E-17</v>
      </c>
      <c r="AE63" s="304">
        <v>3.4927691670484616E-17</v>
      </c>
      <c r="AF63" s="304">
        <v>1.5876223486583917E-18</v>
      </c>
      <c r="AG63" s="304">
        <v>1.2700978789267132E-17</v>
      </c>
      <c r="AH63" s="304">
        <v>0</v>
      </c>
      <c r="AI63" s="304">
        <v>1.1827786497505017E-17</v>
      </c>
      <c r="AJ63" s="304">
        <v>1.0319545266279546E-17</v>
      </c>
      <c r="AK63" s="304">
        <v>2.6277887150207864E-17</v>
      </c>
      <c r="AL63" s="304">
        <v>3.9690558716459792E-19</v>
      </c>
      <c r="AM63" s="304">
        <v>0</v>
      </c>
      <c r="AN63" s="304">
        <v>0</v>
      </c>
      <c r="AO63" s="304">
        <v>0</v>
      </c>
      <c r="AP63" s="304">
        <v>0</v>
      </c>
      <c r="AQ63" s="304">
        <v>0</v>
      </c>
      <c r="AR63" s="304">
        <v>1.5876223486583915E-18</v>
      </c>
      <c r="AS63" s="304">
        <v>4.7628670459751743E-18</v>
      </c>
      <c r="AT63" s="304">
        <v>1.5035230295993416E-16</v>
      </c>
    </row>
    <row r="64" spans="1:46" x14ac:dyDescent="0.25">
      <c r="A64" s="283" t="s">
        <v>221</v>
      </c>
      <c r="B64" s="283"/>
      <c r="C64" s="283"/>
      <c r="D64" s="283"/>
      <c r="E64" s="283"/>
      <c r="F64" s="283" t="s">
        <v>378</v>
      </c>
      <c r="G64" s="283"/>
      <c r="H64" s="283"/>
      <c r="I64" s="297" t="s">
        <v>720</v>
      </c>
      <c r="J64" s="304"/>
      <c r="K64" s="304"/>
      <c r="L64" s="304"/>
      <c r="M64" s="304"/>
      <c r="N64" s="304"/>
      <c r="O64" s="304">
        <v>4.6705165981904105E-15</v>
      </c>
      <c r="P64" s="304">
        <v>7.1613499753474385E-16</v>
      </c>
      <c r="Q64" s="304">
        <v>2.5890263038246716E-14</v>
      </c>
      <c r="R64" s="304">
        <v>4.2163321778527011E-18</v>
      </c>
      <c r="S64" s="304">
        <v>9.0270602900267605E-16</v>
      </c>
      <c r="T64" s="304">
        <v>9.7882625254038973E-16</v>
      </c>
      <c r="U64" s="304">
        <v>1.7146335417303299E-15</v>
      </c>
      <c r="V64" s="304">
        <v>6.0274007834201376E-16</v>
      </c>
      <c r="W64" s="304">
        <v>4.0975145390325707E-15</v>
      </c>
      <c r="X64" s="304">
        <v>4.5497223042446993E-15</v>
      </c>
      <c r="Y64" s="304">
        <v>2.6459162556419808E-16</v>
      </c>
      <c r="Z64" s="304">
        <v>2.4635881833838287E-16</v>
      </c>
      <c r="AA64" s="304">
        <v>1.9682493484285912E-16</v>
      </c>
      <c r="AB64" s="304">
        <v>3.4911230432620358E-16</v>
      </c>
      <c r="AC64" s="304">
        <v>1.2356419580987442E-16</v>
      </c>
      <c r="AD64" s="304">
        <v>2.2157041615778593E-16</v>
      </c>
      <c r="AE64" s="304">
        <v>6.1094653257085631E-16</v>
      </c>
      <c r="AF64" s="304">
        <v>3.0908852602010525E-16</v>
      </c>
      <c r="AG64" s="304">
        <v>0</v>
      </c>
      <c r="AH64" s="304">
        <v>1.1597189008174351E-16</v>
      </c>
      <c r="AI64" s="304">
        <v>5.1321485847326821E-16</v>
      </c>
      <c r="AJ64" s="304">
        <v>1.0026385393844303E-15</v>
      </c>
      <c r="AK64" s="304">
        <v>8.0612678178014976E-16</v>
      </c>
      <c r="AL64" s="304">
        <v>3.1227159023141738E-16</v>
      </c>
      <c r="AM64" s="304">
        <v>3.1926792230894129E-17</v>
      </c>
      <c r="AN64" s="304">
        <v>6.6129314006101698E-16</v>
      </c>
      <c r="AO64" s="304">
        <v>3.6498941334719441E-16</v>
      </c>
      <c r="AP64" s="304">
        <v>1.6261108418307611E-15</v>
      </c>
      <c r="AQ64" s="304">
        <v>3.750132279556678E-15</v>
      </c>
      <c r="AR64" s="304">
        <v>6.120195671609701E-15</v>
      </c>
      <c r="AS64" s="304">
        <v>6.2843557874111104E-16</v>
      </c>
      <c r="AT64" s="304">
        <v>8.5514694375298264E-16</v>
      </c>
    </row>
    <row r="65" spans="1:46" ht="60" x14ac:dyDescent="0.25">
      <c r="A65" s="283" t="s">
        <v>231</v>
      </c>
      <c r="B65" s="283"/>
      <c r="C65" s="283"/>
      <c r="D65" s="283"/>
      <c r="E65" s="283"/>
      <c r="F65" s="365" t="s">
        <v>390</v>
      </c>
      <c r="G65" s="143"/>
      <c r="H65" s="143"/>
      <c r="I65" s="289" t="s">
        <v>721</v>
      </c>
      <c r="J65" s="295"/>
      <c r="K65" s="295"/>
      <c r="L65" s="295"/>
      <c r="M65" s="295"/>
      <c r="N65" s="295"/>
      <c r="O65" s="295"/>
      <c r="P65" s="295"/>
      <c r="Q65" s="295"/>
      <c r="R65" s="295"/>
      <c r="S65" s="295"/>
      <c r="T65" s="295"/>
      <c r="U65" s="295"/>
      <c r="V65" s="295"/>
      <c r="W65" s="295"/>
      <c r="X65" s="295"/>
      <c r="Y65" s="295"/>
      <c r="Z65" s="295"/>
      <c r="AA65" s="295"/>
      <c r="AB65" s="295"/>
      <c r="AC65" s="295"/>
      <c r="AD65" s="295"/>
      <c r="AE65" s="295"/>
      <c r="AF65" s="295"/>
      <c r="AG65" s="295"/>
      <c r="AH65" s="295"/>
      <c r="AI65" s="295"/>
      <c r="AJ65" s="295"/>
      <c r="AK65" s="295"/>
      <c r="AL65" s="295"/>
      <c r="AM65" s="295"/>
      <c r="AN65" s="295"/>
      <c r="AO65" s="295"/>
      <c r="AP65" s="295"/>
      <c r="AQ65" s="295"/>
      <c r="AR65" s="295"/>
      <c r="AS65" s="295"/>
      <c r="AT65" s="295"/>
    </row>
    <row r="66" spans="1:46" x14ac:dyDescent="0.25">
      <c r="A66" s="283" t="s">
        <v>232</v>
      </c>
      <c r="B66" s="283"/>
      <c r="C66" s="283"/>
      <c r="D66" s="283"/>
      <c r="E66" s="283"/>
      <c r="F66" s="283" t="s">
        <v>379</v>
      </c>
      <c r="G66" s="283"/>
      <c r="H66" s="283"/>
      <c r="I66" s="297" t="s">
        <v>722</v>
      </c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  <c r="AT66" s="286"/>
    </row>
    <row r="67" spans="1:46" x14ac:dyDescent="0.25">
      <c r="A67" s="283" t="s">
        <v>255</v>
      </c>
      <c r="B67" s="283"/>
      <c r="C67" s="283"/>
      <c r="D67" s="283"/>
      <c r="E67" s="293" t="s">
        <v>380</v>
      </c>
      <c r="F67" s="143"/>
      <c r="G67" s="284"/>
      <c r="H67" s="284"/>
      <c r="I67" s="297" t="s">
        <v>723</v>
      </c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  <c r="AT67" s="286"/>
    </row>
    <row r="68" spans="1:46" x14ac:dyDescent="0.25">
      <c r="A68" s="283" t="s">
        <v>256</v>
      </c>
      <c r="B68" s="283"/>
      <c r="C68" s="283"/>
      <c r="D68" s="283"/>
      <c r="E68" s="283"/>
      <c r="F68" s="283" t="s">
        <v>253</v>
      </c>
      <c r="G68" s="143"/>
      <c r="H68" s="143"/>
      <c r="I68" s="305" t="s">
        <v>724</v>
      </c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  <c r="AT68" s="286"/>
    </row>
    <row r="69" spans="1:46" x14ac:dyDescent="0.25">
      <c r="A69" s="283" t="s">
        <v>257</v>
      </c>
      <c r="B69" s="283"/>
      <c r="C69" s="283"/>
      <c r="D69" s="283"/>
      <c r="E69" s="283"/>
      <c r="F69" s="283" t="s">
        <v>254</v>
      </c>
      <c r="G69" s="143"/>
      <c r="H69" s="143"/>
      <c r="I69" s="305" t="s">
        <v>725</v>
      </c>
      <c r="J69" s="304"/>
      <c r="K69" s="304"/>
      <c r="L69" s="304"/>
      <c r="M69" s="304"/>
      <c r="N69" s="304"/>
      <c r="O69" s="304">
        <v>0</v>
      </c>
      <c r="P69" s="304">
        <v>0</v>
      </c>
      <c r="Q69" s="304">
        <v>0</v>
      </c>
      <c r="R69" s="304">
        <v>0</v>
      </c>
      <c r="S69" s="304">
        <v>0</v>
      </c>
      <c r="T69" s="304">
        <v>7.9914585584406241E-15</v>
      </c>
      <c r="U69" s="304">
        <v>0</v>
      </c>
      <c r="V69" s="304">
        <v>8.3106007272424794E-16</v>
      </c>
      <c r="W69" s="304">
        <v>6.6031469689448605E-15</v>
      </c>
      <c r="X69" s="304">
        <v>2.6149694907951924E-15</v>
      </c>
      <c r="Y69" s="304">
        <v>1.1754885735637302E-15</v>
      </c>
      <c r="Z69" s="304">
        <v>4.685059241641887E-16</v>
      </c>
      <c r="AA69" s="304">
        <v>0</v>
      </c>
      <c r="AB69" s="304">
        <v>0</v>
      </c>
      <c r="AC69" s="304">
        <v>0</v>
      </c>
      <c r="AD69" s="304">
        <v>0</v>
      </c>
      <c r="AE69" s="304">
        <v>1.3874059997292751E-17</v>
      </c>
      <c r="AF69" s="304">
        <v>1.0405544997969563E-17</v>
      </c>
      <c r="AG69" s="304">
        <v>0</v>
      </c>
      <c r="AH69" s="304">
        <v>4.4890790688914885E-17</v>
      </c>
      <c r="AI69" s="304">
        <v>0</v>
      </c>
      <c r="AJ69" s="304">
        <v>0</v>
      </c>
      <c r="AK69" s="304">
        <v>0</v>
      </c>
      <c r="AL69" s="304">
        <v>0</v>
      </c>
      <c r="AM69" s="304">
        <v>5.0875474974602717E-17</v>
      </c>
      <c r="AN69" s="304">
        <v>2.6646497279035214E-17</v>
      </c>
      <c r="AO69" s="304">
        <v>0</v>
      </c>
      <c r="AP69" s="304">
        <v>4.4396991991336799E-16</v>
      </c>
      <c r="AQ69" s="304">
        <v>4.4966296007289967E-16</v>
      </c>
      <c r="AR69" s="304">
        <v>2.0100405629984363E-16</v>
      </c>
      <c r="AS69" s="304">
        <v>5.9048653888373578E-16</v>
      </c>
      <c r="AT69" s="304">
        <v>2.6754487050482308E-17</v>
      </c>
    </row>
    <row r="70" spans="1:46" x14ac:dyDescent="0.25">
      <c r="A70" s="283" t="s">
        <v>258</v>
      </c>
      <c r="B70" s="283"/>
      <c r="C70" s="283"/>
      <c r="D70" s="283"/>
      <c r="E70" s="283"/>
      <c r="F70" s="283" t="s">
        <v>382</v>
      </c>
      <c r="G70" s="143"/>
      <c r="H70" s="143"/>
      <c r="I70" s="305" t="s">
        <v>726</v>
      </c>
      <c r="J70" s="304"/>
      <c r="K70" s="304"/>
      <c r="L70" s="304"/>
      <c r="M70" s="304"/>
      <c r="N70" s="304"/>
      <c r="O70" s="304">
        <v>8.2422815728213318E-15</v>
      </c>
      <c r="P70" s="304">
        <v>8.5954803533847329E-16</v>
      </c>
      <c r="Q70" s="304">
        <v>0</v>
      </c>
      <c r="R70" s="304">
        <v>1.6541434888495134E-14</v>
      </c>
      <c r="S70" s="304">
        <v>0</v>
      </c>
      <c r="T70" s="304">
        <v>9.5697481239631663E-15</v>
      </c>
      <c r="U70" s="304">
        <v>2.6648473540100087E-13</v>
      </c>
      <c r="V70" s="304">
        <v>7.3819252971458328E-14</v>
      </c>
      <c r="W70" s="304">
        <v>3.3566627991641404E-14</v>
      </c>
      <c r="X70" s="304">
        <v>1.6799894808627868E-14</v>
      </c>
      <c r="Y70" s="304">
        <v>5.9096814938318616E-17</v>
      </c>
      <c r="Z70" s="304">
        <v>3.3082869776990262E-14</v>
      </c>
      <c r="AA70" s="304">
        <v>7.0646422907744801E-14</v>
      </c>
      <c r="AB70" s="304">
        <v>5.3010934825645021E-15</v>
      </c>
      <c r="AC70" s="304">
        <v>4.0517222535864481E-14</v>
      </c>
      <c r="AD70" s="304">
        <v>1.3416534106899158E-13</v>
      </c>
      <c r="AE70" s="304">
        <v>1.7288288972089394E-16</v>
      </c>
      <c r="AF70" s="304">
        <v>1.3160109304158028E-13</v>
      </c>
      <c r="AG70" s="304">
        <v>0</v>
      </c>
      <c r="AH70" s="304">
        <v>3.5488441159312699E-14</v>
      </c>
      <c r="AI70" s="304">
        <v>1.2298098858394645E-15</v>
      </c>
      <c r="AJ70" s="304">
        <v>0</v>
      </c>
      <c r="AK70" s="304">
        <v>1.3201992998431901E-13</v>
      </c>
      <c r="AL70" s="304">
        <v>7.2665422043620043E-15</v>
      </c>
      <c r="AM70" s="304">
        <v>7.0233673949113171E-18</v>
      </c>
      <c r="AN70" s="304">
        <v>0</v>
      </c>
      <c r="AO70" s="304">
        <v>0</v>
      </c>
      <c r="AP70" s="304">
        <v>1.6542046135231092E-14</v>
      </c>
      <c r="AQ70" s="304">
        <v>1.2105851060081334E-16</v>
      </c>
      <c r="AR70" s="304">
        <v>1.2922996006636821E-16</v>
      </c>
      <c r="AS70" s="304">
        <v>1.3233147910796105E-13</v>
      </c>
      <c r="AT70" s="304">
        <v>3.3082869776990262E-14</v>
      </c>
    </row>
    <row r="71" spans="1:46" x14ac:dyDescent="0.25">
      <c r="A71" s="283" t="s">
        <v>259</v>
      </c>
      <c r="B71" s="283"/>
      <c r="C71" s="283"/>
      <c r="D71" s="283"/>
      <c r="E71" s="283"/>
      <c r="F71" s="283" t="s">
        <v>64</v>
      </c>
      <c r="G71" s="143"/>
      <c r="H71" s="143"/>
      <c r="I71" s="305" t="s">
        <v>727</v>
      </c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  <c r="AT71" s="286"/>
    </row>
    <row r="72" spans="1:46" x14ac:dyDescent="0.25">
      <c r="A72" s="283" t="s">
        <v>261</v>
      </c>
      <c r="B72" s="283"/>
      <c r="C72" s="283"/>
      <c r="D72" s="283"/>
      <c r="E72" s="283" t="s">
        <v>66</v>
      </c>
      <c r="F72" s="143"/>
      <c r="G72" s="143"/>
      <c r="H72" s="143"/>
      <c r="I72" s="305" t="s">
        <v>728</v>
      </c>
      <c r="J72" s="304"/>
      <c r="K72" s="304"/>
      <c r="L72" s="304"/>
      <c r="M72" s="304"/>
      <c r="N72" s="304"/>
      <c r="O72" s="304">
        <v>7.2006492591592718E-16</v>
      </c>
      <c r="P72" s="304">
        <v>2.5337618049038577E-17</v>
      </c>
      <c r="Q72" s="304">
        <v>5.0967145795026582E-16</v>
      </c>
      <c r="R72" s="304">
        <v>4.0043703058652747E-15</v>
      </c>
      <c r="S72" s="304">
        <v>0</v>
      </c>
      <c r="T72" s="304">
        <v>4.413074028372613E-17</v>
      </c>
      <c r="U72" s="304">
        <v>1.2640989207392638E-16</v>
      </c>
      <c r="V72" s="304">
        <v>4.7154257575984798E-16</v>
      </c>
      <c r="W72" s="304">
        <v>6.6023646745824904E-16</v>
      </c>
      <c r="X72" s="304">
        <v>2.9204426523798043E-16</v>
      </c>
      <c r="Y72" s="304">
        <v>3.8219427622721013E-16</v>
      </c>
      <c r="Z72" s="304">
        <v>9.9674271714182429E-17</v>
      </c>
      <c r="AA72" s="304">
        <v>1.1241008124329712E-16</v>
      </c>
      <c r="AB72" s="304">
        <v>1.7985612998927535E-16</v>
      </c>
      <c r="AC72" s="304">
        <v>0</v>
      </c>
      <c r="AD72" s="304">
        <v>1.348920974919565E-16</v>
      </c>
      <c r="AE72" s="304">
        <v>2.2451152209011689E-16</v>
      </c>
      <c r="AF72" s="304">
        <v>2.7425289460463222E-17</v>
      </c>
      <c r="AG72" s="304">
        <v>9.9995886090685795E-18</v>
      </c>
      <c r="AH72" s="304">
        <v>1.3807596684509034E-18</v>
      </c>
      <c r="AI72" s="304">
        <v>5.7904917051805574E-17</v>
      </c>
      <c r="AJ72" s="304">
        <v>1.2365108936762681E-16</v>
      </c>
      <c r="AK72" s="304">
        <v>2.810252031082428E-17</v>
      </c>
      <c r="AL72" s="304">
        <v>1.405126015541214E-18</v>
      </c>
      <c r="AM72" s="304">
        <v>8.9928064994637686E-17</v>
      </c>
      <c r="AN72" s="304">
        <v>1.1241008124329711E-17</v>
      </c>
      <c r="AO72" s="304">
        <v>1.7985612998927537E-16</v>
      </c>
      <c r="AP72" s="304">
        <v>8.9928064994637686E-17</v>
      </c>
      <c r="AQ72" s="304">
        <v>1.1522033327437951E-14</v>
      </c>
      <c r="AR72" s="304">
        <v>5.6205040621648554E-18</v>
      </c>
      <c r="AS72" s="304">
        <v>0</v>
      </c>
      <c r="AT72" s="304">
        <v>1.1241008124329709E-17</v>
      </c>
    </row>
    <row r="73" spans="1:46" x14ac:dyDescent="0.25">
      <c r="A73" s="283" t="s">
        <v>263</v>
      </c>
      <c r="B73" s="283"/>
      <c r="C73" s="283"/>
      <c r="D73" s="283"/>
      <c r="E73" s="283" t="s">
        <v>383</v>
      </c>
      <c r="F73" s="143"/>
      <c r="G73" s="143"/>
      <c r="H73" s="143"/>
      <c r="I73" s="289" t="s">
        <v>729</v>
      </c>
      <c r="J73" s="310"/>
      <c r="K73" s="310"/>
      <c r="L73" s="310"/>
      <c r="M73" s="310"/>
      <c r="N73" s="310"/>
      <c r="O73" s="310">
        <v>11.874934400000001</v>
      </c>
      <c r="P73" s="310">
        <v>10.727494992</v>
      </c>
      <c r="Q73" s="310">
        <v>7.1694371999999991</v>
      </c>
      <c r="R73" s="310">
        <v>11.732207359999999</v>
      </c>
      <c r="S73" s="310">
        <v>11.564464000000003</v>
      </c>
      <c r="T73" s="310">
        <v>9.6893567999999988</v>
      </c>
      <c r="U73" s="310">
        <v>7.7450080000000039</v>
      </c>
      <c r="V73" s="310">
        <v>6.5332520799999987</v>
      </c>
      <c r="W73" s="310">
        <v>8.0305737600000047</v>
      </c>
      <c r="X73" s="310">
        <v>8.8491267360000005</v>
      </c>
      <c r="Y73" s="310">
        <v>7.9299500800000002</v>
      </c>
      <c r="Z73" s="310">
        <v>7.8105418239999995</v>
      </c>
      <c r="AA73" s="310">
        <v>6.8081412320000041</v>
      </c>
      <c r="AB73" s="310">
        <v>7.3290725920000019</v>
      </c>
      <c r="AC73" s="310">
        <v>7.514388799999999</v>
      </c>
      <c r="AD73" s="310">
        <v>7.2747514400000011</v>
      </c>
      <c r="AE73" s="310">
        <v>6.3925632000000006</v>
      </c>
      <c r="AF73" s="310">
        <v>5.2941904000000006</v>
      </c>
      <c r="AG73" s="310">
        <v>4.573212240000001</v>
      </c>
      <c r="AH73" s="310">
        <v>5.7408936480000001</v>
      </c>
      <c r="AI73" s="310">
        <v>5.8554661600000006</v>
      </c>
      <c r="AJ73" s="310">
        <v>5.3754320160000004</v>
      </c>
      <c r="AK73" s="310">
        <v>5.8437788479999995</v>
      </c>
      <c r="AL73" s="310">
        <v>4.8464876160000019</v>
      </c>
      <c r="AM73" s="310">
        <v>5.3112271840000007</v>
      </c>
      <c r="AN73" s="310">
        <v>5.0044366399999998</v>
      </c>
      <c r="AO73" s="310">
        <v>5.3954283200000006</v>
      </c>
      <c r="AP73" s="310">
        <v>3.9628810399999987</v>
      </c>
      <c r="AQ73" s="310">
        <v>5.1092259840000009</v>
      </c>
      <c r="AR73" s="310">
        <v>5.4437822161235019</v>
      </c>
      <c r="AS73" s="310">
        <v>5.8252250475520002</v>
      </c>
      <c r="AT73" s="310">
        <v>6.0424389546666681</v>
      </c>
    </row>
    <row r="74" spans="1:46" x14ac:dyDescent="0.25">
      <c r="A74" s="283" t="s">
        <v>260</v>
      </c>
      <c r="B74" s="283"/>
      <c r="C74" s="283"/>
      <c r="D74" s="283"/>
      <c r="E74" s="283" t="s">
        <v>65</v>
      </c>
      <c r="F74" s="143"/>
      <c r="G74" s="284"/>
      <c r="H74" s="284"/>
      <c r="I74" s="305" t="s">
        <v>730</v>
      </c>
      <c r="J74" s="304"/>
      <c r="K74" s="304"/>
      <c r="L74" s="304"/>
      <c r="M74" s="304"/>
      <c r="N74" s="304"/>
      <c r="O74" s="304">
        <v>3.4627412226845813E-14</v>
      </c>
      <c r="P74" s="304">
        <v>2.3987036615526153E-14</v>
      </c>
      <c r="Q74" s="304">
        <v>1.5466968840354526E-14</v>
      </c>
      <c r="R74" s="304">
        <v>3.0427949697462828E-15</v>
      </c>
      <c r="S74" s="304">
        <v>3.5993518307737227E-15</v>
      </c>
      <c r="T74" s="304">
        <v>2.2678011280592887E-15</v>
      </c>
      <c r="U74" s="304">
        <v>1.7960783833837432E-15</v>
      </c>
      <c r="V74" s="304">
        <v>4.4550575951749982E-16</v>
      </c>
      <c r="W74" s="304">
        <v>7.301472700297075E-15</v>
      </c>
      <c r="X74" s="304">
        <v>9.7023590083355732E-15</v>
      </c>
      <c r="Y74" s="304">
        <v>6.6803941899069425E-15</v>
      </c>
      <c r="Z74" s="304">
        <v>4.1141004147778065E-15</v>
      </c>
      <c r="AA74" s="304">
        <v>5.8958709493384399E-15</v>
      </c>
      <c r="AB74" s="304">
        <v>4.904621952881481E-16</v>
      </c>
      <c r="AC74" s="304">
        <v>7.1731854651720909E-15</v>
      </c>
      <c r="AD74" s="304">
        <v>4.7323732923860907E-15</v>
      </c>
      <c r="AE74" s="304">
        <v>2.889683106283251E-15</v>
      </c>
      <c r="AF74" s="304">
        <v>5.2036638010975713E-15</v>
      </c>
      <c r="AG74" s="304">
        <v>5.5067925985381398E-15</v>
      </c>
      <c r="AH74" s="304">
        <v>3.579077836963923E-15</v>
      </c>
      <c r="AI74" s="304">
        <v>2.1277128374125935E-14</v>
      </c>
      <c r="AJ74" s="304">
        <v>9.9669038287467868E-15</v>
      </c>
      <c r="AK74" s="304">
        <v>5.8058578380001749E-15</v>
      </c>
      <c r="AL74" s="304">
        <v>1.0174718171647189E-14</v>
      </c>
      <c r="AM74" s="304">
        <v>1.5631918246395315E-14</v>
      </c>
      <c r="AN74" s="304">
        <v>9.0723953462326659E-15</v>
      </c>
      <c r="AO74" s="304">
        <v>2.517303266176608E-15</v>
      </c>
      <c r="AP74" s="304">
        <v>2.463916525611081E-14</v>
      </c>
      <c r="AQ74" s="304">
        <v>1.7437912657648285E-14</v>
      </c>
      <c r="AR74" s="304">
        <v>8.3668549091228653E-15</v>
      </c>
      <c r="AS74" s="304">
        <v>2.9691201204716854E-14</v>
      </c>
      <c r="AT74" s="304">
        <v>5.3438122652449633E-15</v>
      </c>
    </row>
    <row r="75" spans="1:46" x14ac:dyDescent="0.25">
      <c r="A75" s="283" t="s">
        <v>262</v>
      </c>
      <c r="B75" s="283"/>
      <c r="C75" s="283"/>
      <c r="D75" s="283"/>
      <c r="E75" s="283"/>
      <c r="F75" s="283" t="s">
        <v>67</v>
      </c>
      <c r="G75" s="143"/>
      <c r="H75" s="143"/>
      <c r="I75" s="305" t="s">
        <v>731</v>
      </c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  <c r="AT75" s="286"/>
    </row>
    <row r="76" spans="1:46" x14ac:dyDescent="0.25">
      <c r="A76" s="283" t="s">
        <v>384</v>
      </c>
      <c r="B76" s="283"/>
      <c r="C76" s="283"/>
      <c r="D76" s="283"/>
      <c r="E76" s="283"/>
      <c r="F76" s="283" t="s">
        <v>385</v>
      </c>
      <c r="G76" s="143"/>
      <c r="H76" s="143"/>
      <c r="I76" s="297" t="s">
        <v>732</v>
      </c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  <c r="AT76" s="286"/>
    </row>
    <row r="77" spans="1:46" ht="30" x14ac:dyDescent="0.25">
      <c r="A77" s="283" t="s">
        <v>264</v>
      </c>
      <c r="B77" s="283"/>
      <c r="C77" s="283"/>
      <c r="D77" s="283"/>
      <c r="E77" s="283"/>
      <c r="F77" s="283" t="s">
        <v>265</v>
      </c>
      <c r="G77" s="283"/>
      <c r="H77" s="283"/>
      <c r="I77" s="297" t="s">
        <v>733</v>
      </c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5"/>
      <c r="AP77" s="325"/>
      <c r="AQ77" s="325"/>
      <c r="AR77" s="325"/>
      <c r="AS77" s="325"/>
      <c r="AT77" s="325"/>
    </row>
    <row r="78" spans="1:46" x14ac:dyDescent="0.25">
      <c r="A78" s="283" t="s">
        <v>386</v>
      </c>
      <c r="B78" s="283"/>
      <c r="C78" s="283"/>
      <c r="D78" s="283"/>
      <c r="E78" s="283"/>
      <c r="F78" s="283"/>
      <c r="G78" s="283" t="s">
        <v>387</v>
      </c>
      <c r="H78" s="283"/>
      <c r="I78" s="297" t="s">
        <v>734</v>
      </c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  <c r="AT78" s="325"/>
    </row>
    <row r="79" spans="1:46" x14ac:dyDescent="0.25">
      <c r="A79" s="283" t="s">
        <v>410</v>
      </c>
      <c r="B79" s="283"/>
      <c r="C79" s="283"/>
      <c r="D79" s="283"/>
      <c r="E79" s="283"/>
      <c r="F79" s="283" t="s">
        <v>411</v>
      </c>
      <c r="G79" s="283"/>
      <c r="H79" s="283"/>
      <c r="I79" s="366" t="s">
        <v>735</v>
      </c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25"/>
      <c r="AP79" s="325"/>
      <c r="AQ79" s="325"/>
      <c r="AR79" s="325"/>
      <c r="AS79" s="325"/>
      <c r="AT79" s="325"/>
    </row>
    <row r="80" spans="1:46" x14ac:dyDescent="0.25">
      <c r="A80" s="319" t="s">
        <v>736</v>
      </c>
      <c r="B80" s="283"/>
      <c r="C80" s="283"/>
      <c r="D80" s="283"/>
      <c r="E80" s="283"/>
      <c r="F80" s="283" t="s">
        <v>737</v>
      </c>
      <c r="G80" s="119"/>
      <c r="H80" s="119"/>
      <c r="I80" s="289" t="s">
        <v>738</v>
      </c>
      <c r="J80" s="320"/>
      <c r="K80" s="320"/>
      <c r="L80" s="320"/>
      <c r="M80" s="320"/>
      <c r="N80" s="320"/>
      <c r="O80" s="304">
        <v>1.767084698360768E-14</v>
      </c>
      <c r="P80" s="304">
        <v>0</v>
      </c>
      <c r="Q80" s="304">
        <v>1.1200377500062532E-14</v>
      </c>
      <c r="R80" s="304">
        <v>1.0809609859414908E-14</v>
      </c>
      <c r="S80" s="304">
        <v>2.0108132359475228E-14</v>
      </c>
      <c r="T80" s="304">
        <v>0</v>
      </c>
      <c r="U80" s="304">
        <v>2.5644126417500348E-17</v>
      </c>
      <c r="V80" s="304">
        <v>7.7519011178364592E-15</v>
      </c>
      <c r="W80" s="304">
        <v>1.0810831008291932E-14</v>
      </c>
      <c r="X80" s="304">
        <v>2.1596017890166361E-14</v>
      </c>
      <c r="Y80" s="304">
        <v>2.1570373763748865E-14</v>
      </c>
      <c r="Z80" s="304">
        <v>1.081083100829193E-14</v>
      </c>
      <c r="AA80" s="304">
        <v>1.0810831008291932E-14</v>
      </c>
      <c r="AB80" s="304">
        <v>2.5644126417500348E-17</v>
      </c>
      <c r="AC80" s="304">
        <v>6.2779263767794893E-15</v>
      </c>
      <c r="AD80" s="304">
        <v>1.5630705625904974E-15</v>
      </c>
      <c r="AE80" s="304">
        <v>0</v>
      </c>
      <c r="AF80" s="304">
        <v>2.8180358700549835E-17</v>
      </c>
      <c r="AG80" s="304">
        <v>0</v>
      </c>
      <c r="AH80" s="304">
        <v>0</v>
      </c>
      <c r="AI80" s="304">
        <v>2.8556933649777668E-17</v>
      </c>
      <c r="AJ80" s="304">
        <v>0</v>
      </c>
      <c r="AK80" s="304">
        <v>0</v>
      </c>
      <c r="AL80" s="304">
        <v>2.5644126417500348E-17</v>
      </c>
      <c r="AM80" s="304">
        <v>7.6932379252501047E-17</v>
      </c>
      <c r="AN80" s="304">
        <v>2.5644126417500348E-17</v>
      </c>
      <c r="AO80" s="304">
        <v>2.3079713775750318E-16</v>
      </c>
      <c r="AP80" s="304">
        <v>9.8913059038929901E-17</v>
      </c>
      <c r="AQ80" s="304">
        <v>2.5644126417500348E-17</v>
      </c>
      <c r="AR80" s="304">
        <v>5.1288252835000696E-17</v>
      </c>
      <c r="AS80" s="304">
        <v>2.6025735441570295E-17</v>
      </c>
      <c r="AT80" s="304">
        <v>1.0013420791595374E-16</v>
      </c>
    </row>
    <row r="81" spans="1:46" x14ac:dyDescent="0.25">
      <c r="A81" s="364"/>
      <c r="B81" s="283"/>
      <c r="C81" s="283"/>
      <c r="D81" s="283"/>
      <c r="E81" s="283"/>
      <c r="F81" s="283"/>
      <c r="G81" s="119"/>
      <c r="H81" s="119"/>
      <c r="I81" s="289"/>
      <c r="J81" s="295"/>
      <c r="K81" s="295"/>
      <c r="L81" s="295"/>
      <c r="M81" s="295"/>
      <c r="N81" s="295"/>
      <c r="O81" s="295"/>
      <c r="P81" s="295"/>
      <c r="Q81" s="295"/>
      <c r="R81" s="295"/>
      <c r="S81" s="295"/>
      <c r="T81" s="295"/>
      <c r="U81" s="295"/>
      <c r="V81" s="295"/>
      <c r="W81" s="295"/>
      <c r="X81" s="295"/>
      <c r="Y81" s="295"/>
      <c r="Z81" s="295"/>
      <c r="AA81" s="295"/>
      <c r="AB81" s="295"/>
      <c r="AC81" s="295"/>
      <c r="AD81" s="295"/>
      <c r="AE81" s="295"/>
      <c r="AF81" s="295"/>
      <c r="AG81" s="295"/>
      <c r="AH81" s="295"/>
      <c r="AI81" s="295"/>
      <c r="AJ81" s="295"/>
      <c r="AK81" s="295"/>
      <c r="AL81" s="295"/>
      <c r="AM81" s="295"/>
      <c r="AN81" s="295"/>
      <c r="AO81" s="295"/>
      <c r="AP81" s="295"/>
      <c r="AQ81" s="295"/>
      <c r="AR81" s="295"/>
      <c r="AS81" s="295"/>
      <c r="AT81" s="295"/>
    </row>
    <row r="82" spans="1:46" x14ac:dyDescent="0.25">
      <c r="A82" s="288" t="s">
        <v>289</v>
      </c>
      <c r="B82" s="288"/>
      <c r="C82" s="288"/>
      <c r="D82" s="288" t="s">
        <v>62</v>
      </c>
      <c r="E82" s="288"/>
      <c r="F82" s="288"/>
      <c r="G82" s="287"/>
      <c r="H82" s="287"/>
      <c r="I82" s="289" t="s">
        <v>739</v>
      </c>
      <c r="J82" s="290">
        <f t="shared" ref="J82:AP82" si="19">SUM(J84:J139)</f>
        <v>0</v>
      </c>
      <c r="K82" s="290">
        <f t="shared" si="19"/>
        <v>0</v>
      </c>
      <c r="L82" s="290">
        <f t="shared" si="19"/>
        <v>0</v>
      </c>
      <c r="M82" s="290">
        <f t="shared" si="19"/>
        <v>0</v>
      </c>
      <c r="N82" s="290">
        <f t="shared" si="19"/>
        <v>0</v>
      </c>
      <c r="O82" s="290">
        <f t="shared" si="19"/>
        <v>2093.2596171347532</v>
      </c>
      <c r="P82" s="290">
        <f t="shared" si="19"/>
        <v>2056.70051719</v>
      </c>
      <c r="Q82" s="290">
        <f t="shared" si="19"/>
        <v>1985.7998476082566</v>
      </c>
      <c r="R82" s="290">
        <f t="shared" si="19"/>
        <v>1880.4867276394102</v>
      </c>
      <c r="S82" s="290">
        <f t="shared" si="19"/>
        <v>1621.7820374398793</v>
      </c>
      <c r="T82" s="290">
        <f t="shared" si="19"/>
        <v>1401.2023577402572</v>
      </c>
      <c r="U82" s="290">
        <f t="shared" si="19"/>
        <v>1388.3354230682605</v>
      </c>
      <c r="V82" s="290">
        <f t="shared" si="19"/>
        <v>1358.1770040028232</v>
      </c>
      <c r="W82" s="290">
        <f t="shared" si="19"/>
        <v>1193.4913699318711</v>
      </c>
      <c r="X82" s="290">
        <f t="shared" si="19"/>
        <v>1306.2147858384214</v>
      </c>
      <c r="Y82" s="290">
        <f t="shared" si="19"/>
        <v>1332.7513756340368</v>
      </c>
      <c r="Z82" s="290">
        <f t="shared" si="19"/>
        <v>1280.5289534891845</v>
      </c>
      <c r="AA82" s="290">
        <f t="shared" si="19"/>
        <v>1369.5347989665445</v>
      </c>
      <c r="AB82" s="290">
        <f t="shared" si="19"/>
        <v>1341.1962112942122</v>
      </c>
      <c r="AC82" s="290">
        <f t="shared" si="19"/>
        <v>1250.9102027395963</v>
      </c>
      <c r="AD82" s="290">
        <f t="shared" si="19"/>
        <v>986.77824246576267</v>
      </c>
      <c r="AE82" s="290">
        <f t="shared" si="19"/>
        <v>1136.1142170770795</v>
      </c>
      <c r="AF82" s="290">
        <f t="shared" si="19"/>
        <v>877.79581647860414</v>
      </c>
      <c r="AG82" s="290">
        <f t="shared" si="19"/>
        <v>911.38034661047629</v>
      </c>
      <c r="AH82" s="290">
        <f t="shared" si="19"/>
        <v>965.5598046058052</v>
      </c>
      <c r="AI82" s="290">
        <f t="shared" si="19"/>
        <v>946.70105940334338</v>
      </c>
      <c r="AJ82" s="290">
        <f t="shared" si="19"/>
        <v>1090.6290388333125</v>
      </c>
      <c r="AK82" s="290">
        <f t="shared" si="19"/>
        <v>1013.3091077100796</v>
      </c>
      <c r="AL82" s="290">
        <f t="shared" si="19"/>
        <v>998.19860490309838</v>
      </c>
      <c r="AM82" s="290">
        <f t="shared" si="19"/>
        <v>1021.1526468018103</v>
      </c>
      <c r="AN82" s="290">
        <f t="shared" si="19"/>
        <v>1116.0766624091009</v>
      </c>
      <c r="AO82" s="290">
        <f t="shared" si="19"/>
        <v>1176.1266639684163</v>
      </c>
      <c r="AP82" s="290">
        <f t="shared" si="19"/>
        <v>1209.131236084701</v>
      </c>
      <c r="AQ82" s="290">
        <f t="shared" ref="AQ82:AS82" si="20">SUM(AQ84:AQ139)</f>
        <v>1243.7774478567123</v>
      </c>
      <c r="AR82" s="290">
        <f t="shared" si="20"/>
        <v>1110.3457794287585</v>
      </c>
      <c r="AS82" s="290">
        <f t="shared" si="20"/>
        <v>1182.7063306895316</v>
      </c>
      <c r="AT82" s="290">
        <f t="shared" ref="AT82" si="21">SUM(AT84:AT139)</f>
        <v>1178.191219115736</v>
      </c>
    </row>
    <row r="83" spans="1:46" x14ac:dyDescent="0.25">
      <c r="A83" s="293" t="s">
        <v>319</v>
      </c>
      <c r="B83" s="293"/>
      <c r="C83" s="293"/>
      <c r="D83" s="293"/>
      <c r="E83" s="293" t="s">
        <v>388</v>
      </c>
      <c r="F83" s="292"/>
      <c r="G83" s="143"/>
      <c r="H83" s="143"/>
      <c r="I83" s="297" t="s">
        <v>740</v>
      </c>
      <c r="J83" s="295"/>
      <c r="K83" s="295"/>
      <c r="L83" s="295"/>
      <c r="M83" s="295"/>
      <c r="N83" s="295"/>
      <c r="O83" s="295"/>
      <c r="P83" s="295"/>
      <c r="Q83" s="295"/>
      <c r="R83" s="295"/>
      <c r="S83" s="295"/>
      <c r="T83" s="295"/>
      <c r="U83" s="295"/>
      <c r="V83" s="295"/>
      <c r="W83" s="295"/>
      <c r="X83" s="295"/>
      <c r="Y83" s="295"/>
      <c r="Z83" s="295"/>
      <c r="AA83" s="295"/>
      <c r="AB83" s="295"/>
      <c r="AC83" s="295"/>
      <c r="AD83" s="295"/>
      <c r="AE83" s="295"/>
      <c r="AF83" s="295"/>
      <c r="AG83" s="295"/>
      <c r="AH83" s="295"/>
      <c r="AI83" s="295"/>
      <c r="AJ83" s="295"/>
      <c r="AK83" s="295"/>
      <c r="AL83" s="295"/>
      <c r="AM83" s="295"/>
      <c r="AN83" s="295"/>
      <c r="AO83" s="295"/>
      <c r="AP83" s="295"/>
      <c r="AQ83" s="295"/>
      <c r="AR83" s="295"/>
      <c r="AS83" s="295"/>
      <c r="AT83" s="295"/>
    </row>
    <row r="84" spans="1:46" x14ac:dyDescent="0.25">
      <c r="A84" s="292" t="s">
        <v>537</v>
      </c>
      <c r="B84" s="143"/>
      <c r="C84" s="293"/>
      <c r="D84" s="293"/>
      <c r="E84" s="293"/>
      <c r="F84" s="292" t="s">
        <v>538</v>
      </c>
      <c r="G84" s="143"/>
      <c r="H84" s="143"/>
      <c r="I84" s="305" t="s">
        <v>741</v>
      </c>
      <c r="J84" s="304"/>
      <c r="K84" s="304"/>
      <c r="L84" s="304"/>
      <c r="M84" s="304"/>
      <c r="N84" s="304"/>
      <c r="O84" s="304">
        <v>2.9345136857062082E-15</v>
      </c>
      <c r="P84" s="304">
        <v>2.209268799966486E-15</v>
      </c>
      <c r="Q84" s="304">
        <v>4.6481592118206132E-15</v>
      </c>
      <c r="R84" s="304">
        <v>9.8591966656640288E-15</v>
      </c>
      <c r="S84" s="304">
        <v>9.7046224102598633E-15</v>
      </c>
      <c r="T84" s="304">
        <v>7.8631241448970954E-15</v>
      </c>
      <c r="U84" s="304">
        <v>3.9389268266950444E-15</v>
      </c>
      <c r="V84" s="304">
        <v>2.1239773436671674E-15</v>
      </c>
      <c r="W84" s="304">
        <v>3.1446907816244911E-15</v>
      </c>
      <c r="X84" s="304">
        <v>2.1783568511634617E-15</v>
      </c>
      <c r="Y84" s="304">
        <v>3.6237829694632537E-15</v>
      </c>
      <c r="Z84" s="304">
        <v>3.4389786513238332E-15</v>
      </c>
      <c r="AA84" s="304">
        <v>3.5752235696049257E-15</v>
      </c>
      <c r="AB84" s="304">
        <v>3.6092911876791634E-14</v>
      </c>
      <c r="AC84" s="304">
        <v>4.5353843177002085E-15</v>
      </c>
      <c r="AD84" s="304">
        <v>2.2215838922042907E-14</v>
      </c>
      <c r="AE84" s="304">
        <v>2.7641310770753313E-14</v>
      </c>
      <c r="AF84" s="304">
        <v>2.1882805345372128E-15</v>
      </c>
      <c r="AG84" s="304">
        <v>3.8729426941175617E-15</v>
      </c>
      <c r="AH84" s="304">
        <v>2.709187059543481E-14</v>
      </c>
      <c r="AI84" s="304">
        <v>2.9526002229624076E-14</v>
      </c>
      <c r="AJ84" s="304">
        <v>1.5123452624042382E-14</v>
      </c>
      <c r="AK84" s="304">
        <v>7.7001674617977252E-15</v>
      </c>
      <c r="AL84" s="304">
        <v>3.4830690789239474E-14</v>
      </c>
      <c r="AM84" s="304">
        <v>3.2761205511034192E-15</v>
      </c>
      <c r="AN84" s="304">
        <v>3.265843241930486E-14</v>
      </c>
      <c r="AO84" s="304">
        <v>1.4188411483913389E-14</v>
      </c>
      <c r="AP84" s="304">
        <v>4.5497585086753452E-14</v>
      </c>
      <c r="AQ84" s="304">
        <v>9.5510560934668466E-15</v>
      </c>
      <c r="AR84" s="304">
        <v>3.6879664737690888E-14</v>
      </c>
      <c r="AS84" s="304">
        <v>3.3092386065841904E-14</v>
      </c>
      <c r="AT84" s="304">
        <v>5.3623109917299506E-15</v>
      </c>
    </row>
    <row r="85" spans="1:46" x14ac:dyDescent="0.25">
      <c r="A85" s="319" t="s">
        <v>742</v>
      </c>
      <c r="B85" s="143"/>
      <c r="C85" s="293"/>
      <c r="D85" s="293"/>
      <c r="E85" s="293"/>
      <c r="F85" s="292" t="s">
        <v>743</v>
      </c>
      <c r="G85" s="143"/>
      <c r="H85" s="143"/>
      <c r="I85" s="289" t="s">
        <v>744</v>
      </c>
      <c r="J85" s="304"/>
      <c r="K85" s="304"/>
      <c r="L85" s="304"/>
      <c r="M85" s="304"/>
      <c r="N85" s="304"/>
      <c r="O85" s="304">
        <v>7.702609875872361E-15</v>
      </c>
      <c r="P85" s="304">
        <v>3.6282818991355105E-15</v>
      </c>
      <c r="Q85" s="304">
        <v>4.3904090964317175E-15</v>
      </c>
      <c r="R85" s="304">
        <v>5.0668294676440429E-15</v>
      </c>
      <c r="S85" s="304">
        <v>2.2261274000165162E-15</v>
      </c>
      <c r="T85" s="304">
        <v>7.0093548590485991E-15</v>
      </c>
      <c r="U85" s="304">
        <v>6.6927271266722754E-15</v>
      </c>
      <c r="V85" s="304">
        <v>2.0821230459407985E-15</v>
      </c>
      <c r="W85" s="304">
        <v>3.7939245600788442E-15</v>
      </c>
      <c r="X85" s="304">
        <v>2.9996597638338967E-15</v>
      </c>
      <c r="Y85" s="304">
        <v>5.2862696088481115E-15</v>
      </c>
      <c r="Z85" s="304">
        <v>2.8392517163223875E-15</v>
      </c>
      <c r="AA85" s="304">
        <v>7.1775641398395495E-15</v>
      </c>
      <c r="AB85" s="304">
        <v>2.6341237950879221E-15</v>
      </c>
      <c r="AC85" s="304">
        <v>1.4623978546859251E-15</v>
      </c>
      <c r="AD85" s="304">
        <v>7.5588978853591875E-15</v>
      </c>
      <c r="AE85" s="304">
        <v>6.6678277123675638E-15</v>
      </c>
      <c r="AF85" s="304">
        <v>7.8240481500751486E-15</v>
      </c>
      <c r="AG85" s="304">
        <v>9.3861236381084903E-16</v>
      </c>
      <c r="AH85" s="304">
        <v>2.8560417223698244E-15</v>
      </c>
      <c r="AI85" s="304">
        <v>4.3909120189080554E-15</v>
      </c>
      <c r="AJ85" s="304">
        <v>4.758145855602144E-15</v>
      </c>
      <c r="AK85" s="304">
        <v>3.3529901440808063E-15</v>
      </c>
      <c r="AL85" s="304">
        <v>4.5022950627128744E-15</v>
      </c>
      <c r="AM85" s="304">
        <v>9.8451977603383112E-15</v>
      </c>
      <c r="AN85" s="304">
        <v>2.2953876021923254E-15</v>
      </c>
      <c r="AO85" s="304">
        <v>5.2921866226880273E-15</v>
      </c>
      <c r="AP85" s="304">
        <v>2.1292463213867831E-15</v>
      </c>
      <c r="AQ85" s="304">
        <v>7.0542812554629609E-15</v>
      </c>
      <c r="AR85" s="304">
        <v>5.0384205909188836E-15</v>
      </c>
      <c r="AS85" s="304">
        <v>4.0620874347653708E-15</v>
      </c>
      <c r="AT85" s="304">
        <v>3.6078340745041837E-15</v>
      </c>
    </row>
    <row r="86" spans="1:46" x14ac:dyDescent="0.25">
      <c r="A86" s="292" t="s">
        <v>539</v>
      </c>
      <c r="B86" s="143"/>
      <c r="C86" s="293"/>
      <c r="D86" s="293"/>
      <c r="E86" s="293"/>
      <c r="F86" s="292" t="s">
        <v>540</v>
      </c>
      <c r="G86" s="143"/>
      <c r="H86" s="143"/>
      <c r="I86" s="305" t="s">
        <v>745</v>
      </c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  <c r="AT86" s="295"/>
    </row>
    <row r="87" spans="1:46" x14ac:dyDescent="0.25">
      <c r="A87" s="292" t="s">
        <v>541</v>
      </c>
      <c r="B87" s="143"/>
      <c r="C87" s="293"/>
      <c r="D87" s="293"/>
      <c r="E87" s="293"/>
      <c r="F87" s="292" t="s">
        <v>542</v>
      </c>
      <c r="G87" s="143"/>
      <c r="H87" s="143"/>
      <c r="I87" s="305" t="s">
        <v>746</v>
      </c>
      <c r="J87" s="295"/>
      <c r="K87" s="295"/>
      <c r="L87" s="295"/>
      <c r="M87" s="295"/>
      <c r="N87" s="295"/>
      <c r="O87" s="295"/>
      <c r="P87" s="295"/>
      <c r="Q87" s="295"/>
      <c r="R87" s="295"/>
      <c r="S87" s="295"/>
      <c r="T87" s="295"/>
      <c r="U87" s="295"/>
      <c r="V87" s="295"/>
      <c r="W87" s="295"/>
      <c r="X87" s="295"/>
      <c r="Y87" s="295"/>
      <c r="Z87" s="295"/>
      <c r="AA87" s="295"/>
      <c r="AB87" s="295"/>
      <c r="AC87" s="295"/>
      <c r="AD87" s="295"/>
      <c r="AE87" s="295"/>
      <c r="AF87" s="295"/>
      <c r="AG87" s="295"/>
      <c r="AH87" s="295"/>
      <c r="AI87" s="295"/>
      <c r="AJ87" s="295"/>
      <c r="AK87" s="295"/>
      <c r="AL87" s="295"/>
      <c r="AM87" s="295"/>
      <c r="AN87" s="295"/>
      <c r="AO87" s="295"/>
      <c r="AP87" s="295"/>
      <c r="AQ87" s="295"/>
      <c r="AR87" s="295"/>
      <c r="AS87" s="295"/>
      <c r="AT87" s="295"/>
    </row>
    <row r="88" spans="1:46" x14ac:dyDescent="0.25">
      <c r="A88" s="327" t="s">
        <v>747</v>
      </c>
      <c r="B88" s="143"/>
      <c r="C88" s="293"/>
      <c r="D88" s="293"/>
      <c r="E88" s="293"/>
      <c r="F88" s="292" t="s">
        <v>748</v>
      </c>
      <c r="G88" s="143"/>
      <c r="H88" s="143"/>
      <c r="I88" s="289" t="s">
        <v>749</v>
      </c>
      <c r="J88" s="304"/>
      <c r="K88" s="304"/>
      <c r="L88" s="304"/>
      <c r="M88" s="304"/>
      <c r="N88" s="304"/>
      <c r="O88" s="304">
        <v>1.2085141733896322E-15</v>
      </c>
      <c r="P88" s="304">
        <v>1.68844494595841E-15</v>
      </c>
      <c r="Q88" s="304">
        <v>1.2980754083302278E-15</v>
      </c>
      <c r="R88" s="304">
        <v>9.0879828971564543E-16</v>
      </c>
      <c r="S88" s="304">
        <v>4.9921355124591718E-16</v>
      </c>
      <c r="T88" s="304">
        <v>2.7224378702540049E-16</v>
      </c>
      <c r="U88" s="304">
        <v>1.0822126924251864E-15</v>
      </c>
      <c r="V88" s="304">
        <v>1.1222239507591094E-15</v>
      </c>
      <c r="W88" s="304">
        <v>1.6872713617034915E-15</v>
      </c>
      <c r="X88" s="304">
        <v>2.6546395848193531E-16</v>
      </c>
      <c r="Y88" s="304">
        <v>8.0252511328544537E-16</v>
      </c>
      <c r="Z88" s="304">
        <v>0</v>
      </c>
      <c r="AA88" s="304">
        <v>2.4168955147116304E-16</v>
      </c>
      <c r="AB88" s="304">
        <v>3.9519490892362703E-17</v>
      </c>
      <c r="AC88" s="304">
        <v>2.9353361155133476E-16</v>
      </c>
      <c r="AD88" s="304">
        <v>2.940690145975202E-16</v>
      </c>
      <c r="AE88" s="304">
        <v>3.1437303172489196E-16</v>
      </c>
      <c r="AF88" s="304">
        <v>3.3301862469267743E-16</v>
      </c>
      <c r="AG88" s="304">
        <v>1.2809326756171927E-16</v>
      </c>
      <c r="AH88" s="304">
        <v>2.5456409584917636E-16</v>
      </c>
      <c r="AI88" s="304">
        <v>5.618904035788246E-17</v>
      </c>
      <c r="AJ88" s="304">
        <v>8.9004233741823943E-16</v>
      </c>
      <c r="AK88" s="304">
        <v>5.3416988137622325E-16</v>
      </c>
      <c r="AL88" s="304">
        <v>6.6628527691286521E-16</v>
      </c>
      <c r="AM88" s="304">
        <v>2.803347886588977E-16</v>
      </c>
      <c r="AN88" s="304">
        <v>2.8059269285377202E-16</v>
      </c>
      <c r="AO88" s="304">
        <v>2.1623406499905874E-16</v>
      </c>
      <c r="AP88" s="304">
        <v>9.5783619977483947E-16</v>
      </c>
      <c r="AQ88" s="304">
        <v>2.8486153832106421E-16</v>
      </c>
      <c r="AR88" s="304">
        <v>1.3136748582418594E-16</v>
      </c>
      <c r="AS88" s="304">
        <v>5.1742605067584663E-17</v>
      </c>
      <c r="AT88" s="304">
        <v>3.8832954883424278E-16</v>
      </c>
    </row>
    <row r="89" spans="1:46" x14ac:dyDescent="0.25">
      <c r="A89" s="292" t="s">
        <v>543</v>
      </c>
      <c r="B89" s="143"/>
      <c r="C89" s="293"/>
      <c r="D89" s="293"/>
      <c r="E89" s="293"/>
      <c r="F89" s="292" t="s">
        <v>544</v>
      </c>
      <c r="G89" s="143"/>
      <c r="H89" s="143"/>
      <c r="I89" s="305" t="s">
        <v>750</v>
      </c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  <c r="AT89" s="295"/>
    </row>
    <row r="90" spans="1:46" x14ac:dyDescent="0.25">
      <c r="A90" s="293" t="s">
        <v>320</v>
      </c>
      <c r="B90" s="293"/>
      <c r="C90" s="293"/>
      <c r="D90" s="293"/>
      <c r="E90" s="293" t="s">
        <v>321</v>
      </c>
      <c r="F90" s="292"/>
      <c r="G90" s="143"/>
      <c r="H90" s="143"/>
      <c r="I90" s="305" t="s">
        <v>751</v>
      </c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  <c r="AT90" s="295"/>
    </row>
    <row r="91" spans="1:46" x14ac:dyDescent="0.25">
      <c r="A91" s="292" t="s">
        <v>545</v>
      </c>
      <c r="B91" s="143"/>
      <c r="C91" s="293"/>
      <c r="D91" s="293"/>
      <c r="E91" s="293"/>
      <c r="F91" s="292" t="s">
        <v>546</v>
      </c>
      <c r="G91" s="143"/>
      <c r="H91" s="143"/>
      <c r="I91" s="305" t="s">
        <v>752</v>
      </c>
      <c r="J91" s="295"/>
      <c r="K91" s="295"/>
      <c r="L91" s="295"/>
      <c r="M91" s="295"/>
      <c r="N91" s="295"/>
      <c r="O91" s="295"/>
      <c r="P91" s="295"/>
      <c r="Q91" s="295"/>
      <c r="R91" s="295"/>
      <c r="S91" s="295"/>
      <c r="T91" s="295"/>
      <c r="U91" s="295"/>
      <c r="V91" s="295"/>
      <c r="W91" s="295"/>
      <c r="X91" s="295"/>
      <c r="Y91" s="295"/>
      <c r="Z91" s="295"/>
      <c r="AA91" s="295"/>
      <c r="AB91" s="295"/>
      <c r="AC91" s="295"/>
      <c r="AD91" s="295"/>
      <c r="AE91" s="295"/>
      <c r="AF91" s="295"/>
      <c r="AG91" s="295"/>
      <c r="AH91" s="295"/>
      <c r="AI91" s="295"/>
      <c r="AJ91" s="295"/>
      <c r="AK91" s="295"/>
      <c r="AL91" s="295"/>
      <c r="AM91" s="295"/>
      <c r="AN91" s="295"/>
      <c r="AO91" s="295"/>
      <c r="AP91" s="295"/>
      <c r="AQ91" s="295"/>
      <c r="AR91" s="295"/>
      <c r="AS91" s="295"/>
      <c r="AT91" s="295"/>
    </row>
    <row r="92" spans="1:46" x14ac:dyDescent="0.25">
      <c r="A92" s="292" t="s">
        <v>547</v>
      </c>
      <c r="B92" s="143"/>
      <c r="C92" s="293"/>
      <c r="D92" s="293"/>
      <c r="E92" s="293"/>
      <c r="F92" s="292" t="s">
        <v>548</v>
      </c>
      <c r="G92" s="143"/>
      <c r="H92" s="143"/>
      <c r="I92" s="305" t="s">
        <v>753</v>
      </c>
      <c r="J92" s="304"/>
      <c r="K92" s="304"/>
      <c r="L92" s="304"/>
      <c r="M92" s="304"/>
      <c r="N92" s="304"/>
      <c r="O92" s="304">
        <v>2.6152912456641216E-15</v>
      </c>
      <c r="P92" s="304">
        <v>3.9050548503570406E-15</v>
      </c>
      <c r="Q92" s="304">
        <v>1.8440729267632285E-16</v>
      </c>
      <c r="R92" s="304">
        <v>7.8047527895917644E-15</v>
      </c>
      <c r="S92" s="304">
        <v>1.5091484272781577E-15</v>
      </c>
      <c r="T92" s="304">
        <v>2.9330671707806835E-16</v>
      </c>
      <c r="U92" s="304">
        <v>0</v>
      </c>
      <c r="V92" s="304">
        <v>1.674964453045781E-15</v>
      </c>
      <c r="W92" s="304">
        <v>1.0462287292623569E-15</v>
      </c>
      <c r="X92" s="304">
        <v>2.5203434165816243E-16</v>
      </c>
      <c r="Y92" s="304">
        <v>2.2367339077707811E-16</v>
      </c>
      <c r="Z92" s="304">
        <v>0</v>
      </c>
      <c r="AA92" s="304">
        <v>8.1649291519292927E-17</v>
      </c>
      <c r="AB92" s="304">
        <v>9.3039003733998027E-16</v>
      </c>
      <c r="AC92" s="304">
        <v>2.78130128013851E-16</v>
      </c>
      <c r="AD92" s="304">
        <v>4.7673976640592188E-16</v>
      </c>
      <c r="AE92" s="304">
        <v>1.3233090880174765E-15</v>
      </c>
      <c r="AF92" s="304">
        <v>1.154546653531294E-16</v>
      </c>
      <c r="AG92" s="304">
        <v>5.0360886761530732E-16</v>
      </c>
      <c r="AH92" s="304">
        <v>6.3031381018482463E-15</v>
      </c>
      <c r="AI92" s="304">
        <v>7.6419837346242144E-17</v>
      </c>
      <c r="AJ92" s="304">
        <v>2.0056948638757128E-17</v>
      </c>
      <c r="AK92" s="304">
        <v>6.6191598607975542E-15</v>
      </c>
      <c r="AL92" s="304">
        <v>6.5759528793836324E-15</v>
      </c>
      <c r="AM92" s="304">
        <v>2.6093449769179798E-16</v>
      </c>
      <c r="AN92" s="304">
        <v>6.2425549738272529E-15</v>
      </c>
      <c r="AO92" s="304">
        <v>5.6383469322034742E-16</v>
      </c>
      <c r="AP92" s="304">
        <v>5.2746617284006666E-16</v>
      </c>
      <c r="AQ92" s="304">
        <v>1.6136206736732907E-16</v>
      </c>
      <c r="AR92" s="304">
        <v>1.2296161975947886E-16</v>
      </c>
      <c r="AS92" s="304">
        <v>9.8182267334357192E-17</v>
      </c>
      <c r="AT92" s="304">
        <v>6.2393985154392786E-17</v>
      </c>
    </row>
    <row r="93" spans="1:46" x14ac:dyDescent="0.25">
      <c r="A93" s="292" t="s">
        <v>549</v>
      </c>
      <c r="B93" s="143"/>
      <c r="C93" s="293"/>
      <c r="D93" s="293"/>
      <c r="E93" s="293"/>
      <c r="F93" s="292" t="s">
        <v>550</v>
      </c>
      <c r="G93" s="143"/>
      <c r="H93" s="143"/>
      <c r="I93" s="305" t="s">
        <v>754</v>
      </c>
      <c r="J93" s="304"/>
      <c r="K93" s="304"/>
      <c r="L93" s="304"/>
      <c r="M93" s="304"/>
      <c r="N93" s="304"/>
      <c r="O93" s="304">
        <v>3.4644328570598517E-16</v>
      </c>
      <c r="P93" s="304">
        <v>2.8034998871804276E-15</v>
      </c>
      <c r="Q93" s="304">
        <v>1.1087176260678262E-15</v>
      </c>
      <c r="R93" s="304">
        <v>2.8469958423864832E-15</v>
      </c>
      <c r="S93" s="304">
        <v>1.9430827531259942E-15</v>
      </c>
      <c r="T93" s="304">
        <v>1.1881025998708107E-15</v>
      </c>
      <c r="U93" s="304">
        <v>2.5348655079350167E-15</v>
      </c>
      <c r="V93" s="304">
        <v>7.6760809313667653E-16</v>
      </c>
      <c r="W93" s="304">
        <v>1.6766097432976613E-15</v>
      </c>
      <c r="X93" s="304">
        <v>1.0899837777396937E-15</v>
      </c>
      <c r="Y93" s="304">
        <v>1.1738143664661471E-15</v>
      </c>
      <c r="Z93" s="304">
        <v>0</v>
      </c>
      <c r="AA93" s="304">
        <v>1.1989736920659786E-15</v>
      </c>
      <c r="AB93" s="304">
        <v>2.2329500092893181E-15</v>
      </c>
      <c r="AC93" s="304">
        <v>9.9615337267056988E-16</v>
      </c>
      <c r="AD93" s="304">
        <v>5.4387881524946049E-16</v>
      </c>
      <c r="AE93" s="304">
        <v>3.1072240737639982E-15</v>
      </c>
      <c r="AF93" s="304">
        <v>1.6175464481147412E-15</v>
      </c>
      <c r="AG93" s="304">
        <v>9.8323891354818333E-16</v>
      </c>
      <c r="AH93" s="304">
        <v>3.9044915512576082E-16</v>
      </c>
      <c r="AI93" s="304">
        <v>5.6937754530967765E-16</v>
      </c>
      <c r="AJ93" s="304">
        <v>5.1524086194357269E-15</v>
      </c>
      <c r="AK93" s="304">
        <v>1.5320329959761797E-15</v>
      </c>
      <c r="AL93" s="304">
        <v>7.5391314713499325E-16</v>
      </c>
      <c r="AM93" s="304">
        <v>5.1294528741249474E-15</v>
      </c>
      <c r="AN93" s="304">
        <v>6.3821830224069686E-15</v>
      </c>
      <c r="AO93" s="304">
        <v>1.0789295524163727E-15</v>
      </c>
      <c r="AP93" s="304">
        <v>1.8158310306062431E-15</v>
      </c>
      <c r="AQ93" s="304">
        <v>1.99939356664542E-15</v>
      </c>
      <c r="AR93" s="304">
        <v>1.5820301812152822E-15</v>
      </c>
      <c r="AS93" s="304">
        <v>6.1279286026721314E-16</v>
      </c>
      <c r="AT93" s="304">
        <v>2.025952913505985E-15</v>
      </c>
    </row>
    <row r="94" spans="1:46" x14ac:dyDescent="0.25">
      <c r="A94" s="292" t="s">
        <v>551</v>
      </c>
      <c r="B94" s="143"/>
      <c r="C94" s="293"/>
      <c r="D94" s="293"/>
      <c r="E94" s="293"/>
      <c r="F94" s="292" t="s">
        <v>552</v>
      </c>
      <c r="G94" s="143"/>
      <c r="H94" s="143"/>
      <c r="I94" s="305" t="s">
        <v>755</v>
      </c>
      <c r="J94" s="304"/>
      <c r="K94" s="304"/>
      <c r="L94" s="304"/>
      <c r="M94" s="304"/>
      <c r="N94" s="304"/>
      <c r="O94" s="304">
        <v>2.0045922645756544E-14</v>
      </c>
      <c r="P94" s="304">
        <v>8.5825979368742687E-15</v>
      </c>
      <c r="Q94" s="304">
        <v>2.5988772519529317E-14</v>
      </c>
      <c r="R94" s="304">
        <v>2.3154798392257307E-14</v>
      </c>
      <c r="S94" s="304">
        <v>3.0931552589574463E-14</v>
      </c>
      <c r="T94" s="304">
        <v>2.8687497141227608E-14</v>
      </c>
      <c r="U94" s="304">
        <v>8.7087126362382093E-15</v>
      </c>
      <c r="V94" s="304">
        <v>2.8370133179787463E-14</v>
      </c>
      <c r="W94" s="304">
        <v>1.4791348020344511E-14</v>
      </c>
      <c r="X94" s="304">
        <v>1.2360215693951115E-15</v>
      </c>
      <c r="Y94" s="304">
        <v>4.9350666702950448E-15</v>
      </c>
      <c r="Z94" s="304">
        <v>3.405960089078998E-15</v>
      </c>
      <c r="AA94" s="304">
        <v>1.3653590677385866E-14</v>
      </c>
      <c r="AB94" s="304">
        <v>6.6081300270899291E-14</v>
      </c>
      <c r="AC94" s="304">
        <v>1.3940844725501844E-14</v>
      </c>
      <c r="AD94" s="304">
        <v>5.5586897682024633E-15</v>
      </c>
      <c r="AE94" s="304">
        <v>2.4976814842623578E-14</v>
      </c>
      <c r="AF94" s="304">
        <v>6.8518269874781479E-15</v>
      </c>
      <c r="AG94" s="304">
        <v>1.8201275476365003E-14</v>
      </c>
      <c r="AH94" s="304">
        <v>2.418568656116964E-14</v>
      </c>
      <c r="AI94" s="304">
        <v>2.7959872825777963E-15</v>
      </c>
      <c r="AJ94" s="304">
        <v>1.2774665870445118E-14</v>
      </c>
      <c r="AK94" s="304">
        <v>1.5327457437897273E-15</v>
      </c>
      <c r="AL94" s="304">
        <v>4.4725881826443753E-14</v>
      </c>
      <c r="AM94" s="304">
        <v>7.5580485541715289E-16</v>
      </c>
      <c r="AN94" s="304">
        <v>2.3263148767272733E-15</v>
      </c>
      <c r="AO94" s="304">
        <v>1.4103476469760123E-15</v>
      </c>
      <c r="AP94" s="304">
        <v>3.8716578113126739E-15</v>
      </c>
      <c r="AQ94" s="304">
        <v>5.4111727831598152E-14</v>
      </c>
      <c r="AR94" s="304">
        <v>1.5340443496563663E-15</v>
      </c>
      <c r="AS94" s="304">
        <v>4.7072971969116059E-15</v>
      </c>
      <c r="AT94" s="304">
        <v>8.4413575528967882E-16</v>
      </c>
    </row>
    <row r="95" spans="1:46" x14ac:dyDescent="0.25">
      <c r="A95" s="292" t="s">
        <v>553</v>
      </c>
      <c r="B95" s="143"/>
      <c r="C95" s="293"/>
      <c r="D95" s="293"/>
      <c r="E95" s="293"/>
      <c r="F95" s="292" t="s">
        <v>554</v>
      </c>
      <c r="G95" s="143"/>
      <c r="H95" s="143"/>
      <c r="I95" s="305" t="s">
        <v>756</v>
      </c>
      <c r="J95" s="304"/>
      <c r="K95" s="304"/>
      <c r="L95" s="304"/>
      <c r="M95" s="304"/>
      <c r="N95" s="304"/>
      <c r="O95" s="304">
        <v>0</v>
      </c>
      <c r="P95" s="304">
        <v>0</v>
      </c>
      <c r="Q95" s="304">
        <v>0</v>
      </c>
      <c r="R95" s="304">
        <v>0</v>
      </c>
      <c r="S95" s="304">
        <v>0</v>
      </c>
      <c r="T95" s="304">
        <v>0</v>
      </c>
      <c r="U95" s="304">
        <v>0</v>
      </c>
      <c r="V95" s="304">
        <v>1.6928377603793333E-17</v>
      </c>
      <c r="W95" s="304">
        <v>1.0239120737932314E-17</v>
      </c>
      <c r="X95" s="304">
        <v>1.1076945663910206E-16</v>
      </c>
      <c r="Y95" s="304">
        <v>4.4762417556307639E-16</v>
      </c>
      <c r="Z95" s="304">
        <v>0</v>
      </c>
      <c r="AA95" s="304">
        <v>2.2351466308016741E-17</v>
      </c>
      <c r="AB95" s="304">
        <v>1.1140437071990975E-16</v>
      </c>
      <c r="AC95" s="304">
        <v>1.0945229010445988E-16</v>
      </c>
      <c r="AD95" s="304">
        <v>0</v>
      </c>
      <c r="AE95" s="304">
        <v>2.1219127980654998E-16</v>
      </c>
      <c r="AF95" s="304">
        <v>5.9400606069389604E-16</v>
      </c>
      <c r="AG95" s="304">
        <v>3.0099379778726469E-17</v>
      </c>
      <c r="AH95" s="304">
        <v>1.5423735559674347E-16</v>
      </c>
      <c r="AI95" s="304">
        <v>0</v>
      </c>
      <c r="AJ95" s="304">
        <v>2.2867710611110366E-16</v>
      </c>
      <c r="AK95" s="304">
        <v>1.1607259112891489E-16</v>
      </c>
      <c r="AL95" s="304">
        <v>2.7263930958991366E-19</v>
      </c>
      <c r="AM95" s="304">
        <v>2.7263930958991366E-19</v>
      </c>
      <c r="AN95" s="304">
        <v>2.7263930958991366E-19</v>
      </c>
      <c r="AO95" s="304">
        <v>1.1231499900157063E-16</v>
      </c>
      <c r="AP95" s="304">
        <v>1.1920546447020382E-16</v>
      </c>
      <c r="AQ95" s="304">
        <v>0</v>
      </c>
      <c r="AR95" s="304">
        <v>2.2295836873130713E-16</v>
      </c>
      <c r="AS95" s="304">
        <v>2.2295836873130723E-16</v>
      </c>
      <c r="AT95" s="304">
        <v>5.3748892462011553E-17</v>
      </c>
    </row>
    <row r="96" spans="1:46" x14ac:dyDescent="0.25">
      <c r="A96" s="328" t="s">
        <v>757</v>
      </c>
      <c r="B96" s="143"/>
      <c r="C96" s="293"/>
      <c r="D96" s="293"/>
      <c r="E96" s="293"/>
      <c r="F96" s="292" t="s">
        <v>758</v>
      </c>
      <c r="G96" s="143"/>
      <c r="H96" s="143"/>
      <c r="I96" s="289" t="s">
        <v>759</v>
      </c>
      <c r="J96" s="304"/>
      <c r="K96" s="304"/>
      <c r="L96" s="304"/>
      <c r="M96" s="304"/>
      <c r="N96" s="304"/>
      <c r="O96" s="304">
        <v>2.8865679800636183E-15</v>
      </c>
      <c r="P96" s="304">
        <v>1.1547221947457706E-15</v>
      </c>
      <c r="Q96" s="304">
        <v>2.369116748623244E-15</v>
      </c>
      <c r="R96" s="304">
        <v>2.6837378061174504E-16</v>
      </c>
      <c r="S96" s="304">
        <v>1.4569846228384945E-15</v>
      </c>
      <c r="T96" s="304">
        <v>1.0321521400258265E-15</v>
      </c>
      <c r="U96" s="304">
        <v>7.6755904418097687E-16</v>
      </c>
      <c r="V96" s="304">
        <v>1.1408965950861983E-15</v>
      </c>
      <c r="W96" s="304">
        <v>8.1579573615803207E-16</v>
      </c>
      <c r="X96" s="304">
        <v>9.7005315792576744E-16</v>
      </c>
      <c r="Y96" s="304">
        <v>3.0008371559480138E-15</v>
      </c>
      <c r="Z96" s="304">
        <v>9.8879418976642802E-16</v>
      </c>
      <c r="AA96" s="304">
        <v>1.3939478409679932E-15</v>
      </c>
      <c r="AB96" s="304">
        <v>2.333480517391979E-15</v>
      </c>
      <c r="AC96" s="304">
        <v>6.409212469872226E-16</v>
      </c>
      <c r="AD96" s="304">
        <v>4.3053654934728862E-16</v>
      </c>
      <c r="AE96" s="304">
        <v>6.0456749394537771E-16</v>
      </c>
      <c r="AF96" s="304">
        <v>1.0553276831148874E-15</v>
      </c>
      <c r="AG96" s="304">
        <v>7.4671717408026564E-16</v>
      </c>
      <c r="AH96" s="304">
        <v>1.76743559231944E-15</v>
      </c>
      <c r="AI96" s="304">
        <v>1.0485256478235072E-15</v>
      </c>
      <c r="AJ96" s="304">
        <v>4.8261396349130045E-15</v>
      </c>
      <c r="AK96" s="304">
        <v>1.644016731750524E-15</v>
      </c>
      <c r="AL96" s="304">
        <v>1.8446664932567246E-16</v>
      </c>
      <c r="AM96" s="304">
        <v>3.8864219019270742E-16</v>
      </c>
      <c r="AN96" s="304">
        <v>1.5442992612600061E-15</v>
      </c>
      <c r="AO96" s="304">
        <v>8.4511384564579818E-17</v>
      </c>
      <c r="AP96" s="304">
        <v>7.8824431351142566E-16</v>
      </c>
      <c r="AQ96" s="304">
        <v>3.5602077026303775E-16</v>
      </c>
      <c r="AR96" s="304">
        <v>4.5286697234705955E-16</v>
      </c>
      <c r="AS96" s="304">
        <v>3.33581852915536E-15</v>
      </c>
      <c r="AT96" s="304">
        <v>7.7250279823959252E-16</v>
      </c>
    </row>
    <row r="97" spans="1:46" x14ac:dyDescent="0.25">
      <c r="A97" s="328" t="s">
        <v>760</v>
      </c>
      <c r="B97" s="143"/>
      <c r="C97" s="293"/>
      <c r="D97" s="293"/>
      <c r="E97" s="293"/>
      <c r="F97" s="292" t="s">
        <v>761</v>
      </c>
      <c r="G97" s="143"/>
      <c r="H97" s="143"/>
      <c r="I97" s="289" t="s">
        <v>762</v>
      </c>
      <c r="J97" s="304"/>
      <c r="K97" s="304"/>
      <c r="L97" s="304"/>
      <c r="M97" s="304"/>
      <c r="N97" s="304"/>
      <c r="O97" s="304">
        <v>9.4525230151551747E-16</v>
      </c>
      <c r="P97" s="304">
        <v>1.6067579026315062E-15</v>
      </c>
      <c r="Q97" s="304">
        <v>1.819592184129776E-15</v>
      </c>
      <c r="R97" s="304">
        <v>1.0356722883024925E-15</v>
      </c>
      <c r="S97" s="304">
        <v>1.1682813941345272E-15</v>
      </c>
      <c r="T97" s="304">
        <v>1.3477968218946409E-15</v>
      </c>
      <c r="U97" s="304">
        <v>4.8259476147457484E-16</v>
      </c>
      <c r="V97" s="304">
        <v>1.2733814894892859E-15</v>
      </c>
      <c r="W97" s="304">
        <v>5.989315711619125E-16</v>
      </c>
      <c r="X97" s="304">
        <v>1.790671572424146E-15</v>
      </c>
      <c r="Y97" s="304">
        <v>4.9584927316346288E-16</v>
      </c>
      <c r="Z97" s="304">
        <v>4.7393752722239681E-16</v>
      </c>
      <c r="AA97" s="304">
        <v>5.3919319592378975E-16</v>
      </c>
      <c r="AB97" s="304">
        <v>2.7947202814478233E-16</v>
      </c>
      <c r="AC97" s="304">
        <v>5.682999312963509E-16</v>
      </c>
      <c r="AD97" s="304">
        <v>5.0439747468338647E-16</v>
      </c>
      <c r="AE97" s="304">
        <v>1.9696048286912567E-15</v>
      </c>
      <c r="AF97" s="304">
        <v>5.8077829259051139E-16</v>
      </c>
      <c r="AG97" s="304">
        <v>7.7803742348818879E-16</v>
      </c>
      <c r="AH97" s="304">
        <v>6.6907208128451746E-16</v>
      </c>
      <c r="AI97" s="304">
        <v>6.3797329949155705E-16</v>
      </c>
      <c r="AJ97" s="304">
        <v>1.5673703388330396E-15</v>
      </c>
      <c r="AK97" s="304">
        <v>1.5361949124766163E-15</v>
      </c>
      <c r="AL97" s="304">
        <v>6.2409073875601824E-16</v>
      </c>
      <c r="AM97" s="304">
        <v>1.1961339923548664E-15</v>
      </c>
      <c r="AN97" s="304">
        <v>7.6694840883590031E-16</v>
      </c>
      <c r="AO97" s="304">
        <v>4.7195106817158876E-16</v>
      </c>
      <c r="AP97" s="304">
        <v>1.1787872986825381E-15</v>
      </c>
      <c r="AQ97" s="304">
        <v>8.586968809973737E-16</v>
      </c>
      <c r="AR97" s="304">
        <v>9.4450231613304175E-16</v>
      </c>
      <c r="AS97" s="304">
        <v>6.9715981982474972E-16</v>
      </c>
      <c r="AT97" s="304">
        <v>8.7938086764640967E-16</v>
      </c>
    </row>
    <row r="98" spans="1:46" x14ac:dyDescent="0.25">
      <c r="A98" s="328" t="s">
        <v>763</v>
      </c>
      <c r="B98" s="143"/>
      <c r="C98" s="293"/>
      <c r="D98" s="293"/>
      <c r="E98" s="293"/>
      <c r="F98" s="292" t="s">
        <v>764</v>
      </c>
      <c r="G98" s="143"/>
      <c r="H98" s="143"/>
      <c r="I98" s="289" t="s">
        <v>765</v>
      </c>
      <c r="J98" s="304"/>
      <c r="K98" s="304"/>
      <c r="L98" s="304"/>
      <c r="M98" s="304"/>
      <c r="N98" s="304"/>
      <c r="O98" s="304">
        <v>69.178476849999996</v>
      </c>
      <c r="P98" s="304">
        <v>177.31576835000001</v>
      </c>
      <c r="Q98" s="304">
        <v>175.53501034999999</v>
      </c>
      <c r="R98" s="304">
        <v>66.213935200000009</v>
      </c>
      <c r="S98" s="304">
        <v>75.46279054999998</v>
      </c>
      <c r="T98" s="304">
        <v>68.097696099999979</v>
      </c>
      <c r="U98" s="304">
        <v>0</v>
      </c>
      <c r="V98" s="304">
        <v>74.453427300000001</v>
      </c>
      <c r="W98" s="304">
        <v>75.11928094999999</v>
      </c>
      <c r="X98" s="304">
        <v>67.295975250000012</v>
      </c>
      <c r="Y98" s="304">
        <v>82.4789952</v>
      </c>
      <c r="Z98" s="304">
        <v>0</v>
      </c>
      <c r="AA98" s="304">
        <v>72.567446700000005</v>
      </c>
      <c r="AB98" s="304">
        <v>71.397390400000006</v>
      </c>
      <c r="AC98" s="304">
        <v>61.631006849999991</v>
      </c>
      <c r="AD98" s="304">
        <v>50.979274149999988</v>
      </c>
      <c r="AE98" s="304">
        <v>50.394841350000014</v>
      </c>
      <c r="AF98" s="304">
        <v>53.685502499999998</v>
      </c>
      <c r="AG98" s="304">
        <v>70.722216950000004</v>
      </c>
      <c r="AH98" s="304">
        <v>63.158721500000006</v>
      </c>
      <c r="AI98" s="304">
        <v>42.488943699999993</v>
      </c>
      <c r="AJ98" s="304">
        <v>60.247335050000004</v>
      </c>
      <c r="AK98" s="304">
        <v>61.242436850000011</v>
      </c>
      <c r="AL98" s="304">
        <v>48.633837700000015</v>
      </c>
      <c r="AM98" s="304">
        <v>55.064288999999981</v>
      </c>
      <c r="AN98" s="304">
        <v>52.637154850000002</v>
      </c>
      <c r="AO98" s="304">
        <v>53.626457500000001</v>
      </c>
      <c r="AP98" s="304">
        <v>47.536350400000003</v>
      </c>
      <c r="AQ98" s="304">
        <v>46.863433399999984</v>
      </c>
      <c r="AR98" s="304">
        <v>47.573685949999998</v>
      </c>
      <c r="AS98" s="304">
        <v>46.71090865</v>
      </c>
      <c r="AT98" s="304">
        <v>47.256567750000002</v>
      </c>
    </row>
    <row r="99" spans="1:46" x14ac:dyDescent="0.25">
      <c r="A99" s="292" t="s">
        <v>555</v>
      </c>
      <c r="B99" s="143"/>
      <c r="C99" s="293"/>
      <c r="D99" s="293"/>
      <c r="E99" s="293"/>
      <c r="F99" s="292" t="s">
        <v>556</v>
      </c>
      <c r="G99" s="143"/>
      <c r="H99" s="143"/>
      <c r="I99" s="305" t="s">
        <v>766</v>
      </c>
      <c r="J99" s="304"/>
      <c r="K99" s="304"/>
      <c r="L99" s="304"/>
      <c r="M99" s="304"/>
      <c r="N99" s="304"/>
      <c r="O99" s="304">
        <v>1.898038962440184E-15</v>
      </c>
      <c r="P99" s="304">
        <v>2.8772364007284653E-16</v>
      </c>
      <c r="Q99" s="304">
        <v>8.7905681980270077E-16</v>
      </c>
      <c r="R99" s="304">
        <v>1.3046302721019483E-15</v>
      </c>
      <c r="S99" s="304">
        <v>3.4094293676912287E-16</v>
      </c>
      <c r="T99" s="304">
        <v>9.7274527543414047E-16</v>
      </c>
      <c r="U99" s="304">
        <v>5.1119896024128582E-16</v>
      </c>
      <c r="V99" s="304">
        <v>4.2589900897678776E-16</v>
      </c>
      <c r="W99" s="304">
        <v>2.4146771403036508E-15</v>
      </c>
      <c r="X99" s="304">
        <v>1.2866203413791447E-15</v>
      </c>
      <c r="Y99" s="304">
        <v>2.1991527390384955E-15</v>
      </c>
      <c r="Z99" s="304">
        <v>2.6411977698526237E-16</v>
      </c>
      <c r="AA99" s="304">
        <v>6.133693933871833E-16</v>
      </c>
      <c r="AB99" s="304">
        <v>9.3033150604041721E-16</v>
      </c>
      <c r="AC99" s="304">
        <v>2.5508287453496022E-15</v>
      </c>
      <c r="AD99" s="304">
        <v>7.2233921416847174E-16</v>
      </c>
      <c r="AE99" s="304">
        <v>2.6871302286620835E-15</v>
      </c>
      <c r="AF99" s="304">
        <v>1.5010626146266025E-15</v>
      </c>
      <c r="AG99" s="304">
        <v>2.165641775025873E-15</v>
      </c>
      <c r="AH99" s="304">
        <v>4.0380364468895375E-15</v>
      </c>
      <c r="AI99" s="304">
        <v>1.4817203401732732E-15</v>
      </c>
      <c r="AJ99" s="304">
        <v>4.2339231062982772E-16</v>
      </c>
      <c r="AK99" s="304">
        <v>1.3818317526100929E-15</v>
      </c>
      <c r="AL99" s="304">
        <v>4.247205778230289E-16</v>
      </c>
      <c r="AM99" s="304">
        <v>3.5647291805994444E-16</v>
      </c>
      <c r="AN99" s="304">
        <v>5.7671306659073486E-16</v>
      </c>
      <c r="AO99" s="304">
        <v>5.1903023476135728E-16</v>
      </c>
      <c r="AP99" s="304">
        <v>3.285603442249552E-16</v>
      </c>
      <c r="AQ99" s="304">
        <v>2.9423117022009625E-15</v>
      </c>
      <c r="AR99" s="304">
        <v>6.2983690209236092E-16</v>
      </c>
      <c r="AS99" s="304">
        <v>2.6580557543079458E-15</v>
      </c>
      <c r="AT99" s="304">
        <v>5.0323793724323233E-16</v>
      </c>
    </row>
    <row r="100" spans="1:46" x14ac:dyDescent="0.25">
      <c r="A100" s="284" t="s">
        <v>557</v>
      </c>
      <c r="B100" s="143"/>
      <c r="C100" s="293"/>
      <c r="D100" s="293"/>
      <c r="E100" s="293"/>
      <c r="F100" s="292" t="s">
        <v>558</v>
      </c>
      <c r="G100" s="143"/>
      <c r="H100" s="143"/>
      <c r="I100" s="305" t="s">
        <v>767</v>
      </c>
      <c r="J100" s="304"/>
      <c r="K100" s="304"/>
      <c r="L100" s="304"/>
      <c r="M100" s="304"/>
      <c r="N100" s="304"/>
      <c r="O100" s="304">
        <v>1282.5440999800001</v>
      </c>
      <c r="P100" s="304">
        <v>1256.0724516600003</v>
      </c>
      <c r="Q100" s="304">
        <v>1179.9843650400003</v>
      </c>
      <c r="R100" s="304">
        <v>1235.38239084</v>
      </c>
      <c r="S100" s="304">
        <v>1055.6005288400002</v>
      </c>
      <c r="T100" s="304">
        <v>898.60476315999995</v>
      </c>
      <c r="U100" s="304">
        <v>905.91748000000007</v>
      </c>
      <c r="V100" s="304">
        <v>808.18745565999984</v>
      </c>
      <c r="W100" s="304">
        <v>659.86832990000016</v>
      </c>
      <c r="X100" s="304">
        <v>736.99697395999999</v>
      </c>
      <c r="Y100" s="304">
        <v>747.41610034000007</v>
      </c>
      <c r="Z100" s="304">
        <v>799.88154609999992</v>
      </c>
      <c r="AA100" s="304">
        <v>795.45503439999982</v>
      </c>
      <c r="AB100" s="304">
        <v>738.7101568600001</v>
      </c>
      <c r="AC100" s="304">
        <v>669.05224645999999</v>
      </c>
      <c r="AD100" s="304">
        <v>588.96361289999993</v>
      </c>
      <c r="AE100" s="304">
        <v>690.23212153999998</v>
      </c>
      <c r="AF100" s="304">
        <v>432.03590040000006</v>
      </c>
      <c r="AG100" s="304">
        <v>488.38737948000011</v>
      </c>
      <c r="AH100" s="304">
        <v>566.0583838</v>
      </c>
      <c r="AI100" s="304">
        <v>615.41506156000014</v>
      </c>
      <c r="AJ100" s="304">
        <v>714.79636228000004</v>
      </c>
      <c r="AK100" s="304">
        <v>613.56828961999997</v>
      </c>
      <c r="AL100" s="304">
        <v>603.08400619999975</v>
      </c>
      <c r="AM100" s="304">
        <v>596.52897824000013</v>
      </c>
      <c r="AN100" s="304">
        <v>709.74864688000014</v>
      </c>
      <c r="AO100" s="304">
        <v>731.5096685000002</v>
      </c>
      <c r="AP100" s="304">
        <v>775.12601347999998</v>
      </c>
      <c r="AQ100" s="304">
        <v>835.89436267999986</v>
      </c>
      <c r="AR100" s="304">
        <v>716.27513034715332</v>
      </c>
      <c r="AS100" s="304">
        <v>794.67153688000019</v>
      </c>
      <c r="AT100" s="304">
        <v>759.13197014496654</v>
      </c>
    </row>
    <row r="101" spans="1:46" x14ac:dyDescent="0.25">
      <c r="A101" s="292" t="s">
        <v>559</v>
      </c>
      <c r="B101" s="143"/>
      <c r="C101" s="293"/>
      <c r="D101" s="293"/>
      <c r="E101" s="293"/>
      <c r="F101" s="292" t="s">
        <v>560</v>
      </c>
      <c r="G101" s="143"/>
      <c r="H101" s="143"/>
      <c r="I101" s="305" t="s">
        <v>731</v>
      </c>
      <c r="J101" s="304"/>
      <c r="K101" s="304"/>
      <c r="L101" s="304"/>
      <c r="M101" s="304"/>
      <c r="N101" s="304"/>
      <c r="O101" s="304">
        <v>1.9338428189076895E-16</v>
      </c>
      <c r="P101" s="304">
        <v>1.6402681597278245E-16</v>
      </c>
      <c r="Q101" s="304">
        <v>3.4352553008329126E-17</v>
      </c>
      <c r="R101" s="304">
        <v>1.1558356084574372E-15</v>
      </c>
      <c r="S101" s="304">
        <v>2.3780544026377472E-16</v>
      </c>
      <c r="T101" s="304">
        <v>8.1791792876974102E-18</v>
      </c>
      <c r="U101" s="304">
        <v>6.5661823252021081E-18</v>
      </c>
      <c r="V101" s="304">
        <v>3.4897831627508948E-17</v>
      </c>
      <c r="W101" s="304">
        <v>2.2254871496745852E-16</v>
      </c>
      <c r="X101" s="304">
        <v>0</v>
      </c>
      <c r="Y101" s="304">
        <v>3.2716717150789643E-18</v>
      </c>
      <c r="Z101" s="304">
        <v>0</v>
      </c>
      <c r="AA101" s="304">
        <v>0</v>
      </c>
      <c r="AB101" s="304">
        <v>1.1492490460968287E-16</v>
      </c>
      <c r="AC101" s="304">
        <v>6.0198759557452938E-17</v>
      </c>
      <c r="AD101" s="304">
        <v>0</v>
      </c>
      <c r="AE101" s="304">
        <v>0</v>
      </c>
      <c r="AF101" s="304">
        <v>0</v>
      </c>
      <c r="AG101" s="304">
        <v>5.428449546058036E-16</v>
      </c>
      <c r="AH101" s="304">
        <v>1.2039751911490588E-16</v>
      </c>
      <c r="AI101" s="304">
        <v>2.407950382298117E-16</v>
      </c>
      <c r="AJ101" s="304">
        <v>0</v>
      </c>
      <c r="AK101" s="304">
        <v>3.2716717150789643E-18</v>
      </c>
      <c r="AL101" s="304">
        <v>7.9859891663134049E-17</v>
      </c>
      <c r="AM101" s="304">
        <v>1.1965534578088294E-16</v>
      </c>
      <c r="AN101" s="304">
        <v>2.6384449315152933E-18</v>
      </c>
      <c r="AO101" s="304">
        <v>1.1231499900157063E-16</v>
      </c>
      <c r="AP101" s="304">
        <v>5.2768898630305867E-18</v>
      </c>
      <c r="AQ101" s="304">
        <v>1.4555421205526034E-18</v>
      </c>
      <c r="AR101" s="304">
        <v>0</v>
      </c>
      <c r="AS101" s="304">
        <v>2.6384449315152933E-18</v>
      </c>
      <c r="AT101" s="304">
        <v>1.3192224657576467E-18</v>
      </c>
    </row>
    <row r="102" spans="1:46" x14ac:dyDescent="0.25">
      <c r="A102" s="328" t="s">
        <v>768</v>
      </c>
      <c r="B102" s="143"/>
      <c r="C102" s="293"/>
      <c r="D102" s="293"/>
      <c r="E102" s="293"/>
      <c r="F102" s="292" t="s">
        <v>769</v>
      </c>
      <c r="G102" s="143"/>
      <c r="H102" s="143"/>
      <c r="I102" s="305" t="s">
        <v>770</v>
      </c>
      <c r="J102" s="304"/>
      <c r="K102" s="304"/>
      <c r="L102" s="304"/>
      <c r="M102" s="304"/>
      <c r="N102" s="304"/>
      <c r="O102" s="304">
        <v>0</v>
      </c>
      <c r="P102" s="304">
        <v>0</v>
      </c>
      <c r="Q102" s="304">
        <v>0</v>
      </c>
      <c r="R102" s="304">
        <v>0</v>
      </c>
      <c r="S102" s="304">
        <v>0</v>
      </c>
      <c r="T102" s="304">
        <v>0</v>
      </c>
      <c r="U102" s="304">
        <v>0</v>
      </c>
      <c r="V102" s="304">
        <v>0</v>
      </c>
      <c r="W102" s="304">
        <v>6.9658564630766972E-16</v>
      </c>
      <c r="X102" s="304">
        <v>2.7073516203087302E-16</v>
      </c>
      <c r="Y102" s="304">
        <v>2.1499556984804621E-16</v>
      </c>
      <c r="Z102" s="304">
        <v>0</v>
      </c>
      <c r="AA102" s="304">
        <v>0</v>
      </c>
      <c r="AB102" s="304">
        <v>4.815900764596234E-16</v>
      </c>
      <c r="AC102" s="304">
        <v>4.9552497450533008E-16</v>
      </c>
      <c r="AD102" s="304">
        <v>0</v>
      </c>
      <c r="AE102" s="304">
        <v>0</v>
      </c>
      <c r="AF102" s="304">
        <v>1.1502947686137503E-16</v>
      </c>
      <c r="AG102" s="304">
        <v>1.1502947686137503E-16</v>
      </c>
      <c r="AH102" s="304">
        <v>2.1499556984804621E-16</v>
      </c>
      <c r="AI102" s="304">
        <v>0</v>
      </c>
      <c r="AJ102" s="304">
        <v>0</v>
      </c>
      <c r="AK102" s="304">
        <v>0</v>
      </c>
      <c r="AL102" s="304">
        <v>1.2299408396814312E-16</v>
      </c>
      <c r="AM102" s="304">
        <v>0</v>
      </c>
      <c r="AN102" s="304">
        <v>3.2716717150789643E-18</v>
      </c>
      <c r="AO102" s="304">
        <v>9.8150151452368925E-18</v>
      </c>
      <c r="AP102" s="304">
        <v>5.452786191798274E-18</v>
      </c>
      <c r="AQ102" s="304">
        <v>3.8169503342587916E-18</v>
      </c>
      <c r="AR102" s="304">
        <v>1.6358358575394822E-18</v>
      </c>
      <c r="AS102" s="304">
        <v>3.2716717150789643E-18</v>
      </c>
      <c r="AT102" s="304">
        <v>3.2716717150789643E-18</v>
      </c>
    </row>
    <row r="103" spans="1:46" x14ac:dyDescent="0.25">
      <c r="A103" s="328" t="s">
        <v>771</v>
      </c>
      <c r="B103" s="143"/>
      <c r="C103" s="293"/>
      <c r="D103" s="293"/>
      <c r="E103" s="293"/>
      <c r="F103" s="292" t="s">
        <v>772</v>
      </c>
      <c r="G103" s="143"/>
      <c r="H103" s="143"/>
      <c r="I103" s="305" t="s">
        <v>773</v>
      </c>
      <c r="J103" s="304"/>
      <c r="K103" s="304"/>
      <c r="L103" s="304"/>
      <c r="M103" s="304"/>
      <c r="N103" s="304"/>
      <c r="O103" s="304">
        <v>0</v>
      </c>
      <c r="P103" s="304">
        <v>0</v>
      </c>
      <c r="Q103" s="304">
        <v>0</v>
      </c>
      <c r="R103" s="304">
        <v>0</v>
      </c>
      <c r="S103" s="304">
        <v>0</v>
      </c>
      <c r="T103" s="304">
        <v>0</v>
      </c>
      <c r="U103" s="304">
        <v>0</v>
      </c>
      <c r="V103" s="304">
        <v>0</v>
      </c>
      <c r="W103" s="304">
        <v>0</v>
      </c>
      <c r="X103" s="304">
        <v>0</v>
      </c>
      <c r="Y103" s="304">
        <v>0</v>
      </c>
      <c r="Z103" s="304">
        <v>0</v>
      </c>
      <c r="AA103" s="304">
        <v>0</v>
      </c>
      <c r="AB103" s="304">
        <v>0</v>
      </c>
      <c r="AC103" s="304">
        <v>0</v>
      </c>
      <c r="AD103" s="304">
        <v>0</v>
      </c>
      <c r="AE103" s="304">
        <v>0</v>
      </c>
      <c r="AF103" s="304">
        <v>0</v>
      </c>
      <c r="AG103" s="304">
        <v>0</v>
      </c>
      <c r="AH103" s="304">
        <v>3.6337793245076788E-15</v>
      </c>
      <c r="AI103" s="304">
        <v>3.0754140184675352E-15</v>
      </c>
      <c r="AJ103" s="304">
        <v>3.188903162240677E-15</v>
      </c>
      <c r="AK103" s="304">
        <v>5.2346747441263423E-17</v>
      </c>
      <c r="AL103" s="304">
        <v>2.4109457998069679E-15</v>
      </c>
      <c r="AM103" s="304">
        <v>2.7390944532683553E-15</v>
      </c>
      <c r="AN103" s="304">
        <v>2.7633520388204856E-15</v>
      </c>
      <c r="AO103" s="304">
        <v>0</v>
      </c>
      <c r="AP103" s="304">
        <v>5.0634470655801541E-17</v>
      </c>
      <c r="AQ103" s="304">
        <v>0</v>
      </c>
      <c r="AR103" s="304">
        <v>1.2642532639602105E-15</v>
      </c>
      <c r="AS103" s="304">
        <v>1.2460934193177464E-15</v>
      </c>
      <c r="AT103" s="304">
        <v>1.1572337949018513E-15</v>
      </c>
    </row>
    <row r="104" spans="1:46" x14ac:dyDescent="0.25">
      <c r="A104" s="292" t="s">
        <v>561</v>
      </c>
      <c r="B104" s="143"/>
      <c r="C104" s="293"/>
      <c r="D104" s="293"/>
      <c r="E104" s="293"/>
      <c r="F104" s="292" t="s">
        <v>562</v>
      </c>
      <c r="G104" s="143"/>
      <c r="H104" s="143"/>
      <c r="I104" s="305" t="s">
        <v>774</v>
      </c>
      <c r="J104" s="304"/>
      <c r="K104" s="304"/>
      <c r="L104" s="304"/>
      <c r="M104" s="304"/>
      <c r="N104" s="304"/>
      <c r="O104" s="304">
        <v>741.5370403047533</v>
      </c>
      <c r="P104" s="304">
        <v>623.31229717999952</v>
      </c>
      <c r="Q104" s="304">
        <v>630.28047221825636</v>
      </c>
      <c r="R104" s="304">
        <v>578.89040159941021</v>
      </c>
      <c r="S104" s="304">
        <v>490.71871804987916</v>
      </c>
      <c r="T104" s="304">
        <v>434.49989848025723</v>
      </c>
      <c r="U104" s="304">
        <v>482.4179430682604</v>
      </c>
      <c r="V104" s="304">
        <v>475.53612104282325</v>
      </c>
      <c r="W104" s="304">
        <v>458.5037590818705</v>
      </c>
      <c r="X104" s="304">
        <v>501.9218366284216</v>
      </c>
      <c r="Y104" s="304">
        <v>502.85628009403666</v>
      </c>
      <c r="Z104" s="304">
        <v>480.64740738918448</v>
      </c>
      <c r="AA104" s="304">
        <v>501.51231786654472</v>
      </c>
      <c r="AB104" s="304">
        <v>531.08866403421189</v>
      </c>
      <c r="AC104" s="304">
        <v>520.22694942959629</v>
      </c>
      <c r="AD104" s="304">
        <v>346.83535541576259</v>
      </c>
      <c r="AE104" s="304">
        <v>395.48725418707897</v>
      </c>
      <c r="AF104" s="304">
        <v>392.07441357860381</v>
      </c>
      <c r="AG104" s="304">
        <v>352.27075018047606</v>
      </c>
      <c r="AH104" s="304">
        <v>336.34269930580501</v>
      </c>
      <c r="AI104" s="304">
        <v>288.79705414334319</v>
      </c>
      <c r="AJ104" s="304">
        <v>315.58534150331235</v>
      </c>
      <c r="AK104" s="304">
        <v>338.49838124007971</v>
      </c>
      <c r="AL104" s="304">
        <v>346.48076100309862</v>
      </c>
      <c r="AM104" s="304">
        <v>369.55937956181003</v>
      </c>
      <c r="AN104" s="304">
        <v>353.69086067910052</v>
      </c>
      <c r="AO104" s="304">
        <v>390.99053796841588</v>
      </c>
      <c r="AP104" s="304">
        <v>386.46887220470086</v>
      </c>
      <c r="AQ104" s="304">
        <v>361.01965177671235</v>
      </c>
      <c r="AR104" s="304">
        <v>346.49696313160513</v>
      </c>
      <c r="AS104" s="304">
        <v>341.32388515953124</v>
      </c>
      <c r="AT104" s="304">
        <v>371.80268122076916</v>
      </c>
    </row>
    <row r="105" spans="1:46" x14ac:dyDescent="0.25">
      <c r="A105" s="284" t="s">
        <v>563</v>
      </c>
      <c r="B105" s="143"/>
      <c r="C105" s="293"/>
      <c r="D105" s="293"/>
      <c r="E105" s="292"/>
      <c r="F105" s="292" t="s">
        <v>564</v>
      </c>
      <c r="G105" s="143"/>
      <c r="H105" s="143"/>
      <c r="I105" s="305" t="s">
        <v>775</v>
      </c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  <c r="AT105" s="295"/>
    </row>
    <row r="106" spans="1:46" x14ac:dyDescent="0.25">
      <c r="A106" s="293" t="s">
        <v>322</v>
      </c>
      <c r="B106" s="293"/>
      <c r="C106" s="293"/>
      <c r="D106" s="293"/>
      <c r="E106" s="293" t="s">
        <v>323</v>
      </c>
      <c r="F106" s="292"/>
      <c r="G106" s="143"/>
      <c r="H106" s="143"/>
      <c r="I106" s="305" t="s">
        <v>776</v>
      </c>
      <c r="J106" s="295"/>
      <c r="K106" s="295"/>
      <c r="L106" s="295"/>
      <c r="M106" s="295"/>
      <c r="N106" s="295"/>
      <c r="O106" s="295"/>
      <c r="P106" s="295"/>
      <c r="Q106" s="295"/>
      <c r="R106" s="295"/>
      <c r="S106" s="295"/>
      <c r="T106" s="295"/>
      <c r="U106" s="295"/>
      <c r="V106" s="295"/>
      <c r="W106" s="295"/>
      <c r="X106" s="295"/>
      <c r="Y106" s="295"/>
      <c r="Z106" s="295"/>
      <c r="AA106" s="295"/>
      <c r="AB106" s="295"/>
      <c r="AC106" s="295"/>
      <c r="AD106" s="295"/>
      <c r="AE106" s="295"/>
      <c r="AF106" s="295"/>
      <c r="AG106" s="295"/>
      <c r="AH106" s="295"/>
      <c r="AI106" s="295"/>
      <c r="AJ106" s="295"/>
      <c r="AK106" s="295"/>
      <c r="AL106" s="295"/>
      <c r="AM106" s="295"/>
      <c r="AN106" s="295"/>
      <c r="AO106" s="295"/>
      <c r="AP106" s="295"/>
      <c r="AQ106" s="295"/>
      <c r="AR106" s="295"/>
      <c r="AS106" s="295"/>
      <c r="AT106" s="295"/>
    </row>
    <row r="107" spans="1:46" x14ac:dyDescent="0.25">
      <c r="A107" s="293" t="s">
        <v>324</v>
      </c>
      <c r="B107" s="293"/>
      <c r="C107" s="293"/>
      <c r="D107" s="293"/>
      <c r="E107" s="293"/>
      <c r="F107" s="292" t="s">
        <v>325</v>
      </c>
      <c r="G107" s="143"/>
      <c r="H107" s="143"/>
      <c r="I107" s="305" t="s">
        <v>777</v>
      </c>
      <c r="J107" s="304"/>
      <c r="K107" s="304"/>
      <c r="L107" s="304"/>
      <c r="M107" s="304"/>
      <c r="N107" s="304"/>
      <c r="O107" s="304">
        <v>3.8196058245481544E-15</v>
      </c>
      <c r="P107" s="304">
        <v>4.578254675348537E-14</v>
      </c>
      <c r="Q107" s="304">
        <v>8.9014448638132973E-15</v>
      </c>
      <c r="R107" s="304">
        <v>2.5979548838676641E-14</v>
      </c>
      <c r="S107" s="304">
        <v>5.6529361460826068E-14</v>
      </c>
      <c r="T107" s="304">
        <v>4.4738306805468026E-14</v>
      </c>
      <c r="U107" s="304">
        <v>1.234305747040034E-14</v>
      </c>
      <c r="V107" s="304">
        <v>3.0769606956302318E-14</v>
      </c>
      <c r="W107" s="304">
        <v>4.2588095981754222E-14</v>
      </c>
      <c r="X107" s="304">
        <v>3.5776335307201903E-14</v>
      </c>
      <c r="Y107" s="304">
        <v>5.1697661237937016E-14</v>
      </c>
      <c r="Z107" s="304">
        <v>7.9734733735454749E-14</v>
      </c>
      <c r="AA107" s="304">
        <v>5.6923626567585537E-14</v>
      </c>
      <c r="AB107" s="304">
        <v>4.5096694584383773E-14</v>
      </c>
      <c r="AC107" s="304">
        <v>3.6496961642828609E-14</v>
      </c>
      <c r="AD107" s="304">
        <v>1.6520222593508413E-13</v>
      </c>
      <c r="AE107" s="304">
        <v>1.9436103955695156E-13</v>
      </c>
      <c r="AF107" s="304">
        <v>1.2909271044779581E-13</v>
      </c>
      <c r="AG107" s="304">
        <v>6.1283069787757347E-14</v>
      </c>
      <c r="AH107" s="304">
        <v>1.4831402538897924E-13</v>
      </c>
      <c r="AI107" s="304">
        <v>5.3805331511357885E-14</v>
      </c>
      <c r="AJ107" s="304">
        <v>3.868818706858526E-14</v>
      </c>
      <c r="AK107" s="304">
        <v>4.9457578290549833E-14</v>
      </c>
      <c r="AL107" s="304">
        <v>6.0751562463980822E-15</v>
      </c>
      <c r="AM107" s="304">
        <v>1.296055808704548E-13</v>
      </c>
      <c r="AN107" s="304">
        <v>2.602457856572937E-13</v>
      </c>
      <c r="AO107" s="304">
        <v>1.3210741571514984E-13</v>
      </c>
      <c r="AP107" s="304">
        <v>4.090057340902311E-14</v>
      </c>
      <c r="AQ107" s="304">
        <v>4.020066597272003E-14</v>
      </c>
      <c r="AR107" s="304">
        <v>1.8207891952960451E-14</v>
      </c>
      <c r="AS107" s="304">
        <v>7.3904091500141053E-14</v>
      </c>
      <c r="AT107" s="304">
        <v>4.6020324608861676E-15</v>
      </c>
    </row>
    <row r="108" spans="1:46" x14ac:dyDescent="0.25">
      <c r="A108" s="293" t="s">
        <v>326</v>
      </c>
      <c r="B108" s="293"/>
      <c r="C108" s="293"/>
      <c r="D108" s="293"/>
      <c r="E108" s="293"/>
      <c r="F108" s="292" t="s">
        <v>327</v>
      </c>
      <c r="G108" s="143"/>
      <c r="H108" s="143"/>
      <c r="I108" s="305" t="s">
        <v>778</v>
      </c>
      <c r="J108" s="304"/>
      <c r="K108" s="304"/>
      <c r="L108" s="304"/>
      <c r="M108" s="304"/>
      <c r="N108" s="304"/>
      <c r="O108" s="304">
        <v>7.7587155675026614E-16</v>
      </c>
      <c r="P108" s="304">
        <v>9.261663445405957E-16</v>
      </c>
      <c r="Q108" s="304">
        <v>9.4341861810281191E-16</v>
      </c>
      <c r="R108" s="304">
        <v>1.4001625111534273E-15</v>
      </c>
      <c r="S108" s="304">
        <v>3.8264923313874075E-15</v>
      </c>
      <c r="T108" s="304">
        <v>3.8616429083859288E-16</v>
      </c>
      <c r="U108" s="304">
        <v>4.2816396548700627E-15</v>
      </c>
      <c r="V108" s="304">
        <v>1.8278964688219891E-15</v>
      </c>
      <c r="W108" s="304">
        <v>9.3432403804540426E-16</v>
      </c>
      <c r="X108" s="304">
        <v>9.6629750583724234E-16</v>
      </c>
      <c r="Y108" s="304">
        <v>2.8964222109703536E-14</v>
      </c>
      <c r="Z108" s="304">
        <v>1.1502991703978793E-14</v>
      </c>
      <c r="AA108" s="304">
        <v>1.4040005458405002E-15</v>
      </c>
      <c r="AB108" s="304">
        <v>1.9045944968903277E-15</v>
      </c>
      <c r="AC108" s="304">
        <v>2.4312572469541198E-16</v>
      </c>
      <c r="AD108" s="304">
        <v>3.1934563026454998E-15</v>
      </c>
      <c r="AE108" s="304">
        <v>1.2244623325055046E-17</v>
      </c>
      <c r="AF108" s="304">
        <v>3.4303147996530778E-16</v>
      </c>
      <c r="AG108" s="304">
        <v>4.8884825587200385E-16</v>
      </c>
      <c r="AH108" s="304">
        <v>9.8672304787846926E-16</v>
      </c>
      <c r="AI108" s="304">
        <v>2.997065918013901E-15</v>
      </c>
      <c r="AJ108" s="304">
        <v>2.587990240238113E-15</v>
      </c>
      <c r="AK108" s="304">
        <v>1.7787926066947704E-16</v>
      </c>
      <c r="AL108" s="304">
        <v>4.620756667151427E-14</v>
      </c>
      <c r="AM108" s="304">
        <v>1.2318769888280426E-15</v>
      </c>
      <c r="AN108" s="304">
        <v>3.6600178429265412E-16</v>
      </c>
      <c r="AO108" s="304">
        <v>2.1946680460070245E-15</v>
      </c>
      <c r="AP108" s="304">
        <v>9.5755470640312095E-16</v>
      </c>
      <c r="AQ108" s="304">
        <v>1.8852749137636108E-16</v>
      </c>
      <c r="AR108" s="304">
        <v>3.0424107751453097E-15</v>
      </c>
      <c r="AS108" s="304">
        <v>1.9277843912816511E-16</v>
      </c>
      <c r="AT108" s="304">
        <v>3.801920166224203E-16</v>
      </c>
    </row>
    <row r="109" spans="1:46" x14ac:dyDescent="0.25">
      <c r="A109" s="292" t="s">
        <v>565</v>
      </c>
      <c r="B109" s="143"/>
      <c r="C109" s="293"/>
      <c r="D109" s="293"/>
      <c r="E109" s="293"/>
      <c r="F109" s="292" t="s">
        <v>566</v>
      </c>
      <c r="G109" s="143"/>
      <c r="H109" s="143"/>
      <c r="I109" s="305" t="s">
        <v>779</v>
      </c>
      <c r="J109" s="304"/>
      <c r="K109" s="304"/>
      <c r="L109" s="304"/>
      <c r="M109" s="304"/>
      <c r="N109" s="304"/>
      <c r="O109" s="304">
        <v>1.2751877595443866E-15</v>
      </c>
      <c r="P109" s="304">
        <v>4.177377178440449E-16</v>
      </c>
      <c r="Q109" s="304">
        <v>1.6667093658048764E-16</v>
      </c>
      <c r="R109" s="304">
        <v>2.8311753622140064E-16</v>
      </c>
      <c r="S109" s="304">
        <v>6.4426429290581402E-17</v>
      </c>
      <c r="T109" s="304">
        <v>1.5841931494711823E-16</v>
      </c>
      <c r="U109" s="304">
        <v>2.3265099466043289E-17</v>
      </c>
      <c r="V109" s="304">
        <v>1.3727753616862575E-16</v>
      </c>
      <c r="W109" s="304">
        <v>1.509035709871654E-16</v>
      </c>
      <c r="X109" s="304">
        <v>1.4084159542326129E-16</v>
      </c>
      <c r="Y109" s="304">
        <v>7.1584921433979352E-18</v>
      </c>
      <c r="Z109" s="304">
        <v>0</v>
      </c>
      <c r="AA109" s="304">
        <v>1.0226417347711336E-16</v>
      </c>
      <c r="AB109" s="304">
        <v>5.1579492497519048E-17</v>
      </c>
      <c r="AC109" s="304">
        <v>6.7868012051830402E-17</v>
      </c>
      <c r="AD109" s="304">
        <v>3.2029139133031903E-16</v>
      </c>
      <c r="AE109" s="304">
        <v>2.1921451274790158E-16</v>
      </c>
      <c r="AF109" s="304">
        <v>6.6078389015980922E-17</v>
      </c>
      <c r="AG109" s="304">
        <v>4.2950952860387605E-17</v>
      </c>
      <c r="AH109" s="304">
        <v>5.3894622387277458E-17</v>
      </c>
      <c r="AI109" s="304">
        <v>2.8633968573591741E-17</v>
      </c>
      <c r="AJ109" s="304">
        <v>3.5792460716989673E-17</v>
      </c>
      <c r="AK109" s="304">
        <v>0</v>
      </c>
      <c r="AL109" s="304">
        <v>3.8349065053917505E-18</v>
      </c>
      <c r="AM109" s="304">
        <v>3.3108026163215447E-17</v>
      </c>
      <c r="AN109" s="304">
        <v>5.3688691075484516E-17</v>
      </c>
      <c r="AO109" s="304">
        <v>3.5792460716989673E-17</v>
      </c>
      <c r="AP109" s="304">
        <v>9.0759453960938097E-18</v>
      </c>
      <c r="AQ109" s="304">
        <v>0</v>
      </c>
      <c r="AR109" s="304">
        <v>0</v>
      </c>
      <c r="AS109" s="304">
        <v>0</v>
      </c>
      <c r="AT109" s="304">
        <v>0</v>
      </c>
    </row>
    <row r="110" spans="1:46" x14ac:dyDescent="0.25">
      <c r="A110" s="293" t="s">
        <v>328</v>
      </c>
      <c r="B110" s="293"/>
      <c r="C110" s="293"/>
      <c r="D110" s="293"/>
      <c r="E110" s="293"/>
      <c r="F110" s="292" t="s">
        <v>329</v>
      </c>
      <c r="G110" s="143"/>
      <c r="H110" s="143"/>
      <c r="I110" s="305" t="s">
        <v>780</v>
      </c>
      <c r="J110" s="304"/>
      <c r="K110" s="304"/>
      <c r="L110" s="304"/>
      <c r="M110" s="304"/>
      <c r="N110" s="304"/>
      <c r="O110" s="304">
        <v>8.2642491238129366E-15</v>
      </c>
      <c r="P110" s="304">
        <v>2.1442139775562728E-14</v>
      </c>
      <c r="Q110" s="304">
        <v>2.3122996254684183E-15</v>
      </c>
      <c r="R110" s="304">
        <v>1.9429993914731608E-14</v>
      </c>
      <c r="S110" s="304">
        <v>3.1066244766669017E-15</v>
      </c>
      <c r="T110" s="304">
        <v>1.051276566251627E-14</v>
      </c>
      <c r="U110" s="304">
        <v>2.2560070452243208E-15</v>
      </c>
      <c r="V110" s="304">
        <v>2.0047574015673434E-14</v>
      </c>
      <c r="W110" s="304">
        <v>3.4227235900126235E-14</v>
      </c>
      <c r="X110" s="304">
        <v>2.2373143526475522E-14</v>
      </c>
      <c r="Y110" s="304">
        <v>2.1310604327562722E-14</v>
      </c>
      <c r="Z110" s="304">
        <v>2.8707634642763596E-14</v>
      </c>
      <c r="AA110" s="304">
        <v>1.2292526351286626E-14</v>
      </c>
      <c r="AB110" s="304">
        <v>2.071741829247303E-14</v>
      </c>
      <c r="AC110" s="304">
        <v>3.447544861523411E-15</v>
      </c>
      <c r="AD110" s="304">
        <v>1.2393501047313606E-14</v>
      </c>
      <c r="AE110" s="304">
        <v>4.2603655529800866E-14</v>
      </c>
      <c r="AF110" s="304">
        <v>4.4281276070653168E-15</v>
      </c>
      <c r="AG110" s="304">
        <v>2.3631298260946762E-14</v>
      </c>
      <c r="AH110" s="304">
        <v>1.5082235551026753E-14</v>
      </c>
      <c r="AI110" s="304">
        <v>2.1269740580453156E-14</v>
      </c>
      <c r="AJ110" s="304">
        <v>1.4739001487795485E-15</v>
      </c>
      <c r="AK110" s="304">
        <v>2.0851388445203241E-14</v>
      </c>
      <c r="AL110" s="304">
        <v>2.3330642976721173E-14</v>
      </c>
      <c r="AM110" s="304">
        <v>4.7432176157914115E-15</v>
      </c>
      <c r="AN110" s="304">
        <v>4.7329730480376662E-15</v>
      </c>
      <c r="AO110" s="304">
        <v>2.6629852514926142E-14</v>
      </c>
      <c r="AP110" s="304">
        <v>3.04020807463412E-16</v>
      </c>
      <c r="AQ110" s="304">
        <v>2.6120007058014658E-15</v>
      </c>
      <c r="AR110" s="304">
        <v>1.7064563909616893E-14</v>
      </c>
      <c r="AS110" s="304">
        <v>1.6509432273012151E-15</v>
      </c>
      <c r="AT110" s="304">
        <v>2.1287503035891255E-15</v>
      </c>
    </row>
    <row r="111" spans="1:46" x14ac:dyDescent="0.25">
      <c r="A111" s="293" t="s">
        <v>330</v>
      </c>
      <c r="B111" s="293"/>
      <c r="C111" s="293"/>
      <c r="D111" s="293"/>
      <c r="E111" s="293"/>
      <c r="F111" s="292" t="s">
        <v>331</v>
      </c>
      <c r="G111" s="143"/>
      <c r="H111" s="143"/>
      <c r="I111" s="305" t="s">
        <v>781</v>
      </c>
      <c r="J111" s="304"/>
      <c r="K111" s="304"/>
      <c r="L111" s="304"/>
      <c r="M111" s="304"/>
      <c r="N111" s="304"/>
      <c r="O111" s="304">
        <v>2.350375678485104E-15</v>
      </c>
      <c r="P111" s="304">
        <v>1.2699095565181905E-15</v>
      </c>
      <c r="Q111" s="304">
        <v>3.7966526255317366E-15</v>
      </c>
      <c r="R111" s="304">
        <v>4.8902181949699702E-16</v>
      </c>
      <c r="S111" s="304">
        <v>2.4007590184312248E-15</v>
      </c>
      <c r="T111" s="304">
        <v>1.8825433983521132E-15</v>
      </c>
      <c r="U111" s="304">
        <v>5.7945042721692722E-16</v>
      </c>
      <c r="V111" s="304">
        <v>2.4009339039872743E-16</v>
      </c>
      <c r="W111" s="304">
        <v>1.8160087708920663E-15</v>
      </c>
      <c r="X111" s="304">
        <v>3.2889620836792722E-15</v>
      </c>
      <c r="Y111" s="304">
        <v>7.3791162366891348E-16</v>
      </c>
      <c r="Z111" s="304">
        <v>1.7369690212589663E-16</v>
      </c>
      <c r="AA111" s="304">
        <v>3.2096418059239481E-15</v>
      </c>
      <c r="AB111" s="304">
        <v>3.2539156571115103E-15</v>
      </c>
      <c r="AC111" s="304">
        <v>2.0002434204194207E-14</v>
      </c>
      <c r="AD111" s="304">
        <v>7.7924127964145517E-15</v>
      </c>
      <c r="AE111" s="304">
        <v>1.5005876123454872E-15</v>
      </c>
      <c r="AF111" s="304">
        <v>2.9673301671955766E-15</v>
      </c>
      <c r="AG111" s="304">
        <v>3.11434584477896E-14</v>
      </c>
      <c r="AH111" s="304">
        <v>1.0287286711506206E-14</v>
      </c>
      <c r="AI111" s="304">
        <v>2.9082625035987975E-14</v>
      </c>
      <c r="AJ111" s="304">
        <v>5.8880128896178094E-16</v>
      </c>
      <c r="AK111" s="304">
        <v>2.5364418603446351E-15</v>
      </c>
      <c r="AL111" s="304">
        <v>8.6937082517993919E-15</v>
      </c>
      <c r="AM111" s="304">
        <v>1.4167238278943155E-15</v>
      </c>
      <c r="AN111" s="304">
        <v>2.2073633794176682E-15</v>
      </c>
      <c r="AO111" s="304">
        <v>7.4749460325963949E-15</v>
      </c>
      <c r="AP111" s="304">
        <v>1.915106220868965E-14</v>
      </c>
      <c r="AQ111" s="304">
        <v>2.8046425438171323E-15</v>
      </c>
      <c r="AR111" s="304">
        <v>3.2070897887895669E-16</v>
      </c>
      <c r="AS111" s="304">
        <v>2.6078712366396412E-15</v>
      </c>
      <c r="AT111" s="304">
        <v>1.476887116378978E-14</v>
      </c>
    </row>
    <row r="112" spans="1:46" x14ac:dyDescent="0.25">
      <c r="A112" s="329" t="s">
        <v>310</v>
      </c>
      <c r="B112" s="283"/>
      <c r="C112" s="283"/>
      <c r="D112" s="283"/>
      <c r="E112" s="143"/>
      <c r="F112" s="283" t="s">
        <v>311</v>
      </c>
      <c r="G112" s="283"/>
      <c r="H112" s="283"/>
      <c r="I112" s="297" t="s">
        <v>782</v>
      </c>
      <c r="J112" s="304"/>
      <c r="K112" s="304"/>
      <c r="L112" s="304"/>
      <c r="M112" s="304"/>
      <c r="N112" s="304"/>
      <c r="O112" s="304">
        <v>1.3102762994927616E-15</v>
      </c>
      <c r="P112" s="304">
        <v>1.5604159726806256E-15</v>
      </c>
      <c r="Q112" s="304">
        <v>5.92631404517537E-14</v>
      </c>
      <c r="R112" s="304">
        <v>5.9649137442087964E-14</v>
      </c>
      <c r="S112" s="304">
        <v>5.7296188992237802E-14</v>
      </c>
      <c r="T112" s="304">
        <v>2.0149947838182851E-15</v>
      </c>
      <c r="U112" s="304">
        <v>5.9233481922118989E-14</v>
      </c>
      <c r="V112" s="304">
        <v>2.396271753290108E-15</v>
      </c>
      <c r="W112" s="304">
        <v>1.1973584918545056E-13</v>
      </c>
      <c r="X112" s="304">
        <v>2.9667545308814299E-16</v>
      </c>
      <c r="Y112" s="304">
        <v>2.6113294927805736E-15</v>
      </c>
      <c r="Z112" s="304">
        <v>2.6288474507944463E-16</v>
      </c>
      <c r="AA112" s="304">
        <v>2.9200467705880618E-16</v>
      </c>
      <c r="AB112" s="304">
        <v>1.1763131548712853E-15</v>
      </c>
      <c r="AC112" s="304">
        <v>4.8819254528721537E-16</v>
      </c>
      <c r="AD112" s="304">
        <v>3.8350101414145388E-15</v>
      </c>
      <c r="AE112" s="304">
        <v>1.1602602302963916E-13</v>
      </c>
      <c r="AF112" s="304">
        <v>5.8745234266050044E-14</v>
      </c>
      <c r="AG112" s="304">
        <v>7.1601032040450491E-16</v>
      </c>
      <c r="AH112" s="304">
        <v>4.0279775190495573E-16</v>
      </c>
      <c r="AI112" s="304">
        <v>7.4203399830991227E-16</v>
      </c>
      <c r="AJ112" s="304">
        <v>5.8076155535963441E-14</v>
      </c>
      <c r="AK112" s="304">
        <v>3.9609233683283545E-16</v>
      </c>
      <c r="AL112" s="304">
        <v>2.3262726050171879E-16</v>
      </c>
      <c r="AM112" s="304">
        <v>1.0488983492481799E-15</v>
      </c>
      <c r="AN112" s="304">
        <v>4.4969028523840872E-16</v>
      </c>
      <c r="AO112" s="304">
        <v>1.8536353410756982E-16</v>
      </c>
      <c r="AP112" s="304">
        <v>1.0489257139840056E-15</v>
      </c>
      <c r="AQ112" s="304">
        <v>6.2416662373495234E-16</v>
      </c>
      <c r="AR112" s="304">
        <v>1.6885662532489837E-16</v>
      </c>
      <c r="AS112" s="304">
        <v>1.0269684143357806E-15</v>
      </c>
      <c r="AT112" s="304">
        <v>6.8981821199880162E-16</v>
      </c>
    </row>
    <row r="113" spans="1:46" ht="30" x14ac:dyDescent="0.25">
      <c r="A113" s="292" t="s">
        <v>567</v>
      </c>
      <c r="B113" s="143"/>
      <c r="C113" s="293"/>
      <c r="D113" s="293"/>
      <c r="E113" s="293"/>
      <c r="F113" s="292" t="s">
        <v>568</v>
      </c>
      <c r="G113" s="143"/>
      <c r="H113" s="143"/>
      <c r="I113" s="305" t="s">
        <v>783</v>
      </c>
      <c r="J113" s="295"/>
      <c r="K113" s="295"/>
      <c r="L113" s="295"/>
      <c r="M113" s="295"/>
      <c r="N113" s="295"/>
      <c r="O113" s="295"/>
      <c r="P113" s="295"/>
      <c r="Q113" s="295"/>
      <c r="R113" s="295"/>
      <c r="S113" s="295"/>
      <c r="T113" s="295"/>
      <c r="U113" s="295"/>
      <c r="V113" s="295"/>
      <c r="W113" s="295"/>
      <c r="X113" s="295"/>
      <c r="Y113" s="295"/>
      <c r="Z113" s="295"/>
      <c r="AA113" s="295"/>
      <c r="AB113" s="295"/>
      <c r="AC113" s="295"/>
      <c r="AD113" s="295"/>
      <c r="AE113" s="295"/>
      <c r="AF113" s="295"/>
      <c r="AG113" s="295"/>
      <c r="AH113" s="295"/>
      <c r="AI113" s="295"/>
      <c r="AJ113" s="295"/>
      <c r="AK113" s="295"/>
      <c r="AL113" s="295"/>
      <c r="AM113" s="295"/>
      <c r="AN113" s="295"/>
      <c r="AO113" s="295"/>
      <c r="AP113" s="295"/>
      <c r="AQ113" s="295"/>
      <c r="AR113" s="295"/>
      <c r="AS113" s="295"/>
      <c r="AT113" s="295"/>
    </row>
    <row r="114" spans="1:46" x14ac:dyDescent="0.25">
      <c r="A114" s="292" t="s">
        <v>569</v>
      </c>
      <c r="B114" s="143"/>
      <c r="C114" s="293"/>
      <c r="D114" s="293"/>
      <c r="E114" s="293"/>
      <c r="F114" s="143"/>
      <c r="G114" s="292" t="s">
        <v>570</v>
      </c>
      <c r="H114" s="292"/>
      <c r="I114" s="289" t="s">
        <v>784</v>
      </c>
      <c r="J114" s="304"/>
      <c r="K114" s="304"/>
      <c r="L114" s="304"/>
      <c r="M114" s="304"/>
      <c r="N114" s="304"/>
      <c r="O114" s="304">
        <v>1.89128409137196E-15</v>
      </c>
      <c r="P114" s="304">
        <v>1.483792265705524E-15</v>
      </c>
      <c r="Q114" s="304">
        <v>1.9670600907926301E-15</v>
      </c>
      <c r="R114" s="304">
        <v>2.2306465140537092E-15</v>
      </c>
      <c r="S114" s="304">
        <v>1.0791886489002306E-15</v>
      </c>
      <c r="T114" s="304">
        <v>7.8392110525253816E-15</v>
      </c>
      <c r="U114" s="304">
        <v>1.3979435198146805E-15</v>
      </c>
      <c r="V114" s="304">
        <v>2.2882044917839793E-15</v>
      </c>
      <c r="W114" s="304">
        <v>2.4442665143858107E-15</v>
      </c>
      <c r="X114" s="304">
        <v>1.674990774854247E-15</v>
      </c>
      <c r="Y114" s="304">
        <v>6.0289367688224712E-16</v>
      </c>
      <c r="Z114" s="304">
        <v>6.0076080267199276E-16</v>
      </c>
      <c r="AA114" s="304">
        <v>1.3847408105482397E-15</v>
      </c>
      <c r="AB114" s="304">
        <v>2.2430290598917133E-15</v>
      </c>
      <c r="AC114" s="304">
        <v>5.4893390643860808E-16</v>
      </c>
      <c r="AD114" s="304">
        <v>3.2288178093780998E-15</v>
      </c>
      <c r="AE114" s="304">
        <v>2.288613667404594E-15</v>
      </c>
      <c r="AF114" s="304">
        <v>1.6384051390882398E-14</v>
      </c>
      <c r="AG114" s="304">
        <v>7.1611627210647976E-16</v>
      </c>
      <c r="AH114" s="304">
        <v>1.5050943207401288E-15</v>
      </c>
      <c r="AI114" s="304">
        <v>1.5307691178954111E-14</v>
      </c>
      <c r="AJ114" s="304">
        <v>1.5627515929414003E-15</v>
      </c>
      <c r="AK114" s="304">
        <v>1.6283447778663059E-14</v>
      </c>
      <c r="AL114" s="304">
        <v>1.6312525467438405E-14</v>
      </c>
      <c r="AM114" s="304">
        <v>1.7460028540873304E-14</v>
      </c>
      <c r="AN114" s="304">
        <v>6.5893216477779321E-16</v>
      </c>
      <c r="AO114" s="304">
        <v>1.5607640143738079E-14</v>
      </c>
      <c r="AP114" s="304">
        <v>1.5715037320848283E-14</v>
      </c>
      <c r="AQ114" s="304">
        <v>1.1782646407382974E-15</v>
      </c>
      <c r="AR114" s="304">
        <v>1.5545103525227682E-14</v>
      </c>
      <c r="AS114" s="304">
        <v>1.2804563661203278E-15</v>
      </c>
      <c r="AT114" s="304">
        <v>8.7023836208695284E-16</v>
      </c>
    </row>
    <row r="115" spans="1:46" x14ac:dyDescent="0.25">
      <c r="A115" s="292" t="s">
        <v>571</v>
      </c>
      <c r="B115" s="143"/>
      <c r="C115" s="293"/>
      <c r="D115" s="293"/>
      <c r="E115" s="293"/>
      <c r="F115" s="143"/>
      <c r="G115" s="292" t="s">
        <v>572</v>
      </c>
      <c r="H115" s="292"/>
      <c r="I115" s="289" t="s">
        <v>785</v>
      </c>
      <c r="J115" s="295"/>
      <c r="K115" s="295"/>
      <c r="L115" s="295"/>
      <c r="M115" s="295"/>
      <c r="N115" s="295"/>
      <c r="O115" s="295"/>
      <c r="P115" s="295"/>
      <c r="Q115" s="295"/>
      <c r="R115" s="295"/>
      <c r="S115" s="295"/>
      <c r="T115" s="295"/>
      <c r="U115" s="295"/>
      <c r="V115" s="295"/>
      <c r="W115" s="295"/>
      <c r="X115" s="295"/>
      <c r="Y115" s="295"/>
      <c r="Z115" s="295"/>
      <c r="AA115" s="295"/>
      <c r="AB115" s="295"/>
      <c r="AC115" s="295"/>
      <c r="AD115" s="295"/>
      <c r="AE115" s="295"/>
      <c r="AF115" s="295"/>
      <c r="AG115" s="295"/>
      <c r="AH115" s="295"/>
      <c r="AI115" s="295"/>
      <c r="AJ115" s="295"/>
      <c r="AK115" s="295"/>
      <c r="AL115" s="295"/>
      <c r="AM115" s="295"/>
      <c r="AN115" s="295"/>
      <c r="AO115" s="295"/>
      <c r="AP115" s="295"/>
      <c r="AQ115" s="295"/>
      <c r="AR115" s="295"/>
      <c r="AS115" s="295"/>
      <c r="AT115" s="295"/>
    </row>
    <row r="116" spans="1:46" x14ac:dyDescent="0.25">
      <c r="A116" s="292" t="s">
        <v>573</v>
      </c>
      <c r="B116" s="143"/>
      <c r="C116" s="293"/>
      <c r="D116" s="293"/>
      <c r="E116" s="293"/>
      <c r="F116" s="143"/>
      <c r="G116" s="292" t="s">
        <v>574</v>
      </c>
      <c r="H116" s="292"/>
      <c r="I116" s="289" t="s">
        <v>786</v>
      </c>
      <c r="J116" s="304"/>
      <c r="K116" s="304"/>
      <c r="L116" s="304"/>
      <c r="M116" s="304"/>
      <c r="N116" s="304"/>
      <c r="O116" s="304">
        <v>2.3292390855331111E-15</v>
      </c>
      <c r="P116" s="304">
        <v>3.7049705142068728E-15</v>
      </c>
      <c r="Q116" s="304">
        <v>3.3269885034739361E-16</v>
      </c>
      <c r="R116" s="304">
        <v>1.0046529629130366E-15</v>
      </c>
      <c r="S116" s="304">
        <v>1.8429310263974955E-15</v>
      </c>
      <c r="T116" s="304">
        <v>1.3281087013284958E-15</v>
      </c>
      <c r="U116" s="304">
        <v>1.3333243880827396E-15</v>
      </c>
      <c r="V116" s="304">
        <v>3.7046931688424743E-16</v>
      </c>
      <c r="W116" s="304">
        <v>3.3394611336223211E-16</v>
      </c>
      <c r="X116" s="304">
        <v>9.2158650423424078E-16</v>
      </c>
      <c r="Y116" s="304">
        <v>8.550429343512435E-16</v>
      </c>
      <c r="Z116" s="304">
        <v>0</v>
      </c>
      <c r="AA116" s="304">
        <v>2.5258135363565432E-16</v>
      </c>
      <c r="AB116" s="304">
        <v>9.1960311360901185E-16</v>
      </c>
      <c r="AC116" s="304">
        <v>9.1953833050495169E-16</v>
      </c>
      <c r="AD116" s="304">
        <v>8.7332993723266307E-16</v>
      </c>
      <c r="AE116" s="304">
        <v>1.3619222111190568E-16</v>
      </c>
      <c r="AF116" s="304">
        <v>4.3488797143035399E-16</v>
      </c>
      <c r="AG116" s="304">
        <v>1.3369888933094999E-15</v>
      </c>
      <c r="AH116" s="304">
        <v>1.8012647070047061E-17</v>
      </c>
      <c r="AI116" s="304">
        <v>1.7932396933452802E-15</v>
      </c>
      <c r="AJ116" s="304">
        <v>1.3862510688315112E-16</v>
      </c>
      <c r="AK116" s="304">
        <v>9.2056819424890603E-16</v>
      </c>
      <c r="AL116" s="304">
        <v>3.7505645772699184E-16</v>
      </c>
      <c r="AM116" s="304">
        <v>2.6983859201154924E-15</v>
      </c>
      <c r="AN116" s="304">
        <v>4.8203497895114174E-16</v>
      </c>
      <c r="AO116" s="304">
        <v>3.3108996466324371E-15</v>
      </c>
      <c r="AP116" s="304">
        <v>3.4230255327096914E-15</v>
      </c>
      <c r="AQ116" s="304">
        <v>4.3261627167818273E-15</v>
      </c>
      <c r="AR116" s="304">
        <v>1.8071714025294966E-15</v>
      </c>
      <c r="AS116" s="304">
        <v>4.397115778243807E-15</v>
      </c>
      <c r="AT116" s="304">
        <v>2.1927190904311204E-15</v>
      </c>
    </row>
    <row r="117" spans="1:46" x14ac:dyDescent="0.25">
      <c r="A117" s="283" t="s">
        <v>575</v>
      </c>
      <c r="B117" s="143"/>
      <c r="C117" s="293"/>
      <c r="D117" s="293"/>
      <c r="E117" s="293"/>
      <c r="F117" s="292"/>
      <c r="G117" s="283" t="s">
        <v>576</v>
      </c>
      <c r="H117" s="283"/>
      <c r="I117" s="297" t="s">
        <v>787</v>
      </c>
      <c r="J117" s="304"/>
      <c r="K117" s="304"/>
      <c r="L117" s="304"/>
      <c r="M117" s="304"/>
      <c r="N117" s="304"/>
      <c r="O117" s="304">
        <v>0</v>
      </c>
      <c r="P117" s="304">
        <v>0</v>
      </c>
      <c r="Q117" s="304">
        <v>0</v>
      </c>
      <c r="R117" s="304">
        <v>0</v>
      </c>
      <c r="S117" s="304">
        <v>0</v>
      </c>
      <c r="T117" s="304">
        <v>0</v>
      </c>
      <c r="U117" s="304">
        <v>0</v>
      </c>
      <c r="V117" s="304">
        <v>2.8876410688001411E-14</v>
      </c>
      <c r="W117" s="304">
        <v>2.4024444042604327E-15</v>
      </c>
      <c r="X117" s="304">
        <v>1.1344346036101929E-15</v>
      </c>
      <c r="Y117" s="304">
        <v>2.2247326051641486E-15</v>
      </c>
      <c r="Z117" s="304">
        <v>3.0651260483295427E-16</v>
      </c>
      <c r="AA117" s="304">
        <v>1.4267900712323942E-15</v>
      </c>
      <c r="AB117" s="304">
        <v>9.8645315291644511E-16</v>
      </c>
      <c r="AC117" s="304">
        <v>8.5415018169496119E-17</v>
      </c>
      <c r="AD117" s="304">
        <v>3.3919581953009468E-15</v>
      </c>
      <c r="AE117" s="304">
        <v>6.2968469807310089E-16</v>
      </c>
      <c r="AF117" s="304">
        <v>8.0311534186128849E-16</v>
      </c>
      <c r="AG117" s="304">
        <v>2.9557435790343127E-15</v>
      </c>
      <c r="AH117" s="304">
        <v>2.8997502019410842E-14</v>
      </c>
      <c r="AI117" s="304">
        <v>2.3717999810022494E-15</v>
      </c>
      <c r="AJ117" s="304">
        <v>2.3598989373333584E-15</v>
      </c>
      <c r="AK117" s="304">
        <v>2.0059706026722916E-15</v>
      </c>
      <c r="AL117" s="304">
        <v>2.0315176048428944E-15</v>
      </c>
      <c r="AM117" s="304">
        <v>1.5654811240749164E-15</v>
      </c>
      <c r="AN117" s="304">
        <v>1.653363280282874E-15</v>
      </c>
      <c r="AO117" s="304">
        <v>3.7074035522202037E-15</v>
      </c>
      <c r="AP117" s="304">
        <v>2.8077190294364409E-15</v>
      </c>
      <c r="AQ117" s="304">
        <v>5.6250515072384863E-14</v>
      </c>
      <c r="AR117" s="304">
        <v>2.2444511662837727E-15</v>
      </c>
      <c r="AS117" s="304">
        <v>7.3656559959227777E-15</v>
      </c>
      <c r="AT117" s="304">
        <v>5.3973146814782853E-14</v>
      </c>
    </row>
    <row r="118" spans="1:46" x14ac:dyDescent="0.25">
      <c r="A118" s="283" t="s">
        <v>577</v>
      </c>
      <c r="B118" s="143"/>
      <c r="C118" s="293"/>
      <c r="D118" s="293"/>
      <c r="E118" s="293"/>
      <c r="F118" s="292"/>
      <c r="G118" s="283" t="s">
        <v>578</v>
      </c>
      <c r="H118" s="283"/>
      <c r="I118" s="297" t="s">
        <v>788</v>
      </c>
      <c r="J118" s="304"/>
      <c r="K118" s="304"/>
      <c r="L118" s="304"/>
      <c r="M118" s="304"/>
      <c r="N118" s="304"/>
      <c r="O118" s="304">
        <v>1.3653302730287711E-14</v>
      </c>
      <c r="P118" s="304">
        <v>5.5548778879819647E-14</v>
      </c>
      <c r="Q118" s="304">
        <v>5.1704014583962981E-14</v>
      </c>
      <c r="R118" s="304">
        <v>6.4430126390954503E-14</v>
      </c>
      <c r="S118" s="304">
        <v>3.6200969456149979E-15</v>
      </c>
      <c r="T118" s="304">
        <v>1.1942301947988341E-14</v>
      </c>
      <c r="U118" s="304">
        <v>8.325894753591076E-14</v>
      </c>
      <c r="V118" s="304">
        <v>1.0468992569393153E-14</v>
      </c>
      <c r="W118" s="304">
        <v>8.657087931265497E-15</v>
      </c>
      <c r="X118" s="304">
        <v>9.0249563156573659E-14</v>
      </c>
      <c r="Y118" s="304">
        <v>9.449663071156848E-15</v>
      </c>
      <c r="Z118" s="304">
        <v>6.9097949155782923E-15</v>
      </c>
      <c r="AA118" s="304">
        <v>1.0817782345920616E-13</v>
      </c>
      <c r="AB118" s="304">
        <v>9.6222159440704524E-15</v>
      </c>
      <c r="AC118" s="304">
        <v>1.0764964786425716E-14</v>
      </c>
      <c r="AD118" s="304">
        <v>2.6728799573946012E-15</v>
      </c>
      <c r="AE118" s="304">
        <v>1.4734465853726121E-14</v>
      </c>
      <c r="AF118" s="304">
        <v>2.2985322684924661E-14</v>
      </c>
      <c r="AG118" s="304">
        <v>2.0940918534732932E-15</v>
      </c>
      <c r="AH118" s="304">
        <v>3.3938060666011812E-14</v>
      </c>
      <c r="AI118" s="304">
        <v>3.2236543552509499E-16</v>
      </c>
      <c r="AJ118" s="304">
        <v>3.1067600408331795E-15</v>
      </c>
      <c r="AK118" s="304">
        <v>9.0676290427610545E-15</v>
      </c>
      <c r="AL118" s="304">
        <v>6.9175302881501387E-15</v>
      </c>
      <c r="AM118" s="304">
        <v>2.4860181421055483E-14</v>
      </c>
      <c r="AN118" s="304">
        <v>1.1557115474133744E-14</v>
      </c>
      <c r="AO118" s="304">
        <v>9.278162475488172E-14</v>
      </c>
      <c r="AP118" s="304">
        <v>9.0128672130064296E-14</v>
      </c>
      <c r="AQ118" s="304">
        <v>1.0153027083210645E-13</v>
      </c>
      <c r="AR118" s="304">
        <v>1.3937131995557504E-14</v>
      </c>
      <c r="AS118" s="304">
        <v>1.9863969296121365E-14</v>
      </c>
      <c r="AT118" s="304">
        <v>1.9363603229554393E-13</v>
      </c>
    </row>
    <row r="119" spans="1:46" x14ac:dyDescent="0.25">
      <c r="A119" s="292" t="s">
        <v>579</v>
      </c>
      <c r="B119" s="143"/>
      <c r="C119" s="293"/>
      <c r="D119" s="293"/>
      <c r="E119" s="293"/>
      <c r="F119" s="292" t="s">
        <v>580</v>
      </c>
      <c r="G119" s="143"/>
      <c r="H119" s="143"/>
      <c r="I119" s="305" t="s">
        <v>789</v>
      </c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  <c r="AT119" s="295"/>
    </row>
    <row r="120" spans="1:46" x14ac:dyDescent="0.25">
      <c r="A120" s="293" t="s">
        <v>332</v>
      </c>
      <c r="B120" s="293"/>
      <c r="C120" s="293"/>
      <c r="D120" s="293"/>
      <c r="E120" s="293" t="s">
        <v>389</v>
      </c>
      <c r="F120" s="292"/>
      <c r="G120" s="143"/>
      <c r="H120" s="143"/>
      <c r="I120" s="305" t="s">
        <v>790</v>
      </c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295"/>
      <c r="AT120" s="295"/>
    </row>
    <row r="121" spans="1:46" x14ac:dyDescent="0.25">
      <c r="A121" s="283" t="s">
        <v>581</v>
      </c>
      <c r="B121" s="143"/>
      <c r="C121" s="293"/>
      <c r="D121" s="293"/>
      <c r="E121" s="293"/>
      <c r="F121" s="283" t="s">
        <v>582</v>
      </c>
      <c r="G121" s="143"/>
      <c r="H121" s="143"/>
      <c r="I121" s="305" t="s">
        <v>791</v>
      </c>
      <c r="J121" s="295"/>
      <c r="K121" s="295"/>
      <c r="L121" s="295"/>
      <c r="M121" s="295"/>
      <c r="N121" s="295"/>
      <c r="O121" s="295"/>
      <c r="P121" s="295"/>
      <c r="Q121" s="295"/>
      <c r="R121" s="295"/>
      <c r="S121" s="295"/>
      <c r="T121" s="295"/>
      <c r="U121" s="295"/>
      <c r="V121" s="295"/>
      <c r="W121" s="295"/>
      <c r="X121" s="295"/>
      <c r="Y121" s="295"/>
      <c r="Z121" s="295"/>
      <c r="AA121" s="295"/>
      <c r="AB121" s="295"/>
      <c r="AC121" s="295"/>
      <c r="AD121" s="295"/>
      <c r="AE121" s="295"/>
      <c r="AF121" s="295"/>
      <c r="AG121" s="295"/>
      <c r="AH121" s="295"/>
      <c r="AI121" s="295"/>
      <c r="AJ121" s="295"/>
      <c r="AK121" s="295"/>
      <c r="AL121" s="295"/>
      <c r="AM121" s="295"/>
      <c r="AN121" s="295"/>
      <c r="AO121" s="295"/>
      <c r="AP121" s="295"/>
      <c r="AQ121" s="295"/>
      <c r="AR121" s="295"/>
      <c r="AS121" s="295"/>
      <c r="AT121" s="295"/>
    </row>
    <row r="122" spans="1:46" x14ac:dyDescent="0.25">
      <c r="A122" s="283" t="s">
        <v>583</v>
      </c>
      <c r="B122" s="143"/>
      <c r="C122" s="293"/>
      <c r="D122" s="293"/>
      <c r="E122" s="293"/>
      <c r="F122" s="283" t="s">
        <v>584</v>
      </c>
      <c r="G122" s="143"/>
      <c r="H122" s="143"/>
      <c r="I122" s="305" t="s">
        <v>717</v>
      </c>
      <c r="J122" s="304"/>
      <c r="K122" s="304"/>
      <c r="L122" s="304"/>
      <c r="M122" s="304"/>
      <c r="N122" s="304"/>
      <c r="O122" s="304">
        <v>2.2750911352523749E-16</v>
      </c>
      <c r="P122" s="304">
        <v>4.7432081938478309E-16</v>
      </c>
      <c r="Q122" s="304">
        <v>9.8998674212136682E-17</v>
      </c>
      <c r="R122" s="304">
        <v>3.0606550229511368E-16</v>
      </c>
      <c r="S122" s="304">
        <v>1.7359355718533142E-16</v>
      </c>
      <c r="T122" s="304">
        <v>1.5332265634468758E-16</v>
      </c>
      <c r="U122" s="304">
        <v>5.050908271605596E-16</v>
      </c>
      <c r="V122" s="304">
        <v>1.1496965740256707E-15</v>
      </c>
      <c r="W122" s="304">
        <v>1.3125876090042861E-15</v>
      </c>
      <c r="X122" s="304">
        <v>4.7534462471018985E-17</v>
      </c>
      <c r="Y122" s="304">
        <v>1.026211635247193E-16</v>
      </c>
      <c r="Z122" s="304">
        <v>0</v>
      </c>
      <c r="AA122" s="304">
        <v>1.6384014103475973E-15</v>
      </c>
      <c r="AB122" s="304">
        <v>1.0440631363250675E-15</v>
      </c>
      <c r="AC122" s="304">
        <v>1.0680667281411793E-15</v>
      </c>
      <c r="AD122" s="304">
        <v>4.1972682953803137E-17</v>
      </c>
      <c r="AE122" s="304">
        <v>1.282738414970488E-15</v>
      </c>
      <c r="AF122" s="304">
        <v>4.7120029971075313E-15</v>
      </c>
      <c r="AG122" s="304">
        <v>5.0385906520786134E-16</v>
      </c>
      <c r="AH122" s="304">
        <v>3.9152675912955092E-16</v>
      </c>
      <c r="AI122" s="304">
        <v>1.2669206582875098E-16</v>
      </c>
      <c r="AJ122" s="304">
        <v>3.2789165457364754E-17</v>
      </c>
      <c r="AK122" s="304">
        <v>1.4258988411402074E-16</v>
      </c>
      <c r="AL122" s="304">
        <v>7.2504360791846949E-18</v>
      </c>
      <c r="AM122" s="304">
        <v>1.3538957510173438E-16</v>
      </c>
      <c r="AN122" s="304">
        <v>3.7310277965239942E-16</v>
      </c>
      <c r="AO122" s="304">
        <v>4.8230868829826391E-16</v>
      </c>
      <c r="AP122" s="304">
        <v>2.2057767375369626E-16</v>
      </c>
      <c r="AQ122" s="304">
        <v>4.7121092790560284E-16</v>
      </c>
      <c r="AR122" s="304">
        <v>2.5694462643971261E-16</v>
      </c>
      <c r="AS122" s="304">
        <v>7.4074623678426718E-17</v>
      </c>
      <c r="AT122" s="304">
        <v>1.8727769378866427E-16</v>
      </c>
    </row>
    <row r="123" spans="1:46" x14ac:dyDescent="0.25">
      <c r="A123" s="293" t="s">
        <v>333</v>
      </c>
      <c r="B123" s="293"/>
      <c r="C123" s="293"/>
      <c r="D123" s="293"/>
      <c r="E123" s="293"/>
      <c r="F123" s="292" t="s">
        <v>334</v>
      </c>
      <c r="G123" s="143"/>
      <c r="H123" s="143"/>
      <c r="I123" s="305" t="s">
        <v>792</v>
      </c>
      <c r="J123" s="304"/>
      <c r="K123" s="304"/>
      <c r="L123" s="304"/>
      <c r="M123" s="304"/>
      <c r="N123" s="304"/>
      <c r="O123" s="304">
        <v>1.1853532550969005E-15</v>
      </c>
      <c r="P123" s="304">
        <v>1.0520000642579983E-14</v>
      </c>
      <c r="Q123" s="304">
        <v>5.9979923155534434E-16</v>
      </c>
      <c r="R123" s="304">
        <v>2.5813105012144167E-15</v>
      </c>
      <c r="S123" s="304">
        <v>4.2403903953770015E-15</v>
      </c>
      <c r="T123" s="304">
        <v>8.6144359182116811E-15</v>
      </c>
      <c r="U123" s="304">
        <v>2.3385543748603236E-15</v>
      </c>
      <c r="V123" s="304">
        <v>8.4118731478115935E-15</v>
      </c>
      <c r="W123" s="304">
        <v>1.3403312408605133E-15</v>
      </c>
      <c r="X123" s="304">
        <v>2.6189043054263005E-14</v>
      </c>
      <c r="Y123" s="304">
        <v>1.471632315671804E-15</v>
      </c>
      <c r="Z123" s="304">
        <v>5.3998862996449374E-16</v>
      </c>
      <c r="AA123" s="304">
        <v>1.0590412376318732E-15</v>
      </c>
      <c r="AB123" s="304">
        <v>4.6570852270696771E-16</v>
      </c>
      <c r="AC123" s="304">
        <v>3.0382858045677601E-16</v>
      </c>
      <c r="AD123" s="304">
        <v>9.2363929015520583E-15</v>
      </c>
      <c r="AE123" s="304">
        <v>2.3713522583290942E-14</v>
      </c>
      <c r="AF123" s="304">
        <v>5.76974684532708E-15</v>
      </c>
      <c r="AG123" s="304">
        <v>1.5881314007078961E-15</v>
      </c>
      <c r="AH123" s="304">
        <v>3.8611095446379383E-15</v>
      </c>
      <c r="AI123" s="304">
        <v>4.8085778027283292E-15</v>
      </c>
      <c r="AJ123" s="304">
        <v>8.5525161010479562E-15</v>
      </c>
      <c r="AK123" s="304">
        <v>2.168738524474983E-14</v>
      </c>
      <c r="AL123" s="304">
        <v>1.1500634738846974E-15</v>
      </c>
      <c r="AM123" s="304">
        <v>1.0823787886528613E-15</v>
      </c>
      <c r="AN123" s="304">
        <v>7.3381738205465552E-15</v>
      </c>
      <c r="AO123" s="304">
        <v>1.3722206023073727E-15</v>
      </c>
      <c r="AP123" s="304">
        <v>1.5885676352950637E-15</v>
      </c>
      <c r="AQ123" s="304">
        <v>4.3361885036794774E-17</v>
      </c>
      <c r="AR123" s="304">
        <v>3.0104167229329469E-15</v>
      </c>
      <c r="AS123" s="304">
        <v>4.7580651499130102E-17</v>
      </c>
      <c r="AT123" s="304">
        <v>8.7092604815317081E-15</v>
      </c>
    </row>
    <row r="124" spans="1:46" x14ac:dyDescent="0.25">
      <c r="A124" s="292" t="s">
        <v>585</v>
      </c>
      <c r="B124" s="143"/>
      <c r="C124" s="293"/>
      <c r="D124" s="293"/>
      <c r="E124" s="293"/>
      <c r="F124" s="292" t="s">
        <v>586</v>
      </c>
      <c r="G124" s="143"/>
      <c r="H124" s="143"/>
      <c r="I124" s="305" t="s">
        <v>793</v>
      </c>
      <c r="J124" s="304"/>
      <c r="K124" s="304"/>
      <c r="L124" s="304"/>
      <c r="M124" s="304"/>
      <c r="N124" s="304"/>
      <c r="O124" s="304">
        <v>3.0292483856246847E-15</v>
      </c>
      <c r="P124" s="304">
        <v>4.9192776373392205E-15</v>
      </c>
      <c r="Q124" s="304">
        <v>3.0605511549139718E-15</v>
      </c>
      <c r="R124" s="304">
        <v>1.839836948980311E-15</v>
      </c>
      <c r="S124" s="304">
        <v>3.9353502562013581E-15</v>
      </c>
      <c r="T124" s="304">
        <v>9.9749613765530664E-16</v>
      </c>
      <c r="U124" s="304">
        <v>9.0906496905230325E-16</v>
      </c>
      <c r="V124" s="304">
        <v>7.8162240838538231E-16</v>
      </c>
      <c r="W124" s="304">
        <v>1.0077015472063309E-15</v>
      </c>
      <c r="X124" s="304">
        <v>1.3807949560581613E-15</v>
      </c>
      <c r="Y124" s="304">
        <v>2.9750260673348252E-15</v>
      </c>
      <c r="Z124" s="304">
        <v>2.6879821756318136E-15</v>
      </c>
      <c r="AA124" s="304">
        <v>5.5817874606226447E-15</v>
      </c>
      <c r="AB124" s="304">
        <v>1.1877305390208984E-15</v>
      </c>
      <c r="AC124" s="304">
        <v>3.636798402337709E-16</v>
      </c>
      <c r="AD124" s="304">
        <v>5.5228851522832839E-15</v>
      </c>
      <c r="AE124" s="304">
        <v>1.6437132462200048E-15</v>
      </c>
      <c r="AF124" s="304">
        <v>3.4780293894374368E-15</v>
      </c>
      <c r="AG124" s="304">
        <v>5.3852923328367359E-16</v>
      </c>
      <c r="AH124" s="304">
        <v>2.9511583932173068E-15</v>
      </c>
      <c r="AI124" s="304">
        <v>2.6884862834629108E-16</v>
      </c>
      <c r="AJ124" s="304">
        <v>5.1069113282864992E-16</v>
      </c>
      <c r="AK124" s="304">
        <v>3.5925438601761186E-15</v>
      </c>
      <c r="AL124" s="304">
        <v>1.3377422449834514E-15</v>
      </c>
      <c r="AM124" s="304">
        <v>8.6030044547693753E-16</v>
      </c>
      <c r="AN124" s="304">
        <v>1.5814758153999459E-15</v>
      </c>
      <c r="AO124" s="304">
        <v>3.1026682159321124E-15</v>
      </c>
      <c r="AP124" s="304">
        <v>8.2531462128217039E-16</v>
      </c>
      <c r="AQ124" s="304">
        <v>9.3216125406213778E-15</v>
      </c>
      <c r="AR124" s="304">
        <v>2.6081523285425199E-15</v>
      </c>
      <c r="AS124" s="304">
        <v>1.2001207447406686E-14</v>
      </c>
      <c r="AT124" s="304">
        <v>1.7340758916929522E-15</v>
      </c>
    </row>
    <row r="125" spans="1:46" x14ac:dyDescent="0.25">
      <c r="A125" s="284" t="s">
        <v>587</v>
      </c>
      <c r="B125" s="143"/>
      <c r="C125" s="293"/>
      <c r="D125" s="293"/>
      <c r="E125" s="293"/>
      <c r="F125" s="284" t="s">
        <v>588</v>
      </c>
      <c r="G125" s="143"/>
      <c r="H125" s="143"/>
      <c r="I125" s="305" t="s">
        <v>794</v>
      </c>
      <c r="J125" s="304"/>
      <c r="K125" s="304"/>
      <c r="L125" s="304"/>
      <c r="M125" s="304"/>
      <c r="N125" s="304"/>
      <c r="O125" s="304">
        <v>4.1760795336981139E-14</v>
      </c>
      <c r="P125" s="304">
        <v>1.3937682986827827E-14</v>
      </c>
      <c r="Q125" s="304">
        <v>1.4343807253391445E-14</v>
      </c>
      <c r="R125" s="304">
        <v>2.3931691398066739E-14</v>
      </c>
      <c r="S125" s="304">
        <v>3.9968662992457347E-14</v>
      </c>
      <c r="T125" s="304">
        <v>4.2389909514302468E-14</v>
      </c>
      <c r="U125" s="304">
        <v>3.1994561104370795E-14</v>
      </c>
      <c r="V125" s="304">
        <v>1.4868114126469293E-14</v>
      </c>
      <c r="W125" s="304">
        <v>2.1061009370390417E-14</v>
      </c>
      <c r="X125" s="304">
        <v>1.7625021766165601E-14</v>
      </c>
      <c r="Y125" s="304">
        <v>9.1429130546397725E-15</v>
      </c>
      <c r="Z125" s="304">
        <v>2.6808960431023122E-14</v>
      </c>
      <c r="AA125" s="304">
        <v>1.3015628050375226E-14</v>
      </c>
      <c r="AB125" s="304">
        <v>1.3798682053934669E-14</v>
      </c>
      <c r="AC125" s="304">
        <v>1.6894930723365401E-14</v>
      </c>
      <c r="AD125" s="304">
        <v>9.2265070231475486E-15</v>
      </c>
      <c r="AE125" s="304">
        <v>1.8059898329795529E-14</v>
      </c>
      <c r="AF125" s="304">
        <v>1.3282136646455804E-14</v>
      </c>
      <c r="AG125" s="304">
        <v>2.8678019364949532E-15</v>
      </c>
      <c r="AH125" s="304">
        <v>2.3190067487499815E-14</v>
      </c>
      <c r="AI125" s="304">
        <v>2.6076531447169781E-14</v>
      </c>
      <c r="AJ125" s="304">
        <v>1.7157246064043193E-14</v>
      </c>
      <c r="AK125" s="304">
        <v>1.8273977951109418E-14</v>
      </c>
      <c r="AL125" s="304">
        <v>8.6695371156435588E-15</v>
      </c>
      <c r="AM125" s="304">
        <v>1.9145098131805302E-14</v>
      </c>
      <c r="AN125" s="304">
        <v>2.2830534655254258E-14</v>
      </c>
      <c r="AO125" s="304">
        <v>1.0462237810956012E-13</v>
      </c>
      <c r="AP125" s="304">
        <v>1.9462914443731415E-14</v>
      </c>
      <c r="AQ125" s="304">
        <v>1.4341966906071684E-14</v>
      </c>
      <c r="AR125" s="304">
        <v>1.1219732466287265E-14</v>
      </c>
      <c r="AS125" s="304">
        <v>2.0964127636962773E-14</v>
      </c>
      <c r="AT125" s="304">
        <v>5.9982531602678516E-14</v>
      </c>
    </row>
    <row r="126" spans="1:46" x14ac:dyDescent="0.25">
      <c r="A126" s="328" t="s">
        <v>795</v>
      </c>
      <c r="B126" s="143"/>
      <c r="C126" s="293"/>
      <c r="D126" s="293"/>
      <c r="E126" s="293"/>
      <c r="F126" s="284" t="s">
        <v>796</v>
      </c>
      <c r="G126" s="143"/>
      <c r="H126" s="143"/>
      <c r="I126" s="289" t="s">
        <v>797</v>
      </c>
      <c r="J126" s="304"/>
      <c r="K126" s="304"/>
      <c r="L126" s="304"/>
      <c r="M126" s="304"/>
      <c r="N126" s="304"/>
      <c r="O126" s="304">
        <v>3.0597973727617639E-16</v>
      </c>
      <c r="P126" s="304">
        <v>8.6857662180745065E-16</v>
      </c>
      <c r="Q126" s="304">
        <v>9.1511334325097663E-16</v>
      </c>
      <c r="R126" s="304">
        <v>7.8195076776282486E-16</v>
      </c>
      <c r="S126" s="304">
        <v>1.2136312120762233E-15</v>
      </c>
      <c r="T126" s="304">
        <v>8.2618109454060404E-16</v>
      </c>
      <c r="U126" s="304">
        <v>5.0468504587046554E-16</v>
      </c>
      <c r="V126" s="304">
        <v>1.1444027134110081E-16</v>
      </c>
      <c r="W126" s="304">
        <v>2.6950196336836418E-15</v>
      </c>
      <c r="X126" s="304">
        <v>2.497897145825365E-16</v>
      </c>
      <c r="Y126" s="304">
        <v>6.129490709106134E-16</v>
      </c>
      <c r="Z126" s="304">
        <v>0</v>
      </c>
      <c r="AA126" s="304">
        <v>3.0651045275496255E-16</v>
      </c>
      <c r="AB126" s="304">
        <v>4.425377682536497E-16</v>
      </c>
      <c r="AC126" s="304">
        <v>3.761492087276299E-17</v>
      </c>
      <c r="AD126" s="304">
        <v>2.5267902302716949E-16</v>
      </c>
      <c r="AE126" s="304">
        <v>6.4240492581509304E-16</v>
      </c>
      <c r="AF126" s="304">
        <v>1.4765635273620517E-17</v>
      </c>
      <c r="AG126" s="304">
        <v>8.659961482135855E-16</v>
      </c>
      <c r="AH126" s="304">
        <v>1.2966129392301233E-15</v>
      </c>
      <c r="AI126" s="304">
        <v>1.245802921684187E-15</v>
      </c>
      <c r="AJ126" s="304">
        <v>7.204277713814518E-16</v>
      </c>
      <c r="AK126" s="304">
        <v>1.6672687140808804E-16</v>
      </c>
      <c r="AL126" s="304">
        <v>2.3806911944786707E-18</v>
      </c>
      <c r="AM126" s="304">
        <v>9.1069315539306933E-17</v>
      </c>
      <c r="AN126" s="304">
        <v>2.296114422789584E-16</v>
      </c>
      <c r="AO126" s="304">
        <v>3.1944906352961042E-16</v>
      </c>
      <c r="AP126" s="304">
        <v>2.5905067326980638E-16</v>
      </c>
      <c r="AQ126" s="304">
        <v>7.1411840515939265E-16</v>
      </c>
      <c r="AR126" s="304">
        <v>8.9893816444556263E-16</v>
      </c>
      <c r="AS126" s="304">
        <v>3.2214789911162597E-16</v>
      </c>
      <c r="AT126" s="304">
        <v>5.3826020815290492E-16</v>
      </c>
    </row>
    <row r="127" spans="1:46" x14ac:dyDescent="0.25">
      <c r="A127" s="284" t="s">
        <v>589</v>
      </c>
      <c r="B127" s="143"/>
      <c r="C127" s="293"/>
      <c r="D127" s="293"/>
      <c r="E127" s="293"/>
      <c r="F127" s="284" t="s">
        <v>590</v>
      </c>
      <c r="G127" s="143"/>
      <c r="H127" s="143"/>
      <c r="I127" s="305" t="s">
        <v>798</v>
      </c>
      <c r="J127" s="295"/>
      <c r="K127" s="295"/>
      <c r="L127" s="295"/>
      <c r="M127" s="295"/>
      <c r="N127" s="295"/>
      <c r="O127" s="295"/>
      <c r="P127" s="295"/>
      <c r="Q127" s="295"/>
      <c r="R127" s="295"/>
      <c r="S127" s="295"/>
      <c r="T127" s="295"/>
      <c r="U127" s="295"/>
      <c r="V127" s="295"/>
      <c r="W127" s="295"/>
      <c r="X127" s="295"/>
      <c r="Y127" s="295"/>
      <c r="Z127" s="295"/>
      <c r="AA127" s="295"/>
      <c r="AB127" s="295"/>
      <c r="AC127" s="295"/>
      <c r="AD127" s="295"/>
      <c r="AE127" s="295"/>
      <c r="AF127" s="295"/>
      <c r="AG127" s="295"/>
      <c r="AH127" s="295"/>
      <c r="AI127" s="295"/>
      <c r="AJ127" s="295"/>
      <c r="AK127" s="295"/>
      <c r="AL127" s="295"/>
      <c r="AM127" s="295"/>
      <c r="AN127" s="295"/>
      <c r="AO127" s="295"/>
      <c r="AP127" s="295"/>
      <c r="AQ127" s="295"/>
      <c r="AR127" s="295"/>
      <c r="AS127" s="295"/>
      <c r="AT127" s="295"/>
    </row>
    <row r="128" spans="1:46" x14ac:dyDescent="0.25">
      <c r="A128" s="284" t="s">
        <v>591</v>
      </c>
      <c r="B128" s="143"/>
      <c r="C128" s="293"/>
      <c r="D128" s="293"/>
      <c r="E128" s="293"/>
      <c r="F128" s="284" t="s">
        <v>592</v>
      </c>
      <c r="G128" s="143"/>
      <c r="H128" s="143"/>
      <c r="I128" s="305" t="s">
        <v>799</v>
      </c>
      <c r="J128" s="304"/>
      <c r="K128" s="304"/>
      <c r="L128" s="304"/>
      <c r="M128" s="304"/>
      <c r="N128" s="304"/>
      <c r="O128" s="304">
        <v>4.6485178199915934E-16</v>
      </c>
      <c r="P128" s="304">
        <v>3.0040755722217998E-16</v>
      </c>
      <c r="Q128" s="304">
        <v>7.3117852165403686E-16</v>
      </c>
      <c r="R128" s="304">
        <v>5.4486142950115501E-16</v>
      </c>
      <c r="S128" s="304">
        <v>1.9484718530898542E-17</v>
      </c>
      <c r="T128" s="304">
        <v>8.1043209851841504E-16</v>
      </c>
      <c r="U128" s="304">
        <v>0</v>
      </c>
      <c r="V128" s="304">
        <v>9.9124159694809153E-17</v>
      </c>
      <c r="W128" s="304">
        <v>3.8768721808843309E-17</v>
      </c>
      <c r="X128" s="304">
        <v>3.7153201235171799E-16</v>
      </c>
      <c r="Y128" s="304">
        <v>2.8939773716222913E-16</v>
      </c>
      <c r="Z128" s="304">
        <v>0</v>
      </c>
      <c r="AA128" s="304">
        <v>1.4526050117821682E-15</v>
      </c>
      <c r="AB128" s="304">
        <v>2.7828070659159899E-15</v>
      </c>
      <c r="AC128" s="304">
        <v>1.749319794089901E-16</v>
      </c>
      <c r="AD128" s="304">
        <v>2.5658796453103784E-16</v>
      </c>
      <c r="AE128" s="304">
        <v>4.5168639249243769E-16</v>
      </c>
      <c r="AF128" s="304">
        <v>1.35917321369421E-16</v>
      </c>
      <c r="AG128" s="304">
        <v>1.3105236060808019E-16</v>
      </c>
      <c r="AH128" s="304">
        <v>4.8259749195721852E-17</v>
      </c>
      <c r="AI128" s="304">
        <v>2.7024322854574387E-15</v>
      </c>
      <c r="AJ128" s="304">
        <v>1.0218735413616016E-17</v>
      </c>
      <c r="AK128" s="304">
        <v>1.8422920131404873E-16</v>
      </c>
      <c r="AL128" s="304">
        <v>0</v>
      </c>
      <c r="AM128" s="304">
        <v>9.0459392089848295E-17</v>
      </c>
      <c r="AN128" s="304">
        <v>2.0094839580144862E-16</v>
      </c>
      <c r="AO128" s="304">
        <v>1.482272200469452E-15</v>
      </c>
      <c r="AP128" s="304">
        <v>1.7944450848877979E-16</v>
      </c>
      <c r="AQ128" s="304">
        <v>5.3078466529575427E-16</v>
      </c>
      <c r="AR128" s="304">
        <v>7.3683395226976617E-16</v>
      </c>
      <c r="AS128" s="304">
        <v>1.6737082641905308E-16</v>
      </c>
      <c r="AT128" s="304">
        <v>4.1673307447682126E-15</v>
      </c>
    </row>
    <row r="129" spans="1:46" x14ac:dyDescent="0.25">
      <c r="A129" s="284" t="s">
        <v>593</v>
      </c>
      <c r="B129" s="143"/>
      <c r="C129" s="293"/>
      <c r="D129" s="293"/>
      <c r="E129" s="293"/>
      <c r="F129" s="284" t="s">
        <v>594</v>
      </c>
      <c r="G129" s="143"/>
      <c r="H129" s="143"/>
      <c r="I129" s="305" t="s">
        <v>800</v>
      </c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  <c r="AT129" s="295"/>
    </row>
    <row r="130" spans="1:46" x14ac:dyDescent="0.25">
      <c r="A130" s="284" t="s">
        <v>595</v>
      </c>
      <c r="B130" s="143"/>
      <c r="C130" s="293"/>
      <c r="D130" s="293"/>
      <c r="E130" s="293"/>
      <c r="F130" s="284" t="s">
        <v>596</v>
      </c>
      <c r="G130" s="143"/>
      <c r="H130" s="143"/>
      <c r="I130" s="305" t="s">
        <v>801</v>
      </c>
      <c r="J130" s="295"/>
      <c r="K130" s="295"/>
      <c r="L130" s="295"/>
      <c r="M130" s="295"/>
      <c r="N130" s="295"/>
      <c r="O130" s="295"/>
      <c r="P130" s="295"/>
      <c r="Q130" s="295"/>
      <c r="R130" s="295"/>
      <c r="S130" s="295"/>
      <c r="T130" s="295"/>
      <c r="U130" s="295"/>
      <c r="V130" s="295"/>
      <c r="W130" s="295"/>
      <c r="X130" s="295"/>
      <c r="Y130" s="295"/>
      <c r="Z130" s="295"/>
      <c r="AA130" s="295"/>
      <c r="AB130" s="295"/>
      <c r="AC130" s="295"/>
      <c r="AD130" s="295"/>
      <c r="AE130" s="295"/>
      <c r="AF130" s="295"/>
      <c r="AG130" s="295"/>
      <c r="AH130" s="295"/>
      <c r="AI130" s="295"/>
      <c r="AJ130" s="295"/>
      <c r="AK130" s="295"/>
      <c r="AL130" s="295"/>
      <c r="AM130" s="295"/>
      <c r="AN130" s="295"/>
      <c r="AO130" s="295"/>
      <c r="AP130" s="295"/>
      <c r="AQ130" s="295"/>
      <c r="AR130" s="295"/>
      <c r="AS130" s="295"/>
      <c r="AT130" s="295"/>
    </row>
    <row r="131" spans="1:46" x14ac:dyDescent="0.25">
      <c r="A131" s="284" t="s">
        <v>597</v>
      </c>
      <c r="B131" s="143"/>
      <c r="C131" s="293"/>
      <c r="D131" s="293"/>
      <c r="E131" s="293"/>
      <c r="F131" s="284" t="s">
        <v>598</v>
      </c>
      <c r="G131" s="143"/>
      <c r="H131" s="143"/>
      <c r="I131" s="305" t="s">
        <v>802</v>
      </c>
      <c r="J131" s="304"/>
      <c r="K131" s="304"/>
      <c r="L131" s="304"/>
      <c r="M131" s="304"/>
      <c r="N131" s="304"/>
      <c r="O131" s="304">
        <v>6.2687236893440298E-16</v>
      </c>
      <c r="P131" s="304">
        <v>7.4266912309408943E-16</v>
      </c>
      <c r="Q131" s="304">
        <v>2.8589341902680392E-16</v>
      </c>
      <c r="R131" s="304">
        <v>5.2728778058175853E-16</v>
      </c>
      <c r="S131" s="304">
        <v>1.4602250085442772E-16</v>
      </c>
      <c r="T131" s="304">
        <v>3.6472469124599868E-16</v>
      </c>
      <c r="U131" s="304">
        <v>4.1509954215038929E-16</v>
      </c>
      <c r="V131" s="304">
        <v>6.6337415163691713E-17</v>
      </c>
      <c r="W131" s="304">
        <v>4.5685057987085421E-16</v>
      </c>
      <c r="X131" s="304">
        <v>1.7988024781748876E-16</v>
      </c>
      <c r="Y131" s="304">
        <v>8.4248628117653007E-17</v>
      </c>
      <c r="Z131" s="304">
        <v>0</v>
      </c>
      <c r="AA131" s="304">
        <v>5.8616985290554239E-17</v>
      </c>
      <c r="AB131" s="304">
        <v>2.7719431354373559E-17</v>
      </c>
      <c r="AC131" s="304">
        <v>2.2896069560262721E-16</v>
      </c>
      <c r="AD131" s="304">
        <v>7.5323301240693864E-17</v>
      </c>
      <c r="AE131" s="304">
        <v>1.6731000462352378E-16</v>
      </c>
      <c r="AF131" s="304">
        <v>1.3897679524691398E-16</v>
      </c>
      <c r="AG131" s="304">
        <v>2.5049400877528706E-16</v>
      </c>
      <c r="AH131" s="304">
        <v>9.254146351177429E-17</v>
      </c>
      <c r="AI131" s="304">
        <v>5.8752839130270498E-17</v>
      </c>
      <c r="AJ131" s="304">
        <v>4.7042351841069328E-17</v>
      </c>
      <c r="AK131" s="304">
        <v>1.198234357070112E-16</v>
      </c>
      <c r="AL131" s="304">
        <v>1.4315472361849731E-16</v>
      </c>
      <c r="AM131" s="304">
        <v>4.2292096808214474E-16</v>
      </c>
      <c r="AN131" s="304">
        <v>1.9492114386793637E-16</v>
      </c>
      <c r="AO131" s="304">
        <v>0</v>
      </c>
      <c r="AP131" s="304">
        <v>3.1720657846433036E-17</v>
      </c>
      <c r="AQ131" s="304">
        <v>4.5086102431995348E-17</v>
      </c>
      <c r="AR131" s="304">
        <v>6.566788526507854E-17</v>
      </c>
      <c r="AS131" s="304">
        <v>1.5683683762540638E-16</v>
      </c>
      <c r="AT131" s="304">
        <v>2.8322015934315218E-17</v>
      </c>
    </row>
    <row r="132" spans="1:46" x14ac:dyDescent="0.25">
      <c r="A132" s="284" t="s">
        <v>599</v>
      </c>
      <c r="B132" s="143"/>
      <c r="C132" s="293"/>
      <c r="D132" s="293"/>
      <c r="E132" s="293"/>
      <c r="F132" s="284" t="s">
        <v>600</v>
      </c>
      <c r="G132" s="143"/>
      <c r="H132" s="143"/>
      <c r="I132" s="305" t="s">
        <v>803</v>
      </c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  <c r="AT132" s="295"/>
    </row>
    <row r="133" spans="1:46" x14ac:dyDescent="0.25">
      <c r="A133" s="293" t="s">
        <v>335</v>
      </c>
      <c r="B133" s="293"/>
      <c r="C133" s="293"/>
      <c r="D133" s="293"/>
      <c r="E133" s="293" t="s">
        <v>72</v>
      </c>
      <c r="F133" s="292"/>
      <c r="G133" s="143"/>
      <c r="H133" s="143"/>
      <c r="I133" s="305" t="s">
        <v>804</v>
      </c>
      <c r="J133" s="295"/>
      <c r="K133" s="295"/>
      <c r="L133" s="295"/>
      <c r="M133" s="295"/>
      <c r="N133" s="295"/>
      <c r="O133" s="295"/>
      <c r="P133" s="295"/>
      <c r="Q133" s="295"/>
      <c r="R133" s="295"/>
      <c r="S133" s="295"/>
      <c r="T133" s="295"/>
      <c r="U133" s="295"/>
      <c r="V133" s="295"/>
      <c r="W133" s="295"/>
      <c r="X133" s="295"/>
      <c r="Y133" s="295"/>
      <c r="Z133" s="295"/>
      <c r="AA133" s="295"/>
      <c r="AB133" s="295"/>
      <c r="AC133" s="295"/>
      <c r="AD133" s="295"/>
      <c r="AE133" s="295"/>
      <c r="AF133" s="295"/>
      <c r="AG133" s="295"/>
      <c r="AH133" s="295"/>
      <c r="AI133" s="295"/>
      <c r="AJ133" s="295"/>
      <c r="AK133" s="295"/>
      <c r="AL133" s="295"/>
      <c r="AM133" s="295"/>
      <c r="AN133" s="295"/>
      <c r="AO133" s="295"/>
      <c r="AP133" s="295"/>
      <c r="AQ133" s="295"/>
      <c r="AR133" s="295"/>
      <c r="AS133" s="295"/>
      <c r="AT133" s="295"/>
    </row>
    <row r="134" spans="1:46" x14ac:dyDescent="0.25">
      <c r="A134" s="293" t="s">
        <v>336</v>
      </c>
      <c r="B134" s="293"/>
      <c r="C134" s="293"/>
      <c r="D134" s="293"/>
      <c r="E134" s="293"/>
      <c r="F134" s="292" t="s">
        <v>805</v>
      </c>
      <c r="G134" s="143"/>
      <c r="H134" s="143"/>
      <c r="I134" s="305" t="s">
        <v>806</v>
      </c>
      <c r="J134" s="304"/>
      <c r="K134" s="304"/>
      <c r="L134" s="304"/>
      <c r="M134" s="304"/>
      <c r="N134" s="304"/>
      <c r="O134" s="304">
        <v>2.8811259576666653E-15</v>
      </c>
      <c r="P134" s="304">
        <v>4.148007156581408E-15</v>
      </c>
      <c r="Q134" s="304">
        <v>4.8418052232547294E-15</v>
      </c>
      <c r="R134" s="304">
        <v>6.4603076394327568E-15</v>
      </c>
      <c r="S134" s="304">
        <v>1.7708740675513578E-15</v>
      </c>
      <c r="T134" s="304">
        <v>2.3648479106420004E-15</v>
      </c>
      <c r="U134" s="304">
        <v>4.2433228688370383E-15</v>
      </c>
      <c r="V134" s="304">
        <v>4.0326881288402664E-15</v>
      </c>
      <c r="W134" s="304">
        <v>1.4348245618373287E-15</v>
      </c>
      <c r="X134" s="304">
        <v>2.1674250662936202E-15</v>
      </c>
      <c r="Y134" s="304">
        <v>7.5002705210104367E-16</v>
      </c>
      <c r="Z134" s="304">
        <v>1.4996054669419976E-15</v>
      </c>
      <c r="AA134" s="304">
        <v>6.6047552976318637E-15</v>
      </c>
      <c r="AB134" s="304">
        <v>6.9935461493884278E-15</v>
      </c>
      <c r="AC134" s="304">
        <v>5.0732368733885277E-15</v>
      </c>
      <c r="AD134" s="304">
        <v>2.8070371648959753E-15</v>
      </c>
      <c r="AE134" s="304">
        <v>6.7913692784235955E-15</v>
      </c>
      <c r="AF134" s="304">
        <v>1.098902109633893E-14</v>
      </c>
      <c r="AG134" s="304">
        <v>1.1805007777442324E-14</v>
      </c>
      <c r="AH134" s="304">
        <v>1.7313705351516895E-15</v>
      </c>
      <c r="AI134" s="304">
        <v>3.6430525405700082E-16</v>
      </c>
      <c r="AJ134" s="304">
        <v>1.0336427358115543E-14</v>
      </c>
      <c r="AK134" s="304">
        <v>9.8098831058025234E-15</v>
      </c>
      <c r="AL134" s="304">
        <v>3.3614669820852847E-15</v>
      </c>
      <c r="AM134" s="304">
        <v>6.5415741621845621E-15</v>
      </c>
      <c r="AN134" s="304">
        <v>8.0908164863399235E-15</v>
      </c>
      <c r="AO134" s="304">
        <v>5.0735910825309236E-16</v>
      </c>
      <c r="AP134" s="304">
        <v>1.7023263749264177E-15</v>
      </c>
      <c r="AQ134" s="304">
        <v>4.5119968016451652E-15</v>
      </c>
      <c r="AR134" s="304">
        <v>2.916868827029382E-15</v>
      </c>
      <c r="AS134" s="304">
        <v>2.8404411894499101E-16</v>
      </c>
      <c r="AT134" s="304">
        <v>1.0882095372524866E-14</v>
      </c>
    </row>
    <row r="135" spans="1:46" x14ac:dyDescent="0.25">
      <c r="A135" s="293" t="s">
        <v>337</v>
      </c>
      <c r="B135" s="293"/>
      <c r="C135" s="293"/>
      <c r="D135" s="293"/>
      <c r="E135" s="293"/>
      <c r="F135" s="292" t="s">
        <v>807</v>
      </c>
      <c r="G135" s="143"/>
      <c r="H135" s="143"/>
      <c r="I135" s="305" t="s">
        <v>808</v>
      </c>
      <c r="J135" s="304"/>
      <c r="K135" s="304"/>
      <c r="L135" s="304"/>
      <c r="M135" s="304"/>
      <c r="N135" s="304"/>
      <c r="O135" s="304">
        <v>4.1130635404140008E-14</v>
      </c>
      <c r="P135" s="304">
        <v>7.5460310355383967E-15</v>
      </c>
      <c r="Q135" s="304">
        <v>1.335893741574942E-14</v>
      </c>
      <c r="R135" s="304">
        <v>1.470156045116512E-14</v>
      </c>
      <c r="S135" s="304">
        <v>8.6821152548868671E-15</v>
      </c>
      <c r="T135" s="304">
        <v>2.1144739285179743E-14</v>
      </c>
      <c r="U135" s="304">
        <v>2.3988431708618655E-14</v>
      </c>
      <c r="V135" s="304">
        <v>9.0185003133283817E-15</v>
      </c>
      <c r="W135" s="304">
        <v>5.4975567663241274E-15</v>
      </c>
      <c r="X135" s="304">
        <v>1.0269171148776492E-14</v>
      </c>
      <c r="Y135" s="304">
        <v>4.5308718973473943E-15</v>
      </c>
      <c r="Z135" s="304">
        <v>5.013601673628395E-14</v>
      </c>
      <c r="AA135" s="304">
        <v>2.4247357765138921E-14</v>
      </c>
      <c r="AB135" s="304">
        <v>1.4420975321049205E-14</v>
      </c>
      <c r="AC135" s="304">
        <v>2.6762263528121854E-14</v>
      </c>
      <c r="AD135" s="304">
        <v>1.683987012639041E-14</v>
      </c>
      <c r="AE135" s="304">
        <v>2.0739512985305103E-14</v>
      </c>
      <c r="AF135" s="304">
        <v>1.2704823001296911E-14</v>
      </c>
      <c r="AG135" s="304">
        <v>1.13082864683461E-14</v>
      </c>
      <c r="AH135" s="304">
        <v>2.9656128869864555E-15</v>
      </c>
      <c r="AI135" s="304">
        <v>8.7579154145437538E-15</v>
      </c>
      <c r="AJ135" s="304">
        <v>1.2076539830894564E-14</v>
      </c>
      <c r="AK135" s="304">
        <v>1.8855024139206145E-14</v>
      </c>
      <c r="AL135" s="304">
        <v>9.8919850635018058E-15</v>
      </c>
      <c r="AM135" s="304">
        <v>8.1120309938148619E-15</v>
      </c>
      <c r="AN135" s="304">
        <v>1.0752428835225713E-14</v>
      </c>
      <c r="AO135" s="304">
        <v>3.4112569345482922E-15</v>
      </c>
      <c r="AP135" s="304">
        <v>4.7716748211538467E-15</v>
      </c>
      <c r="AQ135" s="304">
        <v>1.0568209783476292E-14</v>
      </c>
      <c r="AR135" s="304">
        <v>1.7478824265479657E-14</v>
      </c>
      <c r="AS135" s="304">
        <v>4.1165643831169874E-15</v>
      </c>
      <c r="AT135" s="304">
        <v>6.9764908748615412E-15</v>
      </c>
    </row>
    <row r="136" spans="1:46" x14ac:dyDescent="0.25">
      <c r="A136" s="319" t="s">
        <v>809</v>
      </c>
      <c r="B136" s="293"/>
      <c r="C136" s="293"/>
      <c r="D136" s="293"/>
      <c r="E136" s="293"/>
      <c r="F136" s="292" t="s">
        <v>810</v>
      </c>
      <c r="G136" s="143"/>
      <c r="H136" s="143"/>
      <c r="I136" s="289" t="s">
        <v>811</v>
      </c>
      <c r="J136" s="304"/>
      <c r="K136" s="304"/>
      <c r="L136" s="304"/>
      <c r="M136" s="304"/>
      <c r="N136" s="304"/>
      <c r="O136" s="304">
        <v>1.2587482670340769E-14</v>
      </c>
      <c r="P136" s="304">
        <v>9.7838150191900104E-16</v>
      </c>
      <c r="Q136" s="304">
        <v>5.5177007416962517E-15</v>
      </c>
      <c r="R136" s="304">
        <v>1.8991384924071899E-15</v>
      </c>
      <c r="S136" s="304">
        <v>4.5305555409530884E-15</v>
      </c>
      <c r="T136" s="304">
        <v>6.5901887307834175E-16</v>
      </c>
      <c r="U136" s="304">
        <v>5.9585189864054877E-16</v>
      </c>
      <c r="V136" s="304">
        <v>1.2686955677552857E-15</v>
      </c>
      <c r="W136" s="304">
        <v>5.2747409598348749E-15</v>
      </c>
      <c r="X136" s="304">
        <v>1.0968252266336846E-15</v>
      </c>
      <c r="Y136" s="304">
        <v>5.8985943111421738E-15</v>
      </c>
      <c r="Z136" s="304">
        <v>1.0031706361207911E-15</v>
      </c>
      <c r="AA136" s="304">
        <v>1.1698781539368274E-15</v>
      </c>
      <c r="AB136" s="304">
        <v>6.1215193651312223E-16</v>
      </c>
      <c r="AC136" s="304">
        <v>1.5219250485785038E-15</v>
      </c>
      <c r="AD136" s="304">
        <v>3.3253555286606776E-15</v>
      </c>
      <c r="AE136" s="304">
        <v>1.1125318451351895E-15</v>
      </c>
      <c r="AF136" s="304">
        <v>2.2201418726435477E-15</v>
      </c>
      <c r="AG136" s="304">
        <v>3.6531897195777367E-15</v>
      </c>
      <c r="AH136" s="304">
        <v>4.7244260846975271E-15</v>
      </c>
      <c r="AI136" s="304">
        <v>4.1988986238305665E-15</v>
      </c>
      <c r="AJ136" s="304">
        <v>3.5634770127985667E-15</v>
      </c>
      <c r="AK136" s="304">
        <v>6.8047331530551556E-16</v>
      </c>
      <c r="AL136" s="304">
        <v>2.6736930843932296E-15</v>
      </c>
      <c r="AM136" s="304">
        <v>1.7306542422112355E-15</v>
      </c>
      <c r="AN136" s="304">
        <v>1.148006480261442E-15</v>
      </c>
      <c r="AO136" s="304">
        <v>4.1933700974149055E-16</v>
      </c>
      <c r="AP136" s="304">
        <v>1.2295000162111568E-15</v>
      </c>
      <c r="AQ136" s="304">
        <v>1.6525296410804733E-15</v>
      </c>
      <c r="AR136" s="304">
        <v>1.6541906935179511E-15</v>
      </c>
      <c r="AS136" s="304">
        <v>6.864314130149427E-16</v>
      </c>
      <c r="AT136" s="304">
        <v>5.4766956900459486E-16</v>
      </c>
    </row>
    <row r="137" spans="1:46" x14ac:dyDescent="0.25">
      <c r="A137" s="284" t="s">
        <v>601</v>
      </c>
      <c r="B137" s="143"/>
      <c r="C137" s="293"/>
      <c r="D137" s="293"/>
      <c r="E137" s="293"/>
      <c r="F137" s="284" t="s">
        <v>602</v>
      </c>
      <c r="G137" s="143"/>
      <c r="H137" s="143"/>
      <c r="I137" s="305" t="s">
        <v>812</v>
      </c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  <c r="AT137" s="295"/>
    </row>
    <row r="138" spans="1:46" x14ac:dyDescent="0.25">
      <c r="A138" s="284" t="s">
        <v>603</v>
      </c>
      <c r="B138" s="143"/>
      <c r="C138" s="293"/>
      <c r="D138" s="293"/>
      <c r="E138" s="284" t="s">
        <v>604</v>
      </c>
      <c r="F138" s="143"/>
      <c r="G138" s="143"/>
      <c r="H138" s="143"/>
      <c r="I138" s="305" t="s">
        <v>813</v>
      </c>
      <c r="J138" s="295"/>
      <c r="K138" s="295"/>
      <c r="L138" s="295"/>
      <c r="M138" s="295"/>
      <c r="N138" s="295"/>
      <c r="O138" s="295"/>
      <c r="P138" s="295"/>
      <c r="Q138" s="295"/>
      <c r="R138" s="295"/>
      <c r="S138" s="295"/>
      <c r="T138" s="295"/>
      <c r="U138" s="295"/>
      <c r="V138" s="295"/>
      <c r="W138" s="295"/>
      <c r="X138" s="295"/>
      <c r="Y138" s="295"/>
      <c r="Z138" s="295"/>
      <c r="AA138" s="295"/>
      <c r="AB138" s="295"/>
      <c r="AC138" s="295"/>
      <c r="AD138" s="295"/>
      <c r="AE138" s="295"/>
      <c r="AF138" s="295"/>
      <c r="AG138" s="295"/>
      <c r="AH138" s="295"/>
      <c r="AI138" s="295"/>
      <c r="AJ138" s="295"/>
      <c r="AK138" s="295"/>
      <c r="AL138" s="295"/>
      <c r="AM138" s="295"/>
      <c r="AN138" s="295"/>
      <c r="AO138" s="295"/>
      <c r="AP138" s="295"/>
      <c r="AQ138" s="295"/>
      <c r="AR138" s="295"/>
      <c r="AS138" s="295"/>
      <c r="AT138" s="295"/>
    </row>
    <row r="139" spans="1:46" x14ac:dyDescent="0.25">
      <c r="A139" s="284" t="s">
        <v>605</v>
      </c>
      <c r="B139" s="143"/>
      <c r="C139" s="293"/>
      <c r="D139" s="293"/>
      <c r="E139" s="284" t="s">
        <v>606</v>
      </c>
      <c r="F139" s="143"/>
      <c r="G139" s="143"/>
      <c r="H139" s="143"/>
      <c r="I139" s="305" t="s">
        <v>814</v>
      </c>
      <c r="J139" s="304"/>
      <c r="K139" s="304"/>
      <c r="L139" s="304"/>
      <c r="M139" s="304"/>
      <c r="N139" s="304"/>
      <c r="O139" s="304">
        <v>1.5092406947397301E-15</v>
      </c>
      <c r="P139" s="304">
        <v>2.9688861051145212E-15</v>
      </c>
      <c r="Q139" s="304">
        <v>1.2986017189579588E-15</v>
      </c>
      <c r="R139" s="304">
        <v>6.6081032433506098E-16</v>
      </c>
      <c r="S139" s="304">
        <v>1.9505106705133348E-15</v>
      </c>
      <c r="T139" s="304">
        <v>1.0207859729021623E-14</v>
      </c>
      <c r="U139" s="304">
        <v>1.2976730098599854E-15</v>
      </c>
      <c r="V139" s="304">
        <v>1.0056933797778751E-14</v>
      </c>
      <c r="W139" s="304">
        <v>9.9774362486100316E-16</v>
      </c>
      <c r="X139" s="304">
        <v>1.2706629371584338E-14</v>
      </c>
      <c r="Y139" s="304">
        <v>8.630213580063738E-15</v>
      </c>
      <c r="Z139" s="304">
        <v>0</v>
      </c>
      <c r="AA139" s="304">
        <v>5.1435988283313647E-15</v>
      </c>
      <c r="AB139" s="304">
        <v>1.4422063070552166E-15</v>
      </c>
      <c r="AC139" s="304">
        <v>7.0931275647464094E-15</v>
      </c>
      <c r="AD139" s="304">
        <v>5.1303799784271379E-15</v>
      </c>
      <c r="AE139" s="304">
        <v>4.4999785776932197E-14</v>
      </c>
      <c r="AF139" s="304">
        <v>5.9917343453909761E-15</v>
      </c>
      <c r="AG139" s="304">
        <v>9.8908260585853E-15</v>
      </c>
      <c r="AH139" s="304">
        <v>1.1733090626247146E-14</v>
      </c>
      <c r="AI139" s="304">
        <v>2.6947599061428347E-15</v>
      </c>
      <c r="AJ139" s="304">
        <v>3.2002230562715412E-15</v>
      </c>
      <c r="AK139" s="304">
        <v>1.9188187562213627E-15</v>
      </c>
      <c r="AL139" s="304">
        <v>4.3760977208146991E-15</v>
      </c>
      <c r="AM139" s="304">
        <v>1.5347674205290532E-14</v>
      </c>
      <c r="AN139" s="304">
        <v>6.0848413003378355E-15</v>
      </c>
      <c r="AO139" s="304">
        <v>6.8771811189340751E-17</v>
      </c>
      <c r="AP139" s="304">
        <v>1.5882879460146806E-15</v>
      </c>
      <c r="AQ139" s="304">
        <v>7.9489612381008346E-16</v>
      </c>
      <c r="AR139" s="304">
        <v>1.8663414009785835E-15</v>
      </c>
      <c r="AS139" s="304">
        <v>0</v>
      </c>
      <c r="AT139" s="304">
        <v>1.4931434508021635E-15</v>
      </c>
    </row>
    <row r="140" spans="1:46" x14ac:dyDescent="0.25">
      <c r="A140" s="364"/>
      <c r="B140" s="283"/>
      <c r="C140" s="283"/>
      <c r="D140" s="283"/>
      <c r="E140" s="283"/>
      <c r="F140" s="143"/>
      <c r="G140" s="143"/>
      <c r="H140" s="143"/>
      <c r="I140" s="289"/>
      <c r="J140" s="295"/>
      <c r="K140" s="295"/>
      <c r="L140" s="295"/>
      <c r="M140" s="295"/>
      <c r="N140" s="295"/>
      <c r="O140" s="295"/>
      <c r="P140" s="295"/>
      <c r="Q140" s="295"/>
      <c r="R140" s="295"/>
      <c r="S140" s="295"/>
      <c r="T140" s="295"/>
      <c r="U140" s="295"/>
      <c r="V140" s="295"/>
      <c r="W140" s="295"/>
      <c r="X140" s="295"/>
      <c r="Y140" s="295"/>
      <c r="Z140" s="295"/>
      <c r="AA140" s="295"/>
      <c r="AB140" s="295"/>
      <c r="AC140" s="295"/>
      <c r="AD140" s="295"/>
      <c r="AE140" s="295"/>
      <c r="AF140" s="295"/>
      <c r="AG140" s="295"/>
      <c r="AH140" s="295"/>
      <c r="AI140" s="295"/>
      <c r="AJ140" s="295"/>
      <c r="AK140" s="295"/>
      <c r="AL140" s="295"/>
      <c r="AM140" s="295"/>
      <c r="AN140" s="295"/>
      <c r="AO140" s="295"/>
      <c r="AP140" s="295"/>
      <c r="AQ140" s="295"/>
      <c r="AR140" s="295"/>
      <c r="AS140" s="295"/>
      <c r="AT140" s="295"/>
    </row>
    <row r="141" spans="1:46" x14ac:dyDescent="0.25">
      <c r="A141" s="288" t="s">
        <v>290</v>
      </c>
      <c r="B141" s="288"/>
      <c r="C141" s="288"/>
      <c r="D141" s="288" t="s">
        <v>59</v>
      </c>
      <c r="E141" s="288"/>
      <c r="F141" s="288"/>
      <c r="G141" s="287"/>
      <c r="H141" s="287"/>
      <c r="I141" s="289" t="s">
        <v>815</v>
      </c>
      <c r="J141" s="290">
        <f t="shared" ref="J141:AP141" si="22">SUM(J143:J177)</f>
        <v>0</v>
      </c>
      <c r="K141" s="290">
        <f t="shared" si="22"/>
        <v>0</v>
      </c>
      <c r="L141" s="290">
        <f t="shared" si="22"/>
        <v>0</v>
      </c>
      <c r="M141" s="290">
        <f t="shared" si="22"/>
        <v>0</v>
      </c>
      <c r="N141" s="290">
        <f t="shared" si="22"/>
        <v>0</v>
      </c>
      <c r="O141" s="290">
        <f t="shared" si="22"/>
        <v>3452.632631098777</v>
      </c>
      <c r="P141" s="290">
        <f t="shared" si="22"/>
        <v>3169.6957632990116</v>
      </c>
      <c r="Q141" s="290">
        <f t="shared" si="22"/>
        <v>3413.6913270134542</v>
      </c>
      <c r="R141" s="290">
        <f t="shared" si="22"/>
        <v>3247.3366249691494</v>
      </c>
      <c r="S141" s="290">
        <f t="shared" si="22"/>
        <v>3158.8646653334768</v>
      </c>
      <c r="T141" s="290">
        <f t="shared" si="22"/>
        <v>2815.4814534706388</v>
      </c>
      <c r="U141" s="290">
        <f t="shared" si="22"/>
        <v>3728.1801429548555</v>
      </c>
      <c r="V141" s="290">
        <f t="shared" si="22"/>
        <v>4517.1005898172161</v>
      </c>
      <c r="W141" s="290">
        <f t="shared" si="22"/>
        <v>3874.9507425762986</v>
      </c>
      <c r="X141" s="290">
        <f t="shared" si="22"/>
        <v>3614.4711329433417</v>
      </c>
      <c r="Y141" s="290">
        <f t="shared" si="22"/>
        <v>4126.3114517794247</v>
      </c>
      <c r="Z141" s="290">
        <f t="shared" si="22"/>
        <v>4886.3699344462411</v>
      </c>
      <c r="AA141" s="290">
        <f t="shared" si="22"/>
        <v>4231.8325409790386</v>
      </c>
      <c r="AB141" s="290">
        <f t="shared" si="22"/>
        <v>5229.7505522577267</v>
      </c>
      <c r="AC141" s="290">
        <f t="shared" si="22"/>
        <v>4418.732141284715</v>
      </c>
      <c r="AD141" s="290">
        <f t="shared" si="22"/>
        <v>3684.5667777209319</v>
      </c>
      <c r="AE141" s="290">
        <f t="shared" si="22"/>
        <v>4664.8928839736964</v>
      </c>
      <c r="AF141" s="290">
        <f t="shared" si="22"/>
        <v>4378.3782168098342</v>
      </c>
      <c r="AG141" s="290">
        <f t="shared" si="22"/>
        <v>4517.7977636533387</v>
      </c>
      <c r="AH141" s="290">
        <f t="shared" si="22"/>
        <v>4611.2617539967405</v>
      </c>
      <c r="AI141" s="290">
        <f t="shared" si="22"/>
        <v>5015.926080093348</v>
      </c>
      <c r="AJ141" s="290">
        <f t="shared" si="22"/>
        <v>5029.8352103117077</v>
      </c>
      <c r="AK141" s="290">
        <f t="shared" si="22"/>
        <v>3718.4642048678579</v>
      </c>
      <c r="AL141" s="290">
        <f t="shared" si="22"/>
        <v>5798.0505305991164</v>
      </c>
      <c r="AM141" s="290">
        <f t="shared" si="22"/>
        <v>4423.9494775993435</v>
      </c>
      <c r="AN141" s="290">
        <f t="shared" si="22"/>
        <v>4986.5313875960046</v>
      </c>
      <c r="AO141" s="290">
        <f t="shared" si="22"/>
        <v>5288.2164121202204</v>
      </c>
      <c r="AP141" s="290">
        <f t="shared" si="22"/>
        <v>4885.4824559996596</v>
      </c>
      <c r="AQ141" s="290">
        <f t="shared" ref="AQ141:AS141" si="23">SUM(AQ143:AQ177)</f>
        <v>6258.5412130059485</v>
      </c>
      <c r="AR141" s="290">
        <f t="shared" si="23"/>
        <v>4737.7029238919913</v>
      </c>
      <c r="AS141" s="290">
        <f t="shared" si="23"/>
        <v>5631.8441763649244</v>
      </c>
      <c r="AT141" s="290">
        <f t="shared" ref="AT141" si="24">SUM(AT143:AT177)</f>
        <v>5741.8461030573308</v>
      </c>
    </row>
    <row r="142" spans="1:46" x14ac:dyDescent="0.25">
      <c r="A142" s="283" t="s">
        <v>291</v>
      </c>
      <c r="B142" s="283"/>
      <c r="C142" s="283"/>
      <c r="D142" s="283"/>
      <c r="E142" s="283" t="s">
        <v>292</v>
      </c>
      <c r="F142" s="283"/>
      <c r="G142" s="284"/>
      <c r="H142" s="284"/>
      <c r="I142" s="289" t="s">
        <v>816</v>
      </c>
      <c r="J142" s="286"/>
      <c r="K142" s="286"/>
      <c r="L142" s="286"/>
      <c r="M142" s="286"/>
      <c r="N142" s="286"/>
      <c r="O142" s="286"/>
      <c r="P142" s="286"/>
      <c r="Q142" s="286"/>
      <c r="R142" s="286"/>
      <c r="S142" s="286"/>
      <c r="T142" s="286"/>
      <c r="U142" s="286"/>
      <c r="V142" s="286"/>
      <c r="W142" s="286"/>
      <c r="X142" s="286"/>
      <c r="Y142" s="286"/>
      <c r="Z142" s="286"/>
      <c r="AA142" s="286"/>
      <c r="AB142" s="286"/>
      <c r="AC142" s="286"/>
      <c r="AD142" s="286"/>
      <c r="AE142" s="286"/>
      <c r="AF142" s="286"/>
      <c r="AG142" s="286"/>
      <c r="AH142" s="286"/>
      <c r="AI142" s="286"/>
      <c r="AJ142" s="286"/>
      <c r="AK142" s="286"/>
      <c r="AL142" s="286"/>
      <c r="AM142" s="286"/>
      <c r="AN142" s="286"/>
      <c r="AO142" s="286"/>
      <c r="AP142" s="286"/>
      <c r="AQ142" s="286"/>
      <c r="AR142" s="286"/>
      <c r="AS142" s="286"/>
      <c r="AT142" s="286"/>
    </row>
    <row r="143" spans="1:46" x14ac:dyDescent="0.25">
      <c r="A143" s="283" t="s">
        <v>293</v>
      </c>
      <c r="B143" s="283"/>
      <c r="C143" s="283"/>
      <c r="D143" s="283"/>
      <c r="E143" s="283"/>
      <c r="F143" s="284" t="s">
        <v>294</v>
      </c>
      <c r="G143" s="283"/>
      <c r="H143" s="283"/>
      <c r="I143" s="297" t="s">
        <v>817</v>
      </c>
      <c r="J143" s="304"/>
      <c r="K143" s="304"/>
      <c r="L143" s="304"/>
      <c r="M143" s="304"/>
      <c r="N143" s="304"/>
      <c r="O143" s="304">
        <v>0</v>
      </c>
      <c r="P143" s="304">
        <v>0</v>
      </c>
      <c r="Q143" s="304">
        <v>0</v>
      </c>
      <c r="R143" s="304">
        <v>0</v>
      </c>
      <c r="S143" s="304">
        <v>0</v>
      </c>
      <c r="T143" s="304">
        <v>0</v>
      </c>
      <c r="U143" s="304">
        <v>0</v>
      </c>
      <c r="V143" s="304">
        <v>0</v>
      </c>
      <c r="W143" s="304">
        <v>0</v>
      </c>
      <c r="X143" s="304">
        <v>0</v>
      </c>
      <c r="Y143" s="304">
        <v>0</v>
      </c>
      <c r="Z143" s="304">
        <v>0</v>
      </c>
      <c r="AA143" s="304">
        <v>0</v>
      </c>
      <c r="AB143" s="304">
        <v>0</v>
      </c>
      <c r="AC143" s="304">
        <v>0</v>
      </c>
      <c r="AD143" s="304">
        <v>0</v>
      </c>
      <c r="AE143" s="304">
        <v>0</v>
      </c>
      <c r="AF143" s="304">
        <v>0</v>
      </c>
      <c r="AG143" s="304">
        <v>0</v>
      </c>
      <c r="AH143" s="304">
        <v>0</v>
      </c>
      <c r="AI143" s="304">
        <v>0</v>
      </c>
      <c r="AJ143" s="304">
        <v>0</v>
      </c>
      <c r="AK143" s="304">
        <v>0</v>
      </c>
      <c r="AL143" s="304">
        <v>0</v>
      </c>
      <c r="AM143" s="304">
        <v>0</v>
      </c>
      <c r="AN143" s="304">
        <v>0</v>
      </c>
      <c r="AO143" s="304">
        <v>0</v>
      </c>
      <c r="AP143" s="304">
        <v>0</v>
      </c>
      <c r="AQ143" s="304">
        <v>0</v>
      </c>
      <c r="AR143" s="304">
        <v>0</v>
      </c>
      <c r="AS143" s="304">
        <v>0</v>
      </c>
      <c r="AT143" s="304">
        <v>0</v>
      </c>
    </row>
    <row r="144" spans="1:46" x14ac:dyDescent="0.25">
      <c r="A144" s="283" t="s">
        <v>295</v>
      </c>
      <c r="B144" s="283"/>
      <c r="C144" s="283"/>
      <c r="D144" s="283"/>
      <c r="E144" s="283"/>
      <c r="F144" s="284" t="s">
        <v>296</v>
      </c>
      <c r="G144" s="283"/>
      <c r="H144" s="283"/>
      <c r="I144" s="297" t="s">
        <v>818</v>
      </c>
      <c r="J144" s="304"/>
      <c r="K144" s="304"/>
      <c r="L144" s="304"/>
      <c r="M144" s="304"/>
      <c r="N144" s="304"/>
      <c r="O144" s="304">
        <v>0</v>
      </c>
      <c r="P144" s="304">
        <v>0</v>
      </c>
      <c r="Q144" s="304">
        <v>0</v>
      </c>
      <c r="R144" s="304">
        <v>0</v>
      </c>
      <c r="S144" s="304">
        <v>0</v>
      </c>
      <c r="T144" s="304">
        <v>0</v>
      </c>
      <c r="U144" s="304">
        <v>0</v>
      </c>
      <c r="V144" s="304">
        <v>0</v>
      </c>
      <c r="W144" s="304">
        <v>0</v>
      </c>
      <c r="X144" s="304">
        <v>0</v>
      </c>
      <c r="Y144" s="304">
        <v>0</v>
      </c>
      <c r="Z144" s="304">
        <v>0</v>
      </c>
      <c r="AA144" s="304">
        <v>0</v>
      </c>
      <c r="AB144" s="304">
        <v>0</v>
      </c>
      <c r="AC144" s="304">
        <v>0</v>
      </c>
      <c r="AD144" s="304">
        <v>0</v>
      </c>
      <c r="AE144" s="304">
        <v>0</v>
      </c>
      <c r="AF144" s="304">
        <v>0</v>
      </c>
      <c r="AG144" s="304">
        <v>0</v>
      </c>
      <c r="AH144" s="304">
        <v>0</v>
      </c>
      <c r="AI144" s="304">
        <v>0</v>
      </c>
      <c r="AJ144" s="304">
        <v>0</v>
      </c>
      <c r="AK144" s="304">
        <v>0</v>
      </c>
      <c r="AL144" s="304">
        <v>0</v>
      </c>
      <c r="AM144" s="304">
        <v>0</v>
      </c>
      <c r="AN144" s="304">
        <v>0</v>
      </c>
      <c r="AO144" s="304">
        <v>0</v>
      </c>
      <c r="AP144" s="304">
        <v>0</v>
      </c>
      <c r="AQ144" s="304">
        <v>0</v>
      </c>
      <c r="AR144" s="304">
        <v>0</v>
      </c>
      <c r="AS144" s="304">
        <v>0</v>
      </c>
      <c r="AT144" s="304">
        <v>0</v>
      </c>
    </row>
    <row r="145" spans="1:46" x14ac:dyDescent="0.25">
      <c r="A145" s="330" t="s">
        <v>819</v>
      </c>
      <c r="B145" s="283"/>
      <c r="C145" s="283"/>
      <c r="D145" s="283"/>
      <c r="E145" s="283"/>
      <c r="F145" s="284" t="s">
        <v>820</v>
      </c>
      <c r="G145" s="283"/>
      <c r="H145" s="283"/>
      <c r="I145" s="289" t="s">
        <v>821</v>
      </c>
      <c r="J145" s="304"/>
      <c r="K145" s="304"/>
      <c r="L145" s="304"/>
      <c r="M145" s="304"/>
      <c r="N145" s="304"/>
      <c r="O145" s="304">
        <v>0</v>
      </c>
      <c r="P145" s="304">
        <v>0</v>
      </c>
      <c r="Q145" s="304">
        <v>0</v>
      </c>
      <c r="R145" s="304">
        <v>0</v>
      </c>
      <c r="S145" s="304">
        <v>0</v>
      </c>
      <c r="T145" s="304">
        <v>0</v>
      </c>
      <c r="U145" s="304">
        <v>0</v>
      </c>
      <c r="V145" s="304">
        <v>0</v>
      </c>
      <c r="W145" s="304">
        <v>0</v>
      </c>
      <c r="X145" s="304">
        <v>0</v>
      </c>
      <c r="Y145" s="304">
        <v>0</v>
      </c>
      <c r="Z145" s="304">
        <v>0</v>
      </c>
      <c r="AA145" s="304">
        <v>0</v>
      </c>
      <c r="AB145" s="304">
        <v>0</v>
      </c>
      <c r="AC145" s="304">
        <v>0</v>
      </c>
      <c r="AD145" s="304">
        <v>0</v>
      </c>
      <c r="AE145" s="304">
        <v>0</v>
      </c>
      <c r="AF145" s="304">
        <v>0</v>
      </c>
      <c r="AG145" s="304">
        <v>0</v>
      </c>
      <c r="AH145" s="304">
        <v>0</v>
      </c>
      <c r="AI145" s="304">
        <v>0</v>
      </c>
      <c r="AJ145" s="304">
        <v>0</v>
      </c>
      <c r="AK145" s="304">
        <v>0</v>
      </c>
      <c r="AL145" s="304">
        <v>0</v>
      </c>
      <c r="AM145" s="304">
        <v>0</v>
      </c>
      <c r="AN145" s="304">
        <v>0</v>
      </c>
      <c r="AO145" s="304">
        <v>0</v>
      </c>
      <c r="AP145" s="304">
        <v>0</v>
      </c>
      <c r="AQ145" s="304">
        <v>0</v>
      </c>
      <c r="AR145" s="304">
        <v>0</v>
      </c>
      <c r="AS145" s="304">
        <v>0</v>
      </c>
      <c r="AT145" s="304">
        <v>0</v>
      </c>
    </row>
    <row r="146" spans="1:46" x14ac:dyDescent="0.25">
      <c r="A146" s="330" t="s">
        <v>822</v>
      </c>
      <c r="B146" s="283"/>
      <c r="C146" s="283"/>
      <c r="D146" s="283"/>
      <c r="E146" s="283"/>
      <c r="F146" s="284" t="s">
        <v>823</v>
      </c>
      <c r="G146" s="283"/>
      <c r="H146" s="283"/>
      <c r="I146" s="289" t="s">
        <v>824</v>
      </c>
      <c r="J146" s="304"/>
      <c r="K146" s="304"/>
      <c r="L146" s="304"/>
      <c r="M146" s="304"/>
      <c r="N146" s="304"/>
      <c r="O146" s="304">
        <v>0</v>
      </c>
      <c r="P146" s="304">
        <v>0</v>
      </c>
      <c r="Q146" s="304">
        <v>0</v>
      </c>
      <c r="R146" s="304">
        <v>0</v>
      </c>
      <c r="S146" s="304">
        <v>0</v>
      </c>
      <c r="T146" s="304">
        <v>0</v>
      </c>
      <c r="U146" s="304">
        <v>0</v>
      </c>
      <c r="V146" s="304">
        <v>0</v>
      </c>
      <c r="W146" s="304">
        <v>0</v>
      </c>
      <c r="X146" s="304">
        <v>0</v>
      </c>
      <c r="Y146" s="304">
        <v>0</v>
      </c>
      <c r="Z146" s="304">
        <v>0</v>
      </c>
      <c r="AA146" s="304">
        <v>0</v>
      </c>
      <c r="AB146" s="304">
        <v>0</v>
      </c>
      <c r="AC146" s="304">
        <v>0</v>
      </c>
      <c r="AD146" s="304">
        <v>0</v>
      </c>
      <c r="AE146" s="304">
        <v>0</v>
      </c>
      <c r="AF146" s="304">
        <v>0</v>
      </c>
      <c r="AG146" s="304">
        <v>0</v>
      </c>
      <c r="AH146" s="304">
        <v>0</v>
      </c>
      <c r="AI146" s="304">
        <v>0</v>
      </c>
      <c r="AJ146" s="304">
        <v>0</v>
      </c>
      <c r="AK146" s="304">
        <v>0</v>
      </c>
      <c r="AL146" s="304">
        <v>0</v>
      </c>
      <c r="AM146" s="304">
        <v>0</v>
      </c>
      <c r="AN146" s="304">
        <v>0</v>
      </c>
      <c r="AO146" s="304">
        <v>0</v>
      </c>
      <c r="AP146" s="304">
        <v>0</v>
      </c>
      <c r="AQ146" s="304">
        <v>0</v>
      </c>
      <c r="AR146" s="304">
        <v>0</v>
      </c>
      <c r="AS146" s="304">
        <v>0</v>
      </c>
      <c r="AT146" s="304">
        <v>0</v>
      </c>
    </row>
    <row r="147" spans="1:46" x14ac:dyDescent="0.25">
      <c r="A147" s="283" t="s">
        <v>297</v>
      </c>
      <c r="B147" s="283"/>
      <c r="C147" s="283"/>
      <c r="D147" s="283"/>
      <c r="E147" s="283"/>
      <c r="F147" s="284" t="s">
        <v>298</v>
      </c>
      <c r="G147" s="283"/>
      <c r="H147" s="283"/>
      <c r="I147" s="297" t="s">
        <v>825</v>
      </c>
      <c r="J147" s="286"/>
      <c r="K147" s="286"/>
      <c r="L147" s="286"/>
      <c r="M147" s="286"/>
      <c r="N147" s="286"/>
      <c r="O147" s="286"/>
      <c r="P147" s="286"/>
      <c r="Q147" s="286"/>
      <c r="R147" s="286"/>
      <c r="S147" s="286"/>
      <c r="T147" s="286"/>
      <c r="U147" s="286"/>
      <c r="V147" s="286"/>
      <c r="W147" s="286"/>
      <c r="X147" s="286"/>
      <c r="Y147" s="286"/>
      <c r="Z147" s="286"/>
      <c r="AA147" s="286"/>
      <c r="AB147" s="286"/>
      <c r="AC147" s="286"/>
      <c r="AD147" s="286"/>
      <c r="AE147" s="286"/>
      <c r="AF147" s="286"/>
      <c r="AG147" s="286"/>
      <c r="AH147" s="286"/>
      <c r="AI147" s="286"/>
      <c r="AJ147" s="286"/>
      <c r="AK147" s="286"/>
      <c r="AL147" s="286"/>
      <c r="AM147" s="286"/>
      <c r="AN147" s="286"/>
      <c r="AO147" s="286"/>
      <c r="AP147" s="286"/>
      <c r="AQ147" s="286"/>
      <c r="AR147" s="286"/>
      <c r="AS147" s="286"/>
      <c r="AT147" s="286"/>
    </row>
    <row r="148" spans="1:46" x14ac:dyDescent="0.25">
      <c r="A148" s="283" t="s">
        <v>299</v>
      </c>
      <c r="B148" s="283"/>
      <c r="C148" s="283"/>
      <c r="D148" s="283"/>
      <c r="E148" s="283"/>
      <c r="F148" s="283"/>
      <c r="G148" s="284" t="s">
        <v>300</v>
      </c>
      <c r="H148" s="284"/>
      <c r="I148" s="289" t="s">
        <v>826</v>
      </c>
      <c r="J148" s="304"/>
      <c r="K148" s="304"/>
      <c r="L148" s="304"/>
      <c r="M148" s="304"/>
      <c r="N148" s="304"/>
      <c r="O148" s="304">
        <v>0</v>
      </c>
      <c r="P148" s="304">
        <v>0</v>
      </c>
      <c r="Q148" s="304">
        <v>0</v>
      </c>
      <c r="R148" s="304">
        <v>0</v>
      </c>
      <c r="S148" s="304">
        <v>0</v>
      </c>
      <c r="T148" s="304">
        <v>0</v>
      </c>
      <c r="U148" s="304">
        <v>0</v>
      </c>
      <c r="V148" s="304">
        <v>0</v>
      </c>
      <c r="W148" s="304">
        <v>0</v>
      </c>
      <c r="X148" s="304">
        <v>0</v>
      </c>
      <c r="Y148" s="304">
        <v>0</v>
      </c>
      <c r="Z148" s="304">
        <v>0</v>
      </c>
      <c r="AA148" s="304">
        <v>0</v>
      </c>
      <c r="AB148" s="304">
        <v>0</v>
      </c>
      <c r="AC148" s="304">
        <v>0</v>
      </c>
      <c r="AD148" s="304">
        <v>0</v>
      </c>
      <c r="AE148" s="304">
        <v>0</v>
      </c>
      <c r="AF148" s="304">
        <v>0</v>
      </c>
      <c r="AG148" s="304">
        <v>0</v>
      </c>
      <c r="AH148" s="304">
        <v>0</v>
      </c>
      <c r="AI148" s="304">
        <v>0</v>
      </c>
      <c r="AJ148" s="304">
        <v>0</v>
      </c>
      <c r="AK148" s="304">
        <v>0</v>
      </c>
      <c r="AL148" s="304">
        <v>0</v>
      </c>
      <c r="AM148" s="304">
        <v>0</v>
      </c>
      <c r="AN148" s="304">
        <v>0</v>
      </c>
      <c r="AO148" s="304">
        <v>0</v>
      </c>
      <c r="AP148" s="304">
        <v>0</v>
      </c>
      <c r="AQ148" s="304">
        <v>0</v>
      </c>
      <c r="AR148" s="304">
        <v>0</v>
      </c>
      <c r="AS148" s="304">
        <v>0</v>
      </c>
      <c r="AT148" s="304">
        <v>0</v>
      </c>
    </row>
    <row r="149" spans="1:46" x14ac:dyDescent="0.25">
      <c r="A149" s="283" t="s">
        <v>301</v>
      </c>
      <c r="B149" s="283"/>
      <c r="C149" s="283"/>
      <c r="D149" s="283"/>
      <c r="E149" s="283"/>
      <c r="F149" s="283"/>
      <c r="G149" s="284" t="s">
        <v>302</v>
      </c>
      <c r="H149" s="284"/>
      <c r="I149" s="289" t="s">
        <v>827</v>
      </c>
      <c r="J149" s="304"/>
      <c r="K149" s="304"/>
      <c r="L149" s="304"/>
      <c r="M149" s="304"/>
      <c r="N149" s="304"/>
      <c r="O149" s="304">
        <v>0</v>
      </c>
      <c r="P149" s="304">
        <v>0</v>
      </c>
      <c r="Q149" s="304">
        <v>0</v>
      </c>
      <c r="R149" s="304">
        <v>0</v>
      </c>
      <c r="S149" s="304">
        <v>0</v>
      </c>
      <c r="T149" s="304">
        <v>0</v>
      </c>
      <c r="U149" s="304">
        <v>0</v>
      </c>
      <c r="V149" s="304">
        <v>0</v>
      </c>
      <c r="W149" s="304">
        <v>0</v>
      </c>
      <c r="X149" s="304">
        <v>0</v>
      </c>
      <c r="Y149" s="304">
        <v>0</v>
      </c>
      <c r="Z149" s="304">
        <v>0</v>
      </c>
      <c r="AA149" s="304">
        <v>0</v>
      </c>
      <c r="AB149" s="304">
        <v>0</v>
      </c>
      <c r="AC149" s="304">
        <v>0</v>
      </c>
      <c r="AD149" s="304">
        <v>0</v>
      </c>
      <c r="AE149" s="304">
        <v>0</v>
      </c>
      <c r="AF149" s="304">
        <v>0</v>
      </c>
      <c r="AG149" s="304">
        <v>0</v>
      </c>
      <c r="AH149" s="304">
        <v>0</v>
      </c>
      <c r="AI149" s="304">
        <v>0</v>
      </c>
      <c r="AJ149" s="304">
        <v>0</v>
      </c>
      <c r="AK149" s="304">
        <v>0</v>
      </c>
      <c r="AL149" s="304">
        <v>0</v>
      </c>
      <c r="AM149" s="304">
        <v>0</v>
      </c>
      <c r="AN149" s="304">
        <v>0</v>
      </c>
      <c r="AO149" s="304">
        <v>0</v>
      </c>
      <c r="AP149" s="304">
        <v>0</v>
      </c>
      <c r="AQ149" s="304">
        <v>0</v>
      </c>
      <c r="AR149" s="304">
        <v>0</v>
      </c>
      <c r="AS149" s="304">
        <v>0</v>
      </c>
      <c r="AT149" s="304">
        <v>0</v>
      </c>
    </row>
    <row r="150" spans="1:46" x14ac:dyDescent="0.25">
      <c r="A150" s="283" t="s">
        <v>303</v>
      </c>
      <c r="B150" s="283"/>
      <c r="C150" s="283"/>
      <c r="D150" s="283"/>
      <c r="E150" s="283"/>
      <c r="F150" s="283"/>
      <c r="G150" s="284" t="s">
        <v>304</v>
      </c>
      <c r="H150" s="284"/>
      <c r="I150" s="289" t="s">
        <v>828</v>
      </c>
      <c r="J150" s="304"/>
      <c r="K150" s="304"/>
      <c r="L150" s="304"/>
      <c r="M150" s="304"/>
      <c r="N150" s="304"/>
      <c r="O150" s="304">
        <v>0</v>
      </c>
      <c r="P150" s="304">
        <v>0</v>
      </c>
      <c r="Q150" s="304">
        <v>0</v>
      </c>
      <c r="R150" s="304">
        <v>0</v>
      </c>
      <c r="S150" s="304">
        <v>0</v>
      </c>
      <c r="T150" s="304">
        <v>0</v>
      </c>
      <c r="U150" s="304">
        <v>0</v>
      </c>
      <c r="V150" s="304">
        <v>0</v>
      </c>
      <c r="W150" s="304">
        <v>0</v>
      </c>
      <c r="X150" s="304">
        <v>0</v>
      </c>
      <c r="Y150" s="304">
        <v>0</v>
      </c>
      <c r="Z150" s="304">
        <v>0</v>
      </c>
      <c r="AA150" s="304">
        <v>0</v>
      </c>
      <c r="AB150" s="304">
        <v>0</v>
      </c>
      <c r="AC150" s="304">
        <v>0</v>
      </c>
      <c r="AD150" s="304">
        <v>0</v>
      </c>
      <c r="AE150" s="304">
        <v>0</v>
      </c>
      <c r="AF150" s="304">
        <v>0</v>
      </c>
      <c r="AG150" s="304">
        <v>0</v>
      </c>
      <c r="AH150" s="304">
        <v>0</v>
      </c>
      <c r="AI150" s="304">
        <v>0</v>
      </c>
      <c r="AJ150" s="304">
        <v>0</v>
      </c>
      <c r="AK150" s="304">
        <v>0</v>
      </c>
      <c r="AL150" s="304">
        <v>0</v>
      </c>
      <c r="AM150" s="304">
        <v>0</v>
      </c>
      <c r="AN150" s="304">
        <v>0</v>
      </c>
      <c r="AO150" s="304">
        <v>0</v>
      </c>
      <c r="AP150" s="304">
        <v>0</v>
      </c>
      <c r="AQ150" s="304">
        <v>0</v>
      </c>
      <c r="AR150" s="304">
        <v>0</v>
      </c>
      <c r="AS150" s="304">
        <v>0</v>
      </c>
      <c r="AT150" s="304">
        <v>0</v>
      </c>
    </row>
    <row r="151" spans="1:46" x14ac:dyDescent="0.25">
      <c r="A151" s="283" t="s">
        <v>305</v>
      </c>
      <c r="B151" s="283"/>
      <c r="C151" s="283"/>
      <c r="D151" s="283"/>
      <c r="E151" s="283"/>
      <c r="F151" s="283"/>
      <c r="G151" s="284" t="s">
        <v>306</v>
      </c>
      <c r="H151" s="284"/>
      <c r="I151" s="289" t="s">
        <v>829</v>
      </c>
      <c r="J151" s="304"/>
      <c r="K151" s="304"/>
      <c r="L151" s="304"/>
      <c r="M151" s="304"/>
      <c r="N151" s="304"/>
      <c r="O151" s="304">
        <v>0</v>
      </c>
      <c r="P151" s="304">
        <v>0</v>
      </c>
      <c r="Q151" s="304">
        <v>0</v>
      </c>
      <c r="R151" s="304">
        <v>0</v>
      </c>
      <c r="S151" s="304">
        <v>0</v>
      </c>
      <c r="T151" s="304">
        <v>0</v>
      </c>
      <c r="U151" s="304">
        <v>0</v>
      </c>
      <c r="V151" s="304">
        <v>0</v>
      </c>
      <c r="W151" s="304">
        <v>0</v>
      </c>
      <c r="X151" s="304">
        <v>0</v>
      </c>
      <c r="Y151" s="304">
        <v>0</v>
      </c>
      <c r="Z151" s="304">
        <v>0</v>
      </c>
      <c r="AA151" s="304">
        <v>0</v>
      </c>
      <c r="AB151" s="304">
        <v>0</v>
      </c>
      <c r="AC151" s="304">
        <v>0</v>
      </c>
      <c r="AD151" s="304">
        <v>0</v>
      </c>
      <c r="AE151" s="304">
        <v>0</v>
      </c>
      <c r="AF151" s="304">
        <v>0</v>
      </c>
      <c r="AG151" s="304">
        <v>0</v>
      </c>
      <c r="AH151" s="304">
        <v>0</v>
      </c>
      <c r="AI151" s="304">
        <v>0</v>
      </c>
      <c r="AJ151" s="304">
        <v>0</v>
      </c>
      <c r="AK151" s="304">
        <v>0</v>
      </c>
      <c r="AL151" s="304">
        <v>0</v>
      </c>
      <c r="AM151" s="304">
        <v>0</v>
      </c>
      <c r="AN151" s="304">
        <v>0</v>
      </c>
      <c r="AO151" s="304">
        <v>0</v>
      </c>
      <c r="AP151" s="304">
        <v>0</v>
      </c>
      <c r="AQ151" s="304">
        <v>0</v>
      </c>
      <c r="AR151" s="304">
        <v>0</v>
      </c>
      <c r="AS151" s="304">
        <v>0</v>
      </c>
      <c r="AT151" s="304">
        <v>0</v>
      </c>
    </row>
    <row r="152" spans="1:46" x14ac:dyDescent="0.25">
      <c r="A152" s="283" t="s">
        <v>71</v>
      </c>
      <c r="B152" s="283"/>
      <c r="C152" s="283"/>
      <c r="D152" s="283"/>
      <c r="E152" s="283"/>
      <c r="F152" s="283"/>
      <c r="G152" s="284" t="s">
        <v>307</v>
      </c>
      <c r="H152" s="284"/>
      <c r="I152" s="289" t="s">
        <v>830</v>
      </c>
      <c r="J152" s="304"/>
      <c r="K152" s="304"/>
      <c r="L152" s="304"/>
      <c r="M152" s="304"/>
      <c r="N152" s="304"/>
      <c r="O152" s="304">
        <v>0</v>
      </c>
      <c r="P152" s="304">
        <v>0</v>
      </c>
      <c r="Q152" s="304">
        <v>0</v>
      </c>
      <c r="R152" s="304">
        <v>0</v>
      </c>
      <c r="S152" s="304">
        <v>0</v>
      </c>
      <c r="T152" s="304">
        <v>0</v>
      </c>
      <c r="U152" s="304">
        <v>0</v>
      </c>
      <c r="V152" s="304">
        <v>0</v>
      </c>
      <c r="W152" s="304">
        <v>0</v>
      </c>
      <c r="X152" s="304">
        <v>0</v>
      </c>
      <c r="Y152" s="304">
        <v>0</v>
      </c>
      <c r="Z152" s="304">
        <v>0</v>
      </c>
      <c r="AA152" s="304">
        <v>0</v>
      </c>
      <c r="AB152" s="304">
        <v>0</v>
      </c>
      <c r="AC152" s="304">
        <v>0</v>
      </c>
      <c r="AD152" s="304">
        <v>0</v>
      </c>
      <c r="AE152" s="304">
        <v>0</v>
      </c>
      <c r="AF152" s="304">
        <v>0</v>
      </c>
      <c r="AG152" s="304">
        <v>0</v>
      </c>
      <c r="AH152" s="304">
        <v>0</v>
      </c>
      <c r="AI152" s="304">
        <v>0</v>
      </c>
      <c r="AJ152" s="304">
        <v>0</v>
      </c>
      <c r="AK152" s="304">
        <v>0</v>
      </c>
      <c r="AL152" s="304">
        <v>0</v>
      </c>
      <c r="AM152" s="304">
        <v>0</v>
      </c>
      <c r="AN152" s="304">
        <v>0</v>
      </c>
      <c r="AO152" s="304">
        <v>0</v>
      </c>
      <c r="AP152" s="304">
        <v>0</v>
      </c>
      <c r="AQ152" s="304">
        <v>0</v>
      </c>
      <c r="AR152" s="304">
        <v>0</v>
      </c>
      <c r="AS152" s="304">
        <v>0</v>
      </c>
      <c r="AT152" s="304">
        <v>0</v>
      </c>
    </row>
    <row r="153" spans="1:46" x14ac:dyDescent="0.25">
      <c r="A153" s="143" t="s">
        <v>412</v>
      </c>
      <c r="B153" s="143"/>
      <c r="C153" s="143"/>
      <c r="D153" s="143"/>
      <c r="E153" s="143"/>
      <c r="F153" s="143"/>
      <c r="G153" s="143" t="s">
        <v>413</v>
      </c>
      <c r="H153" s="143"/>
      <c r="I153" s="305" t="s">
        <v>831</v>
      </c>
      <c r="J153" s="286"/>
      <c r="K153" s="286"/>
      <c r="L153" s="286"/>
      <c r="M153" s="286"/>
      <c r="N153" s="286"/>
      <c r="O153" s="286"/>
      <c r="P153" s="286"/>
      <c r="Q153" s="286"/>
      <c r="R153" s="286"/>
      <c r="S153" s="286"/>
      <c r="T153" s="286"/>
      <c r="U153" s="286"/>
      <c r="V153" s="286"/>
      <c r="W153" s="286"/>
      <c r="X153" s="286"/>
      <c r="Y153" s="286"/>
      <c r="Z153" s="286"/>
      <c r="AA153" s="286"/>
      <c r="AB153" s="286"/>
      <c r="AC153" s="286"/>
      <c r="AD153" s="286"/>
      <c r="AE153" s="286"/>
      <c r="AF153" s="286"/>
      <c r="AG153" s="286"/>
      <c r="AH153" s="286"/>
      <c r="AI153" s="286"/>
      <c r="AJ153" s="286"/>
      <c r="AK153" s="286"/>
      <c r="AL153" s="286"/>
      <c r="AM153" s="286"/>
      <c r="AN153" s="286"/>
      <c r="AO153" s="286"/>
      <c r="AP153" s="286"/>
      <c r="AQ153" s="286"/>
      <c r="AR153" s="286"/>
      <c r="AS153" s="286"/>
      <c r="AT153" s="286"/>
    </row>
    <row r="154" spans="1:46" x14ac:dyDescent="0.25">
      <c r="A154" s="319" t="s">
        <v>832</v>
      </c>
      <c r="B154" s="283"/>
      <c r="C154" s="283"/>
      <c r="D154" s="283"/>
      <c r="E154" s="283"/>
      <c r="F154" s="283"/>
      <c r="G154" s="284" t="s">
        <v>833</v>
      </c>
      <c r="H154" s="284"/>
      <c r="I154" s="289" t="s">
        <v>834</v>
      </c>
      <c r="J154" s="304"/>
      <c r="K154" s="304"/>
      <c r="L154" s="304"/>
      <c r="M154" s="304"/>
      <c r="N154" s="304"/>
      <c r="O154" s="304">
        <v>4.8711794950997565</v>
      </c>
      <c r="P154" s="304">
        <v>5.3399888452321402</v>
      </c>
      <c r="Q154" s="304">
        <v>5.4279353337274978</v>
      </c>
      <c r="R154" s="304">
        <v>4.8243584307636098</v>
      </c>
      <c r="S154" s="304">
        <v>5.3263578406485426</v>
      </c>
      <c r="T154" s="304">
        <v>4.9811257138610854</v>
      </c>
      <c r="U154" s="304">
        <v>5.930245437065027</v>
      </c>
      <c r="V154" s="304">
        <v>6.0128950167766915</v>
      </c>
      <c r="W154" s="304">
        <v>5.4976169979431715</v>
      </c>
      <c r="X154" s="304">
        <v>5.9631535803095712</v>
      </c>
      <c r="Y154" s="304">
        <v>4.5191691784995029</v>
      </c>
      <c r="Z154" s="304">
        <v>4.3361063526026866</v>
      </c>
      <c r="AA154" s="304">
        <v>3.6599542392574476</v>
      </c>
      <c r="AB154" s="304">
        <v>4.1543067857988536</v>
      </c>
      <c r="AC154" s="304">
        <v>4.1689220594363618</v>
      </c>
      <c r="AD154" s="304">
        <v>3.7052402004253371</v>
      </c>
      <c r="AE154" s="304">
        <v>2.7701711125618029</v>
      </c>
      <c r="AF154" s="304">
        <v>2.6823111987726254</v>
      </c>
      <c r="AG154" s="304">
        <v>3.1570978617175456</v>
      </c>
      <c r="AH154" s="304">
        <v>2.9389076536290597</v>
      </c>
      <c r="AI154" s="304">
        <v>3.1401011739790801</v>
      </c>
      <c r="AJ154" s="304">
        <v>2.9893803415228795</v>
      </c>
      <c r="AK154" s="304">
        <v>2.578828818285321</v>
      </c>
      <c r="AL154" s="304">
        <v>3.32483086781036</v>
      </c>
      <c r="AM154" s="304">
        <v>3.2422220147914613</v>
      </c>
      <c r="AN154" s="304">
        <v>2.9764135259161022</v>
      </c>
      <c r="AO154" s="304">
        <v>5.4007282598690391</v>
      </c>
      <c r="AP154" s="304">
        <v>4.2635393993963273</v>
      </c>
      <c r="AQ154" s="304">
        <v>5.6370925076839393</v>
      </c>
      <c r="AR154" s="304">
        <v>6.1155178689487064</v>
      </c>
      <c r="AS154" s="304">
        <v>7.1255268023704952</v>
      </c>
      <c r="AT154" s="304">
        <v>7.1702887299978446</v>
      </c>
    </row>
    <row r="155" spans="1:46" x14ac:dyDescent="0.25">
      <c r="A155" s="319" t="s">
        <v>835</v>
      </c>
      <c r="B155" s="283"/>
      <c r="C155" s="283"/>
      <c r="D155" s="283"/>
      <c r="E155" s="283"/>
      <c r="F155" s="283"/>
      <c r="G155" s="284" t="s">
        <v>836</v>
      </c>
      <c r="H155" s="284"/>
      <c r="I155" s="289" t="s">
        <v>837</v>
      </c>
      <c r="J155" s="304"/>
      <c r="K155" s="304"/>
      <c r="L155" s="304"/>
      <c r="M155" s="304"/>
      <c r="N155" s="304"/>
      <c r="O155" s="304">
        <v>5.8001252911068342</v>
      </c>
      <c r="P155" s="304">
        <v>6.8364628817175905</v>
      </c>
      <c r="Q155" s="304">
        <v>5.5591506758480431</v>
      </c>
      <c r="R155" s="304">
        <v>7.8433700890313389</v>
      </c>
      <c r="S155" s="304">
        <v>6.4432168061112591</v>
      </c>
      <c r="T155" s="304">
        <v>5.4914648634503109</v>
      </c>
      <c r="U155" s="304">
        <v>7.4135471232955954</v>
      </c>
      <c r="V155" s="304">
        <v>7.9586450245066374</v>
      </c>
      <c r="W155" s="304">
        <v>9.1786071488563525</v>
      </c>
      <c r="X155" s="304">
        <v>8.7480008649339958</v>
      </c>
      <c r="Y155" s="304">
        <v>7.8551758131295681</v>
      </c>
      <c r="Z155" s="304">
        <v>8.0672286932644806</v>
      </c>
      <c r="AA155" s="304">
        <v>6.929949872697085</v>
      </c>
      <c r="AB155" s="304">
        <v>6.4251928580965778</v>
      </c>
      <c r="AC155" s="304">
        <v>5.6327393502948899</v>
      </c>
      <c r="AD155" s="304">
        <v>5.697571646441391</v>
      </c>
      <c r="AE155" s="304">
        <v>7.387580634057568</v>
      </c>
      <c r="AF155" s="304">
        <v>7.5742646865578731</v>
      </c>
      <c r="AG155" s="304">
        <v>13.042896333516609</v>
      </c>
      <c r="AH155" s="304">
        <v>9.8420903691213528</v>
      </c>
      <c r="AI155" s="304">
        <v>12.757488757094485</v>
      </c>
      <c r="AJ155" s="304">
        <v>12.748396670999878</v>
      </c>
      <c r="AK155" s="304">
        <v>12.791237563381326</v>
      </c>
      <c r="AL155" s="304">
        <v>10.903074506960877</v>
      </c>
      <c r="AM155" s="304">
        <v>11.344408180854439</v>
      </c>
      <c r="AN155" s="304">
        <v>11.282814701950308</v>
      </c>
      <c r="AO155" s="304">
        <v>11.260955546710266</v>
      </c>
      <c r="AP155" s="304">
        <v>10.99300223234893</v>
      </c>
      <c r="AQ155" s="304">
        <v>11.141013509922463</v>
      </c>
      <c r="AR155" s="304">
        <v>11.095324442095601</v>
      </c>
      <c r="AS155" s="304">
        <v>11.20638675340108</v>
      </c>
      <c r="AT155" s="304">
        <v>11.243888620233317</v>
      </c>
    </row>
    <row r="156" spans="1:46" x14ac:dyDescent="0.25">
      <c r="A156" s="319" t="s">
        <v>838</v>
      </c>
      <c r="B156" s="283"/>
      <c r="C156" s="283"/>
      <c r="D156" s="283"/>
      <c r="E156" s="283"/>
      <c r="F156" s="283"/>
      <c r="G156" s="284" t="s">
        <v>839</v>
      </c>
      <c r="H156" s="284"/>
      <c r="I156" s="289" t="s">
        <v>840</v>
      </c>
      <c r="J156" s="304"/>
      <c r="K156" s="304"/>
      <c r="L156" s="304"/>
      <c r="M156" s="304"/>
      <c r="N156" s="304"/>
      <c r="O156" s="304">
        <v>27.870731934820125</v>
      </c>
      <c r="P156" s="304">
        <v>32.688005941699579</v>
      </c>
      <c r="Q156" s="304">
        <v>32.853765532236338</v>
      </c>
      <c r="R156" s="304">
        <v>32.132639322265511</v>
      </c>
      <c r="S156" s="304">
        <v>20.91242868907425</v>
      </c>
      <c r="T156" s="304">
        <v>17.186668858874917</v>
      </c>
      <c r="U156" s="304">
        <v>34.50625135250705</v>
      </c>
      <c r="V156" s="304">
        <v>32.579524298707156</v>
      </c>
      <c r="W156" s="304">
        <v>33.868564154664249</v>
      </c>
      <c r="X156" s="304">
        <v>41.672673258963286</v>
      </c>
      <c r="Y156" s="304">
        <v>40.177031698374883</v>
      </c>
      <c r="Z156" s="304">
        <v>47.299153345098738</v>
      </c>
      <c r="AA156" s="304">
        <v>46.639489567449608</v>
      </c>
      <c r="AB156" s="304">
        <v>48.460723895955212</v>
      </c>
      <c r="AC156" s="304">
        <v>48.101282438579105</v>
      </c>
      <c r="AD156" s="304">
        <v>47.636828411074404</v>
      </c>
      <c r="AE156" s="304">
        <v>50.918848377584126</v>
      </c>
      <c r="AF156" s="304">
        <v>52.390475752107491</v>
      </c>
      <c r="AG156" s="304">
        <v>46.916828990936857</v>
      </c>
      <c r="AH156" s="304">
        <v>45.678266491288333</v>
      </c>
      <c r="AI156" s="304">
        <v>48.081073498271685</v>
      </c>
      <c r="AJ156" s="304">
        <v>62.778038192397368</v>
      </c>
      <c r="AK156" s="304">
        <v>48.635893756406098</v>
      </c>
      <c r="AL156" s="304">
        <v>44.197402396910704</v>
      </c>
      <c r="AM156" s="304">
        <v>50.944988230493841</v>
      </c>
      <c r="AN156" s="304">
        <v>55.246270912638686</v>
      </c>
      <c r="AO156" s="304">
        <v>58.391238396851783</v>
      </c>
      <c r="AP156" s="304">
        <v>59.302214231228376</v>
      </c>
      <c r="AQ156" s="304">
        <v>57.156805745850676</v>
      </c>
      <c r="AR156" s="304">
        <v>62.388636209681913</v>
      </c>
      <c r="AS156" s="304">
        <v>63.287014880822341</v>
      </c>
      <c r="AT156" s="304">
        <v>74.622965406177514</v>
      </c>
    </row>
    <row r="157" spans="1:46" x14ac:dyDescent="0.25">
      <c r="A157" s="319" t="s">
        <v>841</v>
      </c>
      <c r="B157" s="283"/>
      <c r="C157" s="283"/>
      <c r="D157" s="283"/>
      <c r="E157" s="283"/>
      <c r="F157" s="283"/>
      <c r="G157" s="284" t="s">
        <v>842</v>
      </c>
      <c r="H157" s="284"/>
      <c r="I157" s="289" t="s">
        <v>843</v>
      </c>
      <c r="J157" s="304"/>
      <c r="K157" s="304"/>
      <c r="L157" s="304"/>
      <c r="M157" s="304"/>
      <c r="N157" s="304"/>
      <c r="O157" s="304">
        <v>824.22546020992309</v>
      </c>
      <c r="P157" s="304">
        <v>739.09176443489037</v>
      </c>
      <c r="Q157" s="304">
        <v>728.89094437887616</v>
      </c>
      <c r="R157" s="304">
        <v>690.31543491918194</v>
      </c>
      <c r="S157" s="304">
        <v>669.39929461782083</v>
      </c>
      <c r="T157" s="304">
        <v>746.13652638355165</v>
      </c>
      <c r="U157" s="304">
        <v>666.73257825068447</v>
      </c>
      <c r="V157" s="304">
        <v>804.91740043256073</v>
      </c>
      <c r="W157" s="304">
        <v>867.51738648685739</v>
      </c>
      <c r="X157" s="304">
        <v>722.63255234842563</v>
      </c>
      <c r="Y157" s="304">
        <v>786.20922109310777</v>
      </c>
      <c r="Z157" s="304">
        <v>835.76251087086109</v>
      </c>
      <c r="AA157" s="304">
        <v>809.61961362144154</v>
      </c>
      <c r="AB157" s="304">
        <v>796.45217659894138</v>
      </c>
      <c r="AC157" s="304">
        <v>828.13633122017723</v>
      </c>
      <c r="AD157" s="304">
        <v>683.58690080905296</v>
      </c>
      <c r="AE157" s="304">
        <v>689.95976972592462</v>
      </c>
      <c r="AF157" s="304">
        <v>709.39068989810596</v>
      </c>
      <c r="AG157" s="304">
        <v>735.37913011779222</v>
      </c>
      <c r="AH157" s="304">
        <v>698.2434169102512</v>
      </c>
      <c r="AI157" s="304">
        <v>785.63025980658972</v>
      </c>
      <c r="AJ157" s="304">
        <v>686.42746404056447</v>
      </c>
      <c r="AK157" s="304">
        <v>735.49802855212045</v>
      </c>
      <c r="AL157" s="304">
        <v>715.1814517318295</v>
      </c>
      <c r="AM157" s="304">
        <v>720.18719467586982</v>
      </c>
      <c r="AN157" s="304">
        <v>756.7187643760135</v>
      </c>
      <c r="AO157" s="304">
        <v>809.72444907700799</v>
      </c>
      <c r="AP157" s="304">
        <v>834.63222297224809</v>
      </c>
      <c r="AQ157" s="304">
        <v>765.11617529387263</v>
      </c>
      <c r="AR157" s="304">
        <v>789.87667123178869</v>
      </c>
      <c r="AS157" s="304">
        <v>832.24719407208556</v>
      </c>
      <c r="AT157" s="304">
        <v>810.46472950882924</v>
      </c>
    </row>
    <row r="158" spans="1:46" x14ac:dyDescent="0.25">
      <c r="A158" s="319" t="s">
        <v>844</v>
      </c>
      <c r="B158" s="143"/>
      <c r="C158" s="143"/>
      <c r="D158" s="143"/>
      <c r="E158" s="143"/>
      <c r="F158" s="143"/>
      <c r="G158" s="143" t="s">
        <v>845</v>
      </c>
      <c r="H158" s="143"/>
      <c r="I158" s="289" t="s">
        <v>846</v>
      </c>
      <c r="J158" s="304"/>
      <c r="K158" s="304"/>
      <c r="L158" s="304"/>
      <c r="M158" s="304"/>
      <c r="N158" s="304"/>
      <c r="O158" s="304">
        <v>0</v>
      </c>
      <c r="P158" s="304">
        <v>0</v>
      </c>
      <c r="Q158" s="304">
        <v>0</v>
      </c>
      <c r="R158" s="304">
        <v>0</v>
      </c>
      <c r="S158" s="304">
        <v>0</v>
      </c>
      <c r="T158" s="304">
        <v>0</v>
      </c>
      <c r="U158" s="304">
        <v>0</v>
      </c>
      <c r="V158" s="304">
        <v>0</v>
      </c>
      <c r="W158" s="304">
        <v>0</v>
      </c>
      <c r="X158" s="304">
        <v>0</v>
      </c>
      <c r="Y158" s="304">
        <v>0</v>
      </c>
      <c r="Z158" s="304">
        <v>0</v>
      </c>
      <c r="AA158" s="304">
        <v>0</v>
      </c>
      <c r="AB158" s="304">
        <v>0</v>
      </c>
      <c r="AC158" s="304">
        <v>0</v>
      </c>
      <c r="AD158" s="304">
        <v>0</v>
      </c>
      <c r="AE158" s="304">
        <v>0</v>
      </c>
      <c r="AF158" s="304">
        <v>0</v>
      </c>
      <c r="AG158" s="304">
        <v>0</v>
      </c>
      <c r="AH158" s="304">
        <v>0</v>
      </c>
      <c r="AI158" s="304">
        <v>0</v>
      </c>
      <c r="AJ158" s="304">
        <v>0</v>
      </c>
      <c r="AK158" s="304">
        <v>0</v>
      </c>
      <c r="AL158" s="304">
        <v>0</v>
      </c>
      <c r="AM158" s="304">
        <v>0</v>
      </c>
      <c r="AN158" s="304">
        <v>0</v>
      </c>
      <c r="AO158" s="304">
        <v>0</v>
      </c>
      <c r="AP158" s="304">
        <v>0</v>
      </c>
      <c r="AQ158" s="304">
        <v>0</v>
      </c>
      <c r="AR158" s="304">
        <v>0</v>
      </c>
      <c r="AS158" s="304">
        <v>0</v>
      </c>
      <c r="AT158" s="304">
        <v>0</v>
      </c>
    </row>
    <row r="159" spans="1:46" x14ac:dyDescent="0.25">
      <c r="A159" s="319" t="s">
        <v>847</v>
      </c>
      <c r="B159" s="143"/>
      <c r="C159" s="143"/>
      <c r="D159" s="143"/>
      <c r="E159" s="143"/>
      <c r="F159" s="143"/>
      <c r="G159" s="143" t="s">
        <v>848</v>
      </c>
      <c r="H159" s="143"/>
      <c r="I159" s="289" t="s">
        <v>849</v>
      </c>
      <c r="J159" s="304"/>
      <c r="K159" s="304"/>
      <c r="L159" s="304"/>
      <c r="M159" s="304"/>
      <c r="N159" s="304"/>
      <c r="O159" s="304">
        <v>0</v>
      </c>
      <c r="P159" s="304">
        <v>0</v>
      </c>
      <c r="Q159" s="304">
        <v>0</v>
      </c>
      <c r="R159" s="304">
        <v>0</v>
      </c>
      <c r="S159" s="304">
        <v>0</v>
      </c>
      <c r="T159" s="304">
        <v>0</v>
      </c>
      <c r="U159" s="304">
        <v>0</v>
      </c>
      <c r="V159" s="304">
        <v>0</v>
      </c>
      <c r="W159" s="304">
        <v>0</v>
      </c>
      <c r="X159" s="304">
        <v>0</v>
      </c>
      <c r="Y159" s="304">
        <v>0</v>
      </c>
      <c r="Z159" s="304">
        <v>0</v>
      </c>
      <c r="AA159" s="304">
        <v>0</v>
      </c>
      <c r="AB159" s="304">
        <v>0</v>
      </c>
      <c r="AC159" s="304">
        <v>0</v>
      </c>
      <c r="AD159" s="304">
        <v>0</v>
      </c>
      <c r="AE159" s="304">
        <v>0</v>
      </c>
      <c r="AF159" s="304">
        <v>0</v>
      </c>
      <c r="AG159" s="304">
        <v>0</v>
      </c>
      <c r="AH159" s="304">
        <v>0</v>
      </c>
      <c r="AI159" s="304">
        <v>0</v>
      </c>
      <c r="AJ159" s="304">
        <v>0</v>
      </c>
      <c r="AK159" s="304">
        <v>0</v>
      </c>
      <c r="AL159" s="304">
        <v>0</v>
      </c>
      <c r="AM159" s="304">
        <v>0</v>
      </c>
      <c r="AN159" s="304">
        <v>0</v>
      </c>
      <c r="AO159" s="304">
        <v>0</v>
      </c>
      <c r="AP159" s="304">
        <v>0</v>
      </c>
      <c r="AQ159" s="304">
        <v>0</v>
      </c>
      <c r="AR159" s="304">
        <v>0</v>
      </c>
      <c r="AS159" s="304">
        <v>0</v>
      </c>
      <c r="AT159" s="304">
        <v>0</v>
      </c>
    </row>
    <row r="160" spans="1:46" x14ac:dyDescent="0.25">
      <c r="A160" s="283" t="s">
        <v>308</v>
      </c>
      <c r="B160" s="283"/>
      <c r="C160" s="283"/>
      <c r="D160" s="283"/>
      <c r="E160" s="283"/>
      <c r="F160" s="284" t="s">
        <v>850</v>
      </c>
      <c r="G160" s="283"/>
      <c r="H160" s="283"/>
      <c r="I160" s="297" t="s">
        <v>851</v>
      </c>
      <c r="J160" s="304"/>
      <c r="K160" s="304"/>
      <c r="L160" s="304"/>
      <c r="M160" s="304"/>
      <c r="N160" s="304"/>
      <c r="O160" s="304">
        <v>0</v>
      </c>
      <c r="P160" s="304">
        <v>0</v>
      </c>
      <c r="Q160" s="304">
        <v>0</v>
      </c>
      <c r="R160" s="304">
        <v>0</v>
      </c>
      <c r="S160" s="304">
        <v>0</v>
      </c>
      <c r="T160" s="304">
        <v>0</v>
      </c>
      <c r="U160" s="304">
        <v>0</v>
      </c>
      <c r="V160" s="304">
        <v>0</v>
      </c>
      <c r="W160" s="304">
        <v>0</v>
      </c>
      <c r="X160" s="304">
        <v>0</v>
      </c>
      <c r="Y160" s="304">
        <v>0</v>
      </c>
      <c r="Z160" s="304">
        <v>0</v>
      </c>
      <c r="AA160" s="304">
        <v>0</v>
      </c>
      <c r="AB160" s="304">
        <v>0</v>
      </c>
      <c r="AC160" s="304">
        <v>0</v>
      </c>
      <c r="AD160" s="304">
        <v>0</v>
      </c>
      <c r="AE160" s="304">
        <v>0</v>
      </c>
      <c r="AF160" s="304">
        <v>0</v>
      </c>
      <c r="AG160" s="304">
        <v>0</v>
      </c>
      <c r="AH160" s="304">
        <v>0</v>
      </c>
      <c r="AI160" s="304">
        <v>0</v>
      </c>
      <c r="AJ160" s="304">
        <v>0</v>
      </c>
      <c r="AK160" s="304">
        <v>0</v>
      </c>
      <c r="AL160" s="304">
        <v>0</v>
      </c>
      <c r="AM160" s="304">
        <v>0</v>
      </c>
      <c r="AN160" s="304">
        <v>0</v>
      </c>
      <c r="AO160" s="304">
        <v>0</v>
      </c>
      <c r="AP160" s="304">
        <v>0</v>
      </c>
      <c r="AQ160" s="304">
        <v>0</v>
      </c>
      <c r="AR160" s="304">
        <v>0</v>
      </c>
      <c r="AS160" s="304">
        <v>0</v>
      </c>
      <c r="AT160" s="304">
        <v>0</v>
      </c>
    </row>
    <row r="161" spans="1:46" x14ac:dyDescent="0.25">
      <c r="A161" s="330" t="s">
        <v>852</v>
      </c>
      <c r="B161" s="283"/>
      <c r="C161" s="283"/>
      <c r="D161" s="283"/>
      <c r="E161" s="283"/>
      <c r="F161" s="284"/>
      <c r="G161" s="283" t="s">
        <v>853</v>
      </c>
      <c r="H161" s="283"/>
      <c r="I161" s="297" t="s">
        <v>854</v>
      </c>
      <c r="J161" s="304"/>
      <c r="K161" s="304"/>
      <c r="L161" s="304"/>
      <c r="M161" s="304"/>
      <c r="N161" s="304"/>
      <c r="O161" s="304">
        <v>0</v>
      </c>
      <c r="P161" s="304">
        <v>0</v>
      </c>
      <c r="Q161" s="304">
        <v>0</v>
      </c>
      <c r="R161" s="304">
        <v>0</v>
      </c>
      <c r="S161" s="304">
        <v>0</v>
      </c>
      <c r="T161" s="304">
        <v>0</v>
      </c>
      <c r="U161" s="304">
        <v>0</v>
      </c>
      <c r="V161" s="304">
        <v>0</v>
      </c>
      <c r="W161" s="304">
        <v>0</v>
      </c>
      <c r="X161" s="304">
        <v>0</v>
      </c>
      <c r="Y161" s="304">
        <v>0</v>
      </c>
      <c r="Z161" s="304">
        <v>0</v>
      </c>
      <c r="AA161" s="304">
        <v>0</v>
      </c>
      <c r="AB161" s="304">
        <v>0</v>
      </c>
      <c r="AC161" s="304">
        <v>0</v>
      </c>
      <c r="AD161" s="304">
        <v>0</v>
      </c>
      <c r="AE161" s="304">
        <v>0</v>
      </c>
      <c r="AF161" s="304">
        <v>0</v>
      </c>
      <c r="AG161" s="304">
        <v>0</v>
      </c>
      <c r="AH161" s="304">
        <v>0</v>
      </c>
      <c r="AI161" s="304">
        <v>0</v>
      </c>
      <c r="AJ161" s="304">
        <v>0</v>
      </c>
      <c r="AK161" s="304">
        <v>0</v>
      </c>
      <c r="AL161" s="304">
        <v>0</v>
      </c>
      <c r="AM161" s="304">
        <v>0</v>
      </c>
      <c r="AN161" s="304">
        <v>0</v>
      </c>
      <c r="AO161" s="304">
        <v>0</v>
      </c>
      <c r="AP161" s="304">
        <v>0</v>
      </c>
      <c r="AQ161" s="304">
        <v>0</v>
      </c>
      <c r="AR161" s="304">
        <v>0</v>
      </c>
      <c r="AS161" s="304">
        <v>0</v>
      </c>
      <c r="AT161" s="304">
        <v>0</v>
      </c>
    </row>
    <row r="162" spans="1:46" x14ac:dyDescent="0.25">
      <c r="A162" s="330" t="s">
        <v>855</v>
      </c>
      <c r="B162" s="283"/>
      <c r="C162" s="283"/>
      <c r="D162" s="283"/>
      <c r="E162" s="283"/>
      <c r="F162" s="284"/>
      <c r="G162" s="283" t="s">
        <v>856</v>
      </c>
      <c r="H162" s="283"/>
      <c r="I162" s="297" t="s">
        <v>857</v>
      </c>
      <c r="J162" s="304"/>
      <c r="K162" s="304"/>
      <c r="L162" s="304"/>
      <c r="M162" s="304"/>
      <c r="N162" s="304"/>
      <c r="O162" s="304">
        <v>0</v>
      </c>
      <c r="P162" s="304">
        <v>0</v>
      </c>
      <c r="Q162" s="304">
        <v>0</v>
      </c>
      <c r="R162" s="304">
        <v>0</v>
      </c>
      <c r="S162" s="304">
        <v>0</v>
      </c>
      <c r="T162" s="304">
        <v>0</v>
      </c>
      <c r="U162" s="304">
        <v>0</v>
      </c>
      <c r="V162" s="304">
        <v>0</v>
      </c>
      <c r="W162" s="304">
        <v>0</v>
      </c>
      <c r="X162" s="304">
        <v>0</v>
      </c>
      <c r="Y162" s="304">
        <v>0</v>
      </c>
      <c r="Z162" s="304">
        <v>0</v>
      </c>
      <c r="AA162" s="304">
        <v>0</v>
      </c>
      <c r="AB162" s="304">
        <v>0</v>
      </c>
      <c r="AC162" s="304">
        <v>0</v>
      </c>
      <c r="AD162" s="304">
        <v>0</v>
      </c>
      <c r="AE162" s="304">
        <v>0</v>
      </c>
      <c r="AF162" s="304">
        <v>0</v>
      </c>
      <c r="AG162" s="304">
        <v>0</v>
      </c>
      <c r="AH162" s="304">
        <v>0</v>
      </c>
      <c r="AI162" s="304">
        <v>0</v>
      </c>
      <c r="AJ162" s="304">
        <v>0</v>
      </c>
      <c r="AK162" s="304">
        <v>0</v>
      </c>
      <c r="AL162" s="304">
        <v>0</v>
      </c>
      <c r="AM162" s="304">
        <v>0</v>
      </c>
      <c r="AN162" s="304">
        <v>0</v>
      </c>
      <c r="AO162" s="304">
        <v>0</v>
      </c>
      <c r="AP162" s="304">
        <v>0</v>
      </c>
      <c r="AQ162" s="304">
        <v>0</v>
      </c>
      <c r="AR162" s="304">
        <v>0</v>
      </c>
      <c r="AS162" s="304">
        <v>0</v>
      </c>
      <c r="AT162" s="304">
        <v>0</v>
      </c>
    </row>
    <row r="163" spans="1:46" x14ac:dyDescent="0.25">
      <c r="A163" s="293" t="s">
        <v>309</v>
      </c>
      <c r="B163" s="283"/>
      <c r="C163" s="283"/>
      <c r="D163" s="283"/>
      <c r="E163" s="283"/>
      <c r="F163" s="283" t="s">
        <v>61</v>
      </c>
      <c r="G163" s="143"/>
      <c r="H163" s="143"/>
      <c r="I163" s="305" t="s">
        <v>858</v>
      </c>
      <c r="J163" s="304"/>
      <c r="K163" s="304"/>
      <c r="L163" s="304"/>
      <c r="M163" s="304"/>
      <c r="N163" s="304"/>
      <c r="O163" s="304">
        <v>7.8827989276607644</v>
      </c>
      <c r="P163" s="304">
        <v>7.608949719033502</v>
      </c>
      <c r="Q163" s="304">
        <v>6.7751426270119373</v>
      </c>
      <c r="R163" s="304">
        <v>7.2292684192315146</v>
      </c>
      <c r="S163" s="304">
        <v>6.7856388956146132</v>
      </c>
      <c r="T163" s="304">
        <v>6.1934569310907861</v>
      </c>
      <c r="U163" s="304">
        <v>10.782087069273306</v>
      </c>
      <c r="V163" s="304">
        <v>11.003202526941003</v>
      </c>
      <c r="W163" s="304">
        <v>11.702804192040201</v>
      </c>
      <c r="X163" s="304">
        <v>12.232682852166521</v>
      </c>
      <c r="Y163" s="304">
        <v>12.318436927680047</v>
      </c>
      <c r="Z163" s="304">
        <v>12.347284595268579</v>
      </c>
      <c r="AA163" s="304">
        <v>12.946203535167619</v>
      </c>
      <c r="AB163" s="304">
        <v>14.991955306646224</v>
      </c>
      <c r="AC163" s="304">
        <v>13.330245273692096</v>
      </c>
      <c r="AD163" s="304">
        <v>17.504444410651029</v>
      </c>
      <c r="AE163" s="304">
        <v>20.196831519584197</v>
      </c>
      <c r="AF163" s="304">
        <v>20.033922065923829</v>
      </c>
      <c r="AG163" s="304">
        <v>18.841866644881289</v>
      </c>
      <c r="AH163" s="304">
        <v>22.456499635134982</v>
      </c>
      <c r="AI163" s="304">
        <v>25.785043460414578</v>
      </c>
      <c r="AJ163" s="304">
        <v>26.626780063904917</v>
      </c>
      <c r="AK163" s="304">
        <v>32.653761151185577</v>
      </c>
      <c r="AL163" s="304">
        <v>63.501302013735227</v>
      </c>
      <c r="AM163" s="304">
        <v>55.616955632081812</v>
      </c>
      <c r="AN163" s="304">
        <v>15.500416116081066</v>
      </c>
      <c r="AO163" s="304">
        <v>14.241145556395509</v>
      </c>
      <c r="AP163" s="304">
        <v>19.103582957150465</v>
      </c>
      <c r="AQ163" s="304">
        <v>19.582003540914702</v>
      </c>
      <c r="AR163" s="304">
        <v>92.336688916425388</v>
      </c>
      <c r="AS163" s="304">
        <v>21.335517048481069</v>
      </c>
      <c r="AT163" s="304">
        <v>84.56700857062863</v>
      </c>
    </row>
    <row r="164" spans="1:46" x14ac:dyDescent="0.25">
      <c r="A164" s="283" t="s">
        <v>312</v>
      </c>
      <c r="B164" s="283"/>
      <c r="C164" s="283"/>
      <c r="D164" s="283"/>
      <c r="E164" s="283" t="s">
        <v>313</v>
      </c>
      <c r="F164" s="143"/>
      <c r="G164" s="284"/>
      <c r="H164" s="284"/>
      <c r="I164" s="289" t="s">
        <v>859</v>
      </c>
      <c r="J164" s="286"/>
      <c r="K164" s="286"/>
      <c r="L164" s="286"/>
      <c r="M164" s="286"/>
      <c r="N164" s="286"/>
      <c r="O164" s="286"/>
      <c r="P164" s="286"/>
      <c r="Q164" s="286"/>
      <c r="R164" s="286"/>
      <c r="S164" s="286"/>
      <c r="T164" s="286"/>
      <c r="U164" s="286"/>
      <c r="V164" s="286"/>
      <c r="W164" s="286"/>
      <c r="X164" s="286"/>
      <c r="Y164" s="286"/>
      <c r="Z164" s="286"/>
      <c r="AA164" s="286"/>
      <c r="AB164" s="286"/>
      <c r="AC164" s="286"/>
      <c r="AD164" s="286"/>
      <c r="AE164" s="286"/>
      <c r="AF164" s="286"/>
      <c r="AG164" s="286"/>
      <c r="AH164" s="286"/>
      <c r="AI164" s="286"/>
      <c r="AJ164" s="286"/>
      <c r="AK164" s="286"/>
      <c r="AL164" s="286"/>
      <c r="AM164" s="286"/>
      <c r="AN164" s="286"/>
      <c r="AO164" s="286"/>
      <c r="AP164" s="286"/>
      <c r="AQ164" s="286"/>
      <c r="AR164" s="286"/>
      <c r="AS164" s="286"/>
      <c r="AT164" s="286"/>
    </row>
    <row r="165" spans="1:46" x14ac:dyDescent="0.25">
      <c r="A165" s="283" t="s">
        <v>314</v>
      </c>
      <c r="B165" s="283"/>
      <c r="C165" s="283"/>
      <c r="D165" s="283"/>
      <c r="E165" s="283" t="s">
        <v>60</v>
      </c>
      <c r="F165" s="143"/>
      <c r="G165" s="284"/>
      <c r="H165" s="284"/>
      <c r="I165" s="289" t="s">
        <v>860</v>
      </c>
      <c r="J165" s="286"/>
      <c r="K165" s="286"/>
      <c r="L165" s="286"/>
      <c r="M165" s="286"/>
      <c r="N165" s="286"/>
      <c r="O165" s="286"/>
      <c r="P165" s="286"/>
      <c r="Q165" s="286"/>
      <c r="R165" s="286"/>
      <c r="S165" s="286"/>
      <c r="T165" s="286"/>
      <c r="U165" s="286"/>
      <c r="V165" s="286"/>
      <c r="W165" s="286"/>
      <c r="X165" s="286"/>
      <c r="Y165" s="286"/>
      <c r="Z165" s="286"/>
      <c r="AA165" s="286"/>
      <c r="AB165" s="286"/>
      <c r="AC165" s="286"/>
      <c r="AD165" s="286"/>
      <c r="AE165" s="286"/>
      <c r="AF165" s="286"/>
      <c r="AG165" s="286"/>
      <c r="AH165" s="286"/>
      <c r="AI165" s="286"/>
      <c r="AJ165" s="286"/>
      <c r="AK165" s="286"/>
      <c r="AL165" s="286"/>
      <c r="AM165" s="286"/>
      <c r="AN165" s="286"/>
      <c r="AO165" s="286"/>
      <c r="AP165" s="286"/>
      <c r="AQ165" s="286"/>
      <c r="AR165" s="286"/>
      <c r="AS165" s="286"/>
      <c r="AT165" s="286"/>
    </row>
    <row r="166" spans="1:46" x14ac:dyDescent="0.25">
      <c r="A166" s="319" t="s">
        <v>861</v>
      </c>
      <c r="B166" s="283"/>
      <c r="C166" s="283"/>
      <c r="D166" s="283"/>
      <c r="E166" s="283"/>
      <c r="F166" s="143"/>
      <c r="G166" s="284" t="s">
        <v>862</v>
      </c>
      <c r="H166" s="284"/>
      <c r="I166" s="289" t="s">
        <v>863</v>
      </c>
      <c r="J166" s="304"/>
      <c r="K166" s="304"/>
      <c r="L166" s="304"/>
      <c r="M166" s="304"/>
      <c r="N166" s="304"/>
      <c r="O166" s="304">
        <v>761.35001268809606</v>
      </c>
      <c r="P166" s="304">
        <v>779.56245075071968</v>
      </c>
      <c r="Q166" s="304">
        <v>860.31202033876548</v>
      </c>
      <c r="R166" s="304">
        <v>783.3892453067723</v>
      </c>
      <c r="S166" s="304">
        <v>793.34236072100589</v>
      </c>
      <c r="T166" s="304">
        <v>756.36517766147597</v>
      </c>
      <c r="U166" s="304">
        <v>711.12866314164773</v>
      </c>
      <c r="V166" s="304">
        <v>836.99463799764055</v>
      </c>
      <c r="W166" s="304">
        <v>718.08829976290576</v>
      </c>
      <c r="X166" s="304">
        <v>790.70339676128401</v>
      </c>
      <c r="Y166" s="304">
        <v>771.0453004678285</v>
      </c>
      <c r="Z166" s="304">
        <v>855.68304249281323</v>
      </c>
      <c r="AA166" s="304">
        <v>875.45515019738025</v>
      </c>
      <c r="AB166" s="304">
        <v>900.45884105662242</v>
      </c>
      <c r="AC166" s="304">
        <v>817.29789854755541</v>
      </c>
      <c r="AD166" s="304">
        <v>702.58459579216833</v>
      </c>
      <c r="AE166" s="304">
        <v>1002.1960300878645</v>
      </c>
      <c r="AF166" s="304">
        <v>808.70089474869133</v>
      </c>
      <c r="AG166" s="304">
        <v>1003.8572187917902</v>
      </c>
      <c r="AH166" s="304">
        <v>785.53009557026439</v>
      </c>
      <c r="AI166" s="304">
        <v>915.74235636886783</v>
      </c>
      <c r="AJ166" s="304">
        <v>829.03653282182836</v>
      </c>
      <c r="AK166" s="304">
        <v>863.79005130059477</v>
      </c>
      <c r="AL166" s="304">
        <v>1050.3151049694845</v>
      </c>
      <c r="AM166" s="304">
        <v>1026.001232347292</v>
      </c>
      <c r="AN166" s="304">
        <v>909.29729379542357</v>
      </c>
      <c r="AO166" s="304">
        <v>1078.641945159774</v>
      </c>
      <c r="AP166" s="304">
        <v>955.32117496825697</v>
      </c>
      <c r="AQ166" s="304">
        <v>1151.2443597655267</v>
      </c>
      <c r="AR166" s="304">
        <v>983.45911133601862</v>
      </c>
      <c r="AS166" s="304">
        <v>1028.456170757102</v>
      </c>
      <c r="AT166" s="304">
        <v>1102.9289211932658</v>
      </c>
    </row>
    <row r="167" spans="1:46" x14ac:dyDescent="0.25">
      <c r="A167" s="319" t="s">
        <v>864</v>
      </c>
      <c r="B167" s="283"/>
      <c r="C167" s="283"/>
      <c r="D167" s="283"/>
      <c r="E167" s="283"/>
      <c r="F167" s="143"/>
      <c r="G167" s="284" t="s">
        <v>865</v>
      </c>
      <c r="H167" s="284"/>
      <c r="I167" s="289" t="s">
        <v>866</v>
      </c>
      <c r="J167" s="304"/>
      <c r="K167" s="304"/>
      <c r="L167" s="304"/>
      <c r="M167" s="304"/>
      <c r="N167" s="304"/>
      <c r="O167" s="304">
        <v>462.38709336810336</v>
      </c>
      <c r="P167" s="304">
        <v>393.34550436152205</v>
      </c>
      <c r="Q167" s="304">
        <v>446.55608536098805</v>
      </c>
      <c r="R167" s="304">
        <v>557.44665916446502</v>
      </c>
      <c r="S167" s="304">
        <v>523.91667126117773</v>
      </c>
      <c r="T167" s="304">
        <v>495.0506650422098</v>
      </c>
      <c r="U167" s="304">
        <v>519.377125475875</v>
      </c>
      <c r="V167" s="304">
        <v>586.30795688692331</v>
      </c>
      <c r="W167" s="304">
        <v>516.60337162450003</v>
      </c>
      <c r="X167" s="304">
        <v>596.96369277278961</v>
      </c>
      <c r="Y167" s="304">
        <v>529.07526831400253</v>
      </c>
      <c r="Z167" s="304">
        <v>516.28286194663588</v>
      </c>
      <c r="AA167" s="304">
        <v>607.24969272190197</v>
      </c>
      <c r="AB167" s="304">
        <v>605.00825452143886</v>
      </c>
      <c r="AC167" s="304">
        <v>722.33915860969751</v>
      </c>
      <c r="AD167" s="304">
        <v>574.66096822474719</v>
      </c>
      <c r="AE167" s="304">
        <v>736.58567382826834</v>
      </c>
      <c r="AF167" s="304">
        <v>583.71415983351756</v>
      </c>
      <c r="AG167" s="304">
        <v>654.32858347353044</v>
      </c>
      <c r="AH167" s="304">
        <v>587.37445631337664</v>
      </c>
      <c r="AI167" s="304">
        <v>645.09681383676036</v>
      </c>
      <c r="AJ167" s="304">
        <v>621.6795396994462</v>
      </c>
      <c r="AK167" s="304">
        <v>531.63547143442122</v>
      </c>
      <c r="AL167" s="304">
        <v>646.91023119951114</v>
      </c>
      <c r="AM167" s="304">
        <v>701.88672661843441</v>
      </c>
      <c r="AN167" s="304">
        <v>592.87189592623224</v>
      </c>
      <c r="AO167" s="304">
        <v>699.58790820629929</v>
      </c>
      <c r="AP167" s="304">
        <v>577.67558061818136</v>
      </c>
      <c r="AQ167" s="304">
        <v>704.44960415312153</v>
      </c>
      <c r="AR167" s="304">
        <v>556.20092404789875</v>
      </c>
      <c r="AS167" s="304">
        <v>680.50096252626349</v>
      </c>
      <c r="AT167" s="304">
        <v>632.54063829077279</v>
      </c>
    </row>
    <row r="168" spans="1:46" x14ac:dyDescent="0.25">
      <c r="A168" s="319" t="s">
        <v>867</v>
      </c>
      <c r="B168" s="283"/>
      <c r="C168" s="283"/>
      <c r="D168" s="283"/>
      <c r="E168" s="283"/>
      <c r="F168" s="143"/>
      <c r="G168" s="284" t="s">
        <v>868</v>
      </c>
      <c r="H168" s="284"/>
      <c r="I168" s="289" t="s">
        <v>869</v>
      </c>
      <c r="J168" s="304"/>
      <c r="K168" s="304"/>
      <c r="L168" s="304"/>
      <c r="M168" s="304"/>
      <c r="N168" s="304"/>
      <c r="O168" s="304">
        <v>182.61063643075843</v>
      </c>
      <c r="P168" s="304">
        <v>160.913053258741</v>
      </c>
      <c r="Q168" s="304">
        <v>216.38802748064194</v>
      </c>
      <c r="R168" s="304">
        <v>180.15548301037825</v>
      </c>
      <c r="S168" s="304">
        <v>157.96299955147654</v>
      </c>
      <c r="T168" s="304">
        <v>132.12321717794012</v>
      </c>
      <c r="U168" s="304">
        <v>141.59092273088035</v>
      </c>
      <c r="V168" s="304">
        <v>262.69805570619013</v>
      </c>
      <c r="W168" s="304">
        <v>256.04856302094828</v>
      </c>
      <c r="X168" s="304">
        <v>254.48420250631256</v>
      </c>
      <c r="Y168" s="304">
        <v>267.237927532112</v>
      </c>
      <c r="Z168" s="304">
        <v>299.27642646780146</v>
      </c>
      <c r="AA168" s="304">
        <v>290.76380256864149</v>
      </c>
      <c r="AB168" s="304">
        <v>330.73638247992477</v>
      </c>
      <c r="AC168" s="304">
        <v>237.12761225712387</v>
      </c>
      <c r="AD168" s="304">
        <v>276.92163927316523</v>
      </c>
      <c r="AE168" s="304">
        <v>257.0052249436755</v>
      </c>
      <c r="AF168" s="304">
        <v>148.31453531688209</v>
      </c>
      <c r="AG168" s="304">
        <v>201.54270194866368</v>
      </c>
      <c r="AH168" s="304">
        <v>162.21824379146133</v>
      </c>
      <c r="AI168" s="304">
        <v>208.67855911863356</v>
      </c>
      <c r="AJ168" s="304">
        <v>214.05158515597429</v>
      </c>
      <c r="AK168" s="304">
        <v>201.62068440270485</v>
      </c>
      <c r="AL168" s="304">
        <v>238.72702360697269</v>
      </c>
      <c r="AM168" s="304">
        <v>317.99291657187865</v>
      </c>
      <c r="AN168" s="304">
        <v>225.92830086350267</v>
      </c>
      <c r="AO168" s="304">
        <v>278.48650248836987</v>
      </c>
      <c r="AP168" s="304">
        <v>269.32964083072136</v>
      </c>
      <c r="AQ168" s="304">
        <v>329.32160617033497</v>
      </c>
      <c r="AR168" s="304">
        <v>273.78256937271971</v>
      </c>
      <c r="AS168" s="304">
        <v>333.60758281108491</v>
      </c>
      <c r="AT168" s="304">
        <v>306.05501860783573</v>
      </c>
    </row>
    <row r="169" spans="1:46" x14ac:dyDescent="0.25">
      <c r="A169" s="319" t="s">
        <v>870</v>
      </c>
      <c r="B169" s="283"/>
      <c r="C169" s="283"/>
      <c r="D169" s="283"/>
      <c r="E169" s="283"/>
      <c r="F169" s="143"/>
      <c r="G169" s="284" t="s">
        <v>871</v>
      </c>
      <c r="H169" s="284"/>
      <c r="I169" s="289" t="s">
        <v>872</v>
      </c>
      <c r="J169" s="304"/>
      <c r="K169" s="304"/>
      <c r="L169" s="304"/>
      <c r="M169" s="304"/>
      <c r="N169" s="304"/>
      <c r="O169" s="304">
        <v>6.2546986176569366</v>
      </c>
      <c r="P169" s="304">
        <v>6.9583941421418913</v>
      </c>
      <c r="Q169" s="304">
        <v>9.8435070201322432</v>
      </c>
      <c r="R169" s="304">
        <v>10.141872371617943</v>
      </c>
      <c r="S169" s="304">
        <v>9.7649723531504815</v>
      </c>
      <c r="T169" s="304">
        <v>10.562969986452782</v>
      </c>
      <c r="U169" s="304">
        <v>7.8458297106997383</v>
      </c>
      <c r="V169" s="304">
        <v>10.038837661351788</v>
      </c>
      <c r="W169" s="304">
        <v>11.191778974127322</v>
      </c>
      <c r="X169" s="304">
        <v>8.6368718107928988</v>
      </c>
      <c r="Y169" s="304">
        <v>8.9959071531716788</v>
      </c>
      <c r="Z169" s="304">
        <v>10.453211789904648</v>
      </c>
      <c r="AA169" s="304">
        <v>14.354816512892898</v>
      </c>
      <c r="AB169" s="304">
        <v>10.652252244655928</v>
      </c>
      <c r="AC169" s="304">
        <v>12.243938487942195</v>
      </c>
      <c r="AD169" s="304">
        <v>19.785385152246757</v>
      </c>
      <c r="AE169" s="304">
        <v>18.641801247750124</v>
      </c>
      <c r="AF169" s="304">
        <v>15.767864807200977</v>
      </c>
      <c r="AG169" s="304">
        <v>14.184129842798642</v>
      </c>
      <c r="AH169" s="304">
        <v>18.393810640578938</v>
      </c>
      <c r="AI169" s="304">
        <v>17.409135660328261</v>
      </c>
      <c r="AJ169" s="304">
        <v>17.677114613567102</v>
      </c>
      <c r="AK169" s="304">
        <v>18.754167769251683</v>
      </c>
      <c r="AL169" s="304">
        <v>19.625025200380311</v>
      </c>
      <c r="AM169" s="304">
        <v>22.404661588224119</v>
      </c>
      <c r="AN169" s="304">
        <v>22.929087056152085</v>
      </c>
      <c r="AO169" s="304">
        <v>22.126395025394196</v>
      </c>
      <c r="AP169" s="304">
        <v>24.520056303806452</v>
      </c>
      <c r="AQ169" s="304">
        <v>23.286247811835743</v>
      </c>
      <c r="AR169" s="304">
        <v>21.801378252088</v>
      </c>
      <c r="AS169" s="304">
        <v>24.566103226064229</v>
      </c>
      <c r="AT169" s="304">
        <v>25.113924605125703</v>
      </c>
    </row>
    <row r="170" spans="1:46" x14ac:dyDescent="0.25">
      <c r="A170" s="293" t="s">
        <v>315</v>
      </c>
      <c r="B170" s="293"/>
      <c r="C170" s="293"/>
      <c r="D170" s="283"/>
      <c r="E170" s="293" t="s">
        <v>316</v>
      </c>
      <c r="F170" s="283"/>
      <c r="G170" s="292"/>
      <c r="H170" s="292"/>
      <c r="I170" s="289" t="s">
        <v>873</v>
      </c>
      <c r="J170" s="295"/>
      <c r="K170" s="295"/>
      <c r="L170" s="295"/>
      <c r="M170" s="295"/>
      <c r="N170" s="295"/>
      <c r="O170" s="295"/>
      <c r="P170" s="295"/>
      <c r="Q170" s="295"/>
      <c r="R170" s="295"/>
      <c r="S170" s="295"/>
      <c r="T170" s="295"/>
      <c r="U170" s="295"/>
      <c r="V170" s="295"/>
      <c r="W170" s="295"/>
      <c r="X170" s="295"/>
      <c r="Y170" s="295"/>
      <c r="Z170" s="295"/>
      <c r="AA170" s="295"/>
      <c r="AB170" s="295"/>
      <c r="AC170" s="295"/>
      <c r="AD170" s="295"/>
      <c r="AE170" s="295"/>
      <c r="AF170" s="295"/>
      <c r="AG170" s="295"/>
      <c r="AH170" s="295"/>
      <c r="AI170" s="295"/>
      <c r="AJ170" s="295"/>
      <c r="AK170" s="295"/>
      <c r="AL170" s="295"/>
      <c r="AM170" s="295"/>
      <c r="AN170" s="295"/>
      <c r="AO170" s="295"/>
      <c r="AP170" s="295"/>
      <c r="AQ170" s="295"/>
      <c r="AR170" s="295"/>
      <c r="AS170" s="295"/>
      <c r="AT170" s="295"/>
    </row>
    <row r="171" spans="1:46" x14ac:dyDescent="0.25">
      <c r="A171" s="319" t="s">
        <v>874</v>
      </c>
      <c r="B171" s="293"/>
      <c r="C171" s="293"/>
      <c r="D171" s="283"/>
      <c r="E171" s="293"/>
      <c r="F171" s="283"/>
      <c r="G171" s="292" t="s">
        <v>875</v>
      </c>
      <c r="H171" s="292"/>
      <c r="I171" s="289" t="s">
        <v>876</v>
      </c>
      <c r="J171" s="304"/>
      <c r="K171" s="304"/>
      <c r="L171" s="304"/>
      <c r="M171" s="304"/>
      <c r="N171" s="304"/>
      <c r="O171" s="304">
        <v>0</v>
      </c>
      <c r="P171" s="304">
        <v>0</v>
      </c>
      <c r="Q171" s="304">
        <v>0</v>
      </c>
      <c r="R171" s="304">
        <v>0</v>
      </c>
      <c r="S171" s="304">
        <v>0</v>
      </c>
      <c r="T171" s="304">
        <v>0</v>
      </c>
      <c r="U171" s="304">
        <v>0</v>
      </c>
      <c r="V171" s="304">
        <v>0</v>
      </c>
      <c r="W171" s="304">
        <v>0</v>
      </c>
      <c r="X171" s="304">
        <v>0</v>
      </c>
      <c r="Y171" s="304">
        <v>0</v>
      </c>
      <c r="Z171" s="304">
        <v>0</v>
      </c>
      <c r="AA171" s="304">
        <v>0</v>
      </c>
      <c r="AB171" s="304">
        <v>0</v>
      </c>
      <c r="AC171" s="304">
        <v>0</v>
      </c>
      <c r="AD171" s="304">
        <v>0</v>
      </c>
      <c r="AE171" s="304">
        <v>0</v>
      </c>
      <c r="AF171" s="304">
        <v>0</v>
      </c>
      <c r="AG171" s="304">
        <v>0</v>
      </c>
      <c r="AH171" s="304">
        <v>0</v>
      </c>
      <c r="AI171" s="304">
        <v>0</v>
      </c>
      <c r="AJ171" s="304">
        <v>0</v>
      </c>
      <c r="AK171" s="304">
        <v>0</v>
      </c>
      <c r="AL171" s="304">
        <v>0</v>
      </c>
      <c r="AM171" s="304">
        <v>0</v>
      </c>
      <c r="AN171" s="304">
        <v>0</v>
      </c>
      <c r="AO171" s="304">
        <v>0</v>
      </c>
      <c r="AP171" s="304">
        <v>0</v>
      </c>
      <c r="AQ171" s="304">
        <v>0</v>
      </c>
      <c r="AR171" s="304">
        <v>0</v>
      </c>
      <c r="AS171" s="304">
        <v>0</v>
      </c>
      <c r="AT171" s="304">
        <v>0</v>
      </c>
    </row>
    <row r="172" spans="1:46" x14ac:dyDescent="0.25">
      <c r="A172" s="319" t="s">
        <v>877</v>
      </c>
      <c r="B172" s="293"/>
      <c r="C172" s="293"/>
      <c r="D172" s="283"/>
      <c r="E172" s="293"/>
      <c r="F172" s="283"/>
      <c r="G172" s="292" t="s">
        <v>878</v>
      </c>
      <c r="H172" s="292"/>
      <c r="I172" s="289" t="s">
        <v>879</v>
      </c>
      <c r="J172" s="304"/>
      <c r="K172" s="304"/>
      <c r="L172" s="304"/>
      <c r="M172" s="304"/>
      <c r="N172" s="304"/>
      <c r="O172" s="304">
        <v>0</v>
      </c>
      <c r="P172" s="304">
        <v>0</v>
      </c>
      <c r="Q172" s="304">
        <v>0</v>
      </c>
      <c r="R172" s="304">
        <v>0</v>
      </c>
      <c r="S172" s="304">
        <v>0</v>
      </c>
      <c r="T172" s="304">
        <v>0</v>
      </c>
      <c r="U172" s="304">
        <v>0</v>
      </c>
      <c r="V172" s="304">
        <v>0</v>
      </c>
      <c r="W172" s="304">
        <v>0</v>
      </c>
      <c r="X172" s="304">
        <v>0</v>
      </c>
      <c r="Y172" s="304">
        <v>0</v>
      </c>
      <c r="Z172" s="304">
        <v>0</v>
      </c>
      <c r="AA172" s="304">
        <v>0</v>
      </c>
      <c r="AB172" s="304">
        <v>0</v>
      </c>
      <c r="AC172" s="304">
        <v>0</v>
      </c>
      <c r="AD172" s="304">
        <v>0</v>
      </c>
      <c r="AE172" s="304">
        <v>0</v>
      </c>
      <c r="AF172" s="304">
        <v>0</v>
      </c>
      <c r="AG172" s="304">
        <v>0</v>
      </c>
      <c r="AH172" s="304">
        <v>0</v>
      </c>
      <c r="AI172" s="304">
        <v>0</v>
      </c>
      <c r="AJ172" s="304">
        <v>0</v>
      </c>
      <c r="AK172" s="304">
        <v>0</v>
      </c>
      <c r="AL172" s="304">
        <v>0</v>
      </c>
      <c r="AM172" s="304">
        <v>0</v>
      </c>
      <c r="AN172" s="304">
        <v>0</v>
      </c>
      <c r="AO172" s="304">
        <v>0</v>
      </c>
      <c r="AP172" s="304">
        <v>0</v>
      </c>
      <c r="AQ172" s="304">
        <v>0</v>
      </c>
      <c r="AR172" s="304">
        <v>0</v>
      </c>
      <c r="AS172" s="304">
        <v>0</v>
      </c>
      <c r="AT172" s="304">
        <v>0</v>
      </c>
    </row>
    <row r="173" spans="1:46" x14ac:dyDescent="0.25">
      <c r="A173" s="319" t="s">
        <v>880</v>
      </c>
      <c r="B173" s="293"/>
      <c r="C173" s="293"/>
      <c r="D173" s="283"/>
      <c r="E173" s="293"/>
      <c r="F173" s="283"/>
      <c r="G173" s="292" t="s">
        <v>881</v>
      </c>
      <c r="H173" s="292"/>
      <c r="I173" s="289" t="s">
        <v>882</v>
      </c>
      <c r="J173" s="304"/>
      <c r="K173" s="304"/>
      <c r="L173" s="304"/>
      <c r="M173" s="304"/>
      <c r="N173" s="304"/>
      <c r="O173" s="304">
        <v>0</v>
      </c>
      <c r="P173" s="304">
        <v>0</v>
      </c>
      <c r="Q173" s="304">
        <v>0</v>
      </c>
      <c r="R173" s="304">
        <v>0</v>
      </c>
      <c r="S173" s="304">
        <v>0</v>
      </c>
      <c r="T173" s="304">
        <v>0</v>
      </c>
      <c r="U173" s="304">
        <v>0</v>
      </c>
      <c r="V173" s="304">
        <v>0</v>
      </c>
      <c r="W173" s="304">
        <v>0</v>
      </c>
      <c r="X173" s="304">
        <v>0</v>
      </c>
      <c r="Y173" s="304">
        <v>0</v>
      </c>
      <c r="Z173" s="304">
        <v>0</v>
      </c>
      <c r="AA173" s="304">
        <v>0</v>
      </c>
      <c r="AB173" s="304">
        <v>0</v>
      </c>
      <c r="AC173" s="304">
        <v>0</v>
      </c>
      <c r="AD173" s="304">
        <v>0</v>
      </c>
      <c r="AE173" s="304">
        <v>0</v>
      </c>
      <c r="AF173" s="304">
        <v>0</v>
      </c>
      <c r="AG173" s="304">
        <v>0</v>
      </c>
      <c r="AH173" s="304">
        <v>0</v>
      </c>
      <c r="AI173" s="304">
        <v>0</v>
      </c>
      <c r="AJ173" s="304">
        <v>0</v>
      </c>
      <c r="AK173" s="304">
        <v>0</v>
      </c>
      <c r="AL173" s="304">
        <v>0</v>
      </c>
      <c r="AM173" s="304">
        <v>0</v>
      </c>
      <c r="AN173" s="304">
        <v>0</v>
      </c>
      <c r="AO173" s="304">
        <v>0</v>
      </c>
      <c r="AP173" s="304">
        <v>0</v>
      </c>
      <c r="AQ173" s="304">
        <v>0</v>
      </c>
      <c r="AR173" s="304">
        <v>0</v>
      </c>
      <c r="AS173" s="304">
        <v>0</v>
      </c>
      <c r="AT173" s="304">
        <v>0</v>
      </c>
    </row>
    <row r="174" spans="1:46" x14ac:dyDescent="0.25">
      <c r="A174" s="293" t="s">
        <v>317</v>
      </c>
      <c r="B174" s="293"/>
      <c r="C174" s="293"/>
      <c r="D174" s="293"/>
      <c r="E174" s="293" t="s">
        <v>318</v>
      </c>
      <c r="F174" s="283"/>
      <c r="G174" s="292"/>
      <c r="H174" s="292"/>
      <c r="I174" s="289" t="s">
        <v>883</v>
      </c>
      <c r="J174" s="295"/>
      <c r="K174" s="295"/>
      <c r="L174" s="295"/>
      <c r="M174" s="295"/>
      <c r="N174" s="295"/>
      <c r="O174" s="295"/>
      <c r="P174" s="295"/>
      <c r="Q174" s="295"/>
      <c r="R174" s="295"/>
      <c r="S174" s="295"/>
      <c r="T174" s="295"/>
      <c r="U174" s="295"/>
      <c r="V174" s="295"/>
      <c r="W174" s="295"/>
      <c r="X174" s="295"/>
      <c r="Y174" s="295"/>
      <c r="Z174" s="295"/>
      <c r="AA174" s="295"/>
      <c r="AB174" s="295"/>
      <c r="AC174" s="295"/>
      <c r="AD174" s="295"/>
      <c r="AE174" s="295"/>
      <c r="AF174" s="295"/>
      <c r="AG174" s="295"/>
      <c r="AH174" s="295"/>
      <c r="AI174" s="295"/>
      <c r="AJ174" s="295"/>
      <c r="AK174" s="295"/>
      <c r="AL174" s="295"/>
      <c r="AM174" s="295"/>
      <c r="AN174" s="295"/>
      <c r="AO174" s="295"/>
      <c r="AP174" s="295"/>
      <c r="AQ174" s="295"/>
      <c r="AR174" s="295"/>
      <c r="AS174" s="295"/>
      <c r="AT174" s="295"/>
    </row>
    <row r="175" spans="1:46" x14ac:dyDescent="0.25">
      <c r="A175" s="319" t="s">
        <v>884</v>
      </c>
      <c r="B175" s="293"/>
      <c r="C175" s="293"/>
      <c r="D175" s="293"/>
      <c r="E175" s="293"/>
      <c r="F175" s="283"/>
      <c r="G175" s="292" t="s">
        <v>885</v>
      </c>
      <c r="H175" s="292"/>
      <c r="I175" s="289" t="s">
        <v>886</v>
      </c>
      <c r="J175" s="304"/>
      <c r="K175" s="304"/>
      <c r="L175" s="304"/>
      <c r="M175" s="304"/>
      <c r="N175" s="304"/>
      <c r="O175" s="304">
        <v>68.678429740745543</v>
      </c>
      <c r="P175" s="304">
        <v>81.460745915859391</v>
      </c>
      <c r="Q175" s="304">
        <v>73.451481705786392</v>
      </c>
      <c r="R175" s="304">
        <v>65.167262760407368</v>
      </c>
      <c r="S175" s="304">
        <v>61.214191709901833</v>
      </c>
      <c r="T175" s="304">
        <v>56.939113142190521</v>
      </c>
      <c r="U175" s="304">
        <v>62.41277739219791</v>
      </c>
      <c r="V175" s="304">
        <v>92.15799002283795</v>
      </c>
      <c r="W175" s="304">
        <v>83.113416534896572</v>
      </c>
      <c r="X175" s="304">
        <v>124.76814955352638</v>
      </c>
      <c r="Y175" s="304">
        <v>106.46100562594124</v>
      </c>
      <c r="Z175" s="304">
        <v>156.4275061777245</v>
      </c>
      <c r="AA175" s="304">
        <v>115.02700690123598</v>
      </c>
      <c r="AB175" s="304">
        <v>160.28873465312009</v>
      </c>
      <c r="AC175" s="304">
        <v>146.38456517322564</v>
      </c>
      <c r="AD175" s="304">
        <v>120.63791739145982</v>
      </c>
      <c r="AE175" s="304">
        <v>127.31734354095484</v>
      </c>
      <c r="AF175" s="304">
        <v>141.09346906479621</v>
      </c>
      <c r="AG175" s="304">
        <v>127.56097374861045</v>
      </c>
      <c r="AH175" s="304">
        <v>157.47030617348855</v>
      </c>
      <c r="AI175" s="304">
        <v>165.90598440881527</v>
      </c>
      <c r="AJ175" s="304">
        <v>150.37226349163126</v>
      </c>
      <c r="AK175" s="304">
        <v>128.93579892986187</v>
      </c>
      <c r="AL175" s="304">
        <v>155.67898162582247</v>
      </c>
      <c r="AM175" s="304">
        <v>142.40178201474907</v>
      </c>
      <c r="AN175" s="304">
        <v>173.95089600217349</v>
      </c>
      <c r="AO175" s="304">
        <v>164.51176866572968</v>
      </c>
      <c r="AP175" s="304">
        <v>162.53376879687116</v>
      </c>
      <c r="AQ175" s="304">
        <v>178.62971106637568</v>
      </c>
      <c r="AR175" s="304">
        <v>103.95161674042025</v>
      </c>
      <c r="AS175" s="304">
        <v>124.0990066532388</v>
      </c>
      <c r="AT175" s="304">
        <v>184.64496806213253</v>
      </c>
    </row>
    <row r="176" spans="1:46" x14ac:dyDescent="0.25">
      <c r="A176" s="319" t="s">
        <v>887</v>
      </c>
      <c r="B176" s="293"/>
      <c r="C176" s="293"/>
      <c r="D176" s="293"/>
      <c r="E176" s="293"/>
      <c r="F176" s="283"/>
      <c r="G176" s="292" t="s">
        <v>888</v>
      </c>
      <c r="H176" s="292"/>
      <c r="I176" s="289" t="s">
        <v>889</v>
      </c>
      <c r="J176" s="304"/>
      <c r="K176" s="304"/>
      <c r="L176" s="304"/>
      <c r="M176" s="304"/>
      <c r="N176" s="304"/>
      <c r="O176" s="304">
        <v>1010.0425005401315</v>
      </c>
      <c r="P176" s="304">
        <v>870.73160022038996</v>
      </c>
      <c r="Q176" s="304">
        <v>946.70834553249767</v>
      </c>
      <c r="R176" s="304">
        <v>835.37266268841483</v>
      </c>
      <c r="S176" s="304">
        <v>834.84050625140571</v>
      </c>
      <c r="T176" s="304">
        <v>510.36560065073701</v>
      </c>
      <c r="U176" s="304">
        <v>1479.5159309797239</v>
      </c>
      <c r="V176" s="304">
        <v>1798.6777479559933</v>
      </c>
      <c r="W176" s="304">
        <v>1293.2564814398331</v>
      </c>
      <c r="X176" s="304">
        <v>988.25438749408136</v>
      </c>
      <c r="Y176" s="304">
        <v>1535.5624254552024</v>
      </c>
      <c r="Z176" s="304">
        <v>2089.9089376690195</v>
      </c>
      <c r="AA176" s="304">
        <v>1305.4757190309219</v>
      </c>
      <c r="AB176" s="304">
        <v>2270.1259015984597</v>
      </c>
      <c r="AC176" s="304">
        <v>1527.4110886906283</v>
      </c>
      <c r="AD176" s="304">
        <v>1173.5358676403587</v>
      </c>
      <c r="AE176" s="304">
        <v>1700.5213442688628</v>
      </c>
      <c r="AF176" s="304">
        <v>1835.1651507113384</v>
      </c>
      <c r="AG176" s="304">
        <v>1637.9584531475591</v>
      </c>
      <c r="AH176" s="304">
        <v>2086.5255893115786</v>
      </c>
      <c r="AI176" s="304">
        <v>2150.6304545297894</v>
      </c>
      <c r="AJ176" s="304">
        <v>2368.5244943267653</v>
      </c>
      <c r="AK176" s="304">
        <v>1111.4397454591158</v>
      </c>
      <c r="AL176" s="304">
        <v>2821.9741708703368</v>
      </c>
      <c r="AM176" s="304">
        <v>1331.5295403263669</v>
      </c>
      <c r="AN176" s="304">
        <v>2192.5695431829699</v>
      </c>
      <c r="AO176" s="304">
        <v>2115.1237390078177</v>
      </c>
      <c r="AP176" s="304">
        <v>1945.5830751123663</v>
      </c>
      <c r="AQ176" s="304">
        <v>2982.3359804219558</v>
      </c>
      <c r="AR176" s="304">
        <v>1816.0251850984032</v>
      </c>
      <c r="AS176" s="304">
        <v>2473.5750843652677</v>
      </c>
      <c r="AT176" s="304">
        <v>2474.5681494707733</v>
      </c>
    </row>
    <row r="177" spans="1:46" x14ac:dyDescent="0.25">
      <c r="A177" s="319" t="s">
        <v>890</v>
      </c>
      <c r="B177" s="293"/>
      <c r="C177" s="293"/>
      <c r="D177" s="293"/>
      <c r="E177" s="293"/>
      <c r="F177" s="293"/>
      <c r="G177" s="292" t="s">
        <v>891</v>
      </c>
      <c r="H177" s="292"/>
      <c r="I177" s="289" t="s">
        <v>892</v>
      </c>
      <c r="J177" s="320"/>
      <c r="K177" s="320"/>
      <c r="L177" s="320"/>
      <c r="M177" s="320"/>
      <c r="N177" s="320"/>
      <c r="O177" s="304">
        <v>90.658963854673928</v>
      </c>
      <c r="P177" s="304">
        <v>85.15884282706503</v>
      </c>
      <c r="Q177" s="304">
        <v>80.924921026942286</v>
      </c>
      <c r="R177" s="304">
        <v>73.318368486619221</v>
      </c>
      <c r="S177" s="304">
        <v>68.956026636088879</v>
      </c>
      <c r="T177" s="304">
        <v>74.085467058804056</v>
      </c>
      <c r="U177" s="304">
        <v>80.944184291004944</v>
      </c>
      <c r="V177" s="304">
        <v>67.753696286786507</v>
      </c>
      <c r="W177" s="304">
        <v>68.883852238725979</v>
      </c>
      <c r="X177" s="304">
        <v>59.411369139755756</v>
      </c>
      <c r="Y177" s="304">
        <v>56.854582520374969</v>
      </c>
      <c r="Z177" s="304">
        <v>50.5256640452466</v>
      </c>
      <c r="AA177" s="304">
        <v>143.71114221005129</v>
      </c>
      <c r="AB177" s="304">
        <v>81.99583025806696</v>
      </c>
      <c r="AC177" s="304">
        <v>56.558359176361556</v>
      </c>
      <c r="AD177" s="304">
        <v>58.309418769141409</v>
      </c>
      <c r="AE177" s="304">
        <v>51.392264686608371</v>
      </c>
      <c r="AF177" s="304">
        <v>53.550478725940025</v>
      </c>
      <c r="AG177" s="304">
        <v>61.027882751542052</v>
      </c>
      <c r="AH177" s="304">
        <v>34.590071136567154</v>
      </c>
      <c r="AI177" s="304">
        <v>37.068809473804293</v>
      </c>
      <c r="AJ177" s="304">
        <v>36.923620893105955</v>
      </c>
      <c r="AK177" s="304">
        <v>30.130535730529139</v>
      </c>
      <c r="AL177" s="304">
        <v>27.711931609361915</v>
      </c>
      <c r="AM177" s="304">
        <v>40.396849398307381</v>
      </c>
      <c r="AN177" s="304">
        <v>27.259691136951165</v>
      </c>
      <c r="AO177" s="304">
        <v>30.719636730002424</v>
      </c>
      <c r="AP177" s="304">
        <v>22.224597577083458</v>
      </c>
      <c r="AQ177" s="304">
        <v>30.640613018553154</v>
      </c>
      <c r="AR177" s="304">
        <v>20.669300375502541</v>
      </c>
      <c r="AS177" s="304">
        <v>31.837626468742773</v>
      </c>
      <c r="AT177" s="304">
        <v>27.925601991558331</v>
      </c>
    </row>
    <row r="178" spans="1:46" ht="17.25" customHeight="1" x14ac:dyDescent="0.25">
      <c r="A178" s="364"/>
      <c r="B178" s="283"/>
      <c r="C178" s="283"/>
      <c r="D178" s="283"/>
      <c r="E178" s="283"/>
      <c r="F178" s="143"/>
      <c r="G178" s="143"/>
      <c r="H178" s="143"/>
      <c r="I178" s="289"/>
      <c r="J178" s="140"/>
      <c r="K178" s="140"/>
      <c r="L178" s="140"/>
      <c r="M178" s="140"/>
      <c r="N178" s="140"/>
      <c r="O178" s="474"/>
      <c r="P178" s="474"/>
      <c r="Q178" s="474"/>
      <c r="R178" s="474"/>
      <c r="S178" s="474"/>
      <c r="T178" s="474"/>
      <c r="U178" s="474"/>
      <c r="V178" s="474"/>
      <c r="W178" s="474"/>
      <c r="X178" s="474"/>
      <c r="Y178" s="474"/>
      <c r="Z178" s="474"/>
      <c r="AA178" s="474"/>
      <c r="AB178" s="474"/>
      <c r="AC178" s="474"/>
      <c r="AD178" s="474"/>
      <c r="AE178" s="474"/>
      <c r="AF178" s="474"/>
      <c r="AG178" s="474"/>
      <c r="AH178" s="474"/>
      <c r="AI178" s="474"/>
      <c r="AJ178" s="474"/>
      <c r="AK178" s="474"/>
      <c r="AL178" s="474"/>
      <c r="AM178" s="474"/>
      <c r="AN178" s="474"/>
      <c r="AO178" s="474"/>
      <c r="AP178" s="474"/>
      <c r="AQ178" s="474"/>
      <c r="AR178" s="474"/>
      <c r="AS178" s="474"/>
      <c r="AT178" s="474"/>
    </row>
    <row r="179" spans="1:46" x14ac:dyDescent="0.25">
      <c r="A179" s="331" t="s">
        <v>414</v>
      </c>
      <c r="B179" s="288"/>
      <c r="C179" s="288"/>
      <c r="D179" s="288" t="s">
        <v>338</v>
      </c>
      <c r="E179" s="288"/>
      <c r="F179" s="288"/>
      <c r="G179" s="287"/>
      <c r="H179" s="287"/>
      <c r="I179" s="289"/>
      <c r="J179" s="290"/>
      <c r="K179" s="290"/>
      <c r="L179" s="290"/>
      <c r="M179" s="290"/>
      <c r="N179" s="290"/>
      <c r="O179" s="290">
        <v>1.2179414749950678E-14</v>
      </c>
      <c r="P179" s="290">
        <v>1.2422879827852083E-14</v>
      </c>
      <c r="Q179" s="290">
        <v>1.2422879827852083E-14</v>
      </c>
      <c r="R179" s="290">
        <v>1.5222822826347339E-14</v>
      </c>
      <c r="S179" s="290">
        <v>1.0736232085863061E-14</v>
      </c>
      <c r="T179" s="290">
        <v>1.6456462547137755E-14</v>
      </c>
      <c r="U179" s="290">
        <v>2.9681511085957186E-14</v>
      </c>
      <c r="V179" s="290">
        <v>1.1101548779433382E-14</v>
      </c>
      <c r="W179" s="290">
        <v>4.6365326196323E-15</v>
      </c>
      <c r="X179" s="290">
        <v>4.1153750663582675E-14</v>
      </c>
      <c r="Y179" s="290">
        <v>5.5889417754210941E-14</v>
      </c>
      <c r="Z179" s="290">
        <v>3.9761942155406479E-15</v>
      </c>
      <c r="AA179" s="290">
        <v>7.2569529415237514E-14</v>
      </c>
      <c r="AB179" s="290">
        <v>7.2849938641925498E-15</v>
      </c>
      <c r="AC179" s="290">
        <v>5.0692142381284466E-14</v>
      </c>
      <c r="AD179" s="290">
        <v>9.1284016044300636E-14</v>
      </c>
      <c r="AE179" s="290">
        <v>1.4000453216562247E-15</v>
      </c>
      <c r="AF179" s="290">
        <v>1.3547034459938392E-14</v>
      </c>
      <c r="AG179" s="290">
        <v>3.2942757299525682E-14</v>
      </c>
      <c r="AH179" s="290">
        <v>3.3253011448940398E-14</v>
      </c>
      <c r="AI179" s="290">
        <v>2.9368091594719499E-14</v>
      </c>
      <c r="AJ179" s="290">
        <v>8.8320118797620206E-15</v>
      </c>
      <c r="AK179" s="290">
        <v>4.3811539982739344E-14</v>
      </c>
      <c r="AL179" s="290">
        <v>7.1889267313459652E-15</v>
      </c>
      <c r="AM179" s="290">
        <v>1.7599435861383737E-14</v>
      </c>
      <c r="AN179" s="290">
        <v>1.4768142665516264E-14</v>
      </c>
      <c r="AO179" s="290">
        <v>1.8699212870552546E-14</v>
      </c>
      <c r="AP179" s="290">
        <v>3.1697267379134591E-14</v>
      </c>
      <c r="AQ179" s="290">
        <v>1.0123144794191375E-14</v>
      </c>
      <c r="AR179" s="290">
        <v>1.998873423195654E-14</v>
      </c>
      <c r="AS179" s="290">
        <v>2.695642957374897E-14</v>
      </c>
      <c r="AT179" s="290">
        <v>4.2003475720281077E-14</v>
      </c>
    </row>
    <row r="180" spans="1:46" x14ac:dyDescent="0.25">
      <c r="A180" s="283"/>
      <c r="B180" s="283"/>
      <c r="C180" s="283"/>
      <c r="D180" s="283"/>
      <c r="E180" s="283"/>
      <c r="F180" s="283"/>
      <c r="G180" s="284"/>
      <c r="H180" s="284"/>
      <c r="I180" s="289"/>
      <c r="J180" s="286"/>
      <c r="K180" s="286"/>
      <c r="L180" s="286"/>
      <c r="M180" s="286"/>
      <c r="N180" s="286"/>
      <c r="O180" s="286"/>
      <c r="P180" s="286"/>
      <c r="Q180" s="286"/>
      <c r="R180" s="286"/>
      <c r="S180" s="286"/>
      <c r="T180" s="286"/>
      <c r="U180" s="286"/>
      <c r="V180" s="286"/>
      <c r="W180" s="286"/>
      <c r="X180" s="286"/>
      <c r="Y180" s="286"/>
      <c r="Z180" s="286"/>
      <c r="AA180" s="286"/>
      <c r="AB180" s="286"/>
      <c r="AC180" s="286"/>
      <c r="AD180" s="286"/>
      <c r="AE180" s="286"/>
      <c r="AF180" s="286"/>
      <c r="AG180" s="286"/>
      <c r="AH180" s="286"/>
      <c r="AI180" s="286"/>
      <c r="AJ180" s="286"/>
      <c r="AK180" s="286"/>
      <c r="AL180" s="286"/>
      <c r="AM180" s="286"/>
      <c r="AN180" s="286"/>
      <c r="AO180" s="286"/>
      <c r="AP180" s="286"/>
      <c r="AQ180" s="286"/>
      <c r="AR180" s="286"/>
      <c r="AS180" s="286"/>
      <c r="AT180" s="286"/>
    </row>
    <row r="181" spans="1:46" x14ac:dyDescent="0.25">
      <c r="A181" s="331" t="s">
        <v>415</v>
      </c>
      <c r="B181" s="288"/>
      <c r="C181" s="288"/>
      <c r="D181" s="288" t="s">
        <v>68</v>
      </c>
      <c r="E181" s="288"/>
      <c r="F181" s="288"/>
      <c r="G181" s="287"/>
      <c r="H181" s="287"/>
      <c r="I181" s="289"/>
      <c r="J181" s="290"/>
      <c r="K181" s="290"/>
      <c r="L181" s="290"/>
      <c r="M181" s="290"/>
      <c r="N181" s="290"/>
      <c r="O181" s="290"/>
      <c r="P181" s="290"/>
      <c r="Q181" s="290"/>
      <c r="R181" s="290"/>
      <c r="S181" s="290"/>
      <c r="T181" s="290"/>
      <c r="U181" s="290"/>
      <c r="V181" s="290"/>
      <c r="W181" s="290"/>
      <c r="X181" s="290"/>
      <c r="Y181" s="290"/>
      <c r="Z181" s="290"/>
      <c r="AA181" s="290"/>
      <c r="AB181" s="290"/>
      <c r="AC181" s="290"/>
      <c r="AD181" s="290"/>
      <c r="AE181" s="290"/>
      <c r="AF181" s="290"/>
      <c r="AG181" s="290"/>
      <c r="AH181" s="290"/>
      <c r="AI181" s="290"/>
      <c r="AJ181" s="290"/>
      <c r="AK181" s="290"/>
      <c r="AL181" s="290"/>
      <c r="AM181" s="290"/>
      <c r="AN181" s="290"/>
      <c r="AO181" s="290"/>
      <c r="AP181" s="290"/>
      <c r="AQ181" s="290"/>
      <c r="AR181" s="290"/>
      <c r="AS181" s="290"/>
      <c r="AT181" s="290"/>
    </row>
    <row r="182" spans="1:46" x14ac:dyDescent="0.25">
      <c r="A182" s="283"/>
      <c r="B182" s="283"/>
      <c r="C182" s="283"/>
      <c r="D182" s="283"/>
      <c r="E182" s="283"/>
      <c r="F182" s="283"/>
      <c r="G182" s="284"/>
      <c r="H182" s="284"/>
      <c r="I182" s="289"/>
      <c r="J182" s="286"/>
      <c r="K182" s="286"/>
      <c r="L182" s="286"/>
      <c r="M182" s="286"/>
      <c r="N182" s="286"/>
      <c r="O182" s="286"/>
      <c r="P182" s="286"/>
      <c r="Q182" s="286"/>
      <c r="R182" s="286"/>
      <c r="S182" s="286"/>
      <c r="T182" s="286"/>
      <c r="U182" s="286"/>
      <c r="V182" s="286"/>
      <c r="W182" s="286"/>
      <c r="X182" s="286"/>
      <c r="Y182" s="286"/>
      <c r="Z182" s="286"/>
      <c r="AA182" s="286"/>
      <c r="AB182" s="286"/>
      <c r="AC182" s="286"/>
      <c r="AD182" s="286"/>
      <c r="AE182" s="286"/>
      <c r="AF182" s="286"/>
      <c r="AG182" s="286"/>
      <c r="AH182" s="286"/>
      <c r="AI182" s="286"/>
      <c r="AJ182" s="286"/>
      <c r="AK182" s="286"/>
      <c r="AL182" s="286"/>
      <c r="AM182" s="286"/>
      <c r="AN182" s="286"/>
      <c r="AO182" s="286"/>
      <c r="AP182" s="286"/>
      <c r="AQ182" s="286"/>
      <c r="AR182" s="286"/>
      <c r="AS182" s="286"/>
      <c r="AT182" s="286"/>
    </row>
    <row r="183" spans="1:46" x14ac:dyDescent="0.25">
      <c r="A183" s="288" t="s">
        <v>267</v>
      </c>
      <c r="B183" s="288"/>
      <c r="C183" s="288"/>
      <c r="D183" s="288" t="s">
        <v>340</v>
      </c>
      <c r="E183" s="287"/>
      <c r="F183" s="334"/>
      <c r="G183" s="334"/>
      <c r="H183" s="334"/>
      <c r="I183" s="305" t="s">
        <v>893</v>
      </c>
      <c r="J183" s="290">
        <f t="shared" ref="J183:AP183" si="25">SUM(J185:J204)</f>
        <v>0</v>
      </c>
      <c r="K183" s="290">
        <f t="shared" si="25"/>
        <v>0</v>
      </c>
      <c r="L183" s="290">
        <f t="shared" si="25"/>
        <v>0</v>
      </c>
      <c r="M183" s="290">
        <f t="shared" si="25"/>
        <v>0</v>
      </c>
      <c r="N183" s="290">
        <f t="shared" si="25"/>
        <v>0</v>
      </c>
      <c r="O183" s="290">
        <f t="shared" si="25"/>
        <v>5.2655200000005502</v>
      </c>
      <c r="P183" s="290">
        <f t="shared" si="25"/>
        <v>4.6366180342861387</v>
      </c>
      <c r="Q183" s="290">
        <f t="shared" si="25"/>
        <v>3.7093828571434146</v>
      </c>
      <c r="R183" s="290">
        <f t="shared" si="25"/>
        <v>3.2269700914291541</v>
      </c>
      <c r="S183" s="290">
        <f t="shared" si="25"/>
        <v>2.7607528000010442</v>
      </c>
      <c r="T183" s="290">
        <f t="shared" si="25"/>
        <v>3.0087250514293862</v>
      </c>
      <c r="U183" s="290">
        <f t="shared" si="25"/>
        <v>43.6819314285719</v>
      </c>
      <c r="V183" s="290">
        <f t="shared" si="25"/>
        <v>2.6621028571431768</v>
      </c>
      <c r="W183" s="290">
        <f t="shared" si="25"/>
        <v>2.5957300571432236</v>
      </c>
      <c r="X183" s="290">
        <f t="shared" si="25"/>
        <v>2.5649460571433607</v>
      </c>
      <c r="Y183" s="290">
        <f t="shared" si="25"/>
        <v>2.1387421714291013</v>
      </c>
      <c r="Z183" s="290">
        <f t="shared" si="25"/>
        <v>1.7331451428579634</v>
      </c>
      <c r="AA183" s="290">
        <f t="shared" si="25"/>
        <v>1.5214902857149313</v>
      </c>
      <c r="AB183" s="290">
        <f t="shared" si="25"/>
        <v>2.677925714285899</v>
      </c>
      <c r="AC183" s="290">
        <f t="shared" si="25"/>
        <v>2.508331428572395</v>
      </c>
      <c r="AD183" s="290">
        <f t="shared" si="25"/>
        <v>2.9078102857144712</v>
      </c>
      <c r="AE183" s="290">
        <f t="shared" si="25"/>
        <v>3.3296491428575994</v>
      </c>
      <c r="AF183" s="290">
        <f t="shared" si="25"/>
        <v>2.5798566857144971</v>
      </c>
      <c r="AG183" s="290">
        <f t="shared" si="25"/>
        <v>2.7735235946881374E-13</v>
      </c>
      <c r="AH183" s="290">
        <f t="shared" si="25"/>
        <v>2.0156864000007055</v>
      </c>
      <c r="AI183" s="290">
        <f t="shared" si="25"/>
        <v>2.9483227428574654</v>
      </c>
      <c r="AJ183" s="290">
        <f t="shared" si="25"/>
        <v>4.8511320000008364</v>
      </c>
      <c r="AK183" s="290">
        <f t="shared" si="25"/>
        <v>2.7117643428575389</v>
      </c>
      <c r="AL183" s="290">
        <f t="shared" si="25"/>
        <v>2.1834072000004441</v>
      </c>
      <c r="AM183" s="290">
        <f t="shared" si="25"/>
        <v>2.5498925028575372</v>
      </c>
      <c r="AN183" s="290">
        <f t="shared" si="25"/>
        <v>2.5360566400003859</v>
      </c>
      <c r="AO183" s="290">
        <f t="shared" si="25"/>
        <v>2.519679314286142</v>
      </c>
      <c r="AP183" s="290">
        <f t="shared" si="25"/>
        <v>2.6061746285717917</v>
      </c>
      <c r="AQ183" s="290">
        <f t="shared" ref="AQ183:AS183" si="26">SUM(AQ185:AQ204)</f>
        <v>2.3890924571433794</v>
      </c>
      <c r="AR183" s="290">
        <f t="shared" si="26"/>
        <v>2.497953714285853</v>
      </c>
      <c r="AS183" s="290">
        <f t="shared" si="26"/>
        <v>2.4373781714291423</v>
      </c>
      <c r="AT183" s="290">
        <f t="shared" ref="AT183" si="27">SUM(AT185:AT204)</f>
        <v>2.4883374285718851</v>
      </c>
    </row>
    <row r="184" spans="1:46" x14ac:dyDescent="0.25">
      <c r="A184" s="293" t="s">
        <v>268</v>
      </c>
      <c r="B184" s="293"/>
      <c r="C184" s="293"/>
      <c r="D184" s="283"/>
      <c r="E184" s="143" t="s">
        <v>273</v>
      </c>
      <c r="F184" s="143"/>
      <c r="G184" s="143"/>
      <c r="H184" s="143"/>
      <c r="I184" s="305" t="s">
        <v>894</v>
      </c>
      <c r="J184" s="295"/>
      <c r="K184" s="295"/>
      <c r="L184" s="295"/>
      <c r="M184" s="295"/>
      <c r="N184" s="295"/>
      <c r="O184" s="295"/>
      <c r="P184" s="295"/>
      <c r="Q184" s="295"/>
      <c r="R184" s="295"/>
      <c r="S184" s="295"/>
      <c r="T184" s="295"/>
      <c r="U184" s="295"/>
      <c r="V184" s="295"/>
      <c r="W184" s="295"/>
      <c r="X184" s="295"/>
      <c r="Y184" s="295"/>
      <c r="Z184" s="295"/>
      <c r="AA184" s="295"/>
      <c r="AB184" s="295"/>
      <c r="AC184" s="295"/>
      <c r="AD184" s="295"/>
      <c r="AE184" s="295"/>
      <c r="AF184" s="295"/>
      <c r="AG184" s="295"/>
      <c r="AH184" s="295"/>
      <c r="AI184" s="295"/>
      <c r="AJ184" s="295"/>
      <c r="AK184" s="295"/>
      <c r="AL184" s="295"/>
      <c r="AM184" s="295"/>
      <c r="AN184" s="295"/>
      <c r="AO184" s="295"/>
      <c r="AP184" s="295"/>
      <c r="AQ184" s="295"/>
      <c r="AR184" s="295"/>
      <c r="AS184" s="295"/>
      <c r="AT184" s="295"/>
    </row>
    <row r="185" spans="1:46" x14ac:dyDescent="0.25">
      <c r="A185" s="283" t="s">
        <v>341</v>
      </c>
      <c r="B185" s="283"/>
      <c r="C185" s="283"/>
      <c r="D185" s="119"/>
      <c r="E185" s="283"/>
      <c r="F185" s="335" t="s">
        <v>269</v>
      </c>
      <c r="G185" s="143"/>
      <c r="H185" s="143"/>
      <c r="I185" s="305" t="s">
        <v>895</v>
      </c>
      <c r="J185" s="304"/>
      <c r="K185" s="304"/>
      <c r="L185" s="304"/>
      <c r="M185" s="304"/>
      <c r="N185" s="304"/>
      <c r="O185" s="304">
        <v>6.1281922373991521E-14</v>
      </c>
      <c r="P185" s="304">
        <v>1.0555015385838491E-13</v>
      </c>
      <c r="Q185" s="304">
        <v>1.1532952237018276E-13</v>
      </c>
      <c r="R185" s="304">
        <v>5.4911831674136859E-14</v>
      </c>
      <c r="S185" s="304">
        <v>6.0527230485469825E-14</v>
      </c>
      <c r="T185" s="304">
        <v>3.3644110381590044E-14</v>
      </c>
      <c r="U185" s="304">
        <v>1.0945419196115851E-13</v>
      </c>
      <c r="V185" s="304">
        <v>7.1426719178089195E-14</v>
      </c>
      <c r="W185" s="304">
        <v>4.4164899328141555E-14</v>
      </c>
      <c r="X185" s="304">
        <v>7.2292721240794158E-14</v>
      </c>
      <c r="Y185" s="304">
        <v>7.9870715504595505E-14</v>
      </c>
      <c r="Z185" s="304">
        <v>2.6783256832242668E-14</v>
      </c>
      <c r="AA185" s="304">
        <v>6.5490236501165279E-14</v>
      </c>
      <c r="AB185" s="304">
        <v>2.4115151246634618E-14</v>
      </c>
      <c r="AC185" s="304">
        <v>2.971724059506985E-14</v>
      </c>
      <c r="AD185" s="304">
        <v>3.7628310823843795E-14</v>
      </c>
      <c r="AE185" s="304">
        <v>1.8200448164226634E-14</v>
      </c>
      <c r="AF185" s="304">
        <v>2.6923634005192421E-14</v>
      </c>
      <c r="AG185" s="304">
        <v>1.197144928102141E-13</v>
      </c>
      <c r="AH185" s="304">
        <v>6.2301816918348761E-14</v>
      </c>
      <c r="AI185" s="304">
        <v>7.4658697382812042E-14</v>
      </c>
      <c r="AJ185" s="304">
        <v>2.4437232170201591E-14</v>
      </c>
      <c r="AK185" s="304">
        <v>5.0744874778883746E-14</v>
      </c>
      <c r="AL185" s="304">
        <v>9.3872519016541886E-14</v>
      </c>
      <c r="AM185" s="304">
        <v>1.2176188276735266E-14</v>
      </c>
      <c r="AN185" s="304">
        <v>3.697468762664735E-14</v>
      </c>
      <c r="AO185" s="304">
        <v>7.2010469051101032E-15</v>
      </c>
      <c r="AP185" s="304">
        <v>1.2257103187619842E-14</v>
      </c>
      <c r="AQ185" s="304">
        <v>1.5938474944788657E-13</v>
      </c>
      <c r="AR185" s="304">
        <v>3.4246523965049026E-14</v>
      </c>
      <c r="AS185" s="304">
        <v>6.9634860094856445E-14</v>
      </c>
      <c r="AT185" s="304">
        <v>3.2209721361650211E-14</v>
      </c>
    </row>
    <row r="186" spans="1:46" x14ac:dyDescent="0.25">
      <c r="A186" s="293" t="s">
        <v>270</v>
      </c>
      <c r="B186" s="293"/>
      <c r="C186" s="293"/>
      <c r="D186" s="143"/>
      <c r="E186" s="283"/>
      <c r="F186" s="143" t="s">
        <v>274</v>
      </c>
      <c r="G186" s="143"/>
      <c r="H186" s="143"/>
      <c r="I186" s="305" t="s">
        <v>896</v>
      </c>
      <c r="J186" s="304"/>
      <c r="K186" s="304"/>
      <c r="L186" s="304"/>
      <c r="M186" s="304"/>
      <c r="N186" s="304"/>
      <c r="O186" s="304">
        <v>6.8342193151779064E-14</v>
      </c>
      <c r="P186" s="304">
        <v>1.3869359852794229E-14</v>
      </c>
      <c r="Q186" s="304">
        <v>1.0279694418692546E-13</v>
      </c>
      <c r="R186" s="304">
        <v>3.4076456030270423E-16</v>
      </c>
      <c r="S186" s="304">
        <v>2.4013787273416795E-14</v>
      </c>
      <c r="T186" s="304">
        <v>9.9164890782376147E-14</v>
      </c>
      <c r="U186" s="304">
        <v>9.4734609048357487E-15</v>
      </c>
      <c r="V186" s="304">
        <v>5.3316258405556287E-14</v>
      </c>
      <c r="W186" s="304">
        <v>8.6200326994578329E-14</v>
      </c>
      <c r="X186" s="304">
        <v>4.4000122122171316E-14</v>
      </c>
      <c r="Y186" s="304">
        <v>2.7891370661950343E-14</v>
      </c>
      <c r="Z186" s="304">
        <v>1.3183502041395778E-14</v>
      </c>
      <c r="AA186" s="304">
        <v>3.742729839972427E-15</v>
      </c>
      <c r="AB186" s="304">
        <v>1.8200250421035942E-16</v>
      </c>
      <c r="AC186" s="304">
        <v>2.1297785018919014E-17</v>
      </c>
      <c r="AD186" s="304">
        <v>1.0360533075749335E-14</v>
      </c>
      <c r="AE186" s="304">
        <v>8.7661683137870668E-14</v>
      </c>
      <c r="AF186" s="304">
        <v>1.3051704988763305E-14</v>
      </c>
      <c r="AG186" s="304">
        <v>3.6391057919178047E-14</v>
      </c>
      <c r="AH186" s="304">
        <v>6.3449165827752101E-16</v>
      </c>
      <c r="AI186" s="304">
        <v>2.9453124543711659E-15</v>
      </c>
      <c r="AJ186" s="304">
        <v>1.7964596920048251E-13</v>
      </c>
      <c r="AK186" s="304">
        <v>3.1807326535536831E-14</v>
      </c>
      <c r="AL186" s="304">
        <v>2.5932304386078957E-14</v>
      </c>
      <c r="AM186" s="304">
        <v>2.0536322357169734E-14</v>
      </c>
      <c r="AN186" s="304">
        <v>1.4113312926405062E-14</v>
      </c>
      <c r="AO186" s="304">
        <v>3.4378517918125627E-15</v>
      </c>
      <c r="AP186" s="304">
        <v>5.0168627375393198E-14</v>
      </c>
      <c r="AQ186" s="304">
        <v>1.6253458039924388E-14</v>
      </c>
      <c r="AR186" s="304">
        <v>2.1880356492123566E-15</v>
      </c>
      <c r="AS186" s="304">
        <v>4.9402801631185322E-14</v>
      </c>
      <c r="AT186" s="304">
        <v>9.7594023037630617E-15</v>
      </c>
    </row>
    <row r="187" spans="1:46" x14ac:dyDescent="0.25">
      <c r="A187" s="319" t="s">
        <v>897</v>
      </c>
      <c r="B187" s="293"/>
      <c r="C187" s="293"/>
      <c r="D187" s="143"/>
      <c r="E187" s="283"/>
      <c r="F187" s="143" t="s">
        <v>898</v>
      </c>
      <c r="G187" s="143"/>
      <c r="H187" s="143"/>
      <c r="I187" s="289" t="s">
        <v>899</v>
      </c>
      <c r="J187" s="304"/>
      <c r="K187" s="304"/>
      <c r="L187" s="304"/>
      <c r="M187" s="304"/>
      <c r="N187" s="304"/>
      <c r="O187" s="304">
        <v>3.7995315871805395E-15</v>
      </c>
      <c r="P187" s="304">
        <v>4.6976959103691149E-15</v>
      </c>
      <c r="Q187" s="304">
        <v>1.5384389319771353E-15</v>
      </c>
      <c r="R187" s="304">
        <v>5.447068588966451E-16</v>
      </c>
      <c r="S187" s="304">
        <v>3.868804809340106E-15</v>
      </c>
      <c r="T187" s="304">
        <v>5.1572738068933589E-15</v>
      </c>
      <c r="U187" s="304">
        <v>2.1742074683421496E-15</v>
      </c>
      <c r="V187" s="304">
        <v>1.009353046636332E-15</v>
      </c>
      <c r="W187" s="304">
        <v>4.296604679540866E-15</v>
      </c>
      <c r="X187" s="304">
        <v>7.6057290548704886E-16</v>
      </c>
      <c r="Y187" s="304">
        <v>3.1055100981127507E-15</v>
      </c>
      <c r="Z187" s="304">
        <v>1.5406603226032177E-15</v>
      </c>
      <c r="AA187" s="304">
        <v>2.2227448308225822E-15</v>
      </c>
      <c r="AB187" s="304">
        <v>8.5886935939608771E-17</v>
      </c>
      <c r="AC187" s="304">
        <v>3.7223442281015933E-16</v>
      </c>
      <c r="AD187" s="304">
        <v>3.1385738392454431E-16</v>
      </c>
      <c r="AE187" s="304">
        <v>2.519959438942493E-15</v>
      </c>
      <c r="AF187" s="304">
        <v>5.7243413742832978E-16</v>
      </c>
      <c r="AG187" s="304">
        <v>1.9200788172832835E-16</v>
      </c>
      <c r="AH187" s="304">
        <v>1.2579168363818669E-16</v>
      </c>
      <c r="AI187" s="304">
        <v>1.860410946642072E-15</v>
      </c>
      <c r="AJ187" s="304">
        <v>2.5596680403010867E-17</v>
      </c>
      <c r="AK187" s="304">
        <v>1.8389446664885097E-15</v>
      </c>
      <c r="AL187" s="304">
        <v>2.7992401211520069E-16</v>
      </c>
      <c r="AM187" s="304">
        <v>3.0857777720745903E-17</v>
      </c>
      <c r="AN187" s="304">
        <v>7.5240678305562306E-16</v>
      </c>
      <c r="AO187" s="304">
        <v>3.7565990268734139E-17</v>
      </c>
      <c r="AP187" s="304">
        <v>1.0733140076781184E-15</v>
      </c>
      <c r="AQ187" s="304">
        <v>5.447985020142496E-16</v>
      </c>
      <c r="AR187" s="304">
        <v>2.1788274355865804E-15</v>
      </c>
      <c r="AS187" s="304">
        <v>3.0410563550880012E-16</v>
      </c>
      <c r="AT187" s="304">
        <v>1.5026396107493656E-15</v>
      </c>
    </row>
    <row r="188" spans="1:46" x14ac:dyDescent="0.25">
      <c r="A188" s="293" t="s">
        <v>342</v>
      </c>
      <c r="B188" s="293"/>
      <c r="C188" s="293"/>
      <c r="D188" s="143"/>
      <c r="E188" s="283"/>
      <c r="F188" s="143" t="s">
        <v>343</v>
      </c>
      <c r="G188" s="143"/>
      <c r="H188" s="143"/>
      <c r="I188" s="305" t="s">
        <v>900</v>
      </c>
      <c r="J188" s="304"/>
      <c r="K188" s="304"/>
      <c r="L188" s="304"/>
      <c r="M188" s="304"/>
      <c r="N188" s="304"/>
      <c r="O188" s="304">
        <v>8.5405194917887014E-14</v>
      </c>
      <c r="P188" s="304">
        <v>1.1907577269418126E-14</v>
      </c>
      <c r="Q188" s="304">
        <v>4.6509618181800734E-14</v>
      </c>
      <c r="R188" s="304">
        <v>6.245063277631124E-15</v>
      </c>
      <c r="S188" s="304">
        <v>4.5722933094037939E-14</v>
      </c>
      <c r="T188" s="304">
        <v>7.7305590705865228E-14</v>
      </c>
      <c r="U188" s="304">
        <v>2.8580039254181052E-14</v>
      </c>
      <c r="V188" s="304">
        <v>3.2059790129931121E-15</v>
      </c>
      <c r="W188" s="304">
        <v>1.2165486378247685E-14</v>
      </c>
      <c r="X188" s="304">
        <v>1.6844365734046565E-14</v>
      </c>
      <c r="Y188" s="304">
        <v>3.0841323994561071E-15</v>
      </c>
      <c r="Z188" s="304">
        <v>3.5589716582166692E-14</v>
      </c>
      <c r="AA188" s="304">
        <v>6.204118976401623E-14</v>
      </c>
      <c r="AB188" s="304">
        <v>1.0438140661747038E-14</v>
      </c>
      <c r="AC188" s="304">
        <v>1.6920090512499667E-14</v>
      </c>
      <c r="AD188" s="304">
        <v>1.6200856515387133E-14</v>
      </c>
      <c r="AE188" s="304">
        <v>4.3257911009516579E-14</v>
      </c>
      <c r="AF188" s="304">
        <v>2.8128674090665221E-14</v>
      </c>
      <c r="AG188" s="304">
        <v>1.6521624068370268E-14</v>
      </c>
      <c r="AH188" s="304">
        <v>1.5583382694146688E-14</v>
      </c>
      <c r="AI188" s="304">
        <v>3.3468168881543766E-14</v>
      </c>
      <c r="AJ188" s="304">
        <v>3.7067337457380089E-14</v>
      </c>
      <c r="AK188" s="304">
        <v>1.1079889817326168E-14</v>
      </c>
      <c r="AL188" s="304">
        <v>1.0247271569811173E-14</v>
      </c>
      <c r="AM188" s="304">
        <v>2.6900248688938435E-14</v>
      </c>
      <c r="AN188" s="304">
        <v>3.5661550606444452E-14</v>
      </c>
      <c r="AO188" s="304">
        <v>3.5845855409785783E-14</v>
      </c>
      <c r="AP188" s="304">
        <v>4.2446650193521012E-14</v>
      </c>
      <c r="AQ188" s="304">
        <v>2.9293379866788597E-14</v>
      </c>
      <c r="AR188" s="304">
        <v>2.4007464457704117E-14</v>
      </c>
      <c r="AS188" s="304">
        <v>4.6476004444107631E-14</v>
      </c>
      <c r="AT188" s="304">
        <v>2.2718531178455482E-14</v>
      </c>
    </row>
    <row r="189" spans="1:46" ht="30" x14ac:dyDescent="0.25">
      <c r="A189" s="283" t="s">
        <v>345</v>
      </c>
      <c r="B189" s="283"/>
      <c r="C189" s="283"/>
      <c r="D189" s="283"/>
      <c r="E189" s="283" t="s">
        <v>344</v>
      </c>
      <c r="F189" s="143"/>
      <c r="G189" s="143"/>
      <c r="H189" s="143"/>
      <c r="I189" s="305" t="s">
        <v>901</v>
      </c>
      <c r="J189" s="295"/>
      <c r="K189" s="295"/>
      <c r="L189" s="295"/>
      <c r="M189" s="295"/>
      <c r="N189" s="295"/>
      <c r="O189" s="295"/>
      <c r="P189" s="295"/>
      <c r="Q189" s="295"/>
      <c r="R189" s="295"/>
      <c r="S189" s="295"/>
      <c r="T189" s="295"/>
      <c r="U189" s="295"/>
      <c r="V189" s="295"/>
      <c r="W189" s="295"/>
      <c r="X189" s="295"/>
      <c r="Y189" s="295"/>
      <c r="Z189" s="295"/>
      <c r="AA189" s="295"/>
      <c r="AB189" s="295"/>
      <c r="AC189" s="295"/>
      <c r="AD189" s="295"/>
      <c r="AE189" s="295"/>
      <c r="AF189" s="295"/>
      <c r="AG189" s="295"/>
      <c r="AH189" s="295"/>
      <c r="AI189" s="295"/>
      <c r="AJ189" s="295"/>
      <c r="AK189" s="295"/>
      <c r="AL189" s="295"/>
      <c r="AM189" s="295"/>
      <c r="AN189" s="295"/>
      <c r="AO189" s="295"/>
      <c r="AP189" s="295"/>
      <c r="AQ189" s="295"/>
      <c r="AR189" s="295"/>
      <c r="AS189" s="295"/>
      <c r="AT189" s="295"/>
    </row>
    <row r="190" spans="1:46" x14ac:dyDescent="0.25">
      <c r="A190" s="283" t="s">
        <v>272</v>
      </c>
      <c r="B190" s="283"/>
      <c r="C190" s="283"/>
      <c r="D190" s="283"/>
      <c r="E190" s="283"/>
      <c r="F190" s="143" t="s">
        <v>346</v>
      </c>
      <c r="G190" s="143"/>
      <c r="H190" s="143"/>
      <c r="I190" s="305" t="s">
        <v>902</v>
      </c>
      <c r="J190" s="304"/>
      <c r="K190" s="304"/>
      <c r="L190" s="304"/>
      <c r="M190" s="304"/>
      <c r="N190" s="304"/>
      <c r="O190" s="304">
        <v>2.0064431318874986E-15</v>
      </c>
      <c r="P190" s="304">
        <v>1.3065524773292293E-14</v>
      </c>
      <c r="Q190" s="304">
        <v>7.3468660893917749E-15</v>
      </c>
      <c r="R190" s="304">
        <v>1.6804517984254595E-15</v>
      </c>
      <c r="S190" s="304">
        <v>3.8979981785118519E-15</v>
      </c>
      <c r="T190" s="304">
        <v>4.2161127190609579E-16</v>
      </c>
      <c r="U190" s="304">
        <v>1.0515926420479929E-15</v>
      </c>
      <c r="V190" s="304">
        <v>1.548880864437959E-15</v>
      </c>
      <c r="W190" s="304">
        <v>4.970437352168964E-17</v>
      </c>
      <c r="X190" s="304">
        <v>9.1179236469703495E-16</v>
      </c>
      <c r="Y190" s="304">
        <v>5.2964716269841553E-16</v>
      </c>
      <c r="Z190" s="304">
        <v>8.2150199422341917E-16</v>
      </c>
      <c r="AA190" s="304">
        <v>2.819570260856673E-16</v>
      </c>
      <c r="AB190" s="304">
        <v>6.2130466902112058E-18</v>
      </c>
      <c r="AC190" s="304">
        <v>1.2780510611463148E-15</v>
      </c>
      <c r="AD190" s="304">
        <v>3.2122606322817715E-16</v>
      </c>
      <c r="AE190" s="304">
        <v>1.5455859480348442E-16</v>
      </c>
      <c r="AF190" s="304">
        <v>8.0129086695404314E-17</v>
      </c>
      <c r="AG190" s="304">
        <v>6.3015530454611608E-16</v>
      </c>
      <c r="AH190" s="304">
        <v>1.242609338042241E-17</v>
      </c>
      <c r="AI190" s="304">
        <v>1.1055379986911899E-16</v>
      </c>
      <c r="AJ190" s="304">
        <v>4.2850806554137087E-17</v>
      </c>
      <c r="AK190" s="304">
        <v>9.8329548043451134E-16</v>
      </c>
      <c r="AL190" s="304">
        <v>1.2426093380422408E-17</v>
      </c>
      <c r="AM190" s="304">
        <v>6.4761431200890707E-16</v>
      </c>
      <c r="AN190" s="304">
        <v>4.1000038325226498E-15</v>
      </c>
      <c r="AO190" s="304">
        <v>2.5153067847051116E-16</v>
      </c>
      <c r="AP190" s="304">
        <v>1.2759011764953995E-16</v>
      </c>
      <c r="AQ190" s="304">
        <v>1.9236900422390581E-15</v>
      </c>
      <c r="AR190" s="304">
        <v>6.7486817721379189E-17</v>
      </c>
      <c r="AS190" s="304">
        <v>1.0674708855024289E-16</v>
      </c>
      <c r="AT190" s="304">
        <v>1.1870640857602212E-16</v>
      </c>
    </row>
    <row r="191" spans="1:46" x14ac:dyDescent="0.25">
      <c r="A191" s="283" t="s">
        <v>271</v>
      </c>
      <c r="B191" s="283"/>
      <c r="C191" s="283"/>
      <c r="D191" s="283"/>
      <c r="E191" s="283"/>
      <c r="F191" s="143" t="s">
        <v>347</v>
      </c>
      <c r="G191" s="143"/>
      <c r="H191" s="143"/>
      <c r="I191" s="305" t="s">
        <v>903</v>
      </c>
      <c r="J191" s="304"/>
      <c r="K191" s="304"/>
      <c r="L191" s="304"/>
      <c r="M191" s="304"/>
      <c r="N191" s="304"/>
      <c r="O191" s="304">
        <v>2.9006811128186388E-13</v>
      </c>
      <c r="P191" s="304">
        <v>1.8005773265247301E-13</v>
      </c>
      <c r="Q191" s="304">
        <v>2.0907547040042663E-13</v>
      </c>
      <c r="R191" s="304">
        <v>2.3418913706623842E-13</v>
      </c>
      <c r="S191" s="304">
        <v>6.0706012288159137E-13</v>
      </c>
      <c r="T191" s="304">
        <v>2.6814824329573923E-13</v>
      </c>
      <c r="U191" s="304">
        <v>8.9110623803853913E-14</v>
      </c>
      <c r="V191" s="304">
        <v>1.5517986769381706E-13</v>
      </c>
      <c r="W191" s="304">
        <v>6.1904598011521028E-14</v>
      </c>
      <c r="X191" s="304">
        <v>7.5122047993259805E-14</v>
      </c>
      <c r="Y191" s="304">
        <v>3.6514086732206709E-13</v>
      </c>
      <c r="Z191" s="304">
        <v>6.7935535195668098E-13</v>
      </c>
      <c r="AA191" s="304">
        <v>3.7740787849729645E-13</v>
      </c>
      <c r="AB191" s="304">
        <v>1.1566138034367513E-13</v>
      </c>
      <c r="AC191" s="304">
        <v>6.3799833188310473E-13</v>
      </c>
      <c r="AD191" s="304">
        <v>8.0988061898765732E-14</v>
      </c>
      <c r="AE191" s="304">
        <v>2.6236723333553289E-13</v>
      </c>
      <c r="AF191" s="304">
        <v>6.938836116189485E-14</v>
      </c>
      <c r="AG191" s="304">
        <v>5.6940243587612904E-14</v>
      </c>
      <c r="AH191" s="304">
        <v>5.2395800344541554E-13</v>
      </c>
      <c r="AI191" s="304">
        <v>1.428200309203627E-13</v>
      </c>
      <c r="AJ191" s="304">
        <v>4.2042374429081732E-13</v>
      </c>
      <c r="AK191" s="304">
        <v>2.3874756719516604E-13</v>
      </c>
      <c r="AL191" s="304">
        <v>2.7185347049244625E-13</v>
      </c>
      <c r="AM191" s="304">
        <v>1.2994451761206563E-13</v>
      </c>
      <c r="AN191" s="304">
        <v>1.1023522090419292E-13</v>
      </c>
      <c r="AO191" s="304">
        <v>1.7937643705104146E-13</v>
      </c>
      <c r="AP191" s="304">
        <v>1.9837213245812196E-13</v>
      </c>
      <c r="AQ191" s="304">
        <v>2.2698650798471571E-13</v>
      </c>
      <c r="AR191" s="304">
        <v>4.826379364690743E-14</v>
      </c>
      <c r="AS191" s="304">
        <v>3.3458429432622417E-13</v>
      </c>
      <c r="AT191" s="304">
        <v>3.3466802587459633E-13</v>
      </c>
    </row>
    <row r="192" spans="1:46" x14ac:dyDescent="0.25">
      <c r="A192" s="319" t="s">
        <v>904</v>
      </c>
      <c r="B192" s="283"/>
      <c r="C192" s="283"/>
      <c r="D192" s="283"/>
      <c r="E192" s="283"/>
      <c r="F192" s="143" t="s">
        <v>905</v>
      </c>
      <c r="G192" s="143"/>
      <c r="H192" s="143"/>
      <c r="I192" s="305" t="s">
        <v>906</v>
      </c>
      <c r="J192" s="304"/>
      <c r="K192" s="304"/>
      <c r="L192" s="304"/>
      <c r="M192" s="304"/>
      <c r="N192" s="304"/>
      <c r="O192" s="304">
        <v>3.8929201114890414E-15</v>
      </c>
      <c r="P192" s="304">
        <v>2.4121684173276723E-15</v>
      </c>
      <c r="Q192" s="304">
        <v>1.0502670626769435E-14</v>
      </c>
      <c r="R192" s="304">
        <v>1.1705914141580811E-14</v>
      </c>
      <c r="S192" s="304">
        <v>5.9705459849793357E-15</v>
      </c>
      <c r="T192" s="304">
        <v>9.70064276729741E-15</v>
      </c>
      <c r="U192" s="304">
        <v>5.4398934115642807E-15</v>
      </c>
      <c r="V192" s="304">
        <v>1.5015257666258555E-15</v>
      </c>
      <c r="W192" s="304">
        <v>1.0808344158559905E-15</v>
      </c>
      <c r="X192" s="304">
        <v>1.4363953897290733E-15</v>
      </c>
      <c r="Y192" s="304">
        <v>3.4349357902355318E-16</v>
      </c>
      <c r="Z192" s="304">
        <v>5.5233070214605528E-16</v>
      </c>
      <c r="AA192" s="304">
        <v>6.5578516561555246E-15</v>
      </c>
      <c r="AB192" s="304">
        <v>1.8987986525782489E-15</v>
      </c>
      <c r="AC192" s="304">
        <v>2.5270398650875736E-15</v>
      </c>
      <c r="AD192" s="304">
        <v>3.4162900264746616E-15</v>
      </c>
      <c r="AE192" s="304">
        <v>2.9375739790352095E-15</v>
      </c>
      <c r="AF192" s="304">
        <v>2.0262070074558356E-15</v>
      </c>
      <c r="AG192" s="304">
        <v>1.1304140725852594E-14</v>
      </c>
      <c r="AH192" s="304">
        <v>7.5707146809296014E-16</v>
      </c>
      <c r="AI192" s="304">
        <v>4.3606110292756564E-15</v>
      </c>
      <c r="AJ192" s="304">
        <v>4.2522184825986065E-16</v>
      </c>
      <c r="AK192" s="304">
        <v>3.0576289279222959E-15</v>
      </c>
      <c r="AL192" s="304">
        <v>6.0242175658256056E-15</v>
      </c>
      <c r="AM192" s="304">
        <v>4.0199659811000405E-16</v>
      </c>
      <c r="AN192" s="304">
        <v>4.0269797987122515E-15</v>
      </c>
      <c r="AO192" s="304">
        <v>8.9493199799796017E-15</v>
      </c>
      <c r="AP192" s="304">
        <v>3.9096977766087848E-15</v>
      </c>
      <c r="AQ192" s="304">
        <v>2.6597116184474989E-15</v>
      </c>
      <c r="AR192" s="304">
        <v>2.0638841256330719E-15</v>
      </c>
      <c r="AS192" s="304">
        <v>7.4275108014257112E-15</v>
      </c>
      <c r="AT192" s="304">
        <v>5.9969197902528193E-15</v>
      </c>
    </row>
    <row r="193" spans="1:46" x14ac:dyDescent="0.25">
      <c r="A193" s="319" t="s">
        <v>907</v>
      </c>
      <c r="B193" s="283"/>
      <c r="C193" s="283"/>
      <c r="D193" s="283"/>
      <c r="E193" s="283"/>
      <c r="F193" s="143" t="s">
        <v>908</v>
      </c>
      <c r="G193" s="143"/>
      <c r="H193" s="143"/>
      <c r="I193" s="305" t="s">
        <v>909</v>
      </c>
      <c r="J193" s="304"/>
      <c r="K193" s="304"/>
      <c r="L193" s="304"/>
      <c r="M193" s="304"/>
      <c r="N193" s="304"/>
      <c r="O193" s="304">
        <v>2.6433890354873886E-17</v>
      </c>
      <c r="P193" s="304">
        <v>0</v>
      </c>
      <c r="Q193" s="304">
        <v>0</v>
      </c>
      <c r="R193" s="304">
        <v>3.4809351641654958E-15</v>
      </c>
      <c r="S193" s="304">
        <v>4.8698599370819549E-17</v>
      </c>
      <c r="T193" s="304">
        <v>0</v>
      </c>
      <c r="U193" s="304">
        <v>3.895887949665564E-17</v>
      </c>
      <c r="V193" s="304">
        <v>1.130972577656378E-17</v>
      </c>
      <c r="W193" s="304">
        <v>2.2619451553127564E-17</v>
      </c>
      <c r="X193" s="304">
        <v>9.9960926026969701E-15</v>
      </c>
      <c r="Y193" s="304">
        <v>9.9960926026969701E-15</v>
      </c>
      <c r="Z193" s="304">
        <v>0</v>
      </c>
      <c r="AA193" s="304">
        <v>2.8274314441409454E-18</v>
      </c>
      <c r="AB193" s="304">
        <v>1.947943974832782E-17</v>
      </c>
      <c r="AC193" s="304">
        <v>0</v>
      </c>
      <c r="AD193" s="304">
        <v>2.4933682877859613E-15</v>
      </c>
      <c r="AE193" s="304">
        <v>0</v>
      </c>
      <c r="AF193" s="304">
        <v>0</v>
      </c>
      <c r="AG193" s="304">
        <v>0</v>
      </c>
      <c r="AH193" s="304">
        <v>0</v>
      </c>
      <c r="AI193" s="304">
        <v>2.5323271672826167E-15</v>
      </c>
      <c r="AJ193" s="304">
        <v>0</v>
      </c>
      <c r="AK193" s="304">
        <v>0</v>
      </c>
      <c r="AL193" s="304">
        <v>0</v>
      </c>
      <c r="AM193" s="304">
        <v>2.9922905667872294E-18</v>
      </c>
      <c r="AN193" s="304">
        <v>0</v>
      </c>
      <c r="AO193" s="304">
        <v>0</v>
      </c>
      <c r="AP193" s="304">
        <v>0</v>
      </c>
      <c r="AQ193" s="304">
        <v>0</v>
      </c>
      <c r="AR193" s="304">
        <v>9.7995933505907547E-17</v>
      </c>
      <c r="AS193" s="304">
        <v>0</v>
      </c>
      <c r="AT193" s="304">
        <v>9.861157017402437E-17</v>
      </c>
    </row>
    <row r="194" spans="1:46" x14ac:dyDescent="0.25">
      <c r="A194" s="319" t="s">
        <v>910</v>
      </c>
      <c r="B194" s="283"/>
      <c r="C194" s="283"/>
      <c r="D194" s="283"/>
      <c r="E194" s="283"/>
      <c r="F194" s="143" t="s">
        <v>911</v>
      </c>
      <c r="G194" s="143"/>
      <c r="H194" s="143"/>
      <c r="I194" s="289" t="s">
        <v>912</v>
      </c>
      <c r="J194" s="304"/>
      <c r="K194" s="304"/>
      <c r="L194" s="304"/>
      <c r="M194" s="304"/>
      <c r="N194" s="304"/>
      <c r="O194" s="304">
        <v>1.6798053878216334E-14</v>
      </c>
      <c r="P194" s="304">
        <v>3.4560891647244694E-14</v>
      </c>
      <c r="Q194" s="304">
        <v>2.9061338150714416E-14</v>
      </c>
      <c r="R194" s="304">
        <v>2.7124129823663609E-14</v>
      </c>
      <c r="S194" s="304">
        <v>6.4288787640112511E-15</v>
      </c>
      <c r="T194" s="304">
        <v>6.6792053917148361E-15</v>
      </c>
      <c r="U194" s="304">
        <v>2.3165873320816385E-14</v>
      </c>
      <c r="V194" s="304">
        <v>7.1771165771714059E-15</v>
      </c>
      <c r="W194" s="304">
        <v>1.3510239140138971E-14</v>
      </c>
      <c r="X194" s="304">
        <v>1.7292834991829833E-14</v>
      </c>
      <c r="Y194" s="304">
        <v>1.533626414841449E-14</v>
      </c>
      <c r="Z194" s="304">
        <v>1.5444873539194404E-14</v>
      </c>
      <c r="AA194" s="304">
        <v>1.1847328054114067E-14</v>
      </c>
      <c r="AB194" s="304">
        <v>1.2043342269765447E-14</v>
      </c>
      <c r="AC194" s="304">
        <v>1.7221076372476611E-14</v>
      </c>
      <c r="AD194" s="304">
        <v>4.050284634912154E-15</v>
      </c>
      <c r="AE194" s="304">
        <v>1.1308176710634405E-14</v>
      </c>
      <c r="AF194" s="304">
        <v>9.3148015143063715E-15</v>
      </c>
      <c r="AG194" s="304">
        <v>1.6189167757550707E-14</v>
      </c>
      <c r="AH194" s="304">
        <v>1.5853654563775184E-14</v>
      </c>
      <c r="AI194" s="304">
        <v>1.3082429453670097E-14</v>
      </c>
      <c r="AJ194" s="304">
        <v>2.8453688439911685E-14</v>
      </c>
      <c r="AK194" s="304">
        <v>5.7505229294294E-15</v>
      </c>
      <c r="AL194" s="304">
        <v>1.3831480205944619E-14</v>
      </c>
      <c r="AM194" s="304">
        <v>4.1769704460133571E-14</v>
      </c>
      <c r="AN194" s="304">
        <v>1.073424984689048E-14</v>
      </c>
      <c r="AO194" s="304">
        <v>4.2321393674555684E-14</v>
      </c>
      <c r="AP194" s="304">
        <v>1.4608133323112494E-14</v>
      </c>
      <c r="AQ194" s="304">
        <v>5.6977558802100464E-14</v>
      </c>
      <c r="AR194" s="304">
        <v>5.3656909785148759E-15</v>
      </c>
      <c r="AS194" s="304">
        <v>4.0262487274765104E-14</v>
      </c>
      <c r="AT194" s="304">
        <v>1.4471359402239045E-14</v>
      </c>
    </row>
    <row r="195" spans="1:46" ht="30" x14ac:dyDescent="0.25">
      <c r="A195" s="283" t="s">
        <v>348</v>
      </c>
      <c r="B195" s="283"/>
      <c r="C195" s="283"/>
      <c r="D195" s="283"/>
      <c r="E195" s="283"/>
      <c r="F195" s="143" t="s">
        <v>349</v>
      </c>
      <c r="G195" s="143"/>
      <c r="H195" s="143"/>
      <c r="I195" s="305" t="s">
        <v>913</v>
      </c>
      <c r="J195" s="304"/>
      <c r="K195" s="304"/>
      <c r="L195" s="304"/>
      <c r="M195" s="304"/>
      <c r="N195" s="304"/>
      <c r="O195" s="304">
        <v>1.2334016476574523E-15</v>
      </c>
      <c r="P195" s="304">
        <v>1.3159014306150919E-15</v>
      </c>
      <c r="Q195" s="304">
        <v>6.3605091480726628E-15</v>
      </c>
      <c r="R195" s="304">
        <v>1.3536748815832143E-15</v>
      </c>
      <c r="S195" s="304">
        <v>3.0618975126290073E-16</v>
      </c>
      <c r="T195" s="304">
        <v>1.8718653916863955E-15</v>
      </c>
      <c r="U195" s="304">
        <v>4.941080710530453E-15</v>
      </c>
      <c r="V195" s="304">
        <v>5.2192529910117001E-17</v>
      </c>
      <c r="W195" s="304">
        <v>8.0007285880170104E-16</v>
      </c>
      <c r="X195" s="304">
        <v>4.8301932178015242E-16</v>
      </c>
      <c r="Y195" s="304">
        <v>9.325812761713786E-16</v>
      </c>
      <c r="Z195" s="304">
        <v>2.5732795527796185E-16</v>
      </c>
      <c r="AA195" s="304">
        <v>8.9540751345910965E-16</v>
      </c>
      <c r="AB195" s="304">
        <v>1.7980586482406711E-15</v>
      </c>
      <c r="AC195" s="304">
        <v>9.8293085927424128E-16</v>
      </c>
      <c r="AD195" s="304">
        <v>5.4163028878986877E-16</v>
      </c>
      <c r="AE195" s="304">
        <v>3.5074466015925643E-16</v>
      </c>
      <c r="AF195" s="304">
        <v>4.2294693831951353E-16</v>
      </c>
      <c r="AG195" s="304">
        <v>3.6699529050140274E-15</v>
      </c>
      <c r="AH195" s="304">
        <v>1.8038296808190329E-16</v>
      </c>
      <c r="AI195" s="304">
        <v>9.070268637089848E-16</v>
      </c>
      <c r="AJ195" s="304">
        <v>3.0820650645015578E-17</v>
      </c>
      <c r="AK195" s="304">
        <v>2.4790042362834616E-15</v>
      </c>
      <c r="AL195" s="304">
        <v>1.5137343846184503E-15</v>
      </c>
      <c r="AM195" s="304">
        <v>1.9019908674366389E-15</v>
      </c>
      <c r="AN195" s="304">
        <v>1.0962780140329931E-15</v>
      </c>
      <c r="AO195" s="304">
        <v>5.7144532144310506E-16</v>
      </c>
      <c r="AP195" s="304">
        <v>1.2719949363570421E-16</v>
      </c>
      <c r="AQ195" s="304">
        <v>1.1554315314124788E-15</v>
      </c>
      <c r="AR195" s="304">
        <v>5.6335965788900478E-16</v>
      </c>
      <c r="AS195" s="304">
        <v>4.6675935428490226E-16</v>
      </c>
      <c r="AT195" s="304">
        <v>5.3541480535848932E-15</v>
      </c>
    </row>
    <row r="196" spans="1:46" x14ac:dyDescent="0.25">
      <c r="A196" s="329" t="s">
        <v>284</v>
      </c>
      <c r="B196" s="283"/>
      <c r="C196" s="283"/>
      <c r="D196" s="283"/>
      <c r="E196" s="283"/>
      <c r="F196" s="283" t="s">
        <v>69</v>
      </c>
      <c r="G196" s="143"/>
      <c r="H196" s="143"/>
      <c r="I196" s="305" t="s">
        <v>914</v>
      </c>
      <c r="J196" s="304"/>
      <c r="K196" s="304"/>
      <c r="L196" s="304"/>
      <c r="M196" s="304"/>
      <c r="N196" s="304"/>
      <c r="O196" s="304">
        <v>2.1724722752943184E-15</v>
      </c>
      <c r="P196" s="304">
        <v>1.8950441489062264E-15</v>
      </c>
      <c r="Q196" s="304">
        <v>2.5156527097803741E-15</v>
      </c>
      <c r="R196" s="304">
        <v>7.0801642609923013E-15</v>
      </c>
      <c r="S196" s="304">
        <v>3.2993443290024535E-15</v>
      </c>
      <c r="T196" s="304">
        <v>3.5054369179863416E-15</v>
      </c>
      <c r="U196" s="304">
        <v>1.8517848223156201E-15</v>
      </c>
      <c r="V196" s="304">
        <v>1.3194422108628156E-15</v>
      </c>
      <c r="W196" s="304">
        <v>8.4290186185452818E-16</v>
      </c>
      <c r="X196" s="304">
        <v>3.5393191071929409E-15</v>
      </c>
      <c r="Y196" s="304">
        <v>1.0312457745259263E-15</v>
      </c>
      <c r="Z196" s="304">
        <v>3.8577704558509894E-16</v>
      </c>
      <c r="AA196" s="304">
        <v>5.6981366890415793E-16</v>
      </c>
      <c r="AB196" s="304">
        <v>8.6123891754851688E-16</v>
      </c>
      <c r="AC196" s="304">
        <v>1.2829437582482795E-15</v>
      </c>
      <c r="AD196" s="304">
        <v>1.207816136241878E-15</v>
      </c>
      <c r="AE196" s="304">
        <v>1.8561550913095969E-15</v>
      </c>
      <c r="AF196" s="304">
        <v>4.9055940869077147E-16</v>
      </c>
      <c r="AG196" s="304">
        <v>2.0256585113740129E-16</v>
      </c>
      <c r="AH196" s="304">
        <v>2.6991404334271525E-16</v>
      </c>
      <c r="AI196" s="304">
        <v>5.9539821714987897E-16</v>
      </c>
      <c r="AJ196" s="304">
        <v>1.168570058523758E-15</v>
      </c>
      <c r="AK196" s="304">
        <v>5.442436690637976E-16</v>
      </c>
      <c r="AL196" s="304">
        <v>6.6381999171391796E-16</v>
      </c>
      <c r="AM196" s="304">
        <v>4.1516971312735495E-16</v>
      </c>
      <c r="AN196" s="304">
        <v>9.2007833187622846E-18</v>
      </c>
      <c r="AO196" s="304">
        <v>5.0976287699257429E-16</v>
      </c>
      <c r="AP196" s="304">
        <v>8.3210987801348743E-17</v>
      </c>
      <c r="AQ196" s="304">
        <v>2.7761754573039834E-16</v>
      </c>
      <c r="AR196" s="304">
        <v>2.9376715008816493E-16</v>
      </c>
      <c r="AS196" s="304">
        <v>1.6588906850163823E-16</v>
      </c>
      <c r="AT196" s="304">
        <v>1.0474241735439761E-16</v>
      </c>
    </row>
    <row r="197" spans="1:46" x14ac:dyDescent="0.25">
      <c r="A197" s="329" t="s">
        <v>367</v>
      </c>
      <c r="B197" s="283"/>
      <c r="C197" s="283"/>
      <c r="D197" s="283"/>
      <c r="E197" s="283"/>
      <c r="F197" s="365" t="s">
        <v>70</v>
      </c>
      <c r="G197" s="143"/>
      <c r="H197" s="143"/>
      <c r="I197" s="305" t="s">
        <v>915</v>
      </c>
      <c r="J197" s="295"/>
      <c r="K197" s="295"/>
      <c r="L197" s="295"/>
      <c r="M197" s="295"/>
      <c r="N197" s="295"/>
      <c r="O197" s="295"/>
      <c r="P197" s="295"/>
      <c r="Q197" s="295"/>
      <c r="R197" s="295"/>
      <c r="S197" s="295"/>
      <c r="T197" s="295"/>
      <c r="U197" s="295"/>
      <c r="V197" s="295"/>
      <c r="W197" s="295"/>
      <c r="X197" s="295"/>
      <c r="Y197" s="295"/>
      <c r="Z197" s="295"/>
      <c r="AA197" s="295"/>
      <c r="AB197" s="295"/>
      <c r="AC197" s="295"/>
      <c r="AD197" s="295"/>
      <c r="AE197" s="295"/>
      <c r="AF197" s="295"/>
      <c r="AG197" s="295"/>
      <c r="AH197" s="295"/>
      <c r="AI197" s="295"/>
      <c r="AJ197" s="295"/>
      <c r="AK197" s="295"/>
      <c r="AL197" s="295"/>
      <c r="AM197" s="295"/>
      <c r="AN197" s="295"/>
      <c r="AO197" s="295"/>
      <c r="AP197" s="295"/>
      <c r="AQ197" s="295"/>
      <c r="AR197" s="295"/>
      <c r="AS197" s="295"/>
      <c r="AT197" s="295"/>
    </row>
    <row r="198" spans="1:46" x14ac:dyDescent="0.25">
      <c r="A198" s="329" t="s">
        <v>370</v>
      </c>
      <c r="B198" s="283"/>
      <c r="C198" s="283"/>
      <c r="D198" s="283"/>
      <c r="E198" s="283"/>
      <c r="F198" s="283"/>
      <c r="G198" s="307" t="s">
        <v>373</v>
      </c>
      <c r="H198" s="307"/>
      <c r="I198" s="289" t="s">
        <v>916</v>
      </c>
      <c r="J198" s="295"/>
      <c r="K198" s="295"/>
      <c r="L198" s="295"/>
      <c r="M198" s="295"/>
      <c r="N198" s="295"/>
      <c r="O198" s="295"/>
      <c r="P198" s="295"/>
      <c r="Q198" s="295"/>
      <c r="R198" s="295"/>
      <c r="S198" s="295"/>
      <c r="T198" s="295"/>
      <c r="U198" s="295"/>
      <c r="V198" s="295"/>
      <c r="W198" s="295"/>
      <c r="X198" s="295"/>
      <c r="Y198" s="295"/>
      <c r="Z198" s="295"/>
      <c r="AA198" s="295"/>
      <c r="AB198" s="295"/>
      <c r="AC198" s="295"/>
      <c r="AD198" s="295"/>
      <c r="AE198" s="295"/>
      <c r="AF198" s="295"/>
      <c r="AG198" s="295"/>
      <c r="AH198" s="295"/>
      <c r="AI198" s="295"/>
      <c r="AJ198" s="295"/>
      <c r="AK198" s="295"/>
      <c r="AL198" s="295"/>
      <c r="AM198" s="295"/>
      <c r="AN198" s="295"/>
      <c r="AO198" s="295"/>
      <c r="AP198" s="295"/>
      <c r="AQ198" s="295"/>
      <c r="AR198" s="295"/>
      <c r="AS198" s="295"/>
      <c r="AT198" s="295"/>
    </row>
    <row r="199" spans="1:46" x14ac:dyDescent="0.25">
      <c r="A199" s="329" t="s">
        <v>371</v>
      </c>
      <c r="B199" s="283"/>
      <c r="C199" s="283"/>
      <c r="D199" s="283"/>
      <c r="E199" s="283"/>
      <c r="F199" s="283"/>
      <c r="G199" s="307" t="s">
        <v>374</v>
      </c>
      <c r="H199" s="307"/>
      <c r="I199" s="289" t="s">
        <v>917</v>
      </c>
      <c r="J199" s="304"/>
      <c r="K199" s="304"/>
      <c r="L199" s="304"/>
      <c r="M199" s="304"/>
      <c r="N199" s="304"/>
      <c r="O199" s="304">
        <v>8.7004058240813525E-17</v>
      </c>
      <c r="P199" s="304">
        <v>3.3906871938950934E-17</v>
      </c>
      <c r="Q199" s="304">
        <v>5.448910300586794E-17</v>
      </c>
      <c r="R199" s="304">
        <v>1.1879125789496074E-16</v>
      </c>
      <c r="S199" s="304">
        <v>3.8115869380045636E-17</v>
      </c>
      <c r="T199" s="304">
        <v>8.3668981565953847E-18</v>
      </c>
      <c r="U199" s="304">
        <v>0</v>
      </c>
      <c r="V199" s="304">
        <v>3.6376154135363804E-17</v>
      </c>
      <c r="W199" s="304">
        <v>0</v>
      </c>
      <c r="X199" s="304">
        <v>6.2621584425362774E-16</v>
      </c>
      <c r="Y199" s="304">
        <v>1.4389863839178042E-17</v>
      </c>
      <c r="Z199" s="304">
        <v>0</v>
      </c>
      <c r="AA199" s="304">
        <v>0</v>
      </c>
      <c r="AB199" s="304">
        <v>0</v>
      </c>
      <c r="AC199" s="304">
        <v>0</v>
      </c>
      <c r="AD199" s="304">
        <v>5.4151343185592918E-17</v>
      </c>
      <c r="AE199" s="304">
        <v>6.4146219200564613E-18</v>
      </c>
      <c r="AF199" s="304">
        <v>0</v>
      </c>
      <c r="AG199" s="304">
        <v>1.8593107014656409E-18</v>
      </c>
      <c r="AH199" s="304">
        <v>0</v>
      </c>
      <c r="AI199" s="304">
        <v>0</v>
      </c>
      <c r="AJ199" s="304">
        <v>0</v>
      </c>
      <c r="AK199" s="304">
        <v>0</v>
      </c>
      <c r="AL199" s="304">
        <v>0</v>
      </c>
      <c r="AM199" s="304">
        <v>0</v>
      </c>
      <c r="AN199" s="304">
        <v>0</v>
      </c>
      <c r="AO199" s="304">
        <v>0</v>
      </c>
      <c r="AP199" s="304">
        <v>0</v>
      </c>
      <c r="AQ199" s="304">
        <v>0</v>
      </c>
      <c r="AR199" s="304">
        <v>4.6482767536641023E-19</v>
      </c>
      <c r="AS199" s="304">
        <v>0</v>
      </c>
      <c r="AT199" s="304">
        <v>0</v>
      </c>
    </row>
    <row r="200" spans="1:46" x14ac:dyDescent="0.25">
      <c r="A200" s="329" t="s">
        <v>372</v>
      </c>
      <c r="B200" s="283"/>
      <c r="C200" s="283"/>
      <c r="D200" s="283"/>
      <c r="E200" s="283"/>
      <c r="F200" s="283"/>
      <c r="G200" s="307" t="s">
        <v>375</v>
      </c>
      <c r="H200" s="307"/>
      <c r="I200" s="289" t="s">
        <v>918</v>
      </c>
      <c r="J200" s="304"/>
      <c r="K200" s="304"/>
      <c r="L200" s="304"/>
      <c r="M200" s="304"/>
      <c r="N200" s="304"/>
      <c r="O200" s="304">
        <v>2.1275226622886738E-15</v>
      </c>
      <c r="P200" s="304">
        <v>7.2984726414979979E-15</v>
      </c>
      <c r="Q200" s="304">
        <v>2.0718351062629039E-14</v>
      </c>
      <c r="R200" s="304">
        <v>7.5581607187653424E-15</v>
      </c>
      <c r="S200" s="304">
        <v>2.4525907353278371E-14</v>
      </c>
      <c r="T200" s="304">
        <v>9.1184307205212967E-15</v>
      </c>
      <c r="U200" s="304">
        <v>2.0911038812746143E-15</v>
      </c>
      <c r="V200" s="304">
        <v>2.2044674713755874E-15</v>
      </c>
      <c r="W200" s="304">
        <v>2.0594998160805147E-15</v>
      </c>
      <c r="X200" s="304">
        <v>3.6795364667021998E-15</v>
      </c>
      <c r="Y200" s="304">
        <v>2.8508438568255481E-15</v>
      </c>
      <c r="Z200" s="304">
        <v>9.6947054917334285E-16</v>
      </c>
      <c r="AA200" s="304">
        <v>1.0289955877218679E-15</v>
      </c>
      <c r="AB200" s="304">
        <v>6.3779521761470215E-16</v>
      </c>
      <c r="AC200" s="304">
        <v>4.5760237277514043E-16</v>
      </c>
      <c r="AD200" s="304">
        <v>3.1465514392162789E-16</v>
      </c>
      <c r="AE200" s="304">
        <v>5.1337510364597512E-17</v>
      </c>
      <c r="AF200" s="304">
        <v>2.3088363474318348E-16</v>
      </c>
      <c r="AG200" s="304">
        <v>4.0786121292494296E-16</v>
      </c>
      <c r="AH200" s="304">
        <v>1.5301965517250412E-16</v>
      </c>
      <c r="AI200" s="304">
        <v>3.3452466293796509E-17</v>
      </c>
      <c r="AJ200" s="304">
        <v>9.8759962365567115E-16</v>
      </c>
      <c r="AK200" s="304">
        <v>4.6789031627508351E-17</v>
      </c>
      <c r="AL200" s="304">
        <v>1.4867762797242892E-17</v>
      </c>
      <c r="AM200" s="304">
        <v>4.4244862276641536E-16</v>
      </c>
      <c r="AN200" s="304">
        <v>4.9105650029573496E-16</v>
      </c>
      <c r="AO200" s="304">
        <v>1.283437759114938E-17</v>
      </c>
      <c r="AP200" s="304">
        <v>4.8413152608522181E-16</v>
      </c>
      <c r="AQ200" s="304">
        <v>9.0473799857064059E-16</v>
      </c>
      <c r="AR200" s="304">
        <v>1.5693681358225275E-16</v>
      </c>
      <c r="AS200" s="304">
        <v>1.7148659666184183E-17</v>
      </c>
      <c r="AT200" s="304">
        <v>1.4362414690106754E-16</v>
      </c>
    </row>
    <row r="201" spans="1:46" x14ac:dyDescent="0.25">
      <c r="A201" s="329" t="s">
        <v>369</v>
      </c>
      <c r="B201" s="283"/>
      <c r="C201" s="283"/>
      <c r="D201" s="283"/>
      <c r="E201" s="283"/>
      <c r="F201" s="283"/>
      <c r="G201" s="307" t="s">
        <v>368</v>
      </c>
      <c r="H201" s="307"/>
      <c r="I201" s="289" t="s">
        <v>919</v>
      </c>
      <c r="J201" s="304"/>
      <c r="K201" s="304"/>
      <c r="L201" s="304"/>
      <c r="M201" s="304"/>
      <c r="N201" s="304"/>
      <c r="O201" s="304">
        <v>4.829208645729106E-15</v>
      </c>
      <c r="P201" s="304">
        <v>7.9815168298163273E-15</v>
      </c>
      <c r="Q201" s="304">
        <v>1.2572641042188525E-15</v>
      </c>
      <c r="R201" s="304">
        <v>1.6466179134708045E-15</v>
      </c>
      <c r="S201" s="304">
        <v>7.6281771752087426E-15</v>
      </c>
      <c r="T201" s="304">
        <v>8.4790427600067159E-16</v>
      </c>
      <c r="U201" s="304">
        <v>2.7101937552660802E-16</v>
      </c>
      <c r="V201" s="304">
        <v>1.5301916235448057E-15</v>
      </c>
      <c r="W201" s="304">
        <v>2.2447473028840362E-16</v>
      </c>
      <c r="X201" s="304">
        <v>3.4347104343705829E-15</v>
      </c>
      <c r="Y201" s="304">
        <v>4.2654357635969495E-15</v>
      </c>
      <c r="Z201" s="304">
        <v>8.4305439495300525E-16</v>
      </c>
      <c r="AA201" s="304">
        <v>2.4421794958646218E-15</v>
      </c>
      <c r="AB201" s="304">
        <v>1.3790298539193949E-15</v>
      </c>
      <c r="AC201" s="304">
        <v>1.3220888130321383E-16</v>
      </c>
      <c r="AD201" s="304">
        <v>6.2015554395693267E-15</v>
      </c>
      <c r="AE201" s="304">
        <v>1.6830866170034936E-15</v>
      </c>
      <c r="AF201" s="304">
        <v>2.3472575010313053E-15</v>
      </c>
      <c r="AG201" s="304">
        <v>1.0852377394593083E-16</v>
      </c>
      <c r="AH201" s="304">
        <v>3.3324900994697436E-17</v>
      </c>
      <c r="AI201" s="304">
        <v>3.8261876577343978E-16</v>
      </c>
      <c r="AJ201" s="304">
        <v>7.9249699481922681E-16</v>
      </c>
      <c r="AK201" s="304">
        <v>1.0533912848678261E-15</v>
      </c>
      <c r="AL201" s="304">
        <v>1.3675763981167201E-15</v>
      </c>
      <c r="AM201" s="304">
        <v>0</v>
      </c>
      <c r="AN201" s="304">
        <v>2.4202086267626902E-15</v>
      </c>
      <c r="AO201" s="304">
        <v>8.3362334588572594E-16</v>
      </c>
      <c r="AP201" s="304">
        <v>2.1570478465909816E-15</v>
      </c>
      <c r="AQ201" s="304">
        <v>4.4896960525313605E-16</v>
      </c>
      <c r="AR201" s="304">
        <v>2.5100402460589026E-17</v>
      </c>
      <c r="AS201" s="304">
        <v>6.8061821084909204E-16</v>
      </c>
      <c r="AT201" s="304">
        <v>2.9911473726169697E-15</v>
      </c>
    </row>
    <row r="202" spans="1:46" x14ac:dyDescent="0.25">
      <c r="A202" s="319" t="s">
        <v>920</v>
      </c>
      <c r="B202" s="143"/>
      <c r="C202" s="143"/>
      <c r="D202" s="143"/>
      <c r="E202" s="143"/>
      <c r="F202" s="143"/>
      <c r="G202" s="143"/>
      <c r="H202" s="143"/>
      <c r="I202" s="289" t="s">
        <v>921</v>
      </c>
      <c r="J202" s="304"/>
      <c r="K202" s="304"/>
      <c r="L202" s="304"/>
      <c r="M202" s="304"/>
      <c r="N202" s="304"/>
      <c r="O202" s="304">
        <v>5.2655200000000022</v>
      </c>
      <c r="P202" s="304">
        <v>4.6366180342857151</v>
      </c>
      <c r="Q202" s="304">
        <v>3.7093828571428578</v>
      </c>
      <c r="R202" s="304">
        <v>3.2269700914285728</v>
      </c>
      <c r="S202" s="304">
        <v>2.7607528000000001</v>
      </c>
      <c r="T202" s="304">
        <v>3.0087250514285717</v>
      </c>
      <c r="U202" s="304">
        <v>43.681931428571453</v>
      </c>
      <c r="V202" s="304">
        <v>2.6621028571428575</v>
      </c>
      <c r="W202" s="304">
        <v>2.5957300571428572</v>
      </c>
      <c r="X202" s="304">
        <v>2.5649460571428575</v>
      </c>
      <c r="Y202" s="304">
        <v>2.138742171428571</v>
      </c>
      <c r="Z202" s="304">
        <v>1.7331451428571425</v>
      </c>
      <c r="AA202" s="304">
        <v>1.5214902857142862</v>
      </c>
      <c r="AB202" s="304">
        <v>2.6779257142857151</v>
      </c>
      <c r="AC202" s="304">
        <v>2.5083314285714295</v>
      </c>
      <c r="AD202" s="304">
        <v>2.9078102857142869</v>
      </c>
      <c r="AE202" s="304">
        <v>3.3296491428571438</v>
      </c>
      <c r="AF202" s="304">
        <v>2.5798566857142857</v>
      </c>
      <c r="AG202" s="304">
        <v>0</v>
      </c>
      <c r="AH202" s="304">
        <v>2.0156863999999994</v>
      </c>
      <c r="AI202" s="304">
        <v>2.9483227428571417</v>
      </c>
      <c r="AJ202" s="304">
        <v>4.8511319999999998</v>
      </c>
      <c r="AK202" s="304">
        <v>2.7117643428571427</v>
      </c>
      <c r="AL202" s="304">
        <v>2.1834071999999995</v>
      </c>
      <c r="AM202" s="304">
        <v>2.5498925028571429</v>
      </c>
      <c r="AN202" s="304">
        <v>2.5360566399999995</v>
      </c>
      <c r="AO202" s="304">
        <v>2.5196793142857139</v>
      </c>
      <c r="AP202" s="304">
        <v>2.6061746285714289</v>
      </c>
      <c r="AQ202" s="304">
        <v>2.3890924571428571</v>
      </c>
      <c r="AR202" s="304">
        <v>2.4979537142857144</v>
      </c>
      <c r="AS202" s="304">
        <v>2.437378171428572</v>
      </c>
      <c r="AT202" s="304">
        <v>2.4883374285714286</v>
      </c>
    </row>
    <row r="203" spans="1:46" x14ac:dyDescent="0.25">
      <c r="A203" s="319" t="s">
        <v>922</v>
      </c>
      <c r="B203" s="283"/>
      <c r="C203" s="283"/>
      <c r="D203" s="283"/>
      <c r="E203" s="283"/>
      <c r="F203" s="143"/>
      <c r="G203" s="143" t="s">
        <v>923</v>
      </c>
      <c r="H203" s="143"/>
      <c r="I203" s="289" t="s">
        <v>924</v>
      </c>
      <c r="J203" s="304"/>
      <c r="K203" s="304"/>
      <c r="L203" s="304"/>
      <c r="M203" s="304"/>
      <c r="N203" s="304"/>
      <c r="O203" s="304">
        <v>4.0078039251099722E-15</v>
      </c>
      <c r="P203" s="304">
        <v>3.8526170373262439E-14</v>
      </c>
      <c r="Q203" s="304">
        <v>3.5902116875506572E-15</v>
      </c>
      <c r="R203" s="304">
        <v>2.2270380711627876E-13</v>
      </c>
      <c r="S203" s="304">
        <v>2.4912060808429684E-13</v>
      </c>
      <c r="T203" s="304">
        <v>2.9844704727525885E-13</v>
      </c>
      <c r="U203" s="304">
        <v>1.7005204411530027E-13</v>
      </c>
      <c r="V203" s="304">
        <v>1.8583561177073522E-14</v>
      </c>
      <c r="W203" s="304">
        <v>1.3718992663283317E-13</v>
      </c>
      <c r="X203" s="304">
        <v>2.5099977993052708E-13</v>
      </c>
      <c r="Y203" s="304">
        <v>1.545028435829452E-14</v>
      </c>
      <c r="Z203" s="304">
        <v>4.510787938443934E-14</v>
      </c>
      <c r="AA203" s="304">
        <v>1.004124037151846E-13</v>
      </c>
      <c r="AB203" s="304">
        <v>7.839521330657868E-15</v>
      </c>
      <c r="AC203" s="304">
        <v>2.5155614987073823E-13</v>
      </c>
      <c r="AD203" s="304">
        <v>1.9535120689888374E-14</v>
      </c>
      <c r="AE203" s="304">
        <v>1.9170801227114326E-14</v>
      </c>
      <c r="AF203" s="304">
        <v>5.7095271272123934E-14</v>
      </c>
      <c r="AG203" s="304">
        <v>9.069466866590159E-15</v>
      </c>
      <c r="AH203" s="304">
        <v>6.0826233377766171E-14</v>
      </c>
      <c r="AI203" s="304">
        <v>3.941090073983813E-14</v>
      </c>
      <c r="AJ203" s="304">
        <v>1.3949446401887768E-13</v>
      </c>
      <c r="AK203" s="304">
        <v>4.4250212171200658E-14</v>
      </c>
      <c r="AL203" s="304">
        <v>1.5089041296544875E-14</v>
      </c>
      <c r="AM203" s="304">
        <v>1.5842053715664083E-13</v>
      </c>
      <c r="AN203" s="304">
        <v>1.604083352159654E-13</v>
      </c>
      <c r="AO203" s="304">
        <v>1.4860986550145808E-13</v>
      </c>
      <c r="AP203" s="304">
        <v>3.3286659862335982E-14</v>
      </c>
      <c r="AQ203" s="304">
        <v>2.3943416549973834E-14</v>
      </c>
      <c r="AR203" s="304">
        <v>1.8057901438727223E-14</v>
      </c>
      <c r="AS203" s="304">
        <v>1.9984612344351268E-14</v>
      </c>
      <c r="AT203" s="304">
        <v>2.4637247038081197E-14</v>
      </c>
    </row>
    <row r="204" spans="1:46" x14ac:dyDescent="0.25">
      <c r="A204" s="319" t="s">
        <v>925</v>
      </c>
      <c r="B204" s="283"/>
      <c r="C204" s="283"/>
      <c r="D204" s="283"/>
      <c r="E204" s="283"/>
      <c r="F204" s="143" t="s">
        <v>926</v>
      </c>
      <c r="G204" s="143"/>
      <c r="H204" s="143"/>
      <c r="I204" s="289" t="s">
        <v>927</v>
      </c>
      <c r="J204" s="304"/>
      <c r="K204" s="304"/>
      <c r="L204" s="304"/>
      <c r="M204" s="304"/>
      <c r="N204" s="304"/>
      <c r="O204" s="304">
        <v>1.7996096489805248E-15</v>
      </c>
      <c r="P204" s="304">
        <v>4.4721706749219879E-16</v>
      </c>
      <c r="Q204" s="304">
        <v>4.8463690014674636E-16</v>
      </c>
      <c r="R204" s="304">
        <v>8.0397055732403306E-16</v>
      </c>
      <c r="S204" s="304">
        <v>1.8488594139787114E-15</v>
      </c>
      <c r="T204" s="304">
        <v>2.57367505868599E-16</v>
      </c>
      <c r="U204" s="304">
        <v>2.2644736207085024E-15</v>
      </c>
      <c r="V204" s="304">
        <v>1.1547514114677874E-15</v>
      </c>
      <c r="W204" s="304">
        <v>1.713845922300102E-15</v>
      </c>
      <c r="X204" s="304">
        <v>1.8504714652425972E-15</v>
      </c>
      <c r="Y204" s="304">
        <v>6.5863845223689198E-16</v>
      </c>
      <c r="Z204" s="304">
        <v>0</v>
      </c>
      <c r="AA204" s="304">
        <v>1.0134994367812976E-14</v>
      </c>
      <c r="AB204" s="304">
        <v>6.4492396469125514E-15</v>
      </c>
      <c r="AC204" s="304">
        <v>5.373291823584871E-15</v>
      </c>
      <c r="AD204" s="304">
        <v>2.3350473243996057E-16</v>
      </c>
      <c r="AE204" s="304">
        <v>4.0531180237840256E-15</v>
      </c>
      <c r="AF204" s="304">
        <v>1.4197538872169196E-15</v>
      </c>
      <c r="AG204" s="304">
        <v>6.0092394934467178E-15</v>
      </c>
      <c r="AH204" s="304">
        <v>2.5246915416094636E-14</v>
      </c>
      <c r="AI204" s="304">
        <v>6.7838294099650942E-15</v>
      </c>
      <c r="AJ204" s="304">
        <v>3.6031573233055446E-15</v>
      </c>
      <c r="AK204" s="304">
        <v>3.7711629109005279E-15</v>
      </c>
      <c r="AL204" s="304">
        <v>4.067967903082691E-15</v>
      </c>
      <c r="AM204" s="304">
        <v>6.4085324600657868E-16</v>
      </c>
      <c r="AN204" s="304">
        <v>5.262091692125693E-15</v>
      </c>
      <c r="AO204" s="304">
        <v>1.864935409487711E-16</v>
      </c>
      <c r="AP204" s="304">
        <v>3.5975235903484393E-15</v>
      </c>
      <c r="AQ204" s="304">
        <v>1.4239136267000856E-15</v>
      </c>
      <c r="AR204" s="304">
        <v>9.4151511961465353E-16</v>
      </c>
      <c r="AS204" s="304">
        <v>8.824178893551094E-16</v>
      </c>
      <c r="AT204" s="304">
        <v>1.8096118885210486E-15</v>
      </c>
    </row>
    <row r="205" spans="1:46" x14ac:dyDescent="0.25">
      <c r="A205" s="364"/>
      <c r="B205" s="283"/>
      <c r="C205" s="283"/>
      <c r="D205" s="283"/>
      <c r="E205" s="283"/>
      <c r="F205" s="143"/>
      <c r="G205" s="143"/>
      <c r="H205" s="143"/>
      <c r="I205" s="289"/>
      <c r="J205" s="295"/>
      <c r="K205" s="295"/>
      <c r="L205" s="295"/>
      <c r="M205" s="295"/>
      <c r="N205" s="295"/>
      <c r="O205" s="295"/>
      <c r="P205" s="295"/>
      <c r="Q205" s="295"/>
      <c r="R205" s="295"/>
      <c r="S205" s="295"/>
      <c r="T205" s="295"/>
      <c r="U205" s="295"/>
      <c r="V205" s="295"/>
      <c r="W205" s="295"/>
      <c r="X205" s="295"/>
      <c r="Y205" s="295"/>
      <c r="Z205" s="295"/>
      <c r="AA205" s="295"/>
      <c r="AB205" s="295"/>
      <c r="AC205" s="295"/>
      <c r="AD205" s="295"/>
      <c r="AE205" s="295"/>
      <c r="AF205" s="295"/>
      <c r="AG205" s="295"/>
      <c r="AH205" s="295"/>
      <c r="AI205" s="295"/>
      <c r="AJ205" s="295"/>
      <c r="AK205" s="295"/>
      <c r="AL205" s="295"/>
      <c r="AM205" s="295"/>
      <c r="AN205" s="295"/>
      <c r="AO205" s="295"/>
      <c r="AP205" s="295"/>
      <c r="AQ205" s="295"/>
      <c r="AR205" s="295"/>
      <c r="AS205" s="295"/>
      <c r="AT205" s="295"/>
    </row>
    <row r="206" spans="1:46" x14ac:dyDescent="0.25">
      <c r="A206" s="183" t="s">
        <v>609</v>
      </c>
      <c r="B206" s="367" t="s">
        <v>610</v>
      </c>
      <c r="C206" s="206"/>
      <c r="D206" s="206"/>
      <c r="E206" s="206"/>
      <c r="F206" s="206"/>
      <c r="G206" s="207"/>
      <c r="H206" s="207"/>
      <c r="I206" s="253"/>
      <c r="J206" s="371"/>
      <c r="K206" s="371"/>
      <c r="L206" s="371"/>
      <c r="M206" s="371"/>
      <c r="N206" s="371"/>
      <c r="O206" s="371"/>
      <c r="P206" s="371"/>
      <c r="Q206" s="371"/>
      <c r="R206" s="371"/>
      <c r="S206" s="371"/>
      <c r="T206" s="371"/>
      <c r="U206" s="371"/>
      <c r="V206" s="371"/>
      <c r="W206" s="371"/>
      <c r="X206" s="371"/>
      <c r="Y206" s="371"/>
      <c r="Z206" s="371"/>
      <c r="AA206" s="371"/>
      <c r="AB206" s="371"/>
      <c r="AC206" s="371"/>
      <c r="AD206" s="371"/>
      <c r="AE206" s="371"/>
      <c r="AF206" s="371"/>
      <c r="AG206" s="371"/>
      <c r="AH206" s="371"/>
      <c r="AI206" s="371"/>
      <c r="AJ206" s="371"/>
      <c r="AK206" s="371"/>
      <c r="AL206" s="371"/>
      <c r="AM206" s="371"/>
      <c r="AN206" s="371"/>
      <c r="AO206" s="371"/>
      <c r="AP206" s="371"/>
      <c r="AQ206" s="371"/>
      <c r="AR206" s="371"/>
      <c r="AS206" s="371"/>
      <c r="AT206" s="371"/>
    </row>
    <row r="207" spans="1:46" x14ac:dyDescent="0.25">
      <c r="A207" s="283"/>
      <c r="B207" s="283"/>
      <c r="C207" s="283"/>
      <c r="D207" s="283"/>
      <c r="E207" s="143"/>
      <c r="F207" s="143"/>
      <c r="G207" s="143"/>
      <c r="H207" s="143"/>
      <c r="I207" s="337"/>
      <c r="J207" s="295"/>
      <c r="K207" s="295"/>
      <c r="L207" s="295"/>
      <c r="M207" s="295"/>
      <c r="N207" s="295"/>
      <c r="O207" s="295"/>
      <c r="P207" s="295"/>
      <c r="Q207" s="295"/>
      <c r="R207" s="295"/>
      <c r="S207" s="295"/>
      <c r="T207" s="295"/>
      <c r="U207" s="295"/>
      <c r="V207" s="295"/>
      <c r="W207" s="295"/>
      <c r="X207" s="295"/>
      <c r="Y207" s="295"/>
      <c r="Z207" s="295"/>
      <c r="AA207" s="295"/>
      <c r="AB207" s="295"/>
      <c r="AC207" s="295"/>
      <c r="AD207" s="295"/>
      <c r="AE207" s="295"/>
      <c r="AF207" s="295"/>
      <c r="AG207" s="295"/>
      <c r="AH207" s="295"/>
      <c r="AI207" s="295"/>
      <c r="AJ207" s="295"/>
      <c r="AK207" s="295"/>
      <c r="AL207" s="295"/>
      <c r="AM207" s="295"/>
      <c r="AN207" s="295"/>
      <c r="AO207" s="295"/>
      <c r="AP207" s="295"/>
      <c r="AQ207" s="295"/>
      <c r="AR207" s="295"/>
      <c r="AS207" s="295"/>
      <c r="AT207" s="295"/>
    </row>
    <row r="208" spans="1:46" x14ac:dyDescent="0.25">
      <c r="A208" s="368" t="s">
        <v>997</v>
      </c>
      <c r="B208" s="369" t="s">
        <v>998</v>
      </c>
      <c r="C208" s="370"/>
      <c r="D208" s="145"/>
      <c r="E208" s="145"/>
      <c r="F208" s="145"/>
      <c r="G208" s="146"/>
      <c r="H208" s="146"/>
      <c r="I208" s="289" t="s">
        <v>999</v>
      </c>
      <c r="J208" s="290">
        <f t="shared" ref="J208:AI208" si="28">SUM(J210:J244)</f>
        <v>0</v>
      </c>
      <c r="K208" s="290">
        <f t="shared" si="28"/>
        <v>0</v>
      </c>
      <c r="L208" s="290">
        <f t="shared" si="28"/>
        <v>0</v>
      </c>
      <c r="M208" s="290">
        <f t="shared" si="28"/>
        <v>0</v>
      </c>
      <c r="N208" s="290">
        <f t="shared" si="28"/>
        <v>0</v>
      </c>
      <c r="O208" s="290">
        <f t="shared" si="28"/>
        <v>5322.1070665057723</v>
      </c>
      <c r="P208" s="290">
        <f t="shared" si="28"/>
        <v>4778.2307799540677</v>
      </c>
      <c r="Q208" s="290">
        <f t="shared" si="28"/>
        <v>5693.9970142582588</v>
      </c>
      <c r="R208" s="290">
        <f t="shared" si="28"/>
        <v>5117.5660411487852</v>
      </c>
      <c r="S208" s="290">
        <f t="shared" si="28"/>
        <v>4792.6828080196501</v>
      </c>
      <c r="T208" s="290">
        <f t="shared" si="28"/>
        <v>4163.2677750952498</v>
      </c>
      <c r="U208" s="290">
        <f t="shared" si="28"/>
        <v>5925.2760405826339</v>
      </c>
      <c r="V208" s="290">
        <f t="shared" si="28"/>
        <v>6884.6031016527277</v>
      </c>
      <c r="W208" s="290">
        <f t="shared" si="28"/>
        <v>5728.1519729301326</v>
      </c>
      <c r="X208" s="290">
        <f t="shared" si="28"/>
        <v>5940.5454746382329</v>
      </c>
      <c r="Y208" s="290">
        <f t="shared" si="28"/>
        <v>6411.162636682915</v>
      </c>
      <c r="Z208" s="290">
        <f t="shared" si="28"/>
        <v>7071.3579534339997</v>
      </c>
      <c r="AA208" s="290">
        <f t="shared" si="28"/>
        <v>6513.7766407244244</v>
      </c>
      <c r="AB208" s="290">
        <f t="shared" si="28"/>
        <v>7912.3409551184768</v>
      </c>
      <c r="AC208" s="290">
        <f t="shared" si="28"/>
        <v>6589.9932228243224</v>
      </c>
      <c r="AD208" s="290">
        <f t="shared" si="28"/>
        <v>5985.8304512574896</v>
      </c>
      <c r="AE208" s="290">
        <f t="shared" si="28"/>
        <v>7232.2929473242748</v>
      </c>
      <c r="AF208" s="290">
        <f t="shared" si="28"/>
        <v>6575.1199734481715</v>
      </c>
      <c r="AG208" s="290">
        <f t="shared" si="28"/>
        <v>6721.7309757580479</v>
      </c>
      <c r="AH208" s="290">
        <f t="shared" si="28"/>
        <v>6781.4871716470043</v>
      </c>
      <c r="AI208" s="290">
        <f t="shared" si="28"/>
        <v>7195.1770541573505</v>
      </c>
      <c r="AJ208" s="290">
        <f t="shared" ref="AJ208:AO208" si="29">SUM(AJ210:AJ244)</f>
        <v>7337.8934187004115</v>
      </c>
      <c r="AK208" s="290">
        <f t="shared" si="29"/>
        <v>5583.6518173718387</v>
      </c>
      <c r="AL208" s="290">
        <f t="shared" si="29"/>
        <v>8306.1644015972979</v>
      </c>
      <c r="AM208" s="290">
        <f t="shared" si="29"/>
        <v>6770.2633079599455</v>
      </c>
      <c r="AN208" s="290">
        <f t="shared" si="29"/>
        <v>7158.1458434211345</v>
      </c>
      <c r="AO208" s="290">
        <f t="shared" si="29"/>
        <v>7481.7375294609428</v>
      </c>
      <c r="AP208" s="290">
        <f t="shared" ref="AP208:AQ208" si="30">SUM(AP210:AP244)</f>
        <v>7008.7298641652096</v>
      </c>
      <c r="AQ208" s="290">
        <f t="shared" si="30"/>
        <v>8892.4483128779575</v>
      </c>
      <c r="AR208" s="290">
        <f t="shared" ref="AR208:AS208" si="31">SUM(AR210:AR244)</f>
        <v>7064.4141528176569</v>
      </c>
      <c r="AS208" s="290">
        <f t="shared" si="31"/>
        <v>8115.8906108475785</v>
      </c>
      <c r="AT208" s="290">
        <f t="shared" ref="AT208" si="32">SUM(AT210:AT244)</f>
        <v>8176.4295048159056</v>
      </c>
    </row>
    <row r="209" spans="1:46" x14ac:dyDescent="0.25">
      <c r="A209" s="283" t="s">
        <v>291</v>
      </c>
      <c r="B209" s="283"/>
      <c r="C209" s="283"/>
      <c r="D209" s="283"/>
      <c r="E209" s="283" t="s">
        <v>292</v>
      </c>
      <c r="F209" s="283"/>
      <c r="G209" s="284"/>
      <c r="H209" s="284"/>
      <c r="I209" s="289" t="s">
        <v>816</v>
      </c>
      <c r="J209" s="286"/>
      <c r="K209" s="286"/>
      <c r="L209" s="286"/>
      <c r="M209" s="286"/>
      <c r="N209" s="286"/>
      <c r="O209" s="286"/>
      <c r="P209" s="286"/>
      <c r="Q209" s="286"/>
      <c r="R209" s="286"/>
      <c r="S209" s="286"/>
      <c r="T209" s="286"/>
      <c r="U209" s="286"/>
      <c r="V209" s="286"/>
      <c r="W209" s="286"/>
      <c r="X209" s="286"/>
      <c r="Y209" s="286"/>
      <c r="Z209" s="286"/>
      <c r="AA209" s="286"/>
      <c r="AB209" s="286"/>
      <c r="AC209" s="286"/>
      <c r="AD209" s="286"/>
      <c r="AE209" s="286"/>
      <c r="AF209" s="286"/>
      <c r="AG209" s="286"/>
      <c r="AH209" s="286"/>
      <c r="AI209" s="286"/>
      <c r="AJ209" s="286"/>
      <c r="AK209" s="286"/>
      <c r="AL209" s="286"/>
      <c r="AM209" s="286"/>
      <c r="AN209" s="286"/>
      <c r="AO209" s="286"/>
      <c r="AP209" s="286"/>
      <c r="AQ209" s="286"/>
      <c r="AR209" s="286"/>
      <c r="AS209" s="286"/>
      <c r="AT209" s="286"/>
    </row>
    <row r="210" spans="1:46" x14ac:dyDescent="0.25">
      <c r="A210" s="283" t="s">
        <v>293</v>
      </c>
      <c r="B210" s="283"/>
      <c r="C210" s="283"/>
      <c r="D210" s="283"/>
      <c r="E210" s="283"/>
      <c r="F210" s="284" t="s">
        <v>294</v>
      </c>
      <c r="G210" s="283"/>
      <c r="H210" s="283"/>
      <c r="I210" s="297" t="s">
        <v>817</v>
      </c>
      <c r="J210" s="304"/>
      <c r="K210" s="304"/>
      <c r="L210" s="304"/>
      <c r="M210" s="304"/>
      <c r="N210" s="304"/>
      <c r="O210" s="304">
        <v>275.90169110954088</v>
      </c>
      <c r="P210" s="304">
        <v>214.21796205998336</v>
      </c>
      <c r="Q210" s="304">
        <v>480.19299164551626</v>
      </c>
      <c r="R210" s="304">
        <v>385.27534244651537</v>
      </c>
      <c r="S210" s="304">
        <v>337.32989954475994</v>
      </c>
      <c r="T210" s="304">
        <v>356.17620452791186</v>
      </c>
      <c r="U210" s="304">
        <v>414.57819224671323</v>
      </c>
      <c r="V210" s="304">
        <v>427.04584734958729</v>
      </c>
      <c r="W210" s="304">
        <v>320.66588986313337</v>
      </c>
      <c r="X210" s="304">
        <v>424.87072314331925</v>
      </c>
      <c r="Y210" s="304">
        <v>344.02569794128749</v>
      </c>
      <c r="Z210" s="304">
        <v>393.81136703066272</v>
      </c>
      <c r="AA210" s="304">
        <v>296.1474800067532</v>
      </c>
      <c r="AB210" s="304">
        <v>387.9767713424427</v>
      </c>
      <c r="AC210" s="304">
        <v>299.26956840592123</v>
      </c>
      <c r="AD210" s="304">
        <v>338.28585144865554</v>
      </c>
      <c r="AE210" s="304">
        <v>283.63614557286007</v>
      </c>
      <c r="AF210" s="304">
        <v>314.70339498274882</v>
      </c>
      <c r="AG210" s="304">
        <v>287.76740475431944</v>
      </c>
      <c r="AH210" s="304">
        <v>259.88049674012404</v>
      </c>
      <c r="AI210" s="304">
        <v>280.55240795039185</v>
      </c>
      <c r="AJ210" s="304">
        <v>292.03634063161189</v>
      </c>
      <c r="AK210" s="304">
        <v>222.2059881182069</v>
      </c>
      <c r="AL210" s="304">
        <v>238.40225165368932</v>
      </c>
      <c r="AM210" s="304">
        <v>274.33429523617218</v>
      </c>
      <c r="AN210" s="304">
        <v>262.99987549303421</v>
      </c>
      <c r="AO210" s="304">
        <v>275.55196526584598</v>
      </c>
      <c r="AP210" s="304">
        <v>275.55196526584598</v>
      </c>
      <c r="AQ210" s="304">
        <v>249.82685868327033</v>
      </c>
      <c r="AR210" s="304">
        <v>284.37071496482031</v>
      </c>
      <c r="AS210" s="304">
        <v>231.75509124546332</v>
      </c>
      <c r="AT210" s="304">
        <v>275.64153173635975</v>
      </c>
    </row>
    <row r="211" spans="1:46" x14ac:dyDescent="0.25">
      <c r="A211" s="283" t="s">
        <v>295</v>
      </c>
      <c r="B211" s="283"/>
      <c r="C211" s="283"/>
      <c r="D211" s="283"/>
      <c r="E211" s="283"/>
      <c r="F211" s="284" t="s">
        <v>296</v>
      </c>
      <c r="G211" s="283"/>
      <c r="H211" s="283"/>
      <c r="I211" s="297" t="s">
        <v>818</v>
      </c>
      <c r="J211" s="304"/>
      <c r="K211" s="304"/>
      <c r="L211" s="304"/>
      <c r="M211" s="304"/>
      <c r="N211" s="304"/>
      <c r="O211" s="304">
        <v>235.16336175814163</v>
      </c>
      <c r="P211" s="304">
        <v>203.04303421245828</v>
      </c>
      <c r="Q211" s="304">
        <v>348.56782845092937</v>
      </c>
      <c r="R211" s="304">
        <v>250.70644139262126</v>
      </c>
      <c r="S211" s="304">
        <v>310.38087248784063</v>
      </c>
      <c r="T211" s="304">
        <v>279.69871790027082</v>
      </c>
      <c r="U211" s="304">
        <v>374.35822752194582</v>
      </c>
      <c r="V211" s="304">
        <v>405.29921116845372</v>
      </c>
      <c r="W211" s="304">
        <v>327.06355137301244</v>
      </c>
      <c r="X211" s="304">
        <v>399.26427520844851</v>
      </c>
      <c r="Y211" s="304">
        <v>358.80384955386603</v>
      </c>
      <c r="Z211" s="304">
        <v>360.4753657819511</v>
      </c>
      <c r="AA211" s="304">
        <v>337.97701111129061</v>
      </c>
      <c r="AB211" s="304">
        <v>395.37156811201271</v>
      </c>
      <c r="AC211" s="304">
        <v>330.94078024675252</v>
      </c>
      <c r="AD211" s="304">
        <v>347.62701670638847</v>
      </c>
      <c r="AE211" s="304">
        <v>322.7693991593373</v>
      </c>
      <c r="AF211" s="304">
        <v>299.99905509560858</v>
      </c>
      <c r="AG211" s="304">
        <v>292.51669110110879</v>
      </c>
      <c r="AH211" s="304">
        <v>251.49021728537508</v>
      </c>
      <c r="AI211" s="304">
        <v>258.4485846705187</v>
      </c>
      <c r="AJ211" s="304">
        <v>272.78531865182316</v>
      </c>
      <c r="AK211" s="304">
        <v>221.50097406321549</v>
      </c>
      <c r="AL211" s="304">
        <v>231.38181444556497</v>
      </c>
      <c r="AM211" s="304">
        <v>233.44263873315671</v>
      </c>
      <c r="AN211" s="304">
        <v>192.65452515283468</v>
      </c>
      <c r="AO211" s="304">
        <v>189.85896039942855</v>
      </c>
      <c r="AP211" s="304">
        <v>196.43901431639628</v>
      </c>
      <c r="AQ211" s="304">
        <v>179.84577022777739</v>
      </c>
      <c r="AR211" s="304">
        <v>178.46780415052137</v>
      </c>
      <c r="AS211" s="304">
        <v>174.98882588219683</v>
      </c>
      <c r="AT211" s="304">
        <v>171.06490748248015</v>
      </c>
    </row>
    <row r="212" spans="1:46" x14ac:dyDescent="0.25">
      <c r="A212" s="330" t="s">
        <v>819</v>
      </c>
      <c r="B212" s="283"/>
      <c r="C212" s="283"/>
      <c r="D212" s="283"/>
      <c r="E212" s="283"/>
      <c r="F212" s="284" t="s">
        <v>820</v>
      </c>
      <c r="G212" s="283"/>
      <c r="H212" s="283"/>
      <c r="I212" s="289" t="s">
        <v>821</v>
      </c>
      <c r="J212" s="304"/>
      <c r="K212" s="304"/>
      <c r="L212" s="304"/>
      <c r="M212" s="304"/>
      <c r="N212" s="304"/>
      <c r="O212" s="304">
        <v>3.7232845077888643</v>
      </c>
      <c r="P212" s="304">
        <v>3.9122745798825171</v>
      </c>
      <c r="Q212" s="304">
        <v>3.9513197815589711</v>
      </c>
      <c r="R212" s="304">
        <v>3.3449664101130141</v>
      </c>
      <c r="S212" s="304">
        <v>2.7756305194122444</v>
      </c>
      <c r="T212" s="304">
        <v>2.5196562140892098</v>
      </c>
      <c r="U212" s="304">
        <v>2.7309419574270897</v>
      </c>
      <c r="V212" s="304">
        <v>2.5040362816186907</v>
      </c>
      <c r="W212" s="304">
        <v>2.38233136024422</v>
      </c>
      <c r="X212" s="304">
        <v>2.209438059104921</v>
      </c>
      <c r="Y212" s="304">
        <v>2.2010771823883366</v>
      </c>
      <c r="Z212" s="304">
        <v>2.215238822408288</v>
      </c>
      <c r="AA212" s="304">
        <v>0</v>
      </c>
      <c r="AB212" s="304">
        <v>5.3932469501808189</v>
      </c>
      <c r="AC212" s="304">
        <v>7.0449228681926472</v>
      </c>
      <c r="AD212" s="304">
        <v>8.6174908187860613</v>
      </c>
      <c r="AE212" s="304">
        <v>5.8999642260042204</v>
      </c>
      <c r="AF212" s="304">
        <v>5.4562590725448468</v>
      </c>
      <c r="AG212" s="304">
        <v>5.4656662162259648</v>
      </c>
      <c r="AH212" s="304">
        <v>6.9535782067890288</v>
      </c>
      <c r="AI212" s="304">
        <v>5.5177295714611319</v>
      </c>
      <c r="AJ212" s="304">
        <v>5.8422991759589369</v>
      </c>
      <c r="AK212" s="304">
        <v>3.4628288466177359</v>
      </c>
      <c r="AL212" s="304">
        <v>5.0709133941072153</v>
      </c>
      <c r="AM212" s="304">
        <v>4.4150225225404691</v>
      </c>
      <c r="AN212" s="304">
        <v>4.1974082529171151</v>
      </c>
      <c r="AO212" s="304">
        <v>4.2736394491330438</v>
      </c>
      <c r="AP212" s="304">
        <v>3.6566692456969747</v>
      </c>
      <c r="AQ212" s="304">
        <v>4.0824545311637914</v>
      </c>
      <c r="AR212" s="304">
        <v>2.9224222374863289</v>
      </c>
      <c r="AS212" s="304">
        <v>2.9042005261040051</v>
      </c>
      <c r="AT212" s="304">
        <v>3.1143819794126508</v>
      </c>
    </row>
    <row r="213" spans="1:46" x14ac:dyDescent="0.25">
      <c r="A213" s="330" t="s">
        <v>822</v>
      </c>
      <c r="B213" s="283"/>
      <c r="C213" s="283"/>
      <c r="D213" s="283"/>
      <c r="E213" s="283"/>
      <c r="F213" s="284" t="s">
        <v>823</v>
      </c>
      <c r="G213" s="283"/>
      <c r="H213" s="283"/>
      <c r="I213" s="289" t="s">
        <v>824</v>
      </c>
      <c r="J213" s="304"/>
      <c r="K213" s="304"/>
      <c r="L213" s="304"/>
      <c r="M213" s="304"/>
      <c r="N213" s="304"/>
      <c r="O213" s="304">
        <v>36.579673182199222</v>
      </c>
      <c r="P213" s="304">
        <v>29.567195575160987</v>
      </c>
      <c r="Q213" s="304">
        <v>38.840616388710771</v>
      </c>
      <c r="R213" s="304">
        <v>33.918146259283517</v>
      </c>
      <c r="S213" s="304">
        <v>41.013279270384331</v>
      </c>
      <c r="T213" s="304">
        <v>39.709454711581103</v>
      </c>
      <c r="U213" s="304">
        <v>46.42793569568687</v>
      </c>
      <c r="V213" s="304">
        <v>46.890828870538201</v>
      </c>
      <c r="W213" s="304">
        <v>50.660969252433659</v>
      </c>
      <c r="X213" s="304">
        <v>48.90758636151353</v>
      </c>
      <c r="Y213" s="304">
        <v>52.142488609908312</v>
      </c>
      <c r="Z213" s="304">
        <v>49.477536327905348</v>
      </c>
      <c r="AA213" s="304">
        <v>50.005728990373662</v>
      </c>
      <c r="AB213" s="304">
        <v>48.372646085324803</v>
      </c>
      <c r="AC213" s="304">
        <v>42.605040201427144</v>
      </c>
      <c r="AD213" s="304">
        <v>20.37344471892413</v>
      </c>
      <c r="AE213" s="304">
        <v>41.197389457312887</v>
      </c>
      <c r="AF213" s="304">
        <v>37.682610168176502</v>
      </c>
      <c r="AG213" s="304">
        <v>38.870585416711847</v>
      </c>
      <c r="AH213" s="304">
        <v>37.594106450354545</v>
      </c>
      <c r="AI213" s="304">
        <v>35.953726041163208</v>
      </c>
      <c r="AJ213" s="304">
        <v>32.503576060691955</v>
      </c>
      <c r="AK213" s="304">
        <v>34.503985767662137</v>
      </c>
      <c r="AL213" s="304">
        <v>32.5397198998905</v>
      </c>
      <c r="AM213" s="304">
        <v>32.142754004221338</v>
      </c>
      <c r="AN213" s="304">
        <v>32.28338389723735</v>
      </c>
      <c r="AO213" s="304">
        <v>31.263095441692361</v>
      </c>
      <c r="AP213" s="304">
        <v>32.173709398166935</v>
      </c>
      <c r="AQ213" s="304">
        <v>33.113572942673734</v>
      </c>
      <c r="AR213" s="304">
        <v>32.752875375284781</v>
      </c>
      <c r="AS213" s="304">
        <v>30.316245667526001</v>
      </c>
      <c r="AT213" s="304">
        <v>32.701848709096311</v>
      </c>
    </row>
    <row r="214" spans="1:46" x14ac:dyDescent="0.25">
      <c r="A214" s="283" t="s">
        <v>297</v>
      </c>
      <c r="B214" s="283"/>
      <c r="C214" s="283"/>
      <c r="D214" s="283"/>
      <c r="E214" s="283"/>
      <c r="F214" s="284" t="s">
        <v>298</v>
      </c>
      <c r="G214" s="283"/>
      <c r="H214" s="283"/>
      <c r="I214" s="297" t="s">
        <v>825</v>
      </c>
      <c r="J214" s="286"/>
      <c r="K214" s="286"/>
      <c r="L214" s="286"/>
      <c r="M214" s="286"/>
      <c r="N214" s="286"/>
      <c r="O214" s="286"/>
      <c r="P214" s="286"/>
      <c r="Q214" s="286"/>
      <c r="R214" s="286"/>
      <c r="S214" s="286"/>
      <c r="T214" s="286"/>
      <c r="U214" s="286"/>
      <c r="V214" s="286"/>
      <c r="W214" s="286"/>
      <c r="X214" s="286"/>
      <c r="Y214" s="286"/>
      <c r="Z214" s="286"/>
      <c r="AA214" s="286"/>
      <c r="AB214" s="286"/>
      <c r="AC214" s="286"/>
      <c r="AD214" s="286"/>
      <c r="AE214" s="286"/>
      <c r="AF214" s="286"/>
      <c r="AG214" s="286"/>
      <c r="AH214" s="286"/>
      <c r="AI214" s="286"/>
      <c r="AJ214" s="286"/>
      <c r="AK214" s="286"/>
      <c r="AL214" s="286"/>
      <c r="AM214" s="286"/>
      <c r="AN214" s="286"/>
      <c r="AO214" s="286"/>
      <c r="AP214" s="286"/>
      <c r="AQ214" s="286"/>
      <c r="AR214" s="286"/>
      <c r="AS214" s="286"/>
      <c r="AT214" s="286"/>
    </row>
    <row r="215" spans="1:46" x14ac:dyDescent="0.25">
      <c r="A215" s="283" t="s">
        <v>299</v>
      </c>
      <c r="B215" s="283"/>
      <c r="C215" s="283"/>
      <c r="D215" s="283"/>
      <c r="E215" s="283"/>
      <c r="F215" s="283"/>
      <c r="G215" s="284" t="s">
        <v>300</v>
      </c>
      <c r="H215" s="284"/>
      <c r="I215" s="289" t="s">
        <v>826</v>
      </c>
      <c r="J215" s="304"/>
      <c r="K215" s="304"/>
      <c r="L215" s="304"/>
      <c r="M215" s="304"/>
      <c r="N215" s="304"/>
      <c r="O215" s="304">
        <v>143.58371576765774</v>
      </c>
      <c r="P215" s="304">
        <v>166.58075186088467</v>
      </c>
      <c r="Q215" s="304">
        <v>235.60025144541862</v>
      </c>
      <c r="R215" s="304">
        <v>196.60245428702024</v>
      </c>
      <c r="S215" s="304">
        <v>200.57563742352446</v>
      </c>
      <c r="T215" s="304">
        <v>151.95858725042234</v>
      </c>
      <c r="U215" s="304">
        <v>209.55036777128288</v>
      </c>
      <c r="V215" s="304">
        <v>221.10361020934025</v>
      </c>
      <c r="W215" s="304">
        <v>209.46575497731337</v>
      </c>
      <c r="X215" s="304">
        <v>227.20098635096409</v>
      </c>
      <c r="Y215" s="304">
        <v>261.51010875698501</v>
      </c>
      <c r="Z215" s="304">
        <v>250.50602409695418</v>
      </c>
      <c r="AA215" s="304">
        <v>294.45769417120141</v>
      </c>
      <c r="AB215" s="304">
        <v>292.65465306403172</v>
      </c>
      <c r="AC215" s="304">
        <v>171.08708803295511</v>
      </c>
      <c r="AD215" s="304">
        <v>223.9801753541976</v>
      </c>
      <c r="AE215" s="304">
        <v>206.93841196252342</v>
      </c>
      <c r="AF215" s="304">
        <v>282.63659232139895</v>
      </c>
      <c r="AG215" s="304">
        <v>192.45229464787661</v>
      </c>
      <c r="AH215" s="304">
        <v>183.39680251633607</v>
      </c>
      <c r="AI215" s="304">
        <v>174.36876338426435</v>
      </c>
      <c r="AJ215" s="304">
        <v>184.83820023935755</v>
      </c>
      <c r="AK215" s="304">
        <v>169.60478904272404</v>
      </c>
      <c r="AL215" s="304">
        <v>189.12160622797111</v>
      </c>
      <c r="AM215" s="304">
        <v>215.022092360031</v>
      </c>
      <c r="AN215" s="304">
        <v>222.75031604579357</v>
      </c>
      <c r="AO215" s="304">
        <v>208.5136239388207</v>
      </c>
      <c r="AP215" s="304">
        <v>250.00068963029204</v>
      </c>
      <c r="AQ215" s="304">
        <v>208.73941860010305</v>
      </c>
      <c r="AR215" s="304">
        <v>216.33709499269855</v>
      </c>
      <c r="AS215" s="304">
        <v>190.29102926687341</v>
      </c>
      <c r="AT215" s="304">
        <v>173.43604411236367</v>
      </c>
    </row>
    <row r="216" spans="1:46" x14ac:dyDescent="0.25">
      <c r="A216" s="283" t="s">
        <v>301</v>
      </c>
      <c r="B216" s="283"/>
      <c r="C216" s="283"/>
      <c r="D216" s="283"/>
      <c r="E216" s="283"/>
      <c r="F216" s="283"/>
      <c r="G216" s="284" t="s">
        <v>302</v>
      </c>
      <c r="H216" s="284"/>
      <c r="I216" s="289" t="s">
        <v>827</v>
      </c>
      <c r="J216" s="304"/>
      <c r="K216" s="304"/>
      <c r="L216" s="304"/>
      <c r="M216" s="304"/>
      <c r="N216" s="304"/>
      <c r="O216" s="304">
        <v>27.009653667183624</v>
      </c>
      <c r="P216" s="304">
        <v>48.229085343869073</v>
      </c>
      <c r="Q216" s="304">
        <v>45.387889655396286</v>
      </c>
      <c r="R216" s="304">
        <v>47.978550821365417</v>
      </c>
      <c r="S216" s="304">
        <v>45.932637630946807</v>
      </c>
      <c r="T216" s="304">
        <v>31.751201811549524</v>
      </c>
      <c r="U216" s="304">
        <v>48.932509374614071</v>
      </c>
      <c r="V216" s="304">
        <v>32.333335319495134</v>
      </c>
      <c r="W216" s="304">
        <v>37.441223031532957</v>
      </c>
      <c r="X216" s="304">
        <v>33.939055228125092</v>
      </c>
      <c r="Y216" s="304">
        <v>32.706545704013173</v>
      </c>
      <c r="Z216" s="304">
        <v>30.586606505188879</v>
      </c>
      <c r="AA216" s="304">
        <v>29.056179200818281</v>
      </c>
      <c r="AB216" s="304">
        <v>32.971278207244573</v>
      </c>
      <c r="AC216" s="304">
        <v>27.943351343375419</v>
      </c>
      <c r="AD216" s="304">
        <v>31.682533106356622</v>
      </c>
      <c r="AE216" s="304">
        <v>36.232359734425124</v>
      </c>
      <c r="AF216" s="304">
        <v>20.46349514063817</v>
      </c>
      <c r="AG216" s="304">
        <v>25.217220300288773</v>
      </c>
      <c r="AH216" s="304">
        <v>22.024937745316119</v>
      </c>
      <c r="AI216" s="304">
        <v>18.198279260034983</v>
      </c>
      <c r="AJ216" s="304">
        <v>20.023446213524007</v>
      </c>
      <c r="AK216" s="304">
        <v>20.024163330294119</v>
      </c>
      <c r="AL216" s="304">
        <v>30.488368492587156</v>
      </c>
      <c r="AM216" s="304">
        <v>31.592812835893209</v>
      </c>
      <c r="AN216" s="304">
        <v>35.598358893440235</v>
      </c>
      <c r="AO216" s="304">
        <v>32.323459597118152</v>
      </c>
      <c r="AP216" s="304">
        <v>37.743168540040408</v>
      </c>
      <c r="AQ216" s="304">
        <v>40.883977012046714</v>
      </c>
      <c r="AR216" s="304">
        <v>33.773767728838365</v>
      </c>
      <c r="AS216" s="304">
        <v>30.885304499180268</v>
      </c>
      <c r="AT216" s="304">
        <v>29.466993489522778</v>
      </c>
    </row>
    <row r="217" spans="1:46" x14ac:dyDescent="0.25">
      <c r="A217" s="283" t="s">
        <v>303</v>
      </c>
      <c r="B217" s="283"/>
      <c r="C217" s="283"/>
      <c r="D217" s="283"/>
      <c r="E217" s="283"/>
      <c r="F217" s="283"/>
      <c r="G217" s="284" t="s">
        <v>304</v>
      </c>
      <c r="H217" s="284"/>
      <c r="I217" s="289" t="s">
        <v>828</v>
      </c>
      <c r="J217" s="304"/>
      <c r="K217" s="304"/>
      <c r="L217" s="304"/>
      <c r="M217" s="304"/>
      <c r="N217" s="304"/>
      <c r="O217" s="304">
        <v>7.7703694151384592</v>
      </c>
      <c r="P217" s="304">
        <v>10.666372797707691</v>
      </c>
      <c r="Q217" s="304">
        <v>13.642247942107691</v>
      </c>
      <c r="R217" s="304">
        <v>12.430342166169231</v>
      </c>
      <c r="S217" s="304">
        <v>11.238651123953844</v>
      </c>
      <c r="T217" s="304">
        <v>8.5466980198153806</v>
      </c>
      <c r="U217" s="304">
        <v>12.553521013846154</v>
      </c>
      <c r="V217" s="304">
        <v>11.530113524092307</v>
      </c>
      <c r="W217" s="304">
        <v>9.6408624329692287</v>
      </c>
      <c r="X217" s="304">
        <v>17.465153275769236</v>
      </c>
      <c r="Y217" s="304">
        <v>18.263737009846153</v>
      </c>
      <c r="Z217" s="304">
        <v>13.437619283800002</v>
      </c>
      <c r="AA217" s="304">
        <v>19.211635578569229</v>
      </c>
      <c r="AB217" s="304">
        <v>17.902383470999997</v>
      </c>
      <c r="AC217" s="304">
        <v>14.322581553323076</v>
      </c>
      <c r="AD217" s="304">
        <v>16.410899573295382</v>
      </c>
      <c r="AE217" s="304">
        <v>15.577708729199999</v>
      </c>
      <c r="AF217" s="304">
        <v>12.735751732907691</v>
      </c>
      <c r="AG217" s="304">
        <v>12.278335365923075</v>
      </c>
      <c r="AH217" s="304">
        <v>16.278706925153848</v>
      </c>
      <c r="AI217" s="304">
        <v>14.090281702199997</v>
      </c>
      <c r="AJ217" s="304">
        <v>17.051981184246159</v>
      </c>
      <c r="AK217" s="304">
        <v>16.324397150307689</v>
      </c>
      <c r="AL217" s="304">
        <v>16.353965928953851</v>
      </c>
      <c r="AM217" s="304">
        <v>18.965090445292304</v>
      </c>
      <c r="AN217" s="304">
        <v>15.849833773650829</v>
      </c>
      <c r="AO217" s="304">
        <v>17.073145008405127</v>
      </c>
      <c r="AP217" s="304">
        <v>19.758528269142687</v>
      </c>
      <c r="AQ217" s="304">
        <v>18.269077583782774</v>
      </c>
      <c r="AR217" s="304">
        <v>20.475484716841827</v>
      </c>
      <c r="AS217" s="304">
        <v>14.072560785415384</v>
      </c>
      <c r="AT217" s="304">
        <v>22.51003367173961</v>
      </c>
    </row>
    <row r="218" spans="1:46" x14ac:dyDescent="0.25">
      <c r="A218" s="283" t="s">
        <v>305</v>
      </c>
      <c r="B218" s="283"/>
      <c r="C218" s="283"/>
      <c r="D218" s="283"/>
      <c r="E218" s="283"/>
      <c r="F218" s="283"/>
      <c r="G218" s="284" t="s">
        <v>306</v>
      </c>
      <c r="H218" s="284"/>
      <c r="I218" s="289" t="s">
        <v>829</v>
      </c>
      <c r="J218" s="304"/>
      <c r="K218" s="304"/>
      <c r="L218" s="304"/>
      <c r="M218" s="304"/>
      <c r="N218" s="304"/>
      <c r="O218" s="304">
        <v>27.002526737205333</v>
      </c>
      <c r="P218" s="304">
        <v>32.963715884941571</v>
      </c>
      <c r="Q218" s="304">
        <v>31.63389501210618</v>
      </c>
      <c r="R218" s="304">
        <v>34.185899393224105</v>
      </c>
      <c r="S218" s="304">
        <v>32.745379439755695</v>
      </c>
      <c r="T218" s="304">
        <v>27.101083727071703</v>
      </c>
      <c r="U218" s="304">
        <v>34.539882666418833</v>
      </c>
      <c r="V218" s="304">
        <v>34.247822891983525</v>
      </c>
      <c r="W218" s="304">
        <v>31.996928392071759</v>
      </c>
      <c r="X218" s="304">
        <v>35.118060390622801</v>
      </c>
      <c r="Y218" s="304">
        <v>36.602522372670194</v>
      </c>
      <c r="Z218" s="304">
        <v>32.951077866018942</v>
      </c>
      <c r="AA218" s="304">
        <v>46.365091639541127</v>
      </c>
      <c r="AB218" s="304">
        <v>50.95757262777181</v>
      </c>
      <c r="AC218" s="304">
        <v>32.022476841157598</v>
      </c>
      <c r="AD218" s="304">
        <v>57.049549904569254</v>
      </c>
      <c r="AE218" s="304">
        <v>40.046226532904342</v>
      </c>
      <c r="AF218" s="304">
        <v>45.465755032483472</v>
      </c>
      <c r="AG218" s="304">
        <v>44.979708186829271</v>
      </c>
      <c r="AH218" s="304">
        <v>51.942290368195621</v>
      </c>
      <c r="AI218" s="304">
        <v>44.184081100197254</v>
      </c>
      <c r="AJ218" s="304">
        <v>51.42675558782237</v>
      </c>
      <c r="AK218" s="304">
        <v>46.912649874642035</v>
      </c>
      <c r="AL218" s="304">
        <v>37.983770762447911</v>
      </c>
      <c r="AM218" s="304">
        <v>52.203165109165994</v>
      </c>
      <c r="AN218" s="304">
        <v>48.575242498234644</v>
      </c>
      <c r="AO218" s="304">
        <v>43.150464377936132</v>
      </c>
      <c r="AP218" s="304">
        <v>38.294932152771771</v>
      </c>
      <c r="AQ218" s="304">
        <v>33.819357263347641</v>
      </c>
      <c r="AR218" s="304">
        <v>40.145054769860678</v>
      </c>
      <c r="AS218" s="304">
        <v>34.621242823609727</v>
      </c>
      <c r="AT218" s="304">
        <v>41.077972465149919</v>
      </c>
    </row>
    <row r="219" spans="1:46" x14ac:dyDescent="0.25">
      <c r="A219" s="283" t="s">
        <v>71</v>
      </c>
      <c r="B219" s="283"/>
      <c r="C219" s="283"/>
      <c r="D219" s="283"/>
      <c r="E219" s="283"/>
      <c r="F219" s="283"/>
      <c r="G219" s="284" t="s">
        <v>307</v>
      </c>
      <c r="H219" s="284"/>
      <c r="I219" s="289" t="s">
        <v>830</v>
      </c>
      <c r="J219" s="304"/>
      <c r="K219" s="304"/>
      <c r="L219" s="304"/>
      <c r="M219" s="304"/>
      <c r="N219" s="304"/>
      <c r="O219" s="304">
        <v>0</v>
      </c>
      <c r="P219" s="304">
        <v>0</v>
      </c>
      <c r="Q219" s="304">
        <v>0</v>
      </c>
      <c r="R219" s="304">
        <v>0</v>
      </c>
      <c r="S219" s="304">
        <v>0</v>
      </c>
      <c r="T219" s="304">
        <v>0</v>
      </c>
      <c r="U219" s="304">
        <v>0</v>
      </c>
      <c r="V219" s="304">
        <v>0</v>
      </c>
      <c r="W219" s="304">
        <v>0</v>
      </c>
      <c r="X219" s="304">
        <v>0</v>
      </c>
      <c r="Y219" s="304">
        <v>0</v>
      </c>
      <c r="Z219" s="304">
        <v>0</v>
      </c>
      <c r="AA219" s="304">
        <v>0</v>
      </c>
      <c r="AB219" s="304">
        <v>0</v>
      </c>
      <c r="AC219" s="304">
        <v>57.140723385664899</v>
      </c>
      <c r="AD219" s="304">
        <v>67.520445440365251</v>
      </c>
      <c r="AE219" s="304">
        <v>81.295237168478963</v>
      </c>
      <c r="AF219" s="304">
        <v>0</v>
      </c>
      <c r="AG219" s="304">
        <v>95.596110182919119</v>
      </c>
      <c r="AH219" s="304">
        <v>102.14809179076991</v>
      </c>
      <c r="AI219" s="304">
        <v>102.74406937766059</v>
      </c>
      <c r="AJ219" s="304">
        <v>124.32066711528344</v>
      </c>
      <c r="AK219" s="304">
        <v>101.12341108852074</v>
      </c>
      <c r="AL219" s="304">
        <v>118.67568688204614</v>
      </c>
      <c r="AM219" s="304">
        <v>149.6147641959692</v>
      </c>
      <c r="AN219" s="304">
        <v>143.747572293026</v>
      </c>
      <c r="AO219" s="304">
        <v>120.78954455813165</v>
      </c>
      <c r="AP219" s="304">
        <v>167.29398362761154</v>
      </c>
      <c r="AQ219" s="304">
        <v>127.38619695283759</v>
      </c>
      <c r="AR219" s="304">
        <v>140.88741352258606</v>
      </c>
      <c r="AS219" s="304">
        <v>112.58577457558447</v>
      </c>
      <c r="AT219" s="304">
        <v>105.4064256897024</v>
      </c>
    </row>
    <row r="220" spans="1:46" x14ac:dyDescent="0.25">
      <c r="A220" s="143" t="s">
        <v>412</v>
      </c>
      <c r="B220" s="143"/>
      <c r="C220" s="143"/>
      <c r="D220" s="143"/>
      <c r="E220" s="143"/>
      <c r="F220" s="143"/>
      <c r="G220" s="143" t="s">
        <v>413</v>
      </c>
      <c r="H220" s="143"/>
      <c r="I220" s="305" t="s">
        <v>831</v>
      </c>
      <c r="J220" s="286"/>
      <c r="K220" s="286"/>
      <c r="L220" s="286"/>
      <c r="M220" s="286"/>
      <c r="N220" s="286"/>
      <c r="O220" s="286"/>
      <c r="P220" s="286"/>
      <c r="Q220" s="286"/>
      <c r="R220" s="286"/>
      <c r="S220" s="286"/>
      <c r="T220" s="286"/>
      <c r="U220" s="286"/>
      <c r="V220" s="286"/>
      <c r="W220" s="286"/>
      <c r="X220" s="286"/>
      <c r="Y220" s="286"/>
      <c r="Z220" s="286"/>
      <c r="AA220" s="286"/>
      <c r="AB220" s="286"/>
      <c r="AC220" s="286"/>
      <c r="AD220" s="286"/>
      <c r="AE220" s="286"/>
      <c r="AF220" s="286"/>
      <c r="AG220" s="286"/>
      <c r="AH220" s="286"/>
      <c r="AI220" s="286"/>
      <c r="AJ220" s="286"/>
      <c r="AK220" s="286"/>
      <c r="AL220" s="286"/>
      <c r="AM220" s="286"/>
      <c r="AN220" s="286"/>
      <c r="AO220" s="286"/>
      <c r="AP220" s="286"/>
      <c r="AQ220" s="286"/>
      <c r="AR220" s="286"/>
      <c r="AS220" s="286"/>
      <c r="AT220" s="286"/>
    </row>
    <row r="221" spans="1:46" x14ac:dyDescent="0.25">
      <c r="A221" s="319" t="s">
        <v>832</v>
      </c>
      <c r="B221" s="283"/>
      <c r="C221" s="283"/>
      <c r="D221" s="283"/>
      <c r="E221" s="283"/>
      <c r="F221" s="283"/>
      <c r="G221" s="284" t="s">
        <v>833</v>
      </c>
      <c r="H221" s="284"/>
      <c r="I221" s="289" t="s">
        <v>834</v>
      </c>
      <c r="J221" s="304"/>
      <c r="K221" s="304"/>
      <c r="L221" s="304"/>
      <c r="M221" s="304"/>
      <c r="N221" s="304"/>
      <c r="O221" s="304">
        <v>9.0942621475038372</v>
      </c>
      <c r="P221" s="304">
        <v>9.9695070715707317</v>
      </c>
      <c r="Q221" s="304">
        <v>10.13369901361142</v>
      </c>
      <c r="R221" s="304">
        <v>9.0068494308247633</v>
      </c>
      <c r="S221" s="304">
        <v>9.9440586295369826</v>
      </c>
      <c r="T221" s="304">
        <v>9.2995265473372193</v>
      </c>
      <c r="U221" s="304">
        <v>11.071488262331703</v>
      </c>
      <c r="V221" s="304">
        <v>11.225791125741889</v>
      </c>
      <c r="W221" s="304">
        <v>10.263791391009786</v>
      </c>
      <c r="X221" s="304">
        <v>11.132926212165936</v>
      </c>
      <c r="Y221" s="304">
        <v>8.4370755049239641</v>
      </c>
      <c r="Z221" s="304">
        <v>8.0953058514256178</v>
      </c>
      <c r="AA221" s="304">
        <v>6.83296177715446</v>
      </c>
      <c r="AB221" s="304">
        <v>7.7558946430150222</v>
      </c>
      <c r="AC221" s="304">
        <v>7.7831806689047935</v>
      </c>
      <c r="AD221" s="304">
        <v>6.9175085286910791</v>
      </c>
      <c r="AE221" s="304">
        <v>5.1717786865424209</v>
      </c>
      <c r="AF221" s="304">
        <v>5.0077483753909524</v>
      </c>
      <c r="AG221" s="304">
        <v>5.8941526602881202</v>
      </c>
      <c r="AH221" s="304">
        <v>5.4868018426121905</v>
      </c>
      <c r="AI221" s="304">
        <v>5.8624206466991415</v>
      </c>
      <c r="AJ221" s="304">
        <v>5.5810319680791958</v>
      </c>
      <c r="AK221" s="304">
        <v>4.8145516564554267</v>
      </c>
      <c r="AL221" s="304">
        <v>6.2073022639377937</v>
      </c>
      <c r="AM221" s="304">
        <v>6.0530754353402818</v>
      </c>
      <c r="AN221" s="304">
        <v>5.5568235355086015</v>
      </c>
      <c r="AO221" s="304">
        <v>10.082904691171809</v>
      </c>
      <c r="AP221" s="304">
        <v>7.9598267756970023</v>
      </c>
      <c r="AQ221" s="304">
        <v>10.524185583015079</v>
      </c>
      <c r="AR221" s="304">
        <v>11.417383145891359</v>
      </c>
      <c r="AS221" s="304">
        <v>13.303022141764657</v>
      </c>
      <c r="AT221" s="304">
        <v>13.386590547420864</v>
      </c>
    </row>
    <row r="222" spans="1:46" x14ac:dyDescent="0.25">
      <c r="A222" s="319" t="s">
        <v>835</v>
      </c>
      <c r="B222" s="283"/>
      <c r="C222" s="283"/>
      <c r="D222" s="283"/>
      <c r="E222" s="283"/>
      <c r="F222" s="283"/>
      <c r="G222" s="284" t="s">
        <v>836</v>
      </c>
      <c r="H222" s="284"/>
      <c r="I222" s="289" t="s">
        <v>837</v>
      </c>
      <c r="J222" s="304"/>
      <c r="K222" s="304"/>
      <c r="L222" s="304"/>
      <c r="M222" s="304"/>
      <c r="N222" s="304"/>
      <c r="O222" s="304">
        <v>10.82856009283894</v>
      </c>
      <c r="P222" s="304">
        <v>12.763353448700224</v>
      </c>
      <c r="Q222" s="304">
        <v>10.378671862634757</v>
      </c>
      <c r="R222" s="304">
        <v>14.643201668363229</v>
      </c>
      <c r="S222" s="304">
        <v>12.029181590808573</v>
      </c>
      <c r="T222" s="304">
        <v>10.252305646355728</v>
      </c>
      <c r="U222" s="304">
        <v>13.84074248340594</v>
      </c>
      <c r="V222" s="304">
        <v>14.858414530731274</v>
      </c>
      <c r="W222" s="304">
        <v>17.136026222113792</v>
      </c>
      <c r="X222" s="304">
        <v>16.332104619082777</v>
      </c>
      <c r="Y222" s="304">
        <v>14.665242397902839</v>
      </c>
      <c r="Z222" s="304">
        <v>15.06113511403454</v>
      </c>
      <c r="AA222" s="304">
        <v>12.937889247310007</v>
      </c>
      <c r="AB222" s="304">
        <v>11.995531730781162</v>
      </c>
      <c r="AC222" s="304">
        <v>10.51605844368359</v>
      </c>
      <c r="AD222" s="304">
        <v>10.637097279836931</v>
      </c>
      <c r="AE222" s="304">
        <v>13.792264273884303</v>
      </c>
      <c r="AF222" s="304">
        <v>14.140794586492166</v>
      </c>
      <c r="AG222" s="304">
        <v>24.350471695621135</v>
      </c>
      <c r="AH222" s="304">
        <v>18.374718071106386</v>
      </c>
      <c r="AI222" s="304">
        <v>23.81762922461845</v>
      </c>
      <c r="AJ222" s="304">
        <v>23.800654729119934</v>
      </c>
      <c r="AK222" s="304">
        <v>23.880636652664705</v>
      </c>
      <c r="AL222" s="304">
        <v>20.355525367072882</v>
      </c>
      <c r="AM222" s="304">
        <v>21.179474500736823</v>
      </c>
      <c r="AN222" s="304">
        <v>21.064482383469453</v>
      </c>
      <c r="AO222" s="304">
        <v>21.023672372613586</v>
      </c>
      <c r="AP222" s="304">
        <v>20.523416184857442</v>
      </c>
      <c r="AQ222" s="304">
        <v>20.799746252430346</v>
      </c>
      <c r="AR222" s="304">
        <v>20.714446919792216</v>
      </c>
      <c r="AS222" s="304">
        <v>20.921795011714462</v>
      </c>
      <c r="AT222" s="304">
        <v>20.991809226615853</v>
      </c>
    </row>
    <row r="223" spans="1:46" x14ac:dyDescent="0.25">
      <c r="A223" s="319" t="s">
        <v>838</v>
      </c>
      <c r="B223" s="283"/>
      <c r="C223" s="283"/>
      <c r="D223" s="283"/>
      <c r="E223" s="283"/>
      <c r="F223" s="283"/>
      <c r="G223" s="284" t="s">
        <v>839</v>
      </c>
      <c r="H223" s="284"/>
      <c r="I223" s="289" t="s">
        <v>840</v>
      </c>
      <c r="J223" s="304"/>
      <c r="K223" s="304"/>
      <c r="L223" s="304"/>
      <c r="M223" s="304"/>
      <c r="N223" s="304"/>
      <c r="O223" s="304">
        <v>52.033340736681346</v>
      </c>
      <c r="P223" s="304">
        <v>61.026963882572176</v>
      </c>
      <c r="Q223" s="304">
        <v>61.336429212544225</v>
      </c>
      <c r="R223" s="304">
        <v>59.990120623113704</v>
      </c>
      <c r="S223" s="304">
        <v>39.042517080460513</v>
      </c>
      <c r="T223" s="304">
        <v>32.086699371719263</v>
      </c>
      <c r="U223" s="304">
        <v>64.421542224637633</v>
      </c>
      <c r="V223" s="304">
        <v>60.824433776556283</v>
      </c>
      <c r="W223" s="304">
        <v>63.231010331669296</v>
      </c>
      <c r="X223" s="304">
        <v>77.800913595060209</v>
      </c>
      <c r="Y223" s="304">
        <v>75.00862141112907</v>
      </c>
      <c r="Z223" s="304">
        <v>88.305286288059833</v>
      </c>
      <c r="AA223" s="304">
        <v>87.073725158114073</v>
      </c>
      <c r="AB223" s="304">
        <v>90.47388366841426</v>
      </c>
      <c r="AC223" s="304">
        <v>89.802823436832199</v>
      </c>
      <c r="AD223" s="304">
        <v>88.935709694495117</v>
      </c>
      <c r="AE223" s="304">
        <v>95.06308602682013</v>
      </c>
      <c r="AF223" s="304">
        <v>97.810544859084786</v>
      </c>
      <c r="AG223" s="304">
        <v>87.591504768487283</v>
      </c>
      <c r="AH223" s="304">
        <v>85.279167054551181</v>
      </c>
      <c r="AI223" s="304">
        <v>89.765094299348419</v>
      </c>
      <c r="AJ223" s="304">
        <v>117.20363353516244</v>
      </c>
      <c r="AK223" s="304">
        <v>90.800917528054299</v>
      </c>
      <c r="AL223" s="304">
        <v>82.514463702386934</v>
      </c>
      <c r="AM223" s="304">
        <v>95.111887898132281</v>
      </c>
      <c r="AN223" s="304">
        <v>103.14217960084905</v>
      </c>
      <c r="AO223" s="304">
        <v>109.0136854190151</v>
      </c>
      <c r="AP223" s="304">
        <v>110.71443429435338</v>
      </c>
      <c r="AQ223" s="304">
        <v>106.70905793753236</v>
      </c>
      <c r="AR223" s="304">
        <v>116.4766384172173</v>
      </c>
      <c r="AS223" s="304">
        <v>118.15386898350951</v>
      </c>
      <c r="AT223" s="304">
        <v>139.31755344071763</v>
      </c>
    </row>
    <row r="224" spans="1:46" x14ac:dyDescent="0.25">
      <c r="A224" s="319" t="s">
        <v>841</v>
      </c>
      <c r="B224" s="283"/>
      <c r="C224" s="283"/>
      <c r="D224" s="283"/>
      <c r="E224" s="283"/>
      <c r="F224" s="283"/>
      <c r="G224" s="284" t="s">
        <v>842</v>
      </c>
      <c r="H224" s="284"/>
      <c r="I224" s="289" t="s">
        <v>843</v>
      </c>
      <c r="J224" s="304"/>
      <c r="K224" s="304"/>
      <c r="L224" s="304"/>
      <c r="M224" s="304"/>
      <c r="N224" s="304"/>
      <c r="O224" s="304">
        <v>0</v>
      </c>
      <c r="P224" s="304">
        <v>0</v>
      </c>
      <c r="Q224" s="304">
        <v>0</v>
      </c>
      <c r="R224" s="304">
        <v>0</v>
      </c>
      <c r="S224" s="304">
        <v>0</v>
      </c>
      <c r="T224" s="304">
        <v>0</v>
      </c>
      <c r="U224" s="304">
        <v>0</v>
      </c>
      <c r="V224" s="304">
        <v>0</v>
      </c>
      <c r="W224" s="304">
        <v>0</v>
      </c>
      <c r="X224" s="304">
        <v>0</v>
      </c>
      <c r="Y224" s="304">
        <v>0</v>
      </c>
      <c r="Z224" s="304">
        <v>0</v>
      </c>
      <c r="AA224" s="304">
        <v>0</v>
      </c>
      <c r="AB224" s="304">
        <v>0</v>
      </c>
      <c r="AC224" s="304">
        <v>0</v>
      </c>
      <c r="AD224" s="304">
        <v>0</v>
      </c>
      <c r="AE224" s="304">
        <v>0</v>
      </c>
      <c r="AF224" s="304">
        <v>0</v>
      </c>
      <c r="AG224" s="304">
        <v>0</v>
      </c>
      <c r="AH224" s="304">
        <v>0</v>
      </c>
      <c r="AI224" s="304">
        <v>0</v>
      </c>
      <c r="AJ224" s="304">
        <v>0</v>
      </c>
      <c r="AK224" s="304">
        <v>0</v>
      </c>
      <c r="AL224" s="304">
        <v>0</v>
      </c>
      <c r="AM224" s="304">
        <v>0</v>
      </c>
      <c r="AN224" s="304">
        <v>0</v>
      </c>
      <c r="AO224" s="304">
        <v>0</v>
      </c>
      <c r="AP224" s="304">
        <v>0</v>
      </c>
      <c r="AQ224" s="304">
        <v>0</v>
      </c>
      <c r="AR224" s="304">
        <v>0</v>
      </c>
      <c r="AS224" s="304">
        <v>0</v>
      </c>
      <c r="AT224" s="304">
        <v>0</v>
      </c>
    </row>
    <row r="225" spans="1:46" x14ac:dyDescent="0.25">
      <c r="A225" s="319" t="s">
        <v>844</v>
      </c>
      <c r="B225" s="143"/>
      <c r="C225" s="143"/>
      <c r="D225" s="143"/>
      <c r="E225" s="143"/>
      <c r="F225" s="143"/>
      <c r="G225" s="143" t="s">
        <v>845</v>
      </c>
      <c r="H225" s="143"/>
      <c r="I225" s="289" t="s">
        <v>846</v>
      </c>
      <c r="J225" s="304"/>
      <c r="K225" s="304"/>
      <c r="L225" s="304"/>
      <c r="M225" s="304"/>
      <c r="N225" s="304"/>
      <c r="O225" s="304">
        <v>252.10873312401202</v>
      </c>
      <c r="P225" s="304">
        <v>262.26683155159924</v>
      </c>
      <c r="Q225" s="304">
        <v>292.68221921939619</v>
      </c>
      <c r="R225" s="304">
        <v>280.06120425202766</v>
      </c>
      <c r="S225" s="304">
        <v>241.84770049517658</v>
      </c>
      <c r="T225" s="304">
        <v>162.13944741590791</v>
      </c>
      <c r="U225" s="304">
        <v>264.96203031978592</v>
      </c>
      <c r="V225" s="304">
        <v>402.0087470358531</v>
      </c>
      <c r="W225" s="304">
        <v>228.21884660176929</v>
      </c>
      <c r="X225" s="304">
        <v>290.86832811623412</v>
      </c>
      <c r="Y225" s="304">
        <v>234.02792188008519</v>
      </c>
      <c r="Z225" s="304">
        <v>264.4555757672378</v>
      </c>
      <c r="AA225" s="304">
        <v>289.95652497171926</v>
      </c>
      <c r="AB225" s="304">
        <v>223.28713551587771</v>
      </c>
      <c r="AC225" s="304">
        <v>89.686439870101466</v>
      </c>
      <c r="AD225" s="304">
        <v>226.91193407595134</v>
      </c>
      <c r="AE225" s="304">
        <v>329.48387475082313</v>
      </c>
      <c r="AF225" s="304">
        <v>197.40419030515281</v>
      </c>
      <c r="AG225" s="304">
        <v>189.49136274357988</v>
      </c>
      <c r="AH225" s="304">
        <v>284.73191272415914</v>
      </c>
      <c r="AI225" s="304">
        <v>233.48299986839629</v>
      </c>
      <c r="AJ225" s="304">
        <v>222.04638723236764</v>
      </c>
      <c r="AK225" s="304">
        <v>223.1550982742518</v>
      </c>
      <c r="AL225" s="304">
        <v>150.12709840951439</v>
      </c>
      <c r="AM225" s="304">
        <v>206.64064178775268</v>
      </c>
      <c r="AN225" s="304">
        <v>222.58441932777717</v>
      </c>
      <c r="AO225" s="304">
        <v>209.95608714602011</v>
      </c>
      <c r="AP225" s="304">
        <v>258.0038276172412</v>
      </c>
      <c r="AQ225" s="304">
        <v>359.36861415853468</v>
      </c>
      <c r="AR225" s="304">
        <v>360.83510799083035</v>
      </c>
      <c r="AS225" s="304">
        <v>447.42265654668466</v>
      </c>
      <c r="AT225" s="304">
        <v>394.06290595664592</v>
      </c>
    </row>
    <row r="226" spans="1:46" x14ac:dyDescent="0.25">
      <c r="A226" s="319" t="s">
        <v>847</v>
      </c>
      <c r="B226" s="143"/>
      <c r="C226" s="143"/>
      <c r="D226" s="143"/>
      <c r="E226" s="143"/>
      <c r="F226" s="143"/>
      <c r="G226" s="143" t="s">
        <v>848</v>
      </c>
      <c r="H226" s="143"/>
      <c r="I226" s="289" t="s">
        <v>849</v>
      </c>
      <c r="J226" s="304"/>
      <c r="K226" s="304"/>
      <c r="L226" s="304"/>
      <c r="M226" s="304"/>
      <c r="N226" s="304"/>
      <c r="O226" s="304">
        <v>21.814333788336221</v>
      </c>
      <c r="P226" s="304">
        <v>18.242738094589441</v>
      </c>
      <c r="Q226" s="304">
        <v>27.152615836407378</v>
      </c>
      <c r="R226" s="304">
        <v>11.899019343680903</v>
      </c>
      <c r="S226" s="304">
        <v>23.091561850727384</v>
      </c>
      <c r="T226" s="304">
        <v>15.602068730143255</v>
      </c>
      <c r="U226" s="304">
        <v>8.259707528920865</v>
      </c>
      <c r="V226" s="304">
        <v>21.29650587815313</v>
      </c>
      <c r="W226" s="304">
        <v>17.480351107338958</v>
      </c>
      <c r="X226" s="304">
        <v>30.128343253844978</v>
      </c>
      <c r="Y226" s="304">
        <v>18.97822230784579</v>
      </c>
      <c r="Z226" s="304">
        <v>27.884305387350036</v>
      </c>
      <c r="AA226" s="304">
        <v>23.760028288387836</v>
      </c>
      <c r="AB226" s="304">
        <v>12.923227401268848</v>
      </c>
      <c r="AC226" s="304">
        <v>28.208807476353453</v>
      </c>
      <c r="AD226" s="304">
        <v>24.107550265830277</v>
      </c>
      <c r="AE226" s="304">
        <v>25.977035829214213</v>
      </c>
      <c r="AF226" s="304">
        <v>16.711629053592805</v>
      </c>
      <c r="AG226" s="304">
        <v>26.159913042398522</v>
      </c>
      <c r="AH226" s="304">
        <v>10.595782431947063</v>
      </c>
      <c r="AI226" s="304">
        <v>15.670190890653398</v>
      </c>
      <c r="AJ226" s="304">
        <v>18.344458429069611</v>
      </c>
      <c r="AK226" s="304">
        <v>14.98272988281216</v>
      </c>
      <c r="AL226" s="304">
        <v>15.987337499765882</v>
      </c>
      <c r="AM226" s="304">
        <v>14.067853805874748</v>
      </c>
      <c r="AN226" s="304">
        <v>11.812644744803064</v>
      </c>
      <c r="AO226" s="304">
        <v>9.7957723887617689</v>
      </c>
      <c r="AP226" s="304">
        <v>10.892750180545303</v>
      </c>
      <c r="AQ226" s="304">
        <v>8.2647496006597194</v>
      </c>
      <c r="AR226" s="304">
        <v>12.867018567148541</v>
      </c>
      <c r="AS226" s="304">
        <v>5.6417933831892935</v>
      </c>
      <c r="AT226" s="304">
        <v>8.0367248805104143</v>
      </c>
    </row>
    <row r="227" spans="1:46" x14ac:dyDescent="0.25">
      <c r="A227" s="283" t="s">
        <v>308</v>
      </c>
      <c r="B227" s="283"/>
      <c r="C227" s="283"/>
      <c r="D227" s="283"/>
      <c r="E227" s="283"/>
      <c r="F227" s="284" t="s">
        <v>850</v>
      </c>
      <c r="G227" s="283"/>
      <c r="H227" s="283"/>
      <c r="I227" s="297" t="s">
        <v>851</v>
      </c>
      <c r="J227" s="304"/>
      <c r="K227" s="304"/>
      <c r="L227" s="304"/>
      <c r="M227" s="304"/>
      <c r="N227" s="304"/>
      <c r="O227" s="304">
        <v>3.0335508431698055</v>
      </c>
      <c r="P227" s="304">
        <v>3.6122953071895312</v>
      </c>
      <c r="Q227" s="304">
        <v>3.2450102607279976</v>
      </c>
      <c r="R227" s="304">
        <v>3.3680125920833501</v>
      </c>
      <c r="S227" s="304">
        <v>3.8629024594851722</v>
      </c>
      <c r="T227" s="304">
        <v>3.3810441214854987</v>
      </c>
      <c r="U227" s="304">
        <v>4.3420715830160495</v>
      </c>
      <c r="V227" s="304">
        <v>3.7330973721613243</v>
      </c>
      <c r="W227" s="304">
        <v>3.1282473321124979</v>
      </c>
      <c r="X227" s="304">
        <v>4.5046043041320791</v>
      </c>
      <c r="Y227" s="304">
        <v>5.3975298008342731</v>
      </c>
      <c r="Z227" s="304">
        <v>7.4099125679895508</v>
      </c>
      <c r="AA227" s="304">
        <v>7.0948067856676147</v>
      </c>
      <c r="AB227" s="304">
        <v>7.3996978047306099</v>
      </c>
      <c r="AC227" s="304">
        <v>7.9271771249440022</v>
      </c>
      <c r="AD227" s="304">
        <v>7.5604341730987095</v>
      </c>
      <c r="AE227" s="304">
        <v>8.4723967572064875</v>
      </c>
      <c r="AF227" s="304">
        <v>9.2926177994953907</v>
      </c>
      <c r="AG227" s="304">
        <v>10.654223420369538</v>
      </c>
      <c r="AH227" s="304">
        <v>12.167738833742666</v>
      </c>
      <c r="AI227" s="304">
        <v>12.180812880369617</v>
      </c>
      <c r="AJ227" s="304">
        <v>12.753904679351768</v>
      </c>
      <c r="AK227" s="304">
        <v>12.982772774605587</v>
      </c>
      <c r="AL227" s="304">
        <v>12.85355229912278</v>
      </c>
      <c r="AM227" s="304">
        <v>13.816888445960135</v>
      </c>
      <c r="AN227" s="304">
        <v>13.621536214544712</v>
      </c>
      <c r="AO227" s="304">
        <v>13.976556569055061</v>
      </c>
      <c r="AP227" s="304">
        <v>16.023186898648675</v>
      </c>
      <c r="AQ227" s="304">
        <v>15.01751960200729</v>
      </c>
      <c r="AR227" s="304">
        <v>17.659967788858218</v>
      </c>
      <c r="AS227" s="304">
        <v>17.144963545855319</v>
      </c>
      <c r="AT227" s="304">
        <v>19.032916465832482</v>
      </c>
    </row>
    <row r="228" spans="1:46" x14ac:dyDescent="0.25">
      <c r="A228" s="330" t="s">
        <v>852</v>
      </c>
      <c r="B228" s="283"/>
      <c r="C228" s="283"/>
      <c r="D228" s="283"/>
      <c r="E228" s="283"/>
      <c r="F228" s="284"/>
      <c r="G228" s="283" t="s">
        <v>853</v>
      </c>
      <c r="H228" s="283"/>
      <c r="I228" s="297" t="s">
        <v>854</v>
      </c>
      <c r="J228" s="304"/>
      <c r="K228" s="304"/>
      <c r="L228" s="304"/>
      <c r="M228" s="304"/>
      <c r="N228" s="304"/>
      <c r="O228" s="304">
        <v>0</v>
      </c>
      <c r="P228" s="304">
        <v>0</v>
      </c>
      <c r="Q228" s="304">
        <v>0</v>
      </c>
      <c r="R228" s="304">
        <v>0</v>
      </c>
      <c r="S228" s="304">
        <v>0</v>
      </c>
      <c r="T228" s="304">
        <v>0</v>
      </c>
      <c r="U228" s="304">
        <v>0</v>
      </c>
      <c r="V228" s="304">
        <v>0</v>
      </c>
      <c r="W228" s="304">
        <v>0</v>
      </c>
      <c r="X228" s="304">
        <v>0</v>
      </c>
      <c r="Y228" s="304">
        <v>0</v>
      </c>
      <c r="Z228" s="304">
        <v>0</v>
      </c>
      <c r="AA228" s="304">
        <v>0</v>
      </c>
      <c r="AB228" s="304">
        <v>0</v>
      </c>
      <c r="AC228" s="304">
        <v>0</v>
      </c>
      <c r="AD228" s="304">
        <v>0</v>
      </c>
      <c r="AE228" s="304">
        <v>0</v>
      </c>
      <c r="AF228" s="304">
        <v>0</v>
      </c>
      <c r="AG228" s="304">
        <v>0</v>
      </c>
      <c r="AH228" s="304">
        <v>0</v>
      </c>
      <c r="AI228" s="304">
        <v>0</v>
      </c>
      <c r="AJ228" s="304">
        <v>2.9619146340296916</v>
      </c>
      <c r="AK228" s="304">
        <v>2.8482395188655176</v>
      </c>
      <c r="AL228" s="304">
        <v>2.653808249840965</v>
      </c>
      <c r="AM228" s="304">
        <v>4.3070458932232603</v>
      </c>
      <c r="AN228" s="304">
        <v>5.0868362435162808</v>
      </c>
      <c r="AO228" s="304">
        <v>5.9733115501602692</v>
      </c>
      <c r="AP228" s="304">
        <v>8.1109336880492524</v>
      </c>
      <c r="AQ228" s="304">
        <v>8.7330303778761529</v>
      </c>
      <c r="AR228" s="304">
        <v>13.928889445397695</v>
      </c>
      <c r="AS228" s="304">
        <v>15.236948873354825</v>
      </c>
      <c r="AT228" s="304">
        <v>17.776827967613414</v>
      </c>
    </row>
    <row r="229" spans="1:46" x14ac:dyDescent="0.25">
      <c r="A229" s="330" t="s">
        <v>855</v>
      </c>
      <c r="B229" s="283"/>
      <c r="C229" s="283"/>
      <c r="D229" s="283"/>
      <c r="E229" s="283"/>
      <c r="F229" s="284"/>
      <c r="G229" s="283" t="s">
        <v>856</v>
      </c>
      <c r="H229" s="283"/>
      <c r="I229" s="297" t="s">
        <v>857</v>
      </c>
      <c r="J229" s="304"/>
      <c r="K229" s="304"/>
      <c r="L229" s="304"/>
      <c r="M229" s="304"/>
      <c r="N229" s="304"/>
      <c r="O229" s="304">
        <v>0</v>
      </c>
      <c r="P229" s="304">
        <v>0</v>
      </c>
      <c r="Q229" s="304">
        <v>0</v>
      </c>
      <c r="R229" s="304">
        <v>0</v>
      </c>
      <c r="S229" s="304">
        <v>0</v>
      </c>
      <c r="T229" s="304">
        <v>0</v>
      </c>
      <c r="U229" s="304">
        <v>0</v>
      </c>
      <c r="V229" s="304">
        <v>0</v>
      </c>
      <c r="W229" s="304">
        <v>0</v>
      </c>
      <c r="X229" s="304">
        <v>0</v>
      </c>
      <c r="Y229" s="304">
        <v>0</v>
      </c>
      <c r="Z229" s="304">
        <v>0</v>
      </c>
      <c r="AA229" s="304">
        <v>0</v>
      </c>
      <c r="AB229" s="304">
        <v>0</v>
      </c>
      <c r="AC229" s="304">
        <v>0</v>
      </c>
      <c r="AD229" s="304">
        <v>0</v>
      </c>
      <c r="AE229" s="304">
        <v>0</v>
      </c>
      <c r="AF229" s="304">
        <v>0</v>
      </c>
      <c r="AG229" s="304">
        <v>0</v>
      </c>
      <c r="AH229" s="304">
        <v>26.969662592876624</v>
      </c>
      <c r="AI229" s="304">
        <v>0</v>
      </c>
      <c r="AJ229" s="304">
        <v>10.922840062601866</v>
      </c>
      <c r="AK229" s="304">
        <v>11.757756660117781</v>
      </c>
      <c r="AL229" s="304">
        <v>13.380913968537973</v>
      </c>
      <c r="AM229" s="304">
        <v>12.292387767380635</v>
      </c>
      <c r="AN229" s="304">
        <v>12.985529165451384</v>
      </c>
      <c r="AO229" s="304">
        <v>12.739049927979472</v>
      </c>
      <c r="AP229" s="304">
        <v>13.032677831730616</v>
      </c>
      <c r="AQ229" s="304">
        <v>17.293301760970735</v>
      </c>
      <c r="AR229" s="304">
        <v>17.462776811770635</v>
      </c>
      <c r="AS229" s="304">
        <v>18.38237193638486</v>
      </c>
      <c r="AT229" s="304">
        <v>18.802873754252914</v>
      </c>
    </row>
    <row r="230" spans="1:46" x14ac:dyDescent="0.25">
      <c r="A230" s="293" t="s">
        <v>309</v>
      </c>
      <c r="B230" s="283"/>
      <c r="C230" s="283"/>
      <c r="D230" s="283"/>
      <c r="E230" s="283"/>
      <c r="F230" s="283" t="s">
        <v>61</v>
      </c>
      <c r="G230" s="143"/>
      <c r="H230" s="143"/>
      <c r="I230" s="305" t="s">
        <v>858</v>
      </c>
      <c r="J230" s="304"/>
      <c r="K230" s="304"/>
      <c r="L230" s="304"/>
      <c r="M230" s="304"/>
      <c r="N230" s="304"/>
      <c r="O230" s="304">
        <v>14.716813448637044</v>
      </c>
      <c r="P230" s="304">
        <v>14.205549904633365</v>
      </c>
      <c r="Q230" s="304">
        <v>12.648871428112413</v>
      </c>
      <c r="R230" s="304">
        <v>13.496702842771281</v>
      </c>
      <c r="S230" s="304">
        <v>12.668467466061614</v>
      </c>
      <c r="T230" s="304">
        <v>11.562891695384078</v>
      </c>
      <c r="U230" s="304">
        <v>20.129647532763471</v>
      </c>
      <c r="V230" s="304">
        <v>20.542459653301869</v>
      </c>
      <c r="W230" s="304">
        <v>21.848582933637278</v>
      </c>
      <c r="X230" s="304">
        <v>22.837841376362391</v>
      </c>
      <c r="Y230" s="304">
        <v>22.997940186870473</v>
      </c>
      <c r="Z230" s="304">
        <v>23.051797420351207</v>
      </c>
      <c r="AA230" s="304">
        <v>24.169950805999633</v>
      </c>
      <c r="AB230" s="304">
        <v>27.989272782794451</v>
      </c>
      <c r="AC230" s="304">
        <v>24.886938601098976</v>
      </c>
      <c r="AD230" s="304">
        <v>32.679971324605987</v>
      </c>
      <c r="AE230" s="304">
        <v>37.706530948579946</v>
      </c>
      <c r="AF230" s="304">
        <v>37.402386689600291</v>
      </c>
      <c r="AG230" s="304">
        <v>35.176875495808403</v>
      </c>
      <c r="AH230" s="304">
        <v>41.925224640702652</v>
      </c>
      <c r="AI230" s="304">
        <v>48.139458820945649</v>
      </c>
      <c r="AJ230" s="304">
        <v>49.71094132102418</v>
      </c>
      <c r="AK230" s="304">
        <v>60.963030475389374</v>
      </c>
      <c r="AL230" s="304">
        <v>118.55393294409792</v>
      </c>
      <c r="AM230" s="304">
        <v>103.83423047191236</v>
      </c>
      <c r="AN230" s="304">
        <v>28.938545109421721</v>
      </c>
      <c r="AO230" s="304">
        <v>26.587546425030233</v>
      </c>
      <c r="AP230" s="304">
        <v>35.665487495109232</v>
      </c>
      <c r="AQ230" s="304">
        <v>36.558676138617585</v>
      </c>
      <c r="AR230" s="304">
        <v>172.38823896414181</v>
      </c>
      <c r="AS230" s="304">
        <v>39.832403073344487</v>
      </c>
      <c r="AT230" s="304">
        <v>157.88261256748257</v>
      </c>
    </row>
    <row r="231" spans="1:46" x14ac:dyDescent="0.25">
      <c r="A231" s="283" t="s">
        <v>312</v>
      </c>
      <c r="B231" s="283"/>
      <c r="C231" s="283"/>
      <c r="D231" s="283"/>
      <c r="E231" s="283" t="s">
        <v>313</v>
      </c>
      <c r="F231" s="143"/>
      <c r="G231" s="284"/>
      <c r="H231" s="284"/>
      <c r="I231" s="289" t="s">
        <v>859</v>
      </c>
      <c r="J231" s="286"/>
      <c r="K231" s="286"/>
      <c r="L231" s="286"/>
      <c r="M231" s="286"/>
      <c r="N231" s="286"/>
      <c r="O231" s="286"/>
      <c r="P231" s="286"/>
      <c r="Q231" s="286"/>
      <c r="R231" s="286"/>
      <c r="S231" s="286"/>
      <c r="T231" s="286"/>
      <c r="U231" s="286"/>
      <c r="V231" s="286"/>
      <c r="W231" s="286"/>
      <c r="X231" s="286"/>
      <c r="Y231" s="286"/>
      <c r="Z231" s="286"/>
      <c r="AA231" s="286"/>
      <c r="AB231" s="286"/>
      <c r="AC231" s="286"/>
      <c r="AD231" s="286"/>
      <c r="AE231" s="286"/>
      <c r="AF231" s="286"/>
      <c r="AG231" s="286"/>
      <c r="AH231" s="286"/>
      <c r="AI231" s="286"/>
      <c r="AJ231" s="286"/>
      <c r="AK231" s="286"/>
      <c r="AL231" s="286"/>
      <c r="AM231" s="286"/>
      <c r="AN231" s="286"/>
      <c r="AO231" s="286"/>
      <c r="AP231" s="286"/>
      <c r="AQ231" s="286"/>
      <c r="AR231" s="286"/>
      <c r="AS231" s="286"/>
      <c r="AT231" s="286"/>
    </row>
    <row r="232" spans="1:46" x14ac:dyDescent="0.25">
      <c r="A232" s="283" t="s">
        <v>314</v>
      </c>
      <c r="B232" s="283"/>
      <c r="C232" s="283"/>
      <c r="D232" s="283"/>
      <c r="E232" s="283" t="s">
        <v>60</v>
      </c>
      <c r="F232" s="143"/>
      <c r="G232" s="284"/>
      <c r="H232" s="284"/>
      <c r="I232" s="289" t="s">
        <v>860</v>
      </c>
      <c r="J232" s="286"/>
      <c r="K232" s="286"/>
      <c r="L232" s="286"/>
      <c r="M232" s="286"/>
      <c r="N232" s="286"/>
      <c r="O232" s="286"/>
      <c r="P232" s="286"/>
      <c r="Q232" s="286"/>
      <c r="R232" s="286"/>
      <c r="S232" s="286"/>
      <c r="T232" s="286"/>
      <c r="U232" s="286"/>
      <c r="V232" s="286"/>
      <c r="W232" s="286"/>
      <c r="X232" s="286"/>
      <c r="Y232" s="286"/>
      <c r="Z232" s="286"/>
      <c r="AA232" s="286"/>
      <c r="AB232" s="286"/>
      <c r="AC232" s="286"/>
      <c r="AD232" s="286"/>
      <c r="AE232" s="286"/>
      <c r="AF232" s="286"/>
      <c r="AG232" s="286"/>
      <c r="AH232" s="286"/>
      <c r="AI232" s="286"/>
      <c r="AJ232" s="286"/>
      <c r="AK232" s="286"/>
      <c r="AL232" s="286"/>
      <c r="AM232" s="286"/>
      <c r="AN232" s="286"/>
      <c r="AO232" s="286"/>
      <c r="AP232" s="286"/>
      <c r="AQ232" s="286"/>
      <c r="AR232" s="286"/>
      <c r="AS232" s="286"/>
      <c r="AT232" s="286"/>
    </row>
    <row r="233" spans="1:46" x14ac:dyDescent="0.25">
      <c r="A233" s="319" t="s">
        <v>861</v>
      </c>
      <c r="B233" s="283"/>
      <c r="C233" s="283"/>
      <c r="D233" s="283"/>
      <c r="E233" s="283"/>
      <c r="F233" s="143"/>
      <c r="G233" s="284" t="s">
        <v>862</v>
      </c>
      <c r="H233" s="284"/>
      <c r="I233" s="289" t="s">
        <v>863</v>
      </c>
      <c r="J233" s="304"/>
      <c r="K233" s="304"/>
      <c r="L233" s="304"/>
      <c r="M233" s="304"/>
      <c r="N233" s="304"/>
      <c r="O233" s="304">
        <v>935.06372359341617</v>
      </c>
      <c r="P233" s="304">
        <v>957.43160941038002</v>
      </c>
      <c r="Q233" s="304">
        <v>1056.6054347984887</v>
      </c>
      <c r="R233" s="304">
        <v>962.13154598012636</v>
      </c>
      <c r="S233" s="304">
        <v>974.35561770205186</v>
      </c>
      <c r="T233" s="304">
        <v>928.94152181524441</v>
      </c>
      <c r="U233" s="304">
        <v>873.38360101091746</v>
      </c>
      <c r="V233" s="304">
        <v>1027.9678331790146</v>
      </c>
      <c r="W233" s="304">
        <v>881.93118572948117</v>
      </c>
      <c r="X233" s="304">
        <v>971.11453354170055</v>
      </c>
      <c r="Y233" s="304">
        <v>946.97114034201275</v>
      </c>
      <c r="Z233" s="304">
        <v>1050.9202844879433</v>
      </c>
      <c r="AA233" s="304">
        <v>1075.2037025550774</v>
      </c>
      <c r="AB233" s="304">
        <v>1105.912369907526</v>
      </c>
      <c r="AC233" s="304">
        <v>1003.7769797923851</v>
      </c>
      <c r="AD233" s="304">
        <v>862.89007333337861</v>
      </c>
      <c r="AE233" s="304">
        <v>1230.8624627926663</v>
      </c>
      <c r="AF233" s="304">
        <v>993.21843740065367</v>
      </c>
      <c r="AG233" s="304">
        <v>1232.9026772396328</v>
      </c>
      <c r="AH233" s="304">
        <v>964.76086414611552</v>
      </c>
      <c r="AI233" s="304">
        <v>1124.6830542173718</v>
      </c>
      <c r="AJ233" s="304">
        <v>1018.193963954044</v>
      </c>
      <c r="AK233" s="304">
        <v>1060.8770319978623</v>
      </c>
      <c r="AL233" s="304">
        <v>1289.9606444237618</v>
      </c>
      <c r="AM233" s="304">
        <v>1260.0991879448784</v>
      </c>
      <c r="AN233" s="304">
        <v>1116.7674515270407</v>
      </c>
      <c r="AO233" s="304">
        <v>1324.7506887194845</v>
      </c>
      <c r="AP233" s="304">
        <v>1173.2923887917636</v>
      </c>
      <c r="AQ233" s="304">
        <v>1413.9184604562138</v>
      </c>
      <c r="AR233" s="304">
        <v>1207.8504279535132</v>
      </c>
      <c r="AS233" s="304">
        <v>1263.1142582967709</v>
      </c>
      <c r="AT233" s="304">
        <v>1354.5791117394292</v>
      </c>
    </row>
    <row r="234" spans="1:46" x14ac:dyDescent="0.25">
      <c r="A234" s="319" t="s">
        <v>864</v>
      </c>
      <c r="B234" s="283"/>
      <c r="C234" s="283"/>
      <c r="D234" s="283"/>
      <c r="E234" s="283"/>
      <c r="F234" s="143"/>
      <c r="G234" s="284" t="s">
        <v>865</v>
      </c>
      <c r="H234" s="284"/>
      <c r="I234" s="289" t="s">
        <v>866</v>
      </c>
      <c r="J234" s="304"/>
      <c r="K234" s="304"/>
      <c r="L234" s="304"/>
      <c r="M234" s="304"/>
      <c r="N234" s="304"/>
      <c r="O234" s="304">
        <v>567.88781777224676</v>
      </c>
      <c r="P234" s="304">
        <v>483.09332874168337</v>
      </c>
      <c r="Q234" s="304">
        <v>548.44472189167334</v>
      </c>
      <c r="R234" s="304">
        <v>684.6366850151685</v>
      </c>
      <c r="S234" s="304">
        <v>643.45631485901197</v>
      </c>
      <c r="T234" s="304">
        <v>608.00408551566477</v>
      </c>
      <c r="U234" s="304">
        <v>637.88100190874263</v>
      </c>
      <c r="V234" s="304">
        <v>720.08313154613609</v>
      </c>
      <c r="W234" s="304">
        <v>634.47437347060657</v>
      </c>
      <c r="X234" s="304">
        <v>733.17013740286018</v>
      </c>
      <c r="Y234" s="304">
        <v>649.79192514120234</v>
      </c>
      <c r="Z234" s="304">
        <v>634.08073458200533</v>
      </c>
      <c r="AA234" s="304">
        <v>745.80304638428925</v>
      </c>
      <c r="AB234" s="304">
        <v>743.05018959700203</v>
      </c>
      <c r="AC234" s="304">
        <v>887.15194337774983</v>
      </c>
      <c r="AD234" s="304">
        <v>705.77870335199555</v>
      </c>
      <c r="AE234" s="304">
        <v>904.64902007900753</v>
      </c>
      <c r="AF234" s="304">
        <v>716.89751981620373</v>
      </c>
      <c r="AG234" s="304">
        <v>803.62370988364069</v>
      </c>
      <c r="AH234" s="304">
        <v>721.39296921381879</v>
      </c>
      <c r="AI234" s="304">
        <v>792.28557006876542</v>
      </c>
      <c r="AJ234" s="304">
        <v>763.52528480399633</v>
      </c>
      <c r="AK234" s="304">
        <v>652.93627796584087</v>
      </c>
      <c r="AL234" s="304">
        <v>794.51274648353376</v>
      </c>
      <c r="AM234" s="304">
        <v>862.03297457814449</v>
      </c>
      <c r="AN234" s="304">
        <v>728.14473419570584</v>
      </c>
      <c r="AO234" s="304">
        <v>859.20964540168961</v>
      </c>
      <c r="AP234" s="304">
        <v>709.4811459116836</v>
      </c>
      <c r="AQ234" s="304">
        <v>865.18061202578463</v>
      </c>
      <c r="AR234" s="304">
        <v>683.1067162789825</v>
      </c>
      <c r="AS234" s="304">
        <v>835.76771960912902</v>
      </c>
      <c r="AT234" s="304">
        <v>776.86451002481726</v>
      </c>
    </row>
    <row r="235" spans="1:46" x14ac:dyDescent="0.25">
      <c r="A235" s="319" t="s">
        <v>867</v>
      </c>
      <c r="B235" s="283"/>
      <c r="C235" s="283"/>
      <c r="D235" s="283"/>
      <c r="E235" s="283"/>
      <c r="F235" s="143"/>
      <c r="G235" s="284" t="s">
        <v>868</v>
      </c>
      <c r="H235" s="284"/>
      <c r="I235" s="289" t="s">
        <v>869</v>
      </c>
      <c r="J235" s="304"/>
      <c r="K235" s="304"/>
      <c r="L235" s="304"/>
      <c r="M235" s="304"/>
      <c r="N235" s="304"/>
      <c r="O235" s="304">
        <v>224.27606071198824</v>
      </c>
      <c r="P235" s="304">
        <v>197.62784034594205</v>
      </c>
      <c r="Q235" s="304">
        <v>265.76028284638011</v>
      </c>
      <c r="R235" s="304">
        <v>221.26072629155752</v>
      </c>
      <c r="S235" s="304">
        <v>194.00468652924238</v>
      </c>
      <c r="T235" s="304">
        <v>162.26916052887577</v>
      </c>
      <c r="U235" s="304">
        <v>173.89706866663417</v>
      </c>
      <c r="V235" s="304">
        <v>322.63665601331303</v>
      </c>
      <c r="W235" s="304">
        <v>314.46997933813094</v>
      </c>
      <c r="X235" s="304">
        <v>312.54868592054356</v>
      </c>
      <c r="Y235" s="304">
        <v>328.21236939538193</v>
      </c>
      <c r="Z235" s="304">
        <v>367.56094444482181</v>
      </c>
      <c r="AA235" s="304">
        <v>357.10603452422561</v>
      </c>
      <c r="AB235" s="304">
        <v>406.1989731077731</v>
      </c>
      <c r="AC235" s="304">
        <v>291.23192275403346</v>
      </c>
      <c r="AD235" s="304">
        <v>340.10556885409659</v>
      </c>
      <c r="AE235" s="304">
        <v>315.64491838689645</v>
      </c>
      <c r="AF235" s="304">
        <v>182.15477683750396</v>
      </c>
      <c r="AG235" s="304">
        <v>247.52776805219594</v>
      </c>
      <c r="AH235" s="304">
        <v>199.23083016558539</v>
      </c>
      <c r="AI235" s="304">
        <v>256.2917807469936</v>
      </c>
      <c r="AJ235" s="304">
        <v>262.89074528329348</v>
      </c>
      <c r="AK235" s="304">
        <v>247.62354340208162</v>
      </c>
      <c r="AL235" s="304">
        <v>293.19626439378322</v>
      </c>
      <c r="AM235" s="304">
        <v>390.54788952613399</v>
      </c>
      <c r="AN235" s="304">
        <v>277.47731628016231</v>
      </c>
      <c r="AO235" s="304">
        <v>342.02747967111679</v>
      </c>
      <c r="AP235" s="304">
        <v>330.78133924248533</v>
      </c>
      <c r="AQ235" s="304">
        <v>404.46139383142156</v>
      </c>
      <c r="AR235" s="304">
        <v>336.25027189367864</v>
      </c>
      <c r="AS235" s="304">
        <v>409.7252819382652</v>
      </c>
      <c r="AT235" s="304">
        <v>375.88617660026944</v>
      </c>
    </row>
    <row r="236" spans="1:46" x14ac:dyDescent="0.25">
      <c r="A236" s="319" t="s">
        <v>870</v>
      </c>
      <c r="B236" s="283"/>
      <c r="C236" s="283"/>
      <c r="D236" s="283"/>
      <c r="E236" s="283"/>
      <c r="F236" s="143"/>
      <c r="G236" s="284" t="s">
        <v>871</v>
      </c>
      <c r="H236" s="284"/>
      <c r="I236" s="289" t="s">
        <v>872</v>
      </c>
      <c r="J236" s="304"/>
      <c r="K236" s="304"/>
      <c r="L236" s="304"/>
      <c r="M236" s="304"/>
      <c r="N236" s="304"/>
      <c r="O236" s="304">
        <v>7.681804271246361</v>
      </c>
      <c r="P236" s="304">
        <v>8.5460587487339534</v>
      </c>
      <c r="Q236" s="304">
        <v>12.089454487516418</v>
      </c>
      <c r="R236" s="304">
        <v>12.455896481214493</v>
      </c>
      <c r="S236" s="304">
        <v>11.993000928817631</v>
      </c>
      <c r="T236" s="304">
        <v>12.973073991113708</v>
      </c>
      <c r="U236" s="304">
        <v>9.6359763862935015</v>
      </c>
      <c r="V236" s="304">
        <v>12.329352817675721</v>
      </c>
      <c r="W236" s="304">
        <v>13.74535541706128</v>
      </c>
      <c r="X236" s="304">
        <v>10.607506903539699</v>
      </c>
      <c r="Y236" s="304">
        <v>11.048461679334622</v>
      </c>
      <c r="Z236" s="304">
        <v>12.838272774526301</v>
      </c>
      <c r="AA236" s="304">
        <v>17.630088600976727</v>
      </c>
      <c r="AB236" s="304">
        <v>13.082727369211788</v>
      </c>
      <c r="AC236" s="304">
        <v>15.037581300565702</v>
      </c>
      <c r="AD236" s="304">
        <v>24.299724968637939</v>
      </c>
      <c r="AE236" s="304">
        <v>22.89521481409724</v>
      </c>
      <c r="AF236" s="304">
        <v>19.365545588792312</v>
      </c>
      <c r="AG236" s="304">
        <v>17.420457142848043</v>
      </c>
      <c r="AH236" s="304">
        <v>22.59064133712446</v>
      </c>
      <c r="AI236" s="304">
        <v>21.381297621069816</v>
      </c>
      <c r="AJ236" s="304">
        <v>21.710420092579948</v>
      </c>
      <c r="AK236" s="304">
        <v>23.033219485078355</v>
      </c>
      <c r="AL236" s="304">
        <v>24.102776428270701</v>
      </c>
      <c r="AM236" s="304">
        <v>27.516629594012716</v>
      </c>
      <c r="AN236" s="304">
        <v>28.160710795320636</v>
      </c>
      <c r="AO236" s="304">
        <v>27.174872236614615</v>
      </c>
      <c r="AP236" s="304">
        <v>30.114684137465638</v>
      </c>
      <c r="AQ236" s="304">
        <v>28.599363268644762</v>
      </c>
      <c r="AR236" s="304">
        <v>26.775697889450704</v>
      </c>
      <c r="AS236" s="304">
        <v>30.171237372993094</v>
      </c>
      <c r="AT236" s="304">
        <v>30.84405262226419</v>
      </c>
    </row>
    <row r="237" spans="1:46" x14ac:dyDescent="0.25">
      <c r="A237" s="293" t="s">
        <v>315</v>
      </c>
      <c r="B237" s="293"/>
      <c r="C237" s="293"/>
      <c r="D237" s="283"/>
      <c r="E237" s="293" t="s">
        <v>316</v>
      </c>
      <c r="F237" s="283"/>
      <c r="G237" s="292"/>
      <c r="H237" s="292"/>
      <c r="I237" s="289" t="s">
        <v>873</v>
      </c>
      <c r="J237" s="295"/>
      <c r="K237" s="295"/>
      <c r="L237" s="295"/>
      <c r="M237" s="295"/>
      <c r="N237" s="295"/>
      <c r="O237" s="295"/>
      <c r="P237" s="295"/>
      <c r="Q237" s="295"/>
      <c r="R237" s="295"/>
      <c r="S237" s="295"/>
      <c r="T237" s="295"/>
      <c r="U237" s="295"/>
      <c r="V237" s="295"/>
      <c r="W237" s="295"/>
      <c r="X237" s="295"/>
      <c r="Y237" s="295"/>
      <c r="Z237" s="295"/>
      <c r="AA237" s="295"/>
      <c r="AB237" s="295"/>
      <c r="AC237" s="295"/>
      <c r="AD237" s="295"/>
      <c r="AE237" s="295"/>
      <c r="AF237" s="295"/>
      <c r="AG237" s="295"/>
      <c r="AH237" s="295"/>
      <c r="AI237" s="295"/>
      <c r="AJ237" s="295"/>
      <c r="AK237" s="295"/>
      <c r="AL237" s="295"/>
      <c r="AM237" s="295"/>
      <c r="AN237" s="295"/>
      <c r="AO237" s="295"/>
      <c r="AP237" s="295"/>
      <c r="AQ237" s="295"/>
      <c r="AR237" s="295"/>
      <c r="AS237" s="295"/>
      <c r="AT237" s="295"/>
    </row>
    <row r="238" spans="1:46" x14ac:dyDescent="0.25">
      <c r="A238" s="319" t="s">
        <v>874</v>
      </c>
      <c r="B238" s="293"/>
      <c r="C238" s="293"/>
      <c r="D238" s="283"/>
      <c r="E238" s="293"/>
      <c r="F238" s="283"/>
      <c r="G238" s="292" t="s">
        <v>875</v>
      </c>
      <c r="H238" s="292"/>
      <c r="I238" s="289" t="s">
        <v>876</v>
      </c>
      <c r="J238" s="304"/>
      <c r="K238" s="304"/>
      <c r="L238" s="304"/>
      <c r="M238" s="304"/>
      <c r="N238" s="304"/>
      <c r="O238" s="304">
        <v>81.779678912054891</v>
      </c>
      <c r="P238" s="304">
        <v>79.176134032539636</v>
      </c>
      <c r="Q238" s="304">
        <v>71.709488466717573</v>
      </c>
      <c r="R238" s="304">
        <v>69.644346575749125</v>
      </c>
      <c r="S238" s="304">
        <v>52.61026962979485</v>
      </c>
      <c r="T238" s="304">
        <v>69.504298990504807</v>
      </c>
      <c r="U238" s="304">
        <v>67.136878380568163</v>
      </c>
      <c r="V238" s="304">
        <v>52.993531850275318</v>
      </c>
      <c r="W238" s="304">
        <v>59.127715218745841</v>
      </c>
      <c r="X238" s="304">
        <v>63.176091041722621</v>
      </c>
      <c r="Y238" s="304">
        <v>57.056299366099793</v>
      </c>
      <c r="Z238" s="304">
        <v>55.283174544914992</v>
      </c>
      <c r="AA238" s="304">
        <v>56.170392994419828</v>
      </c>
      <c r="AB238" s="304">
        <v>55.566394690301593</v>
      </c>
      <c r="AC238" s="304">
        <v>51.84865047325107</v>
      </c>
      <c r="AD238" s="304">
        <v>53.574551224257071</v>
      </c>
      <c r="AE238" s="304">
        <v>58.295024322454445</v>
      </c>
      <c r="AF238" s="304">
        <v>45.356644615460027</v>
      </c>
      <c r="AG238" s="304">
        <v>48.146335605367263</v>
      </c>
      <c r="AH238" s="304">
        <v>43.091707574452172</v>
      </c>
      <c r="AI238" s="304">
        <v>40.734941379480318</v>
      </c>
      <c r="AJ238" s="304">
        <v>41.752019515824621</v>
      </c>
      <c r="AK238" s="304">
        <v>41.370318067658701</v>
      </c>
      <c r="AL238" s="304">
        <v>43.608276901939391</v>
      </c>
      <c r="AM238" s="304">
        <v>41.473899034468324</v>
      </c>
      <c r="AN238" s="304">
        <v>46.437557481902246</v>
      </c>
      <c r="AO238" s="304">
        <v>48.359551819388138</v>
      </c>
      <c r="AP238" s="304">
        <v>45.78805306006214</v>
      </c>
      <c r="AQ238" s="304">
        <v>52.895970717107794</v>
      </c>
      <c r="AR238" s="304">
        <v>53.879527643669881</v>
      </c>
      <c r="AS238" s="304">
        <v>49.318523854026935</v>
      </c>
      <c r="AT238" s="304">
        <v>52.739791949695544</v>
      </c>
    </row>
    <row r="239" spans="1:46" x14ac:dyDescent="0.25">
      <c r="A239" s="319" t="s">
        <v>877</v>
      </c>
      <c r="B239" s="293"/>
      <c r="C239" s="293"/>
      <c r="D239" s="283"/>
      <c r="E239" s="293"/>
      <c r="F239" s="283"/>
      <c r="G239" s="292" t="s">
        <v>878</v>
      </c>
      <c r="H239" s="292"/>
      <c r="I239" s="289" t="s">
        <v>879</v>
      </c>
      <c r="J239" s="304"/>
      <c r="K239" s="304"/>
      <c r="L239" s="304"/>
      <c r="M239" s="304"/>
      <c r="N239" s="304"/>
      <c r="O239" s="304">
        <v>1065.5786249089058</v>
      </c>
      <c r="P239" s="304">
        <v>788.44865082665956</v>
      </c>
      <c r="Q239" s="304">
        <v>883.58411741962254</v>
      </c>
      <c r="R239" s="304">
        <v>712.65766900661208</v>
      </c>
      <c r="S239" s="304">
        <v>505.55657120492629</v>
      </c>
      <c r="T239" s="304">
        <v>505.07007675934642</v>
      </c>
      <c r="U239" s="304">
        <v>821.7366758314547</v>
      </c>
      <c r="V239" s="304">
        <v>859.10525601105678</v>
      </c>
      <c r="W239" s="304">
        <v>861.36329392389393</v>
      </c>
      <c r="X239" s="304">
        <v>897.79415695151067</v>
      </c>
      <c r="Y239" s="304">
        <v>1048.3221550594717</v>
      </c>
      <c r="Z239" s="304">
        <v>848.13987002606621</v>
      </c>
      <c r="AA239" s="304">
        <v>960.79326155816636</v>
      </c>
      <c r="AB239" s="304">
        <v>1189.8461417263752</v>
      </c>
      <c r="AC239" s="304">
        <v>1181.5776845442074</v>
      </c>
      <c r="AD239" s="304">
        <v>984.61432958205307</v>
      </c>
      <c r="AE239" s="304">
        <v>1072.0222065192863</v>
      </c>
      <c r="AF239" s="304">
        <v>977.536050023435</v>
      </c>
      <c r="AG239" s="304">
        <v>972.90535725346399</v>
      </c>
      <c r="AH239" s="304">
        <v>906.15855360725891</v>
      </c>
      <c r="AI239" s="304">
        <v>1006.2766846214951</v>
      </c>
      <c r="AJ239" s="304">
        <v>954.53636203768065</v>
      </c>
      <c r="AK239" s="304">
        <v>872.75800892452594</v>
      </c>
      <c r="AL239" s="304">
        <v>1239.4474978887431</v>
      </c>
      <c r="AM239" s="304">
        <v>1025.4027669226532</v>
      </c>
      <c r="AN239" s="304">
        <v>947.97300710290756</v>
      </c>
      <c r="AO239" s="304">
        <v>998.18095502413746</v>
      </c>
      <c r="AP239" s="304">
        <v>877.99775721992933</v>
      </c>
      <c r="AQ239" s="304">
        <v>1144.5915253116573</v>
      </c>
      <c r="AR239" s="304">
        <v>931.3880449370929</v>
      </c>
      <c r="AS239" s="304">
        <v>1119.8474069060776</v>
      </c>
      <c r="AT239" s="304">
        <v>991.09789892644176</v>
      </c>
    </row>
    <row r="240" spans="1:46" x14ac:dyDescent="0.25">
      <c r="A240" s="319" t="s">
        <v>880</v>
      </c>
      <c r="B240" s="293"/>
      <c r="C240" s="293"/>
      <c r="D240" s="283"/>
      <c r="E240" s="293"/>
      <c r="F240" s="283"/>
      <c r="G240" s="292" t="s">
        <v>881</v>
      </c>
      <c r="H240" s="292"/>
      <c r="I240" s="289" t="s">
        <v>882</v>
      </c>
      <c r="J240" s="304"/>
      <c r="K240" s="304"/>
      <c r="L240" s="304"/>
      <c r="M240" s="304"/>
      <c r="N240" s="304"/>
      <c r="O240" s="304">
        <v>0</v>
      </c>
      <c r="P240" s="304">
        <v>0</v>
      </c>
      <c r="Q240" s="304">
        <v>0</v>
      </c>
      <c r="R240" s="304">
        <v>0</v>
      </c>
      <c r="S240" s="304">
        <v>0</v>
      </c>
      <c r="T240" s="304">
        <v>0</v>
      </c>
      <c r="U240" s="304">
        <v>0</v>
      </c>
      <c r="V240" s="304">
        <v>2.0455224684342186</v>
      </c>
      <c r="W240" s="304">
        <v>1.1546284858853373</v>
      </c>
      <c r="X240" s="304">
        <v>0.85499278904538745</v>
      </c>
      <c r="Y240" s="304">
        <v>0.8687636032360786</v>
      </c>
      <c r="Z240" s="304">
        <v>0.75060284821810708</v>
      </c>
      <c r="AA240" s="304">
        <v>0.89745951707646432</v>
      </c>
      <c r="AB240" s="304">
        <v>1.3172232281044847</v>
      </c>
      <c r="AC240" s="304">
        <v>0.77761450006630684</v>
      </c>
      <c r="AD240" s="304">
        <v>0.21474340400367453</v>
      </c>
      <c r="AE240" s="304">
        <v>0.82296779931209707</v>
      </c>
      <c r="AF240" s="304">
        <v>0.22981257494394275</v>
      </c>
      <c r="AG240" s="304">
        <v>0.1489028242113894</v>
      </c>
      <c r="AH240" s="304">
        <v>0.14197025091972493</v>
      </c>
      <c r="AI240" s="304">
        <v>0.52699219930648944</v>
      </c>
      <c r="AJ240" s="304">
        <v>8.7111676764878632E-2</v>
      </c>
      <c r="AK240" s="304">
        <v>0.50695085370700932</v>
      </c>
      <c r="AL240" s="304">
        <v>0.29999759020079642</v>
      </c>
      <c r="AM240" s="304">
        <v>0.23986017535394494</v>
      </c>
      <c r="AN240" s="304">
        <v>0.22189551450002309</v>
      </c>
      <c r="AO240" s="304">
        <v>0.22254726557642895</v>
      </c>
      <c r="AP240" s="304">
        <v>0.2224443575117333</v>
      </c>
      <c r="AQ240" s="304">
        <v>0.23454634591994322</v>
      </c>
      <c r="AR240" s="304">
        <v>0.17032931236167334</v>
      </c>
      <c r="AS240" s="304">
        <v>0.17122872884711346</v>
      </c>
      <c r="AT240" s="304">
        <v>0.15381411159898986</v>
      </c>
    </row>
    <row r="241" spans="1:46" x14ac:dyDescent="0.25">
      <c r="A241" s="293" t="s">
        <v>317</v>
      </c>
      <c r="B241" s="293"/>
      <c r="C241" s="293"/>
      <c r="D241" s="293"/>
      <c r="E241" s="293" t="s">
        <v>318</v>
      </c>
      <c r="F241" s="283"/>
      <c r="G241" s="292"/>
      <c r="H241" s="292"/>
      <c r="I241" s="289" t="s">
        <v>883</v>
      </c>
      <c r="J241" s="295"/>
      <c r="K241" s="295"/>
      <c r="L241" s="295"/>
      <c r="M241" s="295"/>
      <c r="N241" s="295"/>
      <c r="O241" s="295"/>
      <c r="P241" s="295"/>
      <c r="Q241" s="295"/>
      <c r="R241" s="295"/>
      <c r="S241" s="295"/>
      <c r="T241" s="295"/>
      <c r="U241" s="295"/>
      <c r="V241" s="295"/>
      <c r="W241" s="295"/>
      <c r="X241" s="295"/>
      <c r="Y241" s="295"/>
      <c r="Z241" s="295"/>
      <c r="AA241" s="295"/>
      <c r="AB241" s="295"/>
      <c r="AC241" s="295"/>
      <c r="AD241" s="295"/>
      <c r="AE241" s="295"/>
      <c r="AF241" s="295"/>
      <c r="AG241" s="295"/>
      <c r="AH241" s="295"/>
      <c r="AI241" s="295"/>
      <c r="AJ241" s="295"/>
      <c r="AK241" s="295"/>
      <c r="AL241" s="295"/>
      <c r="AM241" s="295"/>
      <c r="AN241" s="295"/>
      <c r="AO241" s="295"/>
      <c r="AP241" s="295"/>
      <c r="AQ241" s="295"/>
      <c r="AR241" s="295"/>
      <c r="AS241" s="295"/>
      <c r="AT241" s="295"/>
    </row>
    <row r="242" spans="1:46" x14ac:dyDescent="0.25">
      <c r="A242" s="319" t="s">
        <v>884</v>
      </c>
      <c r="B242" s="293"/>
      <c r="C242" s="293"/>
      <c r="D242" s="293"/>
      <c r="E242" s="293"/>
      <c r="F242" s="283"/>
      <c r="G242" s="292" t="s">
        <v>885</v>
      </c>
      <c r="H242" s="292"/>
      <c r="I242" s="289" t="s">
        <v>886</v>
      </c>
      <c r="J242" s="304"/>
      <c r="K242" s="304"/>
      <c r="L242" s="304"/>
      <c r="M242" s="304"/>
      <c r="N242" s="304"/>
      <c r="O242" s="304">
        <v>75.088416516548477</v>
      </c>
      <c r="P242" s="304">
        <v>89.063748868006286</v>
      </c>
      <c r="Q242" s="304">
        <v>80.306953331659798</v>
      </c>
      <c r="R242" s="304">
        <v>71.249540618045373</v>
      </c>
      <c r="S242" s="304">
        <v>66.927516269492685</v>
      </c>
      <c r="T242" s="304">
        <v>62.253430368794987</v>
      </c>
      <c r="U242" s="304">
        <v>68.237969948803055</v>
      </c>
      <c r="V242" s="304">
        <v>100.75940242496949</v>
      </c>
      <c r="W242" s="304">
        <v>90.870668744820264</v>
      </c>
      <c r="X242" s="304">
        <v>136.41317684518884</v>
      </c>
      <c r="Y242" s="304">
        <v>116.39736615102908</v>
      </c>
      <c r="Z242" s="304">
        <v>171.0274067543121</v>
      </c>
      <c r="AA242" s="304">
        <v>125.76286087868468</v>
      </c>
      <c r="AB242" s="304">
        <v>175.249016554078</v>
      </c>
      <c r="AC242" s="304">
        <v>160.04712458939341</v>
      </c>
      <c r="AD242" s="304">
        <v>131.89745634799607</v>
      </c>
      <c r="AE242" s="304">
        <v>139.20029560477732</v>
      </c>
      <c r="AF242" s="304">
        <v>154.26219284417724</v>
      </c>
      <c r="AG242" s="304">
        <v>139.46666463181407</v>
      </c>
      <c r="AH242" s="304">
        <v>172.16753474968084</v>
      </c>
      <c r="AI242" s="304">
        <v>181.39054295363806</v>
      </c>
      <c r="AJ242" s="304">
        <v>164.40700808418353</v>
      </c>
      <c r="AK242" s="304">
        <v>140.96980682998228</v>
      </c>
      <c r="AL242" s="304">
        <v>170.2090199108992</v>
      </c>
      <c r="AM242" s="304">
        <v>155.69261500279234</v>
      </c>
      <c r="AN242" s="304">
        <v>190.18631296237635</v>
      </c>
      <c r="AO242" s="304">
        <v>179.86620040786454</v>
      </c>
      <c r="AP242" s="304">
        <v>177.70358721791246</v>
      </c>
      <c r="AQ242" s="304">
        <v>195.30181743257069</v>
      </c>
      <c r="AR242" s="304">
        <v>113.65376763619281</v>
      </c>
      <c r="AS242" s="304">
        <v>135.68158060754109</v>
      </c>
      <c r="AT242" s="304">
        <v>201.87849841459831</v>
      </c>
    </row>
    <row r="243" spans="1:46" x14ac:dyDescent="0.25">
      <c r="A243" s="319" t="s">
        <v>887</v>
      </c>
      <c r="B243" s="293"/>
      <c r="C243" s="293"/>
      <c r="D243" s="293"/>
      <c r="E243" s="293"/>
      <c r="F243" s="283"/>
      <c r="G243" s="292" t="s">
        <v>888</v>
      </c>
      <c r="H243" s="292"/>
      <c r="I243" s="289" t="s">
        <v>889</v>
      </c>
      <c r="J243" s="304"/>
      <c r="K243" s="304"/>
      <c r="L243" s="304"/>
      <c r="M243" s="304"/>
      <c r="N243" s="304"/>
      <c r="O243" s="304">
        <v>1104.3131339238771</v>
      </c>
      <c r="P243" s="304">
        <v>951.99988290762633</v>
      </c>
      <c r="Q243" s="304">
        <v>1035.067791115531</v>
      </c>
      <c r="R243" s="304">
        <v>913.34077787266676</v>
      </c>
      <c r="S243" s="304">
        <v>912.75895350153712</v>
      </c>
      <c r="T243" s="304">
        <v>557.99972337813904</v>
      </c>
      <c r="U243" s="304">
        <v>1617.6040845378316</v>
      </c>
      <c r="V243" s="304">
        <v>1966.5543377652191</v>
      </c>
      <c r="W243" s="304">
        <v>1413.960419707551</v>
      </c>
      <c r="X243" s="304">
        <v>1080.4914636601957</v>
      </c>
      <c r="Y243" s="304">
        <v>1678.8815851643549</v>
      </c>
      <c r="Z243" s="304">
        <v>2284.9671051847945</v>
      </c>
      <c r="AA243" s="304">
        <v>1427.3201194738078</v>
      </c>
      <c r="AB243" s="304">
        <v>2482.0043190809829</v>
      </c>
      <c r="AC243" s="304">
        <v>1669.9694569684202</v>
      </c>
      <c r="AD243" s="304">
        <v>1283.0658819534585</v>
      </c>
      <c r="AE243" s="304">
        <v>1859.2366697339567</v>
      </c>
      <c r="AF243" s="304">
        <v>2006.4472314443967</v>
      </c>
      <c r="AG243" s="304">
        <v>1790.8345754413319</v>
      </c>
      <c r="AH243" s="304">
        <v>2281.267977647326</v>
      </c>
      <c r="AI243" s="304">
        <v>2351.3559636192363</v>
      </c>
      <c r="AJ243" s="304">
        <v>2589.5867804639297</v>
      </c>
      <c r="AK243" s="304">
        <v>1215.1741217019667</v>
      </c>
      <c r="AL243" s="304">
        <v>3085.3584268182358</v>
      </c>
      <c r="AM243" s="304">
        <v>1455.8056307568279</v>
      </c>
      <c r="AN243" s="304">
        <v>2397.209367213381</v>
      </c>
      <c r="AO243" s="304">
        <v>2312.5352879818802</v>
      </c>
      <c r="AP243" s="304">
        <v>2127.1708287895208</v>
      </c>
      <c r="AQ243" s="304">
        <v>3260.687338594671</v>
      </c>
      <c r="AR243" s="304">
        <v>1985.5208690409211</v>
      </c>
      <c r="AS243" s="304">
        <v>2704.4420922393592</v>
      </c>
      <c r="AT243" s="304">
        <v>2705.5278434213783</v>
      </c>
    </row>
    <row r="244" spans="1:46" x14ac:dyDescent="0.25">
      <c r="A244" s="319" t="s">
        <v>890</v>
      </c>
      <c r="B244" s="293"/>
      <c r="C244" s="293"/>
      <c r="D244" s="293"/>
      <c r="E244" s="293"/>
      <c r="F244" s="293"/>
      <c r="G244" s="292" t="s">
        <v>891</v>
      </c>
      <c r="H244" s="292"/>
      <c r="I244" s="289" t="s">
        <v>892</v>
      </c>
      <c r="J244" s="320"/>
      <c r="K244" s="320"/>
      <c r="L244" s="320"/>
      <c r="M244" s="320"/>
      <c r="N244" s="320"/>
      <c r="O244" s="304">
        <v>140.07393556945331</v>
      </c>
      <c r="P244" s="304">
        <v>131.57589449675282</v>
      </c>
      <c r="Q244" s="304">
        <v>125.03421274549028</v>
      </c>
      <c r="R244" s="304">
        <v>113.28159937846746</v>
      </c>
      <c r="S244" s="304">
        <v>106.54150038193987</v>
      </c>
      <c r="T244" s="304">
        <v>114.46681605652127</v>
      </c>
      <c r="U244" s="304">
        <v>125.06397572859134</v>
      </c>
      <c r="V244" s="304">
        <v>104.68382258902636</v>
      </c>
      <c r="W244" s="304">
        <v>106.42998629159381</v>
      </c>
      <c r="X244" s="304">
        <v>91.794390087176282</v>
      </c>
      <c r="Y244" s="304">
        <v>87.843990160236004</v>
      </c>
      <c r="Z244" s="304">
        <v>78.06540367505913</v>
      </c>
      <c r="AA244" s="304">
        <v>222.04296650480023</v>
      </c>
      <c r="AB244" s="304">
        <v>126.68883645023216</v>
      </c>
      <c r="AC244" s="304">
        <v>87.386306023562923</v>
      </c>
      <c r="AD244" s="304">
        <v>90.091805823566091</v>
      </c>
      <c r="AE244" s="304">
        <v>79.404357455703916</v>
      </c>
      <c r="AF244" s="304">
        <v>82.738937087289273</v>
      </c>
      <c r="AG244" s="304">
        <v>94.292007684785972</v>
      </c>
      <c r="AH244" s="304">
        <v>53.443886734610174</v>
      </c>
      <c r="AI244" s="304">
        <v>57.27369704107101</v>
      </c>
      <c r="AJ244" s="304">
        <v>57.049371336987747</v>
      </c>
      <c r="AK244" s="304">
        <v>46.553617437727432</v>
      </c>
      <c r="AL244" s="304">
        <v>42.816718366396081</v>
      </c>
      <c r="AM244" s="304">
        <v>62.415732975925572</v>
      </c>
      <c r="AN244" s="304">
        <v>42.117977722327986</v>
      </c>
      <c r="AO244" s="304">
        <v>47.463816406870698</v>
      </c>
      <c r="AP244" s="304">
        <v>34.338434024678293</v>
      </c>
      <c r="AQ244" s="304">
        <v>47.341719685318182</v>
      </c>
      <c r="AR244" s="304">
        <v>31.935399721806515</v>
      </c>
      <c r="AS244" s="304">
        <v>49.19118252681286</v>
      </c>
      <c r="AT244" s="304">
        <v>43.146852862493553</v>
      </c>
    </row>
  </sheetData>
  <mergeCells count="1">
    <mergeCell ref="AM1:AP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tabColor rgb="FF92D050"/>
    <pageSetUpPr fitToPage="1"/>
  </sheetPr>
  <dimension ref="A1:AS167"/>
  <sheetViews>
    <sheetView zoomScale="85" zoomScaleNormal="85" workbookViewId="0">
      <pane xSplit="7" topLeftCell="H1" activePane="topRight" state="frozen"/>
      <selection activeCell="CJ41" sqref="CJ41"/>
      <selection pane="topRight" activeCell="H1" sqref="H1"/>
    </sheetView>
  </sheetViews>
  <sheetFormatPr baseColWidth="10" defaultRowHeight="12.75" outlineLevelCol="1" x14ac:dyDescent="0.2"/>
  <cols>
    <col min="1" max="1" width="11.42578125" style="419"/>
    <col min="2" max="2" width="1.7109375" style="419" customWidth="1"/>
    <col min="3" max="3" width="1.28515625" style="419" customWidth="1"/>
    <col min="4" max="4" width="3" style="419" customWidth="1"/>
    <col min="5" max="5" width="3.28515625" style="419" customWidth="1"/>
    <col min="6" max="6" width="11.42578125" style="419"/>
    <col min="7" max="7" width="49.140625" style="419" customWidth="1"/>
    <col min="8" max="8" width="39.28515625" style="419" customWidth="1"/>
    <col min="9" max="13" width="6.28515625" style="419" hidden="1" customWidth="1" outlineLevel="1"/>
    <col min="14" max="14" width="7.140625" style="419" bestFit="1" customWidth="1" collapsed="1"/>
    <col min="15" max="23" width="7.140625" style="419" bestFit="1" customWidth="1"/>
    <col min="24" max="41" width="8.140625" style="419" bestFit="1" customWidth="1"/>
    <col min="42" max="45" width="8.140625" style="419" customWidth="1"/>
    <col min="46" max="16384" width="11.42578125" style="419"/>
  </cols>
  <sheetData>
    <row r="1" spans="1:45" ht="14.25" x14ac:dyDescent="0.2">
      <c r="A1" s="129" t="s">
        <v>1002</v>
      </c>
      <c r="B1" s="129"/>
      <c r="C1" s="129"/>
      <c r="D1" s="130"/>
      <c r="E1" s="130"/>
      <c r="F1" s="130"/>
      <c r="G1" s="130"/>
      <c r="H1" s="249"/>
      <c r="I1" s="100"/>
      <c r="J1" s="100"/>
      <c r="K1" s="100"/>
      <c r="L1" s="132"/>
      <c r="N1" s="100"/>
      <c r="O1" s="100"/>
      <c r="P1" s="100"/>
      <c r="Q1" s="100"/>
      <c r="R1" s="100"/>
      <c r="S1" s="131"/>
      <c r="T1" s="131"/>
      <c r="U1" s="132"/>
      <c r="V1" s="132"/>
      <c r="W1" s="132"/>
      <c r="X1" s="170"/>
      <c r="Y1" s="170"/>
      <c r="Z1" s="170"/>
      <c r="AA1" s="170"/>
      <c r="AB1" s="170"/>
      <c r="AC1" s="170"/>
      <c r="AD1" s="170"/>
      <c r="AE1" s="170"/>
      <c r="AF1" s="170"/>
      <c r="AG1" s="170"/>
      <c r="AH1" s="170"/>
      <c r="AI1" s="170"/>
      <c r="AM1" s="612" t="s">
        <v>91</v>
      </c>
      <c r="AN1" s="612"/>
      <c r="AO1" s="612"/>
      <c r="AP1" s="590"/>
      <c r="AQ1" s="590"/>
      <c r="AR1" s="590"/>
      <c r="AS1" s="590"/>
    </row>
    <row r="2" spans="1:45" ht="28.5" x14ac:dyDescent="0.2">
      <c r="A2" s="101" t="s">
        <v>190</v>
      </c>
      <c r="B2" s="101"/>
      <c r="C2" s="101"/>
      <c r="D2" s="102"/>
      <c r="E2" s="102"/>
      <c r="F2" s="102" t="s">
        <v>1</v>
      </c>
      <c r="G2" s="102"/>
      <c r="H2" s="588" t="s">
        <v>0</v>
      </c>
      <c r="I2" s="440">
        <v>1985</v>
      </c>
      <c r="J2" s="440">
        <v>1986</v>
      </c>
      <c r="K2" s="440">
        <v>1987</v>
      </c>
      <c r="L2" s="440">
        <v>1988</v>
      </c>
      <c r="M2" s="440">
        <v>1989</v>
      </c>
      <c r="N2" s="437" t="s">
        <v>8</v>
      </c>
      <c r="O2" s="437" t="s">
        <v>9</v>
      </c>
      <c r="P2" s="93" t="s">
        <v>10</v>
      </c>
      <c r="Q2" s="93" t="s">
        <v>11</v>
      </c>
      <c r="R2" s="93" t="s">
        <v>12</v>
      </c>
      <c r="S2" s="93" t="s">
        <v>13</v>
      </c>
      <c r="T2" s="93" t="s">
        <v>14</v>
      </c>
      <c r="U2" s="93">
        <v>1997</v>
      </c>
      <c r="V2" s="93">
        <v>1998</v>
      </c>
      <c r="W2" s="93">
        <v>1999</v>
      </c>
      <c r="X2" s="93">
        <v>2000</v>
      </c>
      <c r="Y2" s="93">
        <v>2001</v>
      </c>
      <c r="Z2" s="93">
        <v>2002</v>
      </c>
      <c r="AA2" s="93">
        <v>2003</v>
      </c>
      <c r="AB2" s="93">
        <v>2004</v>
      </c>
      <c r="AC2" s="93">
        <v>2005</v>
      </c>
      <c r="AD2" s="93">
        <v>2006</v>
      </c>
      <c r="AE2" s="93">
        <v>2007</v>
      </c>
      <c r="AF2" s="93">
        <v>2008</v>
      </c>
      <c r="AG2" s="93">
        <v>2009</v>
      </c>
      <c r="AH2" s="93">
        <v>2010</v>
      </c>
      <c r="AI2" s="93">
        <v>2011</v>
      </c>
      <c r="AJ2" s="93">
        <v>2012</v>
      </c>
      <c r="AK2" s="93">
        <v>2013</v>
      </c>
      <c r="AL2" s="93">
        <v>2014</v>
      </c>
      <c r="AM2" s="93">
        <v>2015</v>
      </c>
      <c r="AN2" s="93">
        <v>2016</v>
      </c>
      <c r="AO2" s="93">
        <v>2017</v>
      </c>
      <c r="AP2" s="93">
        <v>2018</v>
      </c>
      <c r="AQ2" s="93">
        <v>2019</v>
      </c>
      <c r="AR2" s="93">
        <v>2020</v>
      </c>
      <c r="AS2" s="93">
        <v>2021</v>
      </c>
    </row>
    <row r="3" spans="1:45" ht="15" x14ac:dyDescent="0.25">
      <c r="A3" s="174" t="s">
        <v>1000</v>
      </c>
      <c r="B3" s="138"/>
      <c r="C3" s="139" t="s">
        <v>1001</v>
      </c>
      <c r="D3" s="145"/>
      <c r="E3" s="145"/>
      <c r="F3" s="139"/>
      <c r="G3" s="138"/>
      <c r="H3" s="252"/>
      <c r="I3" s="372">
        <f>I5+I144</f>
        <v>0</v>
      </c>
      <c r="J3" s="372">
        <f t="shared" ref="J3:AS3" si="0">J5+J144</f>
        <v>0</v>
      </c>
      <c r="K3" s="372">
        <f t="shared" si="0"/>
        <v>0</v>
      </c>
      <c r="L3" s="372">
        <f t="shared" si="0"/>
        <v>0</v>
      </c>
      <c r="M3" s="372">
        <f t="shared" si="0"/>
        <v>0</v>
      </c>
      <c r="N3" s="475">
        <f t="shared" si="0"/>
        <v>1973.616133</v>
      </c>
      <c r="O3" s="475">
        <f t="shared" si="0"/>
        <v>2005.2264649565795</v>
      </c>
      <c r="P3" s="475">
        <f t="shared" si="0"/>
        <v>1931.7389930000006</v>
      </c>
      <c r="Q3" s="475">
        <f t="shared" si="0"/>
        <v>1668.9126839999997</v>
      </c>
      <c r="R3" s="475">
        <f t="shared" si="0"/>
        <v>1675.7804410000001</v>
      </c>
      <c r="S3" s="475">
        <f t="shared" si="0"/>
        <v>1739.5883760000002</v>
      </c>
      <c r="T3" s="475">
        <f t="shared" si="0"/>
        <v>1721.5380396901653</v>
      </c>
      <c r="U3" s="475">
        <f t="shared" si="0"/>
        <v>1672.8013171999996</v>
      </c>
      <c r="V3" s="475">
        <f t="shared" si="0"/>
        <v>1574.3510158000001</v>
      </c>
      <c r="W3" s="475">
        <f>W5+W144</f>
        <v>1606.7430459999996</v>
      </c>
      <c r="X3" s="476">
        <f t="shared" si="0"/>
        <v>1584.6808530000003</v>
      </c>
      <c r="Y3" s="476">
        <f t="shared" si="0"/>
        <v>1485.886285</v>
      </c>
      <c r="Z3" s="476">
        <f t="shared" si="0"/>
        <v>1540.2008519999999</v>
      </c>
      <c r="AA3" s="476">
        <f t="shared" si="0"/>
        <v>1502.0079479999997</v>
      </c>
      <c r="AB3" s="476">
        <f t="shared" si="0"/>
        <v>1499.1748978000001</v>
      </c>
      <c r="AC3" s="476">
        <f t="shared" si="0"/>
        <v>1487.8773529999999</v>
      </c>
      <c r="AD3" s="476">
        <f t="shared" si="0"/>
        <v>1399.9987009999998</v>
      </c>
      <c r="AE3" s="476">
        <f t="shared" si="0"/>
        <v>1378.2452800000003</v>
      </c>
      <c r="AF3" s="476">
        <f t="shared" si="0"/>
        <v>1441.9339759999998</v>
      </c>
      <c r="AG3" s="476">
        <f t="shared" si="0"/>
        <v>1346.1311170000001</v>
      </c>
      <c r="AH3" s="476">
        <f t="shared" si="0"/>
        <v>1353.1556820000001</v>
      </c>
      <c r="AI3" s="476">
        <f t="shared" si="0"/>
        <v>1352.584797</v>
      </c>
      <c r="AJ3" s="476">
        <f t="shared" si="0"/>
        <v>1366.2865600000002</v>
      </c>
      <c r="AK3" s="476">
        <f t="shared" si="0"/>
        <v>1369.83437</v>
      </c>
      <c r="AL3" s="476">
        <f t="shared" si="0"/>
        <v>1408.4938412485208</v>
      </c>
      <c r="AM3" s="476">
        <f t="shared" si="0"/>
        <v>1371.411364</v>
      </c>
      <c r="AN3" s="476">
        <f t="shared" si="0"/>
        <v>1386.9647209999996</v>
      </c>
      <c r="AO3" s="476">
        <f t="shared" si="0"/>
        <v>1368.4677140000001</v>
      </c>
      <c r="AP3" s="476">
        <f t="shared" si="0"/>
        <v>1361.3821149999999</v>
      </c>
      <c r="AQ3" s="476">
        <f t="shared" si="0"/>
        <v>1350.0466600000002</v>
      </c>
      <c r="AR3" s="476">
        <f t="shared" si="0"/>
        <v>1354.1212290000003</v>
      </c>
      <c r="AS3" s="476">
        <f t="shared" si="0"/>
        <v>1350.501025</v>
      </c>
    </row>
    <row r="4" spans="1:45" ht="15" x14ac:dyDescent="0.25">
      <c r="A4" s="135"/>
      <c r="B4" s="135"/>
      <c r="C4" s="135"/>
      <c r="D4" s="135"/>
      <c r="E4" s="135"/>
      <c r="F4" s="135"/>
      <c r="G4" s="135"/>
      <c r="H4" s="251"/>
      <c r="I4" s="444"/>
      <c r="J4" s="444"/>
      <c r="K4" s="444"/>
      <c r="L4" s="444"/>
      <c r="M4" s="444"/>
      <c r="N4" s="477"/>
      <c r="O4" s="477"/>
      <c r="P4" s="477"/>
      <c r="Q4" s="477"/>
      <c r="R4" s="477"/>
      <c r="S4" s="477"/>
      <c r="T4" s="477"/>
      <c r="U4" s="477"/>
      <c r="V4" s="477"/>
      <c r="W4" s="477"/>
      <c r="X4" s="478"/>
      <c r="Y4" s="478"/>
      <c r="Z4" s="478"/>
      <c r="AA4" s="478"/>
      <c r="AB4" s="478"/>
      <c r="AC4" s="478"/>
      <c r="AD4" s="478"/>
      <c r="AE4" s="478"/>
      <c r="AF4" s="478"/>
      <c r="AG4" s="478"/>
      <c r="AH4" s="478"/>
      <c r="AI4" s="478"/>
      <c r="AJ4" s="478"/>
      <c r="AK4" s="478"/>
      <c r="AL4" s="478"/>
      <c r="AM4" s="478"/>
      <c r="AN4" s="478"/>
      <c r="AO4" s="478"/>
      <c r="AP4" s="478"/>
      <c r="AQ4" s="478"/>
      <c r="AR4" s="478"/>
      <c r="AS4" s="478"/>
    </row>
    <row r="5" spans="1:45" ht="15" x14ac:dyDescent="0.25">
      <c r="A5" s="273" t="s">
        <v>403</v>
      </c>
      <c r="B5" s="274"/>
      <c r="C5" s="275" t="s">
        <v>48</v>
      </c>
      <c r="D5" s="276"/>
      <c r="E5" s="276"/>
      <c r="F5" s="275"/>
      <c r="G5" s="274"/>
      <c r="H5" s="277"/>
      <c r="I5" s="278">
        <f>I7+I34+I47+I81+I55+I140+I142</f>
        <v>0</v>
      </c>
      <c r="J5" s="278">
        <f t="shared" ref="J5:AS5" si="1">J7+J34+J47+J81+J55+J140+J142</f>
        <v>0</v>
      </c>
      <c r="K5" s="278">
        <f t="shared" si="1"/>
        <v>0</v>
      </c>
      <c r="L5" s="278">
        <f t="shared" si="1"/>
        <v>0</v>
      </c>
      <c r="M5" s="278">
        <f t="shared" si="1"/>
        <v>0</v>
      </c>
      <c r="N5" s="278">
        <f t="shared" si="1"/>
        <v>1886.5360700000001</v>
      </c>
      <c r="O5" s="278">
        <f t="shared" si="1"/>
        <v>1916.4807009565795</v>
      </c>
      <c r="P5" s="278">
        <f t="shared" si="1"/>
        <v>1840.1471020000006</v>
      </c>
      <c r="Q5" s="278">
        <f t="shared" si="1"/>
        <v>1581.2144319999998</v>
      </c>
      <c r="R5" s="278">
        <f t="shared" si="1"/>
        <v>1582.9469160000001</v>
      </c>
      <c r="S5" s="278">
        <f t="shared" si="1"/>
        <v>1642.7816710000002</v>
      </c>
      <c r="T5" s="278">
        <f t="shared" si="1"/>
        <v>1629.948488</v>
      </c>
      <c r="U5" s="278">
        <f t="shared" si="1"/>
        <v>1592.2287039999997</v>
      </c>
      <c r="V5" s="278">
        <f t="shared" si="1"/>
        <v>1486.972164</v>
      </c>
      <c r="W5" s="278">
        <f t="shared" si="1"/>
        <v>1515.5312919999997</v>
      </c>
      <c r="X5" s="479">
        <f>X7+X34+X47+X81+X55+X140+X142</f>
        <v>1490.3184860000003</v>
      </c>
      <c r="Y5" s="479">
        <f>Y7+Y34+Y47+Y81+Y55+Y140+Y142</f>
        <v>1404.297836</v>
      </c>
      <c r="Z5" s="479">
        <f t="shared" si="1"/>
        <v>1467.896798</v>
      </c>
      <c r="AA5" s="479">
        <f t="shared" si="1"/>
        <v>1429.7733299999998</v>
      </c>
      <c r="AB5" s="479">
        <f t="shared" si="1"/>
        <v>1428.5028308000001</v>
      </c>
      <c r="AC5" s="479">
        <f t="shared" si="1"/>
        <v>1419.4507479999997</v>
      </c>
      <c r="AD5" s="479">
        <f t="shared" si="1"/>
        <v>1333.6392659999997</v>
      </c>
      <c r="AE5" s="479">
        <f t="shared" si="1"/>
        <v>1311.4353770000002</v>
      </c>
      <c r="AF5" s="479">
        <f t="shared" si="1"/>
        <v>1381.7402969999998</v>
      </c>
      <c r="AG5" s="479">
        <f t="shared" si="1"/>
        <v>1287.3996220000001</v>
      </c>
      <c r="AH5" s="479">
        <f t="shared" si="1"/>
        <v>1286.5039120000001</v>
      </c>
      <c r="AI5" s="479">
        <f t="shared" si="1"/>
        <v>1283.6552710000001</v>
      </c>
      <c r="AJ5" s="479">
        <f t="shared" si="1"/>
        <v>1286.9471330000001</v>
      </c>
      <c r="AK5" s="479">
        <f t="shared" si="1"/>
        <v>1289.4664010000001</v>
      </c>
      <c r="AL5" s="479">
        <f t="shared" si="1"/>
        <v>1321.4455812485207</v>
      </c>
      <c r="AM5" s="479">
        <f t="shared" si="1"/>
        <v>1299.320978</v>
      </c>
      <c r="AN5" s="479">
        <f t="shared" si="1"/>
        <v>1314.4144269999997</v>
      </c>
      <c r="AO5" s="479">
        <f t="shared" si="1"/>
        <v>1289.2678130000002</v>
      </c>
      <c r="AP5" s="479">
        <f t="shared" si="1"/>
        <v>1281.3589629999999</v>
      </c>
      <c r="AQ5" s="479">
        <f t="shared" si="1"/>
        <v>1259.7537620000003</v>
      </c>
      <c r="AR5" s="479">
        <f t="shared" si="1"/>
        <v>1270.0057270000002</v>
      </c>
      <c r="AS5" s="479">
        <f t="shared" si="1"/>
        <v>1255.999538</v>
      </c>
    </row>
    <row r="6" spans="1:45" ht="15" x14ac:dyDescent="0.25">
      <c r="A6" s="282"/>
      <c r="B6" s="282"/>
      <c r="C6" s="282"/>
      <c r="D6" s="283"/>
      <c r="E6" s="283"/>
      <c r="F6" s="283"/>
      <c r="G6" s="284"/>
      <c r="H6" s="285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374"/>
      <c r="Y6" s="374"/>
      <c r="Z6" s="374"/>
      <c r="AA6" s="374"/>
      <c r="AB6" s="374"/>
      <c r="AC6" s="374"/>
      <c r="AD6" s="374"/>
      <c r="AE6" s="374"/>
      <c r="AF6" s="374"/>
      <c r="AG6" s="374"/>
      <c r="AH6" s="374"/>
      <c r="AI6" s="374"/>
      <c r="AJ6" s="374"/>
      <c r="AK6" s="374"/>
      <c r="AL6" s="374"/>
      <c r="AM6" s="374"/>
      <c r="AN6" s="374"/>
      <c r="AO6" s="374"/>
      <c r="AP6" s="374"/>
      <c r="AQ6" s="374"/>
      <c r="AR6" s="374"/>
      <c r="AS6" s="374"/>
    </row>
    <row r="7" spans="1:45" ht="15" x14ac:dyDescent="0.25">
      <c r="A7" s="287" t="s">
        <v>191</v>
      </c>
      <c r="B7" s="287"/>
      <c r="C7" s="288"/>
      <c r="D7" s="288" t="s">
        <v>219</v>
      </c>
      <c r="E7" s="288"/>
      <c r="F7" s="288"/>
      <c r="G7" s="287"/>
      <c r="H7" s="289" t="s">
        <v>665</v>
      </c>
      <c r="I7" s="290">
        <f t="shared" ref="I7:M7" si="2">SUM(I9:I32)</f>
        <v>0</v>
      </c>
      <c r="J7" s="290">
        <f t="shared" si="2"/>
        <v>0</v>
      </c>
      <c r="K7" s="290">
        <f t="shared" si="2"/>
        <v>0</v>
      </c>
      <c r="L7" s="290">
        <f t="shared" si="2"/>
        <v>0</v>
      </c>
      <c r="M7" s="290">
        <f t="shared" si="2"/>
        <v>0</v>
      </c>
      <c r="N7" s="290">
        <f t="shared" ref="N7:AH7" si="3">SUM(N9:N32)</f>
        <v>1292.8159999999998</v>
      </c>
      <c r="O7" s="290">
        <f t="shared" si="3"/>
        <v>1337.5001400000001</v>
      </c>
      <c r="P7" s="290">
        <f t="shared" si="3"/>
        <v>1279.8377600000003</v>
      </c>
      <c r="Q7" s="290">
        <f t="shared" si="3"/>
        <v>1122.0719599999998</v>
      </c>
      <c r="R7" s="290">
        <f t="shared" si="3"/>
        <v>1120.4856600000001</v>
      </c>
      <c r="S7" s="290">
        <f t="shared" si="3"/>
        <v>1157.7529600000003</v>
      </c>
      <c r="T7" s="290">
        <f t="shared" si="3"/>
        <v>1158.15806</v>
      </c>
      <c r="U7" s="290">
        <f t="shared" si="3"/>
        <v>1190.8193999999999</v>
      </c>
      <c r="V7" s="290">
        <f t="shared" si="3"/>
        <v>1128.7678599999999</v>
      </c>
      <c r="W7" s="290">
        <f t="shared" si="3"/>
        <v>1154.6209999999999</v>
      </c>
      <c r="X7" s="375">
        <f t="shared" si="3"/>
        <v>1168.2360400000002</v>
      </c>
      <c r="Y7" s="375">
        <f t="shared" si="3"/>
        <v>1086.0561399999999</v>
      </c>
      <c r="Z7" s="375">
        <f t="shared" si="3"/>
        <v>1149.3675800000001</v>
      </c>
      <c r="AA7" s="375">
        <f t="shared" si="3"/>
        <v>1128.8119199999996</v>
      </c>
      <c r="AB7" s="375">
        <f t="shared" si="3"/>
        <v>1123.9763298</v>
      </c>
      <c r="AC7" s="375">
        <f t="shared" si="3"/>
        <v>1134.2838999999999</v>
      </c>
      <c r="AD7" s="375">
        <f t="shared" si="3"/>
        <v>1093.7833599999997</v>
      </c>
      <c r="AE7" s="375">
        <f t="shared" si="3"/>
        <v>1080.2884000000001</v>
      </c>
      <c r="AF7" s="375">
        <f t="shared" si="3"/>
        <v>1169.5118799999998</v>
      </c>
      <c r="AG7" s="375">
        <f t="shared" si="3"/>
        <v>1052.6560200000001</v>
      </c>
      <c r="AH7" s="375">
        <f t="shared" si="3"/>
        <v>1051.3727960000001</v>
      </c>
      <c r="AI7" s="375">
        <f t="shared" ref="AI7:AS7" si="4">SUM(AI9:AI32)</f>
        <v>1032.19436</v>
      </c>
      <c r="AJ7" s="375">
        <f t="shared" si="4"/>
        <v>1062.2554200000004</v>
      </c>
      <c r="AK7" s="375">
        <f t="shared" si="4"/>
        <v>1071.096902</v>
      </c>
      <c r="AL7" s="375">
        <f t="shared" si="4"/>
        <v>1083.7982299999999</v>
      </c>
      <c r="AM7" s="375">
        <f t="shared" si="4"/>
        <v>1065.8703379999999</v>
      </c>
      <c r="AN7" s="375">
        <f t="shared" si="4"/>
        <v>1080.8705799999998</v>
      </c>
      <c r="AO7" s="375">
        <f t="shared" si="4"/>
        <v>1044.4940760000002</v>
      </c>
      <c r="AP7" s="375">
        <f t="shared" si="4"/>
        <v>1048.1596559999998</v>
      </c>
      <c r="AQ7" s="375">
        <f t="shared" si="4"/>
        <v>1032.5313400000002</v>
      </c>
      <c r="AR7" s="375">
        <f t="shared" si="4"/>
        <v>1051.7059000000002</v>
      </c>
      <c r="AS7" s="375">
        <f t="shared" si="4"/>
        <v>1042.1970000000001</v>
      </c>
    </row>
    <row r="8" spans="1:45" ht="15" x14ac:dyDescent="0.25">
      <c r="A8" s="292" t="s">
        <v>404</v>
      </c>
      <c r="B8" s="292"/>
      <c r="C8" s="293"/>
      <c r="D8" s="293"/>
      <c r="E8" s="293" t="s">
        <v>405</v>
      </c>
      <c r="F8" s="293"/>
      <c r="G8" s="292"/>
      <c r="H8" s="289" t="s">
        <v>666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376"/>
      <c r="Y8" s="376"/>
      <c r="Z8" s="376"/>
      <c r="AA8" s="376"/>
      <c r="AB8" s="376"/>
      <c r="AC8" s="376"/>
      <c r="AD8" s="376"/>
      <c r="AE8" s="376"/>
      <c r="AF8" s="376"/>
      <c r="AG8" s="376"/>
      <c r="AH8" s="376"/>
      <c r="AI8" s="376"/>
      <c r="AJ8" s="376"/>
      <c r="AK8" s="376"/>
      <c r="AL8" s="376"/>
      <c r="AM8" s="376"/>
      <c r="AN8" s="376"/>
      <c r="AO8" s="376"/>
      <c r="AP8" s="376"/>
      <c r="AQ8" s="376"/>
      <c r="AR8" s="376"/>
      <c r="AS8" s="376"/>
    </row>
    <row r="9" spans="1:45" ht="15" x14ac:dyDescent="0.25">
      <c r="A9" s="284" t="s">
        <v>193</v>
      </c>
      <c r="B9" s="284"/>
      <c r="C9" s="284"/>
      <c r="D9" s="283"/>
      <c r="E9" s="283"/>
      <c r="F9" s="283" t="s">
        <v>49</v>
      </c>
      <c r="G9" s="284"/>
      <c r="H9" s="297" t="s">
        <v>667</v>
      </c>
      <c r="I9" s="304"/>
      <c r="J9" s="304"/>
      <c r="K9" s="304"/>
      <c r="L9" s="304"/>
      <c r="M9" s="304"/>
      <c r="N9" s="550">
        <v>365.05387999999999</v>
      </c>
      <c r="O9" s="550">
        <v>404.10238000000004</v>
      </c>
      <c r="P9" s="550">
        <v>407.93610000000001</v>
      </c>
      <c r="Q9" s="550">
        <v>368.76476000000008</v>
      </c>
      <c r="R9" s="550">
        <v>358.69144</v>
      </c>
      <c r="S9" s="550">
        <v>387.33662000000004</v>
      </c>
      <c r="T9" s="550">
        <v>366.35787999999997</v>
      </c>
      <c r="U9" s="550">
        <v>378.0127</v>
      </c>
      <c r="V9" s="550">
        <v>348.39211999999986</v>
      </c>
      <c r="W9" s="550">
        <v>447.07613999999995</v>
      </c>
      <c r="X9" s="565">
        <v>428.4045000000001</v>
      </c>
      <c r="Y9" s="565">
        <v>395.40197999999992</v>
      </c>
      <c r="Z9" s="565">
        <v>437.76210000000009</v>
      </c>
      <c r="AA9" s="565">
        <v>403.62960000000004</v>
      </c>
      <c r="AB9" s="565">
        <v>395.0187097999999</v>
      </c>
      <c r="AC9" s="565">
        <v>413.70240000000001</v>
      </c>
      <c r="AD9" s="565">
        <v>350.09717999999987</v>
      </c>
      <c r="AE9" s="565">
        <v>329.06243999999998</v>
      </c>
      <c r="AF9" s="565">
        <v>375.98353999999989</v>
      </c>
      <c r="AG9" s="565">
        <v>323.96372000000002</v>
      </c>
      <c r="AH9" s="565">
        <v>355.91266000000007</v>
      </c>
      <c r="AI9" s="565">
        <v>364.40657999999991</v>
      </c>
      <c r="AJ9" s="565">
        <v>399.58838000000014</v>
      </c>
      <c r="AK9" s="565">
        <v>387.7947999999999</v>
      </c>
      <c r="AL9" s="565">
        <v>396.50169999999991</v>
      </c>
      <c r="AM9" s="565">
        <v>397.76475999999991</v>
      </c>
      <c r="AN9" s="377">
        <v>412.64211999999986</v>
      </c>
      <c r="AO9" s="377">
        <v>376.57580000000013</v>
      </c>
      <c r="AP9" s="377">
        <v>377.21793999999989</v>
      </c>
      <c r="AQ9" s="377">
        <v>350.45774000000006</v>
      </c>
      <c r="AR9" s="377">
        <v>349.56089999999995</v>
      </c>
      <c r="AS9" s="377">
        <v>388.30275999999998</v>
      </c>
    </row>
    <row r="10" spans="1:45" ht="15" x14ac:dyDescent="0.25">
      <c r="A10" s="292" t="s">
        <v>194</v>
      </c>
      <c r="B10" s="284"/>
      <c r="C10" s="284"/>
      <c r="D10" s="283"/>
      <c r="E10" s="283"/>
      <c r="F10" s="284"/>
      <c r="G10" s="143" t="s">
        <v>192</v>
      </c>
      <c r="H10" s="305" t="s">
        <v>668</v>
      </c>
      <c r="I10" s="295"/>
      <c r="J10" s="295"/>
      <c r="K10" s="295"/>
      <c r="L10" s="295"/>
      <c r="M10" s="295"/>
      <c r="N10" s="519"/>
      <c r="O10" s="519"/>
      <c r="P10" s="519"/>
      <c r="Q10" s="519"/>
      <c r="R10" s="519"/>
      <c r="S10" s="519"/>
      <c r="T10" s="519"/>
      <c r="U10" s="519"/>
      <c r="V10" s="519"/>
      <c r="W10" s="519"/>
      <c r="X10" s="566"/>
      <c r="Y10" s="566"/>
      <c r="Z10" s="566"/>
      <c r="AA10" s="566"/>
      <c r="AB10" s="566"/>
      <c r="AC10" s="566"/>
      <c r="AD10" s="566"/>
      <c r="AE10" s="566"/>
      <c r="AF10" s="566"/>
      <c r="AG10" s="566"/>
      <c r="AH10" s="566"/>
      <c r="AI10" s="566"/>
      <c r="AJ10" s="566"/>
      <c r="AK10" s="566"/>
      <c r="AL10" s="566"/>
      <c r="AM10" s="566"/>
      <c r="AN10" s="376"/>
      <c r="AO10" s="376"/>
      <c r="AP10" s="376"/>
      <c r="AQ10" s="376"/>
      <c r="AR10" s="376"/>
      <c r="AS10" s="376"/>
    </row>
    <row r="11" spans="1:45" ht="15" x14ac:dyDescent="0.25">
      <c r="A11" s="284" t="s">
        <v>195</v>
      </c>
      <c r="B11" s="284"/>
      <c r="C11" s="284"/>
      <c r="D11" s="283"/>
      <c r="E11" s="283"/>
      <c r="F11" s="283"/>
      <c r="G11" s="307" t="s">
        <v>99</v>
      </c>
      <c r="H11" s="289" t="s">
        <v>669</v>
      </c>
      <c r="I11" s="286"/>
      <c r="J11" s="286"/>
      <c r="K11" s="286"/>
      <c r="L11" s="286"/>
      <c r="M11" s="286"/>
      <c r="N11" s="551"/>
      <c r="O11" s="551"/>
      <c r="P11" s="551"/>
      <c r="Q11" s="551"/>
      <c r="R11" s="551"/>
      <c r="S11" s="551"/>
      <c r="T11" s="551"/>
      <c r="U11" s="551"/>
      <c r="V11" s="551"/>
      <c r="W11" s="551"/>
      <c r="X11" s="567"/>
      <c r="Y11" s="567"/>
      <c r="Z11" s="567"/>
      <c r="AA11" s="567"/>
      <c r="AB11" s="567"/>
      <c r="AC11" s="567"/>
      <c r="AD11" s="567"/>
      <c r="AE11" s="567"/>
      <c r="AF11" s="567"/>
      <c r="AG11" s="567"/>
      <c r="AH11" s="567"/>
      <c r="AI11" s="567"/>
      <c r="AJ11" s="567"/>
      <c r="AK11" s="567"/>
      <c r="AL11" s="567"/>
      <c r="AM11" s="567"/>
      <c r="AN11" s="374"/>
      <c r="AO11" s="374"/>
      <c r="AP11" s="374"/>
      <c r="AQ11" s="374"/>
      <c r="AR11" s="374"/>
      <c r="AS11" s="374"/>
    </row>
    <row r="12" spans="1:45" ht="15" x14ac:dyDescent="0.25">
      <c r="A12" s="283" t="s">
        <v>536</v>
      </c>
      <c r="B12" s="283"/>
      <c r="C12" s="283"/>
      <c r="D12" s="283"/>
      <c r="E12" s="283"/>
      <c r="F12" s="283"/>
      <c r="G12" s="307" t="s">
        <v>357</v>
      </c>
      <c r="H12" s="289" t="s">
        <v>670</v>
      </c>
      <c r="I12" s="295"/>
      <c r="J12" s="295"/>
      <c r="K12" s="295"/>
      <c r="L12" s="295"/>
      <c r="M12" s="295"/>
      <c r="N12" s="519"/>
      <c r="O12" s="519"/>
      <c r="P12" s="519"/>
      <c r="Q12" s="519"/>
      <c r="R12" s="519"/>
      <c r="S12" s="519"/>
      <c r="T12" s="519"/>
      <c r="U12" s="519"/>
      <c r="V12" s="519"/>
      <c r="W12" s="519"/>
      <c r="X12" s="566"/>
      <c r="Y12" s="566"/>
      <c r="Z12" s="566"/>
      <c r="AA12" s="566"/>
      <c r="AB12" s="566"/>
      <c r="AC12" s="566"/>
      <c r="AD12" s="566"/>
      <c r="AE12" s="566"/>
      <c r="AF12" s="566"/>
      <c r="AG12" s="566"/>
      <c r="AH12" s="566"/>
      <c r="AI12" s="566"/>
      <c r="AJ12" s="566"/>
      <c r="AK12" s="566"/>
      <c r="AL12" s="566"/>
      <c r="AM12" s="566"/>
      <c r="AN12" s="376"/>
      <c r="AO12" s="376"/>
      <c r="AP12" s="376"/>
      <c r="AQ12" s="376"/>
      <c r="AR12" s="376"/>
      <c r="AS12" s="376"/>
    </row>
    <row r="13" spans="1:45" ht="15" x14ac:dyDescent="0.25">
      <c r="A13" s="284" t="s">
        <v>196</v>
      </c>
      <c r="B13" s="284"/>
      <c r="C13" s="284"/>
      <c r="D13" s="283"/>
      <c r="E13" s="283"/>
      <c r="F13" s="283"/>
      <c r="G13" s="143" t="s">
        <v>50</v>
      </c>
      <c r="H13" s="289" t="s">
        <v>671</v>
      </c>
      <c r="I13" s="295"/>
      <c r="J13" s="295"/>
      <c r="K13" s="295"/>
      <c r="L13" s="295"/>
      <c r="M13" s="295"/>
      <c r="N13" s="519"/>
      <c r="O13" s="519"/>
      <c r="P13" s="519"/>
      <c r="Q13" s="519"/>
      <c r="R13" s="519"/>
      <c r="S13" s="519"/>
      <c r="T13" s="519"/>
      <c r="U13" s="519"/>
      <c r="V13" s="519"/>
      <c r="W13" s="519"/>
      <c r="X13" s="566"/>
      <c r="Y13" s="566"/>
      <c r="Z13" s="566"/>
      <c r="AA13" s="566"/>
      <c r="AB13" s="566"/>
      <c r="AC13" s="566"/>
      <c r="AD13" s="566"/>
      <c r="AE13" s="566"/>
      <c r="AF13" s="566"/>
      <c r="AG13" s="566"/>
      <c r="AH13" s="566"/>
      <c r="AI13" s="566"/>
      <c r="AJ13" s="566"/>
      <c r="AK13" s="566"/>
      <c r="AL13" s="566"/>
      <c r="AM13" s="566"/>
      <c r="AN13" s="376"/>
      <c r="AO13" s="376"/>
      <c r="AP13" s="376"/>
      <c r="AQ13" s="376"/>
      <c r="AR13" s="376"/>
      <c r="AS13" s="376"/>
    </row>
    <row r="14" spans="1:45" ht="15" x14ac:dyDescent="0.25">
      <c r="A14" s="284" t="s">
        <v>92</v>
      </c>
      <c r="B14" s="284"/>
      <c r="C14" s="284"/>
      <c r="D14" s="283"/>
      <c r="E14" s="283"/>
      <c r="F14" s="283"/>
      <c r="G14" s="307" t="s">
        <v>206</v>
      </c>
      <c r="H14" s="289" t="s">
        <v>672</v>
      </c>
      <c r="I14" s="286"/>
      <c r="J14" s="286"/>
      <c r="K14" s="286"/>
      <c r="L14" s="286"/>
      <c r="M14" s="286"/>
      <c r="N14" s="551"/>
      <c r="O14" s="551"/>
      <c r="P14" s="551"/>
      <c r="Q14" s="551"/>
      <c r="R14" s="551"/>
      <c r="S14" s="551"/>
      <c r="T14" s="551"/>
      <c r="U14" s="551"/>
      <c r="V14" s="551"/>
      <c r="W14" s="551"/>
      <c r="X14" s="567"/>
      <c r="Y14" s="567"/>
      <c r="Z14" s="567"/>
      <c r="AA14" s="567"/>
      <c r="AB14" s="567"/>
      <c r="AC14" s="567"/>
      <c r="AD14" s="567"/>
      <c r="AE14" s="567"/>
      <c r="AF14" s="567"/>
      <c r="AG14" s="567"/>
      <c r="AH14" s="567"/>
      <c r="AI14" s="567"/>
      <c r="AJ14" s="567"/>
      <c r="AK14" s="567"/>
      <c r="AL14" s="567"/>
      <c r="AM14" s="567"/>
      <c r="AN14" s="374"/>
      <c r="AO14" s="374"/>
      <c r="AP14" s="374"/>
      <c r="AQ14" s="374"/>
      <c r="AR14" s="374"/>
      <c r="AS14" s="374"/>
    </row>
    <row r="15" spans="1:45" ht="15" x14ac:dyDescent="0.25">
      <c r="A15" s="284" t="s">
        <v>93</v>
      </c>
      <c r="B15" s="284"/>
      <c r="C15" s="284"/>
      <c r="D15" s="283"/>
      <c r="E15" s="283"/>
      <c r="F15" s="283"/>
      <c r="G15" s="307" t="s">
        <v>207</v>
      </c>
      <c r="H15" s="289" t="s">
        <v>673</v>
      </c>
      <c r="I15" s="286"/>
      <c r="J15" s="286"/>
      <c r="K15" s="286"/>
      <c r="L15" s="286"/>
      <c r="M15" s="286"/>
      <c r="N15" s="551"/>
      <c r="O15" s="551"/>
      <c r="P15" s="551"/>
      <c r="Q15" s="551"/>
      <c r="R15" s="551"/>
      <c r="S15" s="551"/>
      <c r="T15" s="551"/>
      <c r="U15" s="551"/>
      <c r="V15" s="551"/>
      <c r="W15" s="551"/>
      <c r="X15" s="567"/>
      <c r="Y15" s="567"/>
      <c r="Z15" s="567"/>
      <c r="AA15" s="567"/>
      <c r="AB15" s="567"/>
      <c r="AC15" s="567"/>
      <c r="AD15" s="567"/>
      <c r="AE15" s="567"/>
      <c r="AF15" s="567"/>
      <c r="AG15" s="567"/>
      <c r="AH15" s="567"/>
      <c r="AI15" s="567"/>
      <c r="AJ15" s="567"/>
      <c r="AK15" s="567"/>
      <c r="AL15" s="567"/>
      <c r="AM15" s="567"/>
      <c r="AN15" s="374"/>
      <c r="AO15" s="374"/>
      <c r="AP15" s="374"/>
      <c r="AQ15" s="374"/>
      <c r="AR15" s="374"/>
      <c r="AS15" s="374"/>
    </row>
    <row r="16" spans="1:45" ht="15" x14ac:dyDescent="0.25">
      <c r="A16" s="284" t="s">
        <v>358</v>
      </c>
      <c r="B16" s="284"/>
      <c r="C16" s="284"/>
      <c r="D16" s="283"/>
      <c r="E16" s="283"/>
      <c r="F16" s="284" t="s">
        <v>359</v>
      </c>
      <c r="G16" s="143"/>
      <c r="H16" s="305" t="s">
        <v>674</v>
      </c>
      <c r="I16" s="286"/>
      <c r="J16" s="286"/>
      <c r="K16" s="286"/>
      <c r="L16" s="286"/>
      <c r="M16" s="286"/>
      <c r="N16" s="551"/>
      <c r="O16" s="551"/>
      <c r="P16" s="551"/>
      <c r="Q16" s="551"/>
      <c r="R16" s="551"/>
      <c r="S16" s="551"/>
      <c r="T16" s="551"/>
      <c r="U16" s="551"/>
      <c r="V16" s="551"/>
      <c r="W16" s="551"/>
      <c r="X16" s="567"/>
      <c r="Y16" s="567"/>
      <c r="Z16" s="567"/>
      <c r="AA16" s="567"/>
      <c r="AB16" s="567"/>
      <c r="AC16" s="567"/>
      <c r="AD16" s="567"/>
      <c r="AE16" s="567"/>
      <c r="AF16" s="567"/>
      <c r="AG16" s="567"/>
      <c r="AH16" s="567"/>
      <c r="AI16" s="567"/>
      <c r="AJ16" s="567"/>
      <c r="AK16" s="567"/>
      <c r="AL16" s="567"/>
      <c r="AM16" s="567"/>
      <c r="AN16" s="374"/>
      <c r="AO16" s="374"/>
      <c r="AP16" s="374"/>
      <c r="AQ16" s="374"/>
      <c r="AR16" s="374"/>
      <c r="AS16" s="374"/>
    </row>
    <row r="17" spans="1:45" ht="15" x14ac:dyDescent="0.25">
      <c r="A17" s="284" t="s">
        <v>201</v>
      </c>
      <c r="B17" s="284"/>
      <c r="C17" s="284"/>
      <c r="D17" s="283"/>
      <c r="E17" s="283"/>
      <c r="F17" s="143"/>
      <c r="G17" s="283" t="s">
        <v>54</v>
      </c>
      <c r="H17" s="297" t="s">
        <v>675</v>
      </c>
      <c r="I17" s="303"/>
      <c r="J17" s="303"/>
      <c r="K17" s="303"/>
      <c r="L17" s="303"/>
      <c r="M17" s="303"/>
      <c r="N17" s="550">
        <v>36.390919999999987</v>
      </c>
      <c r="O17" s="550">
        <v>33.615240000000014</v>
      </c>
      <c r="P17" s="550">
        <v>32.313020000000009</v>
      </c>
      <c r="Q17" s="550">
        <v>31.491200000000013</v>
      </c>
      <c r="R17" s="550">
        <v>27.711860000000001</v>
      </c>
      <c r="S17" s="550">
        <v>29.767420000000008</v>
      </c>
      <c r="T17" s="550">
        <v>30.11084</v>
      </c>
      <c r="U17" s="550">
        <v>25.742060000000006</v>
      </c>
      <c r="V17" s="550">
        <v>22.404200000000003</v>
      </c>
      <c r="W17" s="550">
        <v>21.883580000000006</v>
      </c>
      <c r="X17" s="565">
        <v>19.782379999999996</v>
      </c>
      <c r="Y17" s="565">
        <v>18.419619999999998</v>
      </c>
      <c r="Z17" s="565">
        <v>18.435700000000004</v>
      </c>
      <c r="AA17" s="565">
        <v>19.518620000000002</v>
      </c>
      <c r="AB17" s="565">
        <v>16.383820000000004</v>
      </c>
      <c r="AC17" s="565">
        <v>16.02694</v>
      </c>
      <c r="AD17" s="565">
        <v>19.164859999999997</v>
      </c>
      <c r="AE17" s="565">
        <v>20.218839999999997</v>
      </c>
      <c r="AF17" s="565">
        <v>20.182059999999996</v>
      </c>
      <c r="AG17" s="565">
        <v>23.921320000000005</v>
      </c>
      <c r="AH17" s="565">
        <v>24.542680000000008</v>
      </c>
      <c r="AI17" s="565">
        <v>27.049680000000006</v>
      </c>
      <c r="AJ17" s="565">
        <v>29.292139999999996</v>
      </c>
      <c r="AK17" s="565">
        <v>28.183579999999996</v>
      </c>
      <c r="AL17" s="565">
        <v>24.345259999999993</v>
      </c>
      <c r="AM17" s="565">
        <v>26.542660000000005</v>
      </c>
      <c r="AN17" s="377">
        <v>28.0854</v>
      </c>
      <c r="AO17" s="377">
        <v>19.550840000000008</v>
      </c>
      <c r="AP17" s="377">
        <v>24.641400000000008</v>
      </c>
      <c r="AQ17" s="377">
        <v>24.957680000000007</v>
      </c>
      <c r="AR17" s="377">
        <v>24.901339999999998</v>
      </c>
      <c r="AS17" s="377">
        <v>21.402879999999996</v>
      </c>
    </row>
    <row r="18" spans="1:45" ht="15" x14ac:dyDescent="0.25">
      <c r="A18" s="284" t="s">
        <v>215</v>
      </c>
      <c r="B18" s="284"/>
      <c r="C18" s="284"/>
      <c r="D18" s="283"/>
      <c r="E18" s="283"/>
      <c r="F18" s="283"/>
      <c r="G18" s="307" t="s">
        <v>217</v>
      </c>
      <c r="H18" s="289" t="s">
        <v>676</v>
      </c>
      <c r="I18" s="286"/>
      <c r="J18" s="286"/>
      <c r="K18" s="286"/>
      <c r="L18" s="286"/>
      <c r="M18" s="286"/>
      <c r="N18" s="551"/>
      <c r="O18" s="551"/>
      <c r="P18" s="551"/>
      <c r="Q18" s="551"/>
      <c r="R18" s="551"/>
      <c r="S18" s="551"/>
      <c r="T18" s="551"/>
      <c r="U18" s="551"/>
      <c r="V18" s="551"/>
      <c r="W18" s="551"/>
      <c r="X18" s="567"/>
      <c r="Y18" s="567"/>
      <c r="Z18" s="567"/>
      <c r="AA18" s="567"/>
      <c r="AB18" s="567"/>
      <c r="AC18" s="567"/>
      <c r="AD18" s="567"/>
      <c r="AE18" s="567"/>
      <c r="AF18" s="567"/>
      <c r="AG18" s="567"/>
      <c r="AH18" s="567"/>
      <c r="AI18" s="567"/>
      <c r="AJ18" s="567"/>
      <c r="AK18" s="567"/>
      <c r="AL18" s="567"/>
      <c r="AM18" s="567"/>
      <c r="AN18" s="374"/>
      <c r="AO18" s="374"/>
      <c r="AP18" s="374"/>
      <c r="AQ18" s="374"/>
      <c r="AR18" s="374"/>
      <c r="AS18" s="374"/>
    </row>
    <row r="19" spans="1:45" ht="15" x14ac:dyDescent="0.25">
      <c r="A19" s="284" t="s">
        <v>216</v>
      </c>
      <c r="B19" s="284"/>
      <c r="C19" s="284"/>
      <c r="D19" s="283"/>
      <c r="E19" s="283"/>
      <c r="F19" s="283"/>
      <c r="G19" s="307" t="s">
        <v>218</v>
      </c>
      <c r="H19" s="289" t="s">
        <v>677</v>
      </c>
      <c r="I19" s="286"/>
      <c r="J19" s="286"/>
      <c r="K19" s="286"/>
      <c r="L19" s="286"/>
      <c r="M19" s="286"/>
      <c r="N19" s="551"/>
      <c r="O19" s="551"/>
      <c r="P19" s="551"/>
      <c r="Q19" s="551"/>
      <c r="R19" s="551"/>
      <c r="S19" s="551"/>
      <c r="T19" s="551"/>
      <c r="U19" s="551"/>
      <c r="V19" s="551"/>
      <c r="W19" s="551"/>
      <c r="X19" s="567"/>
      <c r="Y19" s="567"/>
      <c r="Z19" s="567"/>
      <c r="AA19" s="567"/>
      <c r="AB19" s="567"/>
      <c r="AC19" s="567"/>
      <c r="AD19" s="567"/>
      <c r="AE19" s="567"/>
      <c r="AF19" s="567"/>
      <c r="AG19" s="567"/>
      <c r="AH19" s="567"/>
      <c r="AI19" s="567"/>
      <c r="AJ19" s="567"/>
      <c r="AK19" s="567"/>
      <c r="AL19" s="567"/>
      <c r="AM19" s="567"/>
      <c r="AN19" s="374"/>
      <c r="AO19" s="374"/>
      <c r="AP19" s="374"/>
      <c r="AQ19" s="374"/>
      <c r="AR19" s="374"/>
      <c r="AS19" s="374"/>
    </row>
    <row r="20" spans="1:45" ht="15" x14ac:dyDescent="0.25">
      <c r="A20" s="284" t="s">
        <v>205</v>
      </c>
      <c r="B20" s="284"/>
      <c r="C20" s="284"/>
      <c r="D20" s="283"/>
      <c r="E20" s="283"/>
      <c r="F20" s="283"/>
      <c r="G20" s="283" t="s">
        <v>360</v>
      </c>
      <c r="H20" s="297" t="s">
        <v>678</v>
      </c>
      <c r="I20" s="304"/>
      <c r="J20" s="304"/>
      <c r="K20" s="304"/>
      <c r="L20" s="304"/>
      <c r="M20" s="304"/>
      <c r="N20" s="550">
        <v>1.5969599999999999</v>
      </c>
      <c r="O20" s="550">
        <v>0.23741999999999999</v>
      </c>
      <c r="P20" s="550">
        <v>1.9076399999999998</v>
      </c>
      <c r="Q20" s="550">
        <v>0.22053999999999999</v>
      </c>
      <c r="R20" s="550">
        <v>1.7165999999999999</v>
      </c>
      <c r="S20" s="550">
        <v>3.00604</v>
      </c>
      <c r="T20" s="550">
        <v>2.2342200000000005</v>
      </c>
      <c r="U20" s="550">
        <v>4.2626999999999997</v>
      </c>
      <c r="V20" s="550">
        <v>4.1043200000000004</v>
      </c>
      <c r="W20" s="550">
        <v>3.9526200000000005</v>
      </c>
      <c r="X20" s="565">
        <v>4.1756000000000002</v>
      </c>
      <c r="Y20" s="565">
        <v>2.20906</v>
      </c>
      <c r="Z20" s="565">
        <v>4.3240599999999985</v>
      </c>
      <c r="AA20" s="565">
        <v>5.2636399999999997</v>
      </c>
      <c r="AB20" s="565">
        <v>4.2447399999999993</v>
      </c>
      <c r="AC20" s="565">
        <v>4.5522999999999998</v>
      </c>
      <c r="AD20" s="565">
        <v>5.7788399999999998</v>
      </c>
      <c r="AE20" s="565">
        <v>5.6617400000000009</v>
      </c>
      <c r="AF20" s="565">
        <v>5.4370000000000003</v>
      </c>
      <c r="AG20" s="565">
        <v>5.5579400000000003</v>
      </c>
      <c r="AH20" s="565">
        <v>5.9049799999999983</v>
      </c>
      <c r="AI20" s="565">
        <v>6.1309999999999993</v>
      </c>
      <c r="AJ20" s="565">
        <v>8.3485799999999983</v>
      </c>
      <c r="AK20" s="565">
        <v>6.58148</v>
      </c>
      <c r="AL20" s="565">
        <v>6.4517999999999995</v>
      </c>
      <c r="AM20" s="565">
        <v>5.8515199999999998</v>
      </c>
      <c r="AN20" s="377">
        <v>6.5313800000000004</v>
      </c>
      <c r="AO20" s="377">
        <v>6.6623199999999994</v>
      </c>
      <c r="AP20" s="377">
        <v>6.9446199999999996</v>
      </c>
      <c r="AQ20" s="377">
        <v>6.4530399999999988</v>
      </c>
      <c r="AR20" s="377">
        <v>6.6355799999999991</v>
      </c>
      <c r="AS20" s="377">
        <v>7.7848000000000006</v>
      </c>
    </row>
    <row r="21" spans="1:45" ht="15" x14ac:dyDescent="0.25">
      <c r="A21" s="284" t="s">
        <v>198</v>
      </c>
      <c r="B21" s="284"/>
      <c r="C21" s="284"/>
      <c r="D21" s="283"/>
      <c r="E21" s="283"/>
      <c r="F21" s="283" t="s">
        <v>52</v>
      </c>
      <c r="G21" s="143"/>
      <c r="H21" s="305" t="s">
        <v>679</v>
      </c>
      <c r="I21" s="304"/>
      <c r="J21" s="304"/>
      <c r="K21" s="304"/>
      <c r="L21" s="304"/>
      <c r="M21" s="304"/>
      <c r="N21" s="550">
        <v>790.36664000000007</v>
      </c>
      <c r="O21" s="550">
        <v>800.04328000000021</v>
      </c>
      <c r="P21" s="550">
        <v>745.58852000000013</v>
      </c>
      <c r="Q21" s="550">
        <v>641.50013999999987</v>
      </c>
      <c r="R21" s="550">
        <v>641.69078000000002</v>
      </c>
      <c r="S21" s="550">
        <v>645.10529999999994</v>
      </c>
      <c r="T21" s="550">
        <v>648.30528000000015</v>
      </c>
      <c r="U21" s="550">
        <v>668.55370000000005</v>
      </c>
      <c r="V21" s="550">
        <v>641.98739999999987</v>
      </c>
      <c r="W21" s="550">
        <v>567.03351999999984</v>
      </c>
      <c r="X21" s="565">
        <v>595.93016</v>
      </c>
      <c r="Y21" s="565">
        <v>543.95342000000005</v>
      </c>
      <c r="Z21" s="565">
        <v>564.40761999999995</v>
      </c>
      <c r="AA21" s="565">
        <v>566.02275999999983</v>
      </c>
      <c r="AB21" s="565">
        <v>578.7396</v>
      </c>
      <c r="AC21" s="565">
        <v>574.87587999999994</v>
      </c>
      <c r="AD21" s="565">
        <v>582.75509999999986</v>
      </c>
      <c r="AE21" s="565">
        <v>588.59410000000003</v>
      </c>
      <c r="AF21" s="565">
        <v>635.94244000000003</v>
      </c>
      <c r="AG21" s="565">
        <v>551.77934000000016</v>
      </c>
      <c r="AH21" s="565">
        <v>526.18770000000006</v>
      </c>
      <c r="AI21" s="565">
        <v>492.41418000000016</v>
      </c>
      <c r="AJ21" s="565">
        <v>490.70346000000001</v>
      </c>
      <c r="AK21" s="565">
        <v>507.65526</v>
      </c>
      <c r="AL21" s="565">
        <v>509.25333999999992</v>
      </c>
      <c r="AM21" s="565">
        <v>474.04792000000009</v>
      </c>
      <c r="AN21" s="377">
        <v>467.89327999999995</v>
      </c>
      <c r="AO21" s="377">
        <v>474.33608000000027</v>
      </c>
      <c r="AP21" s="377">
        <v>469.4349600000001</v>
      </c>
      <c r="AQ21" s="377">
        <v>491.91528</v>
      </c>
      <c r="AR21" s="377">
        <v>502.09424000000001</v>
      </c>
      <c r="AS21" s="377">
        <v>458.95418000000006</v>
      </c>
    </row>
    <row r="22" spans="1:45" ht="15" x14ac:dyDescent="0.25">
      <c r="A22" s="284" t="s">
        <v>211</v>
      </c>
      <c r="B22" s="284"/>
      <c r="C22" s="284"/>
      <c r="D22" s="283"/>
      <c r="E22" s="283"/>
      <c r="F22" s="283"/>
      <c r="G22" s="307" t="s">
        <v>213</v>
      </c>
      <c r="H22" s="289" t="s">
        <v>680</v>
      </c>
      <c r="I22" s="286"/>
      <c r="J22" s="286"/>
      <c r="K22" s="286"/>
      <c r="L22" s="286"/>
      <c r="M22" s="286"/>
      <c r="N22" s="551"/>
      <c r="O22" s="551"/>
      <c r="P22" s="551"/>
      <c r="Q22" s="551"/>
      <c r="R22" s="551"/>
      <c r="S22" s="551"/>
      <c r="T22" s="551"/>
      <c r="U22" s="551"/>
      <c r="V22" s="551"/>
      <c r="W22" s="551"/>
      <c r="X22" s="567"/>
      <c r="Y22" s="567"/>
      <c r="Z22" s="567"/>
      <c r="AA22" s="567"/>
      <c r="AB22" s="567"/>
      <c r="AC22" s="567"/>
      <c r="AD22" s="567"/>
      <c r="AE22" s="567"/>
      <c r="AF22" s="567"/>
      <c r="AG22" s="567"/>
      <c r="AH22" s="567"/>
      <c r="AI22" s="567"/>
      <c r="AJ22" s="567"/>
      <c r="AK22" s="567"/>
      <c r="AL22" s="567"/>
      <c r="AM22" s="567"/>
      <c r="AN22" s="374"/>
      <c r="AO22" s="374"/>
      <c r="AP22" s="374"/>
      <c r="AQ22" s="374"/>
      <c r="AR22" s="374"/>
      <c r="AS22" s="374"/>
    </row>
    <row r="23" spans="1:45" ht="15" x14ac:dyDescent="0.25">
      <c r="A23" s="284" t="s">
        <v>212</v>
      </c>
      <c r="B23" s="284"/>
      <c r="C23" s="284"/>
      <c r="D23" s="283"/>
      <c r="E23" s="283"/>
      <c r="F23" s="283"/>
      <c r="G23" s="307" t="s">
        <v>214</v>
      </c>
      <c r="H23" s="289" t="s">
        <v>681</v>
      </c>
      <c r="I23" s="286"/>
      <c r="J23" s="286"/>
      <c r="K23" s="286"/>
      <c r="L23" s="286"/>
      <c r="M23" s="286"/>
      <c r="N23" s="551"/>
      <c r="O23" s="551"/>
      <c r="P23" s="551"/>
      <c r="Q23" s="551"/>
      <c r="R23" s="551"/>
      <c r="S23" s="551"/>
      <c r="T23" s="551"/>
      <c r="U23" s="551"/>
      <c r="V23" s="551"/>
      <c r="W23" s="551"/>
      <c r="X23" s="567"/>
      <c r="Y23" s="567"/>
      <c r="Z23" s="567"/>
      <c r="AA23" s="567"/>
      <c r="AB23" s="567"/>
      <c r="AC23" s="567"/>
      <c r="AD23" s="567"/>
      <c r="AE23" s="567"/>
      <c r="AF23" s="567"/>
      <c r="AG23" s="567"/>
      <c r="AH23" s="567"/>
      <c r="AI23" s="567"/>
      <c r="AJ23" s="567"/>
      <c r="AK23" s="567"/>
      <c r="AL23" s="567"/>
      <c r="AM23" s="567"/>
      <c r="AN23" s="374"/>
      <c r="AO23" s="374"/>
      <c r="AP23" s="374"/>
      <c r="AQ23" s="374"/>
      <c r="AR23" s="374"/>
      <c r="AS23" s="374"/>
    </row>
    <row r="24" spans="1:45" ht="15" x14ac:dyDescent="0.25">
      <c r="A24" s="284" t="s">
        <v>200</v>
      </c>
      <c r="B24" s="284"/>
      <c r="C24" s="284"/>
      <c r="D24" s="283"/>
      <c r="E24" s="283"/>
      <c r="F24" s="283" t="s">
        <v>361</v>
      </c>
      <c r="G24" s="143"/>
      <c r="H24" s="305" t="s">
        <v>682</v>
      </c>
      <c r="I24" s="325"/>
      <c r="J24" s="325"/>
      <c r="K24" s="325"/>
      <c r="L24" s="325"/>
      <c r="M24" s="325"/>
      <c r="N24" s="560"/>
      <c r="O24" s="560"/>
      <c r="P24" s="560"/>
      <c r="Q24" s="560"/>
      <c r="R24" s="560"/>
      <c r="S24" s="560"/>
      <c r="T24" s="560"/>
      <c r="U24" s="560"/>
      <c r="V24" s="560"/>
      <c r="W24" s="560"/>
      <c r="X24" s="568"/>
      <c r="Y24" s="568"/>
      <c r="Z24" s="568"/>
      <c r="AA24" s="568"/>
      <c r="AB24" s="568"/>
      <c r="AC24" s="568"/>
      <c r="AD24" s="568"/>
      <c r="AE24" s="568"/>
      <c r="AF24" s="568"/>
      <c r="AG24" s="568"/>
      <c r="AH24" s="568"/>
      <c r="AI24" s="568"/>
      <c r="AJ24" s="568"/>
      <c r="AK24" s="568"/>
      <c r="AL24" s="568"/>
      <c r="AM24" s="568"/>
      <c r="AN24" s="378"/>
      <c r="AO24" s="378"/>
      <c r="AP24" s="378"/>
      <c r="AQ24" s="378"/>
      <c r="AR24" s="378"/>
      <c r="AS24" s="378"/>
    </row>
    <row r="25" spans="1:45" ht="15" x14ac:dyDescent="0.25">
      <c r="A25" s="284" t="s">
        <v>210</v>
      </c>
      <c r="B25" s="284"/>
      <c r="C25" s="284"/>
      <c r="D25" s="283"/>
      <c r="E25" s="283"/>
      <c r="F25" s="283"/>
      <c r="G25" s="307" t="s">
        <v>53</v>
      </c>
      <c r="H25" s="289" t="s">
        <v>682</v>
      </c>
      <c r="I25" s="304"/>
      <c r="J25" s="304"/>
      <c r="K25" s="304"/>
      <c r="L25" s="304"/>
      <c r="M25" s="304"/>
      <c r="N25" s="550">
        <v>62.845920000000028</v>
      </c>
      <c r="O25" s="550">
        <v>58.571999999999989</v>
      </c>
      <c r="P25" s="550">
        <v>56.563019999999995</v>
      </c>
      <c r="Q25" s="550">
        <v>56.801559999999995</v>
      </c>
      <c r="R25" s="550">
        <v>62.724459999999993</v>
      </c>
      <c r="S25" s="550">
        <v>66.332039999999992</v>
      </c>
      <c r="T25" s="550">
        <v>70.784180000000006</v>
      </c>
      <c r="U25" s="550">
        <v>72.359239999999986</v>
      </c>
      <c r="V25" s="550">
        <v>74.716340000000017</v>
      </c>
      <c r="W25" s="550">
        <v>76.565159999999992</v>
      </c>
      <c r="X25" s="565">
        <v>78.324200000000019</v>
      </c>
      <c r="Y25" s="565">
        <v>80.865320000000011</v>
      </c>
      <c r="Z25" s="565">
        <v>82.58817999999998</v>
      </c>
      <c r="AA25" s="565">
        <v>90.007640000000009</v>
      </c>
      <c r="AB25" s="565">
        <v>85.233200000000025</v>
      </c>
      <c r="AC25" s="565">
        <v>83.127420000000001</v>
      </c>
      <c r="AD25" s="565">
        <v>95.295040000000014</v>
      </c>
      <c r="AE25" s="565">
        <v>96.705600000000004</v>
      </c>
      <c r="AF25" s="565">
        <v>91.846479999999971</v>
      </c>
      <c r="AG25" s="565">
        <v>102.02838</v>
      </c>
      <c r="AH25" s="565">
        <v>92.985160000000008</v>
      </c>
      <c r="AI25" s="565">
        <v>92.357399999999998</v>
      </c>
      <c r="AJ25" s="565">
        <v>79.664160000000024</v>
      </c>
      <c r="AK25" s="565">
        <v>80.651979999999995</v>
      </c>
      <c r="AL25" s="565">
        <v>78.049959999999999</v>
      </c>
      <c r="AM25" s="565">
        <v>87.783259999999999</v>
      </c>
      <c r="AN25" s="377">
        <v>92.577660000000023</v>
      </c>
      <c r="AO25" s="377">
        <v>101.48574000000001</v>
      </c>
      <c r="AP25" s="377">
        <v>101.03619999999998</v>
      </c>
      <c r="AQ25" s="377">
        <v>82.363500000000002</v>
      </c>
      <c r="AR25" s="377">
        <v>92.10972000000001</v>
      </c>
      <c r="AS25" s="377">
        <v>91.649319999999989</v>
      </c>
    </row>
    <row r="26" spans="1:45" ht="15" x14ac:dyDescent="0.25">
      <c r="A26" s="284" t="s">
        <v>203</v>
      </c>
      <c r="B26" s="284"/>
      <c r="C26" s="284"/>
      <c r="D26" s="283"/>
      <c r="E26" s="283"/>
      <c r="F26" s="283"/>
      <c r="G26" s="283" t="s">
        <v>406</v>
      </c>
      <c r="H26" s="297" t="s">
        <v>683</v>
      </c>
      <c r="I26" s="286"/>
      <c r="J26" s="286"/>
      <c r="K26" s="286"/>
      <c r="L26" s="286"/>
      <c r="M26" s="286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67"/>
      <c r="Y26" s="567"/>
      <c r="Z26" s="567"/>
      <c r="AA26" s="567"/>
      <c r="AB26" s="567"/>
      <c r="AC26" s="567"/>
      <c r="AD26" s="567"/>
      <c r="AE26" s="567"/>
      <c r="AF26" s="567"/>
      <c r="AG26" s="567"/>
      <c r="AH26" s="567"/>
      <c r="AI26" s="567"/>
      <c r="AJ26" s="567"/>
      <c r="AK26" s="567"/>
      <c r="AL26" s="567"/>
      <c r="AM26" s="567"/>
      <c r="AN26" s="374"/>
      <c r="AO26" s="374"/>
      <c r="AP26" s="374"/>
      <c r="AQ26" s="374"/>
      <c r="AR26" s="374"/>
      <c r="AS26" s="374"/>
    </row>
    <row r="27" spans="1:45" ht="15" x14ac:dyDescent="0.25">
      <c r="A27" s="284" t="s">
        <v>199</v>
      </c>
      <c r="B27" s="284"/>
      <c r="C27" s="284"/>
      <c r="D27" s="283"/>
      <c r="E27" s="283"/>
      <c r="F27" s="283" t="s">
        <v>362</v>
      </c>
      <c r="G27" s="143"/>
      <c r="H27" s="305" t="s">
        <v>684</v>
      </c>
      <c r="I27" s="304"/>
      <c r="J27" s="304"/>
      <c r="K27" s="304"/>
      <c r="L27" s="304"/>
      <c r="M27" s="304"/>
      <c r="N27" s="550">
        <v>9.4684799999999996</v>
      </c>
      <c r="O27" s="550">
        <v>9.6960200000000025</v>
      </c>
      <c r="P27" s="550">
        <v>7.8594800000000005</v>
      </c>
      <c r="Q27" s="550">
        <v>5.29</v>
      </c>
      <c r="R27" s="550">
        <v>6.8364199999999995</v>
      </c>
      <c r="S27" s="550">
        <v>7.1492799999999992</v>
      </c>
      <c r="T27" s="550">
        <v>8.7942199999999993</v>
      </c>
      <c r="U27" s="550">
        <v>9.7289400000000015</v>
      </c>
      <c r="V27" s="550">
        <v>9.1829199999999993</v>
      </c>
      <c r="W27" s="550">
        <v>7.8987600000000002</v>
      </c>
      <c r="X27" s="565">
        <v>8.6629200000000015</v>
      </c>
      <c r="Y27" s="565">
        <v>10.409940000000002</v>
      </c>
      <c r="Z27" s="565">
        <v>9.3026799999999987</v>
      </c>
      <c r="AA27" s="565">
        <v>9.5223600000000026</v>
      </c>
      <c r="AB27" s="565">
        <v>9.5960200000000011</v>
      </c>
      <c r="AC27" s="565">
        <v>8.2859599999999975</v>
      </c>
      <c r="AD27" s="565">
        <v>6.887999999999999</v>
      </c>
      <c r="AE27" s="565">
        <v>7.2199599999999995</v>
      </c>
      <c r="AF27" s="565">
        <v>7.4346400000000017</v>
      </c>
      <c r="AG27" s="565">
        <v>6.9789799999999964</v>
      </c>
      <c r="AH27" s="565">
        <v>6.2997999999999976</v>
      </c>
      <c r="AI27" s="565">
        <v>7.3852800000000025</v>
      </c>
      <c r="AJ27" s="565">
        <v>7.8086600000000033</v>
      </c>
      <c r="AK27" s="565">
        <v>8.845959999999998</v>
      </c>
      <c r="AL27" s="565">
        <v>8.4321000000000019</v>
      </c>
      <c r="AM27" s="565">
        <v>7.965139999999999</v>
      </c>
      <c r="AN27" s="377">
        <v>7.1855000000000002</v>
      </c>
      <c r="AO27" s="377">
        <v>6.6725600000000034</v>
      </c>
      <c r="AP27" s="377">
        <v>6.4474599999999986</v>
      </c>
      <c r="AQ27" s="377">
        <v>7.1364999999999998</v>
      </c>
      <c r="AR27" s="377">
        <v>6.8755599999999975</v>
      </c>
      <c r="AS27" s="377">
        <v>7.1653800000000025</v>
      </c>
    </row>
    <row r="28" spans="1:45" ht="15" x14ac:dyDescent="0.25">
      <c r="A28" s="284" t="s">
        <v>202</v>
      </c>
      <c r="B28" s="284"/>
      <c r="C28" s="284"/>
      <c r="D28" s="283"/>
      <c r="E28" s="283"/>
      <c r="F28" s="283" t="s">
        <v>55</v>
      </c>
      <c r="G28" s="143"/>
      <c r="H28" s="305" t="s">
        <v>685</v>
      </c>
      <c r="I28" s="304"/>
      <c r="J28" s="304"/>
      <c r="K28" s="304"/>
      <c r="L28" s="304"/>
      <c r="M28" s="304"/>
      <c r="N28" s="550">
        <v>0.33476</v>
      </c>
      <c r="O28" s="550">
        <v>0.37348000000000009</v>
      </c>
      <c r="P28" s="550">
        <v>0.17486000000000002</v>
      </c>
      <c r="Q28" s="550">
        <v>9.7700000000000023E-2</v>
      </c>
      <c r="R28" s="550">
        <v>0.40926000000000007</v>
      </c>
      <c r="S28" s="550">
        <v>0.12759999999999999</v>
      </c>
      <c r="T28" s="550">
        <v>0.18646000000000007</v>
      </c>
      <c r="U28" s="550">
        <v>0.20395999999999997</v>
      </c>
      <c r="V28" s="550">
        <v>0.25160000000000005</v>
      </c>
      <c r="W28" s="550">
        <v>0.14849999999999999</v>
      </c>
      <c r="X28" s="565">
        <v>0.17684000000000005</v>
      </c>
      <c r="Y28" s="565">
        <v>0.17096</v>
      </c>
      <c r="Z28" s="565">
        <v>0.15193999999999996</v>
      </c>
      <c r="AA28" s="565">
        <v>0.12839999999999999</v>
      </c>
      <c r="AB28" s="565">
        <v>0.1431</v>
      </c>
      <c r="AC28" s="565">
        <v>0.13022000000000006</v>
      </c>
      <c r="AD28" s="565">
        <v>0.10804000000000002</v>
      </c>
      <c r="AE28" s="565">
        <v>0.14279999999999998</v>
      </c>
      <c r="AF28" s="565">
        <v>0.13658000000000003</v>
      </c>
      <c r="AG28" s="565">
        <v>0.15081999999999998</v>
      </c>
      <c r="AH28" s="565">
        <v>0.14280000000000004</v>
      </c>
      <c r="AI28" s="565">
        <v>0.16964000000000001</v>
      </c>
      <c r="AJ28" s="565">
        <v>0.15458000000000002</v>
      </c>
      <c r="AK28" s="565">
        <v>0.17940000000000003</v>
      </c>
      <c r="AL28" s="565">
        <v>0.14575999999999997</v>
      </c>
      <c r="AM28" s="565">
        <v>0.16749999999999998</v>
      </c>
      <c r="AN28" s="377">
        <v>0.16247999999999996</v>
      </c>
      <c r="AO28" s="377">
        <v>0.13916000000000001</v>
      </c>
      <c r="AP28" s="377">
        <v>0</v>
      </c>
      <c r="AQ28" s="377">
        <v>0.13119999999999998</v>
      </c>
      <c r="AR28" s="377">
        <v>0.1681</v>
      </c>
      <c r="AS28" s="377">
        <v>8.6680000000000007E-2</v>
      </c>
    </row>
    <row r="29" spans="1:45" ht="15" x14ac:dyDescent="0.25">
      <c r="A29" s="284" t="s">
        <v>204</v>
      </c>
      <c r="B29" s="284"/>
      <c r="C29" s="284"/>
      <c r="D29" s="283"/>
      <c r="E29" s="283"/>
      <c r="F29" s="283" t="s">
        <v>56</v>
      </c>
      <c r="G29" s="143"/>
      <c r="H29" s="305" t="s">
        <v>56</v>
      </c>
      <c r="I29" s="304"/>
      <c r="J29" s="304"/>
      <c r="K29" s="304"/>
      <c r="L29" s="304"/>
      <c r="M29" s="304"/>
      <c r="N29" s="550">
        <v>7.3781799999999986</v>
      </c>
      <c r="O29" s="550">
        <v>9.2261600000000001</v>
      </c>
      <c r="P29" s="550">
        <v>9.118780000000001</v>
      </c>
      <c r="Q29" s="550">
        <v>6.3395199999999994</v>
      </c>
      <c r="R29" s="550">
        <v>5.9076599999999999</v>
      </c>
      <c r="S29" s="550">
        <v>5.3903400000000001</v>
      </c>
      <c r="T29" s="550">
        <v>6.0106600000000006</v>
      </c>
      <c r="U29" s="550">
        <v>5.9979200000000006</v>
      </c>
      <c r="V29" s="550">
        <v>4.4614200000000004</v>
      </c>
      <c r="W29" s="550">
        <v>5.0946000000000007</v>
      </c>
      <c r="X29" s="565">
        <v>6.7398600000000002</v>
      </c>
      <c r="Y29" s="565">
        <v>6.8217600000000003</v>
      </c>
      <c r="Z29" s="565">
        <v>6.4901</v>
      </c>
      <c r="AA29" s="565">
        <v>7.5548799999999989</v>
      </c>
      <c r="AB29" s="565">
        <v>7.1862399999999997</v>
      </c>
      <c r="AC29" s="565">
        <v>6.8407600000000013</v>
      </c>
      <c r="AD29" s="565">
        <v>8.2052200000000006</v>
      </c>
      <c r="AE29" s="565">
        <v>8.5597799999999999</v>
      </c>
      <c r="AF29" s="565">
        <v>9.8932800000000025</v>
      </c>
      <c r="AG29" s="565">
        <v>11.094340000000001</v>
      </c>
      <c r="AH29" s="565">
        <v>11.996639999999999</v>
      </c>
      <c r="AI29" s="565">
        <v>14.772600000000004</v>
      </c>
      <c r="AJ29" s="565">
        <v>22.859520000000007</v>
      </c>
      <c r="AK29" s="565">
        <v>25.834459999999996</v>
      </c>
      <c r="AL29" s="565">
        <v>35.514780000000009</v>
      </c>
      <c r="AM29" s="565">
        <v>39.113919999999993</v>
      </c>
      <c r="AN29" s="377">
        <v>41.370040000000017</v>
      </c>
      <c r="AO29" s="377">
        <v>35.59772000000001</v>
      </c>
      <c r="AP29" s="377">
        <v>38.695660000000004</v>
      </c>
      <c r="AQ29" s="377">
        <v>45.551580000000001</v>
      </c>
      <c r="AR29" s="377">
        <v>46.729020000000006</v>
      </c>
      <c r="AS29" s="377">
        <v>48.631440000000012</v>
      </c>
    </row>
    <row r="30" spans="1:45" ht="15" x14ac:dyDescent="0.25">
      <c r="A30" s="284" t="s">
        <v>208</v>
      </c>
      <c r="B30" s="284"/>
      <c r="C30" s="284"/>
      <c r="D30" s="283"/>
      <c r="E30" s="283"/>
      <c r="F30" s="283"/>
      <c r="G30" s="307" t="s">
        <v>209</v>
      </c>
      <c r="H30" s="289" t="s">
        <v>686</v>
      </c>
      <c r="I30" s="286"/>
      <c r="J30" s="286"/>
      <c r="K30" s="286"/>
      <c r="L30" s="286"/>
      <c r="M30" s="286"/>
      <c r="N30" s="551"/>
      <c r="O30" s="551"/>
      <c r="P30" s="551"/>
      <c r="Q30" s="551"/>
      <c r="R30" s="551"/>
      <c r="S30" s="551"/>
      <c r="T30" s="551"/>
      <c r="U30" s="551"/>
      <c r="V30" s="551"/>
      <c r="W30" s="551"/>
      <c r="X30" s="567"/>
      <c r="Y30" s="567"/>
      <c r="Z30" s="567"/>
      <c r="AA30" s="567"/>
      <c r="AB30" s="567"/>
      <c r="AC30" s="567"/>
      <c r="AD30" s="567"/>
      <c r="AE30" s="567"/>
      <c r="AF30" s="567"/>
      <c r="AG30" s="567"/>
      <c r="AH30" s="567"/>
      <c r="AI30" s="567"/>
      <c r="AJ30" s="567"/>
      <c r="AK30" s="567"/>
      <c r="AL30" s="567"/>
      <c r="AM30" s="567"/>
      <c r="AN30" s="374"/>
      <c r="AO30" s="374"/>
      <c r="AP30" s="374"/>
      <c r="AQ30" s="374"/>
      <c r="AR30" s="374"/>
      <c r="AS30" s="374"/>
    </row>
    <row r="31" spans="1:45" ht="15" x14ac:dyDescent="0.25">
      <c r="A31" s="283" t="s">
        <v>276</v>
      </c>
      <c r="B31" s="283"/>
      <c r="C31" s="283"/>
      <c r="D31" s="283"/>
      <c r="E31" s="283"/>
      <c r="F31" s="309" t="s">
        <v>277</v>
      </c>
      <c r="G31" s="143"/>
      <c r="H31" s="305" t="s">
        <v>687</v>
      </c>
      <c r="I31" s="310"/>
      <c r="J31" s="310"/>
      <c r="K31" s="310"/>
      <c r="L31" s="310"/>
      <c r="M31" s="310"/>
      <c r="N31" s="554">
        <v>1.32846</v>
      </c>
      <c r="O31" s="554">
        <v>2.8899599999999999</v>
      </c>
      <c r="P31" s="554">
        <v>1.23654</v>
      </c>
      <c r="Q31" s="554">
        <v>1.99434</v>
      </c>
      <c r="R31" s="554">
        <v>1.4693800000000001</v>
      </c>
      <c r="S31" s="554">
        <v>2.6479200000000001</v>
      </c>
      <c r="T31" s="554">
        <v>4.3477199999999998</v>
      </c>
      <c r="U31" s="554">
        <v>3.2451799999999995</v>
      </c>
      <c r="V31" s="554">
        <v>0.73294000000000015</v>
      </c>
      <c r="W31" s="554">
        <v>2.87052</v>
      </c>
      <c r="X31" s="569">
        <v>2.6305800000000001</v>
      </c>
      <c r="Y31" s="569">
        <v>4.3482800000000008</v>
      </c>
      <c r="Z31" s="569">
        <v>3.2116000000000002</v>
      </c>
      <c r="AA31" s="569">
        <v>3.5218200000000004</v>
      </c>
      <c r="AB31" s="569">
        <v>2.9044999999999996</v>
      </c>
      <c r="AC31" s="569">
        <v>2.9120199999999996</v>
      </c>
      <c r="AD31" s="569">
        <v>4.1840800000000007</v>
      </c>
      <c r="AE31" s="569">
        <v>3.7983400000000005</v>
      </c>
      <c r="AF31" s="569">
        <v>3.5658600000000003</v>
      </c>
      <c r="AG31" s="569">
        <v>3.3407800000000001</v>
      </c>
      <c r="AH31" s="569">
        <v>2.9630399999999999</v>
      </c>
      <c r="AI31" s="569">
        <v>3.0963999999999996</v>
      </c>
      <c r="AJ31" s="569">
        <v>1.3245399999999996</v>
      </c>
      <c r="AK31" s="569">
        <v>2.9732200000000004</v>
      </c>
      <c r="AL31" s="569">
        <v>3.1257600000000001</v>
      </c>
      <c r="AM31" s="569">
        <v>4.7763399999999994</v>
      </c>
      <c r="AN31" s="379">
        <v>2.5737200000000002</v>
      </c>
      <c r="AO31" s="379">
        <v>1.9530800000000004</v>
      </c>
      <c r="AP31" s="379">
        <v>2.7390399999999993</v>
      </c>
      <c r="AQ31" s="379">
        <v>2.8914199999999997</v>
      </c>
      <c r="AR31" s="379">
        <v>2.2186399999999997</v>
      </c>
      <c r="AS31" s="379">
        <v>1.2839599999999998</v>
      </c>
    </row>
    <row r="32" spans="1:45" ht="15" x14ac:dyDescent="0.25">
      <c r="A32" s="284" t="s">
        <v>197</v>
      </c>
      <c r="B32" s="284"/>
      <c r="C32" s="284"/>
      <c r="D32" s="283"/>
      <c r="E32" s="283" t="s">
        <v>51</v>
      </c>
      <c r="F32" s="143"/>
      <c r="G32" s="284"/>
      <c r="H32" s="289" t="s">
        <v>688</v>
      </c>
      <c r="I32" s="304"/>
      <c r="J32" s="304"/>
      <c r="K32" s="304"/>
      <c r="L32" s="304"/>
      <c r="M32" s="304"/>
      <c r="N32" s="550">
        <v>18.051800000000004</v>
      </c>
      <c r="O32" s="550">
        <v>18.744199999999999</v>
      </c>
      <c r="P32" s="550">
        <v>17.139800000000001</v>
      </c>
      <c r="Q32" s="550">
        <v>9.5722000000000005</v>
      </c>
      <c r="R32" s="550">
        <v>13.3278</v>
      </c>
      <c r="S32" s="550">
        <v>10.8904</v>
      </c>
      <c r="T32" s="550">
        <v>21.026600000000002</v>
      </c>
      <c r="U32" s="550">
        <v>22.712999999999997</v>
      </c>
      <c r="V32" s="550">
        <v>22.534600000000001</v>
      </c>
      <c r="W32" s="550">
        <v>22.0976</v>
      </c>
      <c r="X32" s="565">
        <v>23.409000000000002</v>
      </c>
      <c r="Y32" s="565">
        <v>23.455799999999996</v>
      </c>
      <c r="Z32" s="565">
        <v>22.6936</v>
      </c>
      <c r="AA32" s="565">
        <v>23.642199999999999</v>
      </c>
      <c r="AB32" s="565">
        <v>24.526399999999999</v>
      </c>
      <c r="AC32" s="565">
        <v>23.83</v>
      </c>
      <c r="AD32" s="565">
        <v>21.307000000000002</v>
      </c>
      <c r="AE32" s="565">
        <v>20.324800000000003</v>
      </c>
      <c r="AF32" s="565">
        <v>19.09</v>
      </c>
      <c r="AG32" s="565">
        <v>23.840399999999999</v>
      </c>
      <c r="AH32" s="565">
        <v>24.437335999999998</v>
      </c>
      <c r="AI32" s="565">
        <v>24.4116</v>
      </c>
      <c r="AJ32" s="565">
        <v>22.511400000000002</v>
      </c>
      <c r="AK32" s="565">
        <v>22.396761999999995</v>
      </c>
      <c r="AL32" s="565">
        <v>21.97777</v>
      </c>
      <c r="AM32" s="565">
        <v>21.857317999999999</v>
      </c>
      <c r="AN32" s="377">
        <v>21.849</v>
      </c>
      <c r="AO32" s="377">
        <v>21.520776000000001</v>
      </c>
      <c r="AP32" s="377">
        <v>21.002375999999998</v>
      </c>
      <c r="AQ32" s="377">
        <v>20.673399999999997</v>
      </c>
      <c r="AR32" s="377">
        <v>20.412800000000001</v>
      </c>
      <c r="AS32" s="377">
        <v>16.935599999999997</v>
      </c>
    </row>
    <row r="33" spans="1:45" ht="15" x14ac:dyDescent="0.25">
      <c r="A33" s="283"/>
      <c r="B33" s="283"/>
      <c r="C33" s="283"/>
      <c r="D33" s="283"/>
      <c r="E33" s="283"/>
      <c r="F33" s="283"/>
      <c r="G33" s="283"/>
      <c r="H33" s="297"/>
      <c r="I33" s="286"/>
      <c r="J33" s="286"/>
      <c r="K33" s="286"/>
      <c r="L33" s="286"/>
      <c r="M33" s="286"/>
      <c r="N33" s="551"/>
      <c r="O33" s="551"/>
      <c r="P33" s="551"/>
      <c r="Q33" s="551"/>
      <c r="R33" s="551"/>
      <c r="S33" s="551"/>
      <c r="T33" s="551"/>
      <c r="U33" s="551"/>
      <c r="V33" s="551"/>
      <c r="W33" s="551"/>
      <c r="X33" s="567"/>
      <c r="Y33" s="567"/>
      <c r="Z33" s="567"/>
      <c r="AA33" s="567"/>
      <c r="AB33" s="567"/>
      <c r="AC33" s="567"/>
      <c r="AD33" s="567"/>
      <c r="AE33" s="567"/>
      <c r="AF33" s="567"/>
      <c r="AG33" s="567"/>
      <c r="AH33" s="567"/>
      <c r="AI33" s="567"/>
      <c r="AJ33" s="567"/>
      <c r="AK33" s="567"/>
      <c r="AL33" s="567"/>
      <c r="AM33" s="567"/>
      <c r="AN33" s="374"/>
      <c r="AO33" s="374"/>
      <c r="AP33" s="374"/>
      <c r="AQ33" s="374"/>
      <c r="AR33" s="374"/>
      <c r="AS33" s="374"/>
    </row>
    <row r="34" spans="1:45" ht="15" x14ac:dyDescent="0.25">
      <c r="A34" s="288" t="s">
        <v>233</v>
      </c>
      <c r="B34" s="288"/>
      <c r="C34" s="288"/>
      <c r="D34" s="288" t="s">
        <v>363</v>
      </c>
      <c r="E34" s="288"/>
      <c r="F34" s="288"/>
      <c r="G34" s="287"/>
      <c r="H34" s="289" t="s">
        <v>689</v>
      </c>
      <c r="I34" s="290">
        <f t="shared" ref="I34:M34" si="5">SUM(I36:I46)</f>
        <v>0</v>
      </c>
      <c r="J34" s="290">
        <f t="shared" si="5"/>
        <v>0</v>
      </c>
      <c r="K34" s="375">
        <f t="shared" si="5"/>
        <v>0</v>
      </c>
      <c r="L34" s="375">
        <f t="shared" si="5"/>
        <v>0</v>
      </c>
      <c r="M34" s="375">
        <f t="shared" si="5"/>
        <v>0</v>
      </c>
      <c r="N34" s="375">
        <f t="shared" ref="N34:AN34" si="6">SUM(N36:N46)</f>
        <v>39.205385999999997</v>
      </c>
      <c r="O34" s="375">
        <f t="shared" si="6"/>
        <v>37.010534</v>
      </c>
      <c r="P34" s="375">
        <f t="shared" si="6"/>
        <v>30.497217999999997</v>
      </c>
      <c r="Q34" s="375">
        <f t="shared" si="6"/>
        <v>25.982500999999999</v>
      </c>
      <c r="R34" s="375">
        <f t="shared" si="6"/>
        <v>45.117682000000009</v>
      </c>
      <c r="S34" s="375">
        <f t="shared" si="6"/>
        <v>63.680627000000001</v>
      </c>
      <c r="T34" s="375">
        <f t="shared" si="6"/>
        <v>91.483546000000004</v>
      </c>
      <c r="U34" s="375">
        <f t="shared" si="6"/>
        <v>74.922226000000009</v>
      </c>
      <c r="V34" s="375">
        <f t="shared" si="6"/>
        <v>63.015512999999999</v>
      </c>
      <c r="W34" s="375">
        <f t="shared" si="6"/>
        <v>63.638289000000007</v>
      </c>
      <c r="X34" s="375">
        <f t="shared" si="6"/>
        <v>56.215100000000007</v>
      </c>
      <c r="Y34" s="375">
        <f t="shared" si="6"/>
        <v>58.468812999999997</v>
      </c>
      <c r="Z34" s="375">
        <f t="shared" si="6"/>
        <v>69.360119999999995</v>
      </c>
      <c r="AA34" s="375">
        <f t="shared" si="6"/>
        <v>71.758603000000008</v>
      </c>
      <c r="AB34" s="375">
        <f t="shared" si="6"/>
        <v>73.859378000000007</v>
      </c>
      <c r="AC34" s="375">
        <f t="shared" si="6"/>
        <v>72.902272999999994</v>
      </c>
      <c r="AD34" s="375">
        <f t="shared" si="6"/>
        <v>42.273767999999997</v>
      </c>
      <c r="AE34" s="375">
        <f t="shared" si="6"/>
        <v>37.251603999999993</v>
      </c>
      <c r="AF34" s="375">
        <f t="shared" si="6"/>
        <v>27.657530000000005</v>
      </c>
      <c r="AG34" s="375">
        <f t="shared" si="6"/>
        <v>41.538164000000002</v>
      </c>
      <c r="AH34" s="375">
        <f t="shared" si="6"/>
        <v>59.430476999999996</v>
      </c>
      <c r="AI34" s="375">
        <f t="shared" si="6"/>
        <v>70.089717999999991</v>
      </c>
      <c r="AJ34" s="375">
        <f t="shared" si="6"/>
        <v>57.593116999999992</v>
      </c>
      <c r="AK34" s="375">
        <f t="shared" si="6"/>
        <v>48.003497999999993</v>
      </c>
      <c r="AL34" s="375">
        <f t="shared" si="6"/>
        <v>58.074757000000005</v>
      </c>
      <c r="AM34" s="375">
        <f t="shared" si="6"/>
        <v>63.567150999999996</v>
      </c>
      <c r="AN34" s="375">
        <f t="shared" si="6"/>
        <v>59.718122999999991</v>
      </c>
      <c r="AO34" s="375">
        <f t="shared" ref="AO34:AS34" si="7">SUM(AO36:AO46)</f>
        <v>68.082369</v>
      </c>
      <c r="AP34" s="375">
        <f t="shared" si="7"/>
        <v>61.375948999999984</v>
      </c>
      <c r="AQ34" s="375">
        <f t="shared" si="7"/>
        <v>54.886814999999999</v>
      </c>
      <c r="AR34" s="375">
        <f t="shared" si="7"/>
        <v>47.928142000000001</v>
      </c>
      <c r="AS34" s="375">
        <f t="shared" si="7"/>
        <v>47.066832000000019</v>
      </c>
    </row>
    <row r="35" spans="1:45" ht="15" x14ac:dyDescent="0.25">
      <c r="A35" s="293" t="s">
        <v>235</v>
      </c>
      <c r="B35" s="293"/>
      <c r="C35" s="293"/>
      <c r="D35" s="293"/>
      <c r="E35" s="293"/>
      <c r="F35" s="293" t="s">
        <v>234</v>
      </c>
      <c r="G35" s="292"/>
      <c r="H35" s="289" t="s">
        <v>690</v>
      </c>
      <c r="I35" s="313"/>
      <c r="J35" s="313"/>
      <c r="K35" s="313"/>
      <c r="L35" s="313"/>
      <c r="M35" s="313"/>
      <c r="N35" s="555"/>
      <c r="O35" s="555"/>
      <c r="P35" s="555"/>
      <c r="Q35" s="555"/>
      <c r="R35" s="555"/>
      <c r="S35" s="555"/>
      <c r="T35" s="555"/>
      <c r="U35" s="555"/>
      <c r="V35" s="555"/>
      <c r="W35" s="555"/>
      <c r="X35" s="570"/>
      <c r="Y35" s="570"/>
      <c r="Z35" s="570"/>
      <c r="AA35" s="570"/>
      <c r="AB35" s="570"/>
      <c r="AC35" s="570"/>
      <c r="AD35" s="570"/>
      <c r="AE35" s="570"/>
      <c r="AF35" s="570"/>
      <c r="AG35" s="570"/>
      <c r="AH35" s="570"/>
      <c r="AI35" s="570"/>
      <c r="AJ35" s="570"/>
      <c r="AK35" s="570"/>
      <c r="AL35" s="570"/>
      <c r="AM35" s="570"/>
      <c r="AN35" s="381"/>
      <c r="AO35" s="381"/>
      <c r="AP35" s="381"/>
      <c r="AQ35" s="381"/>
      <c r="AR35" s="381"/>
      <c r="AS35" s="381"/>
    </row>
    <row r="36" spans="1:45" ht="15" x14ac:dyDescent="0.25">
      <c r="A36" s="293" t="s">
        <v>236</v>
      </c>
      <c r="B36" s="293"/>
      <c r="C36" s="293"/>
      <c r="D36" s="293"/>
      <c r="E36" s="293"/>
      <c r="F36" s="293"/>
      <c r="G36" s="293" t="s">
        <v>237</v>
      </c>
      <c r="H36" s="297" t="s">
        <v>691</v>
      </c>
      <c r="I36" s="314"/>
      <c r="J36" s="314"/>
      <c r="K36" s="314"/>
      <c r="L36" s="314"/>
      <c r="M36" s="314"/>
      <c r="N36" s="556">
        <v>1.3550599999999999</v>
      </c>
      <c r="O36" s="556">
        <v>1.3533869999999997</v>
      </c>
      <c r="P36" s="556">
        <v>1.0435110000000001</v>
      </c>
      <c r="Q36" s="556">
        <v>1.4100169999999996</v>
      </c>
      <c r="R36" s="556">
        <v>10.589656000000002</v>
      </c>
      <c r="S36" s="556">
        <v>10.610775000000002</v>
      </c>
      <c r="T36" s="556">
        <v>12.098611</v>
      </c>
      <c r="U36" s="556">
        <v>8.9076539999999991</v>
      </c>
      <c r="V36" s="556">
        <v>7.182097999999999</v>
      </c>
      <c r="W36" s="556">
        <v>6.3709240000000005</v>
      </c>
      <c r="X36" s="571">
        <v>6.033202000000002</v>
      </c>
      <c r="Y36" s="571">
        <v>7.3397170000000012</v>
      </c>
      <c r="Z36" s="571">
        <v>11.728374000000001</v>
      </c>
      <c r="AA36" s="571">
        <v>15.533244999999999</v>
      </c>
      <c r="AB36" s="571">
        <v>20.088152000000004</v>
      </c>
      <c r="AC36" s="571">
        <v>22.164107000000005</v>
      </c>
      <c r="AD36" s="571">
        <v>21.419845999999996</v>
      </c>
      <c r="AE36" s="571">
        <v>20.285292999999996</v>
      </c>
      <c r="AF36" s="571">
        <v>14.518035000000001</v>
      </c>
      <c r="AG36" s="571">
        <v>22.829919</v>
      </c>
      <c r="AH36" s="571">
        <v>28.699426000000006</v>
      </c>
      <c r="AI36" s="571">
        <v>34.301085</v>
      </c>
      <c r="AJ36" s="571">
        <v>21.848511999999996</v>
      </c>
      <c r="AK36" s="571">
        <v>17.370492999999996</v>
      </c>
      <c r="AL36" s="571">
        <v>19.883808000000002</v>
      </c>
      <c r="AM36" s="571">
        <v>23.303503999999993</v>
      </c>
      <c r="AN36" s="382">
        <v>22.381295999999995</v>
      </c>
      <c r="AO36" s="382">
        <v>24.898285999999999</v>
      </c>
      <c r="AP36" s="382">
        <v>21.390634999999989</v>
      </c>
      <c r="AQ36" s="382">
        <v>20.819372000000001</v>
      </c>
      <c r="AR36" s="382">
        <v>16.807034999999996</v>
      </c>
      <c r="AS36" s="382">
        <v>16.543163</v>
      </c>
    </row>
    <row r="37" spans="1:45" ht="15" x14ac:dyDescent="0.25">
      <c r="A37" s="293" t="s">
        <v>364</v>
      </c>
      <c r="B37" s="293"/>
      <c r="C37" s="293"/>
      <c r="D37" s="293"/>
      <c r="E37" s="293"/>
      <c r="F37" s="293"/>
      <c r="G37" s="293" t="s">
        <v>365</v>
      </c>
      <c r="H37" s="297" t="s">
        <v>692</v>
      </c>
      <c r="I37" s="314"/>
      <c r="J37" s="314"/>
      <c r="K37" s="314"/>
      <c r="L37" s="314"/>
      <c r="M37" s="314"/>
      <c r="N37" s="556">
        <v>6.8670149999999985</v>
      </c>
      <c r="O37" s="556">
        <v>5.6432499999999992</v>
      </c>
      <c r="P37" s="556">
        <v>4.8646250000000002</v>
      </c>
      <c r="Q37" s="556">
        <v>4.5655299999999999</v>
      </c>
      <c r="R37" s="556">
        <v>8.3800500000000007</v>
      </c>
      <c r="S37" s="556">
        <v>11.505294999999997</v>
      </c>
      <c r="T37" s="556">
        <v>15.509659999999997</v>
      </c>
      <c r="U37" s="556">
        <v>10.586054999999998</v>
      </c>
      <c r="V37" s="556">
        <v>11.560665</v>
      </c>
      <c r="W37" s="556">
        <v>9.0095749999999999</v>
      </c>
      <c r="X37" s="571">
        <v>8.4824049999999982</v>
      </c>
      <c r="Y37" s="571">
        <v>9.0992250000000006</v>
      </c>
      <c r="Z37" s="571">
        <v>9.8586399999999994</v>
      </c>
      <c r="AA37" s="571">
        <v>8.9725350000000006</v>
      </c>
      <c r="AB37" s="571">
        <v>8.935279999999997</v>
      </c>
      <c r="AC37" s="571">
        <v>6.7407799999999991</v>
      </c>
      <c r="AD37" s="571">
        <v>2.8030300000000001</v>
      </c>
      <c r="AE37" s="571">
        <v>3.4029149999999997</v>
      </c>
      <c r="AF37" s="571">
        <v>2.3132700000000002</v>
      </c>
      <c r="AG37" s="571">
        <v>2.7987349999999998</v>
      </c>
      <c r="AH37" s="571">
        <v>3.4118499999999998</v>
      </c>
      <c r="AI37" s="571">
        <v>4.0006100000000009</v>
      </c>
      <c r="AJ37" s="571">
        <v>3.7500899999999997</v>
      </c>
      <c r="AK37" s="571">
        <v>3.0224099999999994</v>
      </c>
      <c r="AL37" s="571">
        <v>4.2758099999999999</v>
      </c>
      <c r="AM37" s="571">
        <v>4.2068099999999991</v>
      </c>
      <c r="AN37" s="382">
        <v>3.744135</v>
      </c>
      <c r="AO37" s="382">
        <v>5.7638449999999999</v>
      </c>
      <c r="AP37" s="382">
        <v>7.8595700000000006</v>
      </c>
      <c r="AQ37" s="382">
        <v>5.9137249999999995</v>
      </c>
      <c r="AR37" s="382">
        <v>4.2682249999999993</v>
      </c>
      <c r="AS37" s="382">
        <v>4.8026800000000005</v>
      </c>
    </row>
    <row r="38" spans="1:45" ht="15" x14ac:dyDescent="0.25">
      <c r="A38" s="293" t="s">
        <v>238</v>
      </c>
      <c r="B38" s="293"/>
      <c r="C38" s="293"/>
      <c r="D38" s="293"/>
      <c r="E38" s="293"/>
      <c r="F38" s="316" t="s">
        <v>409</v>
      </c>
      <c r="G38" s="292"/>
      <c r="H38" s="289" t="s">
        <v>690</v>
      </c>
      <c r="I38" s="313"/>
      <c r="J38" s="313"/>
      <c r="K38" s="313"/>
      <c r="L38" s="313"/>
      <c r="M38" s="313"/>
      <c r="N38" s="555"/>
      <c r="O38" s="555"/>
      <c r="P38" s="555"/>
      <c r="Q38" s="555"/>
      <c r="R38" s="555"/>
      <c r="S38" s="555"/>
      <c r="T38" s="555"/>
      <c r="U38" s="555"/>
      <c r="V38" s="555"/>
      <c r="W38" s="555"/>
      <c r="X38" s="570"/>
      <c r="Y38" s="570"/>
      <c r="Z38" s="570"/>
      <c r="AA38" s="570"/>
      <c r="AB38" s="570"/>
      <c r="AC38" s="570"/>
      <c r="AD38" s="570"/>
      <c r="AE38" s="570"/>
      <c r="AF38" s="570"/>
      <c r="AG38" s="570"/>
      <c r="AH38" s="570"/>
      <c r="AI38" s="570"/>
      <c r="AJ38" s="570"/>
      <c r="AK38" s="570"/>
      <c r="AL38" s="570"/>
      <c r="AM38" s="570"/>
      <c r="AN38" s="381"/>
      <c r="AO38" s="381"/>
      <c r="AP38" s="381"/>
      <c r="AQ38" s="381"/>
      <c r="AR38" s="381"/>
      <c r="AS38" s="381"/>
    </row>
    <row r="39" spans="1:45" ht="15" x14ac:dyDescent="0.25">
      <c r="A39" s="293" t="s">
        <v>239</v>
      </c>
      <c r="B39" s="293"/>
      <c r="C39" s="293"/>
      <c r="D39" s="293"/>
      <c r="E39" s="293"/>
      <c r="F39" s="293"/>
      <c r="G39" s="292" t="s">
        <v>240</v>
      </c>
      <c r="H39" s="289" t="s">
        <v>693</v>
      </c>
      <c r="I39" s="314"/>
      <c r="J39" s="314"/>
      <c r="K39" s="314"/>
      <c r="L39" s="314"/>
      <c r="M39" s="314"/>
      <c r="N39" s="556">
        <v>9.9398499999999999</v>
      </c>
      <c r="O39" s="556">
        <v>9.2390330000000027</v>
      </c>
      <c r="P39" s="556">
        <v>7.2921010000000024</v>
      </c>
      <c r="Q39" s="556">
        <v>6.6410039999999997</v>
      </c>
      <c r="R39" s="556">
        <v>6.1657199999999994</v>
      </c>
      <c r="S39" s="556">
        <v>6.2585519999999999</v>
      </c>
      <c r="T39" s="556">
        <v>4.2145809999999981</v>
      </c>
      <c r="U39" s="556">
        <v>2.9396749999999998</v>
      </c>
      <c r="V39" s="556">
        <v>2.375235</v>
      </c>
      <c r="W39" s="556">
        <v>2.1227319999999996</v>
      </c>
      <c r="X39" s="571">
        <v>1.8097120000000004</v>
      </c>
      <c r="Y39" s="571">
        <v>1.5539779999999999</v>
      </c>
      <c r="Z39" s="571">
        <v>1.3362169999999998</v>
      </c>
      <c r="AA39" s="571">
        <v>1.4229719999999999</v>
      </c>
      <c r="AB39" s="571">
        <v>1.4389139999999996</v>
      </c>
      <c r="AC39" s="571">
        <v>1.2993200000000005</v>
      </c>
      <c r="AD39" s="571">
        <v>1.1310080000000005</v>
      </c>
      <c r="AE39" s="571">
        <v>1.0447069999999998</v>
      </c>
      <c r="AF39" s="571">
        <v>0.87612199999999996</v>
      </c>
      <c r="AG39" s="571">
        <v>0.98329500000000003</v>
      </c>
      <c r="AH39" s="571">
        <v>0.88269699999999973</v>
      </c>
      <c r="AI39" s="571">
        <v>0.86260599999999987</v>
      </c>
      <c r="AJ39" s="571">
        <v>0.7995589999999998</v>
      </c>
      <c r="AK39" s="571">
        <v>0.83818800000000004</v>
      </c>
      <c r="AL39" s="571">
        <v>0.95865600000000006</v>
      </c>
      <c r="AM39" s="571">
        <v>1.0970770000000003</v>
      </c>
      <c r="AN39" s="382">
        <v>1.1672169999999999</v>
      </c>
      <c r="AO39" s="382">
        <v>1.292427</v>
      </c>
      <c r="AP39" s="382">
        <v>1.1662759999999999</v>
      </c>
      <c r="AQ39" s="382">
        <v>1.1665549999999998</v>
      </c>
      <c r="AR39" s="382">
        <v>1.1447640000000003</v>
      </c>
      <c r="AS39" s="382">
        <v>1.1675280000000003</v>
      </c>
    </row>
    <row r="40" spans="1:45" ht="15" x14ac:dyDescent="0.25">
      <c r="A40" s="1" t="s">
        <v>407</v>
      </c>
      <c r="B40" s="316"/>
      <c r="C40" s="316"/>
      <c r="D40" s="316"/>
      <c r="E40" s="143"/>
      <c r="F40" s="316"/>
      <c r="G40" s="316" t="s">
        <v>408</v>
      </c>
      <c r="H40" s="317" t="s">
        <v>694</v>
      </c>
      <c r="I40" s="314"/>
      <c r="J40" s="314"/>
      <c r="K40" s="314"/>
      <c r="L40" s="314"/>
      <c r="M40" s="314"/>
      <c r="N40" s="556">
        <v>3.9884040000000009</v>
      </c>
      <c r="O40" s="556">
        <v>3.5870400000000005</v>
      </c>
      <c r="P40" s="556">
        <v>3.2454120000000009</v>
      </c>
      <c r="Q40" s="556">
        <v>2.0827019999999998</v>
      </c>
      <c r="R40" s="556">
        <v>2.355324</v>
      </c>
      <c r="S40" s="556">
        <v>1.949022</v>
      </c>
      <c r="T40" s="556">
        <v>1.30176</v>
      </c>
      <c r="U40" s="556">
        <v>1.6148759999999998</v>
      </c>
      <c r="V40" s="556">
        <v>1.1075759999999999</v>
      </c>
      <c r="W40" s="556">
        <v>1.64181</v>
      </c>
      <c r="X40" s="571">
        <v>1.541118</v>
      </c>
      <c r="Y40" s="571">
        <v>1.7314859999999999</v>
      </c>
      <c r="Z40" s="571">
        <v>4.7509080000000008</v>
      </c>
      <c r="AA40" s="571">
        <v>5.5832280000000001</v>
      </c>
      <c r="AB40" s="571">
        <v>6.0012359999999996</v>
      </c>
      <c r="AC40" s="571">
        <v>7.4749799999999995</v>
      </c>
      <c r="AD40" s="571">
        <v>4.582878</v>
      </c>
      <c r="AE40" s="571">
        <v>3.191808</v>
      </c>
      <c r="AF40" s="571">
        <v>2.614716</v>
      </c>
      <c r="AG40" s="571">
        <v>2.31657</v>
      </c>
      <c r="AH40" s="571">
        <v>3.0392099999999997</v>
      </c>
      <c r="AI40" s="571">
        <v>3.4308899999999998</v>
      </c>
      <c r="AJ40" s="571">
        <v>3.0155940000000006</v>
      </c>
      <c r="AK40" s="571">
        <v>2.1489239999999996</v>
      </c>
      <c r="AL40" s="571">
        <v>2.8522139999999996</v>
      </c>
      <c r="AM40" s="571">
        <v>6.1412040000000001</v>
      </c>
      <c r="AN40" s="382">
        <v>5.7681480000000001</v>
      </c>
      <c r="AO40" s="382">
        <v>4.4902200000000008</v>
      </c>
      <c r="AP40" s="382">
        <v>2.8480500000000002</v>
      </c>
      <c r="AQ40" s="382">
        <v>2.7104759999999999</v>
      </c>
      <c r="AR40" s="382">
        <v>2.6011680000000004</v>
      </c>
      <c r="AS40" s="382">
        <v>2.6713019999999998</v>
      </c>
    </row>
    <row r="41" spans="1:45" ht="15" x14ac:dyDescent="0.25">
      <c r="A41" s="293" t="s">
        <v>241</v>
      </c>
      <c r="B41" s="293"/>
      <c r="C41" s="293"/>
      <c r="D41" s="293"/>
      <c r="E41" s="293"/>
      <c r="F41" s="293" t="s">
        <v>242</v>
      </c>
      <c r="G41" s="316"/>
      <c r="H41" s="317"/>
      <c r="I41" s="313"/>
      <c r="J41" s="313"/>
      <c r="K41" s="313"/>
      <c r="L41" s="313"/>
      <c r="M41" s="313"/>
      <c r="N41" s="555"/>
      <c r="O41" s="555"/>
      <c r="P41" s="555"/>
      <c r="Q41" s="555"/>
      <c r="R41" s="555"/>
      <c r="S41" s="555"/>
      <c r="T41" s="555"/>
      <c r="U41" s="555"/>
      <c r="V41" s="555"/>
      <c r="W41" s="555"/>
      <c r="X41" s="570"/>
      <c r="Y41" s="570"/>
      <c r="Z41" s="570"/>
      <c r="AA41" s="570"/>
      <c r="AB41" s="570"/>
      <c r="AC41" s="570"/>
      <c r="AD41" s="570"/>
      <c r="AE41" s="570"/>
      <c r="AF41" s="570"/>
      <c r="AG41" s="570"/>
      <c r="AH41" s="570"/>
      <c r="AI41" s="570"/>
      <c r="AJ41" s="570"/>
      <c r="AK41" s="570"/>
      <c r="AL41" s="570"/>
      <c r="AM41" s="570"/>
      <c r="AN41" s="381"/>
      <c r="AO41" s="381"/>
      <c r="AP41" s="381"/>
      <c r="AQ41" s="381"/>
      <c r="AR41" s="381"/>
      <c r="AS41" s="381"/>
    </row>
    <row r="42" spans="1:45" ht="15" x14ac:dyDescent="0.25">
      <c r="A42" s="293" t="s">
        <v>243</v>
      </c>
      <c r="B42" s="293"/>
      <c r="C42" s="293"/>
      <c r="D42" s="293"/>
      <c r="E42" s="293"/>
      <c r="F42" s="293"/>
      <c r="G42" s="292" t="s">
        <v>244</v>
      </c>
      <c r="H42" s="289" t="s">
        <v>695</v>
      </c>
      <c r="I42" s="314"/>
      <c r="J42" s="314"/>
      <c r="K42" s="314"/>
      <c r="L42" s="314"/>
      <c r="M42" s="314"/>
      <c r="N42" s="556">
        <v>5.9052599999999993</v>
      </c>
      <c r="O42" s="556">
        <v>5.3856600000000006</v>
      </c>
      <c r="P42" s="556">
        <v>4.3225899999999982</v>
      </c>
      <c r="Q42" s="556">
        <v>3.6803900000000001</v>
      </c>
      <c r="R42" s="556">
        <v>3.9726900000000005</v>
      </c>
      <c r="S42" s="556">
        <v>4.7871099999999993</v>
      </c>
      <c r="T42" s="556">
        <v>5.3472099999999996</v>
      </c>
      <c r="U42" s="556">
        <v>4.2868700000000022</v>
      </c>
      <c r="V42" s="556">
        <v>3.5410400000000002</v>
      </c>
      <c r="W42" s="556">
        <v>2.7587100000000002</v>
      </c>
      <c r="X42" s="571">
        <v>3.1827599999999996</v>
      </c>
      <c r="Y42" s="571">
        <v>3.5918999999999999</v>
      </c>
      <c r="Z42" s="571">
        <v>3.8735500000000007</v>
      </c>
      <c r="AA42" s="571">
        <v>3.73922</v>
      </c>
      <c r="AB42" s="571">
        <v>4.310970000000002</v>
      </c>
      <c r="AC42" s="571">
        <v>4.706170000000002</v>
      </c>
      <c r="AD42" s="571">
        <v>2.3636499999999998</v>
      </c>
      <c r="AE42" s="571">
        <v>2.2053299999999996</v>
      </c>
      <c r="AF42" s="571">
        <v>2.2083199999999992</v>
      </c>
      <c r="AG42" s="571">
        <v>3.0200399999999989</v>
      </c>
      <c r="AH42" s="571">
        <v>3.8553599999999997</v>
      </c>
      <c r="AI42" s="571">
        <v>5.0496600000000003</v>
      </c>
      <c r="AJ42" s="571">
        <v>4.7467800000000011</v>
      </c>
      <c r="AK42" s="571">
        <v>4.1235799999999996</v>
      </c>
      <c r="AL42" s="571">
        <v>4.1013000000000002</v>
      </c>
      <c r="AM42" s="571">
        <v>3.8954</v>
      </c>
      <c r="AN42" s="382">
        <v>3.4624299999999999</v>
      </c>
      <c r="AO42" s="382">
        <v>4.7730800000000011</v>
      </c>
      <c r="AP42" s="382">
        <v>5.7785700000000002</v>
      </c>
      <c r="AQ42" s="382">
        <v>6.58284</v>
      </c>
      <c r="AR42" s="382">
        <v>4.794010000000001</v>
      </c>
      <c r="AS42" s="382">
        <v>4.6233099999999991</v>
      </c>
    </row>
    <row r="43" spans="1:45" ht="15" x14ac:dyDescent="0.25">
      <c r="A43" s="293" t="s">
        <v>248</v>
      </c>
      <c r="B43" s="293"/>
      <c r="C43" s="293"/>
      <c r="D43" s="293"/>
      <c r="E43" s="293"/>
      <c r="F43" s="293"/>
      <c r="G43" s="292" t="s">
        <v>245</v>
      </c>
      <c r="H43" s="289" t="s">
        <v>696</v>
      </c>
      <c r="I43" s="314"/>
      <c r="J43" s="314"/>
      <c r="K43" s="314"/>
      <c r="L43" s="314"/>
      <c r="M43" s="314"/>
      <c r="N43" s="556">
        <v>7.4091219999999982</v>
      </c>
      <c r="O43" s="556">
        <v>8.3329820000000012</v>
      </c>
      <c r="P43" s="556">
        <v>7.1994159999999985</v>
      </c>
      <c r="Q43" s="556">
        <v>5.4702200000000012</v>
      </c>
      <c r="R43" s="556">
        <v>9.8138319999999997</v>
      </c>
      <c r="S43" s="556">
        <v>23.750202000000002</v>
      </c>
      <c r="T43" s="556">
        <v>46.595423000000018</v>
      </c>
      <c r="U43" s="556">
        <v>38.044775999999999</v>
      </c>
      <c r="V43" s="556">
        <v>26.875421999999997</v>
      </c>
      <c r="W43" s="556">
        <v>27.916378000000005</v>
      </c>
      <c r="X43" s="571">
        <v>22.532167000000001</v>
      </c>
      <c r="Y43" s="571">
        <v>22.588761999999996</v>
      </c>
      <c r="Z43" s="571">
        <v>23.590958999999998</v>
      </c>
      <c r="AA43" s="571">
        <v>23.161011999999999</v>
      </c>
      <c r="AB43" s="571">
        <v>20.343617000000002</v>
      </c>
      <c r="AC43" s="571">
        <v>19.990046999999997</v>
      </c>
      <c r="AD43" s="571">
        <v>6.7519129999999983</v>
      </c>
      <c r="AE43" s="571">
        <v>4.8998529999999993</v>
      </c>
      <c r="AF43" s="571">
        <v>3.1815910000000001</v>
      </c>
      <c r="AG43" s="571">
        <v>6.690481000000001</v>
      </c>
      <c r="AH43" s="571">
        <v>13.963061</v>
      </c>
      <c r="AI43" s="571">
        <v>14.868748999999998</v>
      </c>
      <c r="AJ43" s="571">
        <v>14.109991000000003</v>
      </c>
      <c r="AK43" s="571">
        <v>10.067687000000001</v>
      </c>
      <c r="AL43" s="571">
        <v>13.342133</v>
      </c>
      <c r="AM43" s="571">
        <v>14.763672</v>
      </c>
      <c r="AN43" s="382">
        <v>13.340739999999998</v>
      </c>
      <c r="AO43" s="382">
        <v>17.968061999999996</v>
      </c>
      <c r="AP43" s="382">
        <v>14.631560999999998</v>
      </c>
      <c r="AQ43" s="382">
        <v>11.110399999999998</v>
      </c>
      <c r="AR43" s="382">
        <v>11.750725000000006</v>
      </c>
      <c r="AS43" s="382">
        <v>11.321471000000008</v>
      </c>
    </row>
    <row r="44" spans="1:45" ht="15" x14ac:dyDescent="0.25">
      <c r="A44" s="293" t="s">
        <v>249</v>
      </c>
      <c r="B44" s="293"/>
      <c r="C44" s="293"/>
      <c r="D44" s="293"/>
      <c r="E44" s="293"/>
      <c r="F44" s="293"/>
      <c r="G44" s="292" t="s">
        <v>246</v>
      </c>
      <c r="H44" s="289" t="s">
        <v>697</v>
      </c>
      <c r="I44" s="304"/>
      <c r="J44" s="304"/>
      <c r="K44" s="304"/>
      <c r="L44" s="304"/>
      <c r="M44" s="304"/>
      <c r="N44" s="550">
        <v>0.21825499999999998</v>
      </c>
      <c r="O44" s="550">
        <v>0.24281000000000003</v>
      </c>
      <c r="P44" s="550">
        <v>0.20338999999999999</v>
      </c>
      <c r="Q44" s="550">
        <v>0.38202999999999998</v>
      </c>
      <c r="R44" s="550">
        <v>1.9460150000000001</v>
      </c>
      <c r="S44" s="550">
        <v>1.9367199999999998</v>
      </c>
      <c r="T44" s="550">
        <v>2.5100599999999993</v>
      </c>
      <c r="U44" s="550">
        <v>1.5803700000000001</v>
      </c>
      <c r="V44" s="550">
        <v>1.4100899999999998</v>
      </c>
      <c r="W44" s="550">
        <v>1.5415750000000001</v>
      </c>
      <c r="X44" s="565">
        <v>1.5515549999999998</v>
      </c>
      <c r="Y44" s="565">
        <v>1.2518100000000001</v>
      </c>
      <c r="Z44" s="565">
        <v>1.774195</v>
      </c>
      <c r="AA44" s="565">
        <v>1.4084750000000001</v>
      </c>
      <c r="AB44" s="565">
        <v>1.585715</v>
      </c>
      <c r="AC44" s="565">
        <v>1.3903749999999999</v>
      </c>
      <c r="AD44" s="565">
        <v>0.99511500000000008</v>
      </c>
      <c r="AE44" s="565">
        <v>0.75708000000000009</v>
      </c>
      <c r="AF44" s="565">
        <v>0.52121499999999998</v>
      </c>
      <c r="AG44" s="565">
        <v>0.68378000000000005</v>
      </c>
      <c r="AH44" s="565">
        <v>0.60873500000000003</v>
      </c>
      <c r="AI44" s="565">
        <v>0.77608999999999984</v>
      </c>
      <c r="AJ44" s="565">
        <v>0.66879000000000011</v>
      </c>
      <c r="AK44" s="565">
        <v>0.36759000000000003</v>
      </c>
      <c r="AL44" s="565">
        <v>0.47152500000000003</v>
      </c>
      <c r="AM44" s="565">
        <v>0.39001499999999995</v>
      </c>
      <c r="AN44" s="377">
        <v>0.36017500000000002</v>
      </c>
      <c r="AO44" s="377">
        <v>0.36528500000000003</v>
      </c>
      <c r="AP44" s="377">
        <v>0.30186499999999999</v>
      </c>
      <c r="AQ44" s="377">
        <v>0.24684000000000003</v>
      </c>
      <c r="AR44" s="377">
        <v>0.24216999999999997</v>
      </c>
      <c r="AS44" s="377">
        <v>0.280385</v>
      </c>
    </row>
    <row r="45" spans="1:45" ht="15" x14ac:dyDescent="0.25">
      <c r="A45" s="293" t="s">
        <v>250</v>
      </c>
      <c r="B45" s="293"/>
      <c r="C45" s="293"/>
      <c r="D45" s="283"/>
      <c r="E45" s="283"/>
      <c r="F45" s="283"/>
      <c r="G45" s="284" t="s">
        <v>247</v>
      </c>
      <c r="H45" s="289" t="s">
        <v>698</v>
      </c>
      <c r="I45" s="304"/>
      <c r="J45" s="304"/>
      <c r="K45" s="304"/>
      <c r="L45" s="304"/>
      <c r="M45" s="304"/>
      <c r="N45" s="550">
        <v>1.4591099999999997</v>
      </c>
      <c r="O45" s="550">
        <v>0.88996200000000025</v>
      </c>
      <c r="P45" s="550">
        <v>0.75157800000000008</v>
      </c>
      <c r="Q45" s="550">
        <v>0.5846880000000001</v>
      </c>
      <c r="R45" s="550">
        <v>0.55548000000000008</v>
      </c>
      <c r="S45" s="550">
        <v>0.36792599999999998</v>
      </c>
      <c r="T45" s="550">
        <v>0.44367600000000001</v>
      </c>
      <c r="U45" s="550">
        <v>0.27768000000000004</v>
      </c>
      <c r="V45" s="550">
        <v>0.29893199999999998</v>
      </c>
      <c r="W45" s="550">
        <v>0.26885999999999993</v>
      </c>
      <c r="X45" s="565">
        <v>0.46827599999999997</v>
      </c>
      <c r="Y45" s="565">
        <v>0.30408000000000002</v>
      </c>
      <c r="Z45" s="565">
        <v>0.45343199999999995</v>
      </c>
      <c r="AA45" s="565">
        <v>0.207096</v>
      </c>
      <c r="AB45" s="565">
        <v>0.446934</v>
      </c>
      <c r="AC45" s="565">
        <v>0.45161400000000007</v>
      </c>
      <c r="AD45" s="565">
        <v>0.31219800000000003</v>
      </c>
      <c r="AE45" s="565">
        <v>0.23308799999999999</v>
      </c>
      <c r="AF45" s="565">
        <v>0.24093600000000001</v>
      </c>
      <c r="AG45" s="565">
        <v>8.8824E-2</v>
      </c>
      <c r="AH45" s="565">
        <v>0.49051799999999984</v>
      </c>
      <c r="AI45" s="565">
        <v>0.97240800000000005</v>
      </c>
      <c r="AJ45" s="565">
        <v>1.332066</v>
      </c>
      <c r="AK45" s="565">
        <v>1.6370459999999998</v>
      </c>
      <c r="AL45" s="565">
        <v>1.6473659999999997</v>
      </c>
      <c r="AM45" s="565">
        <v>2.3162640000000003</v>
      </c>
      <c r="AN45" s="377">
        <v>2.2774320000000006</v>
      </c>
      <c r="AO45" s="377">
        <v>1.9289939999999999</v>
      </c>
      <c r="AP45" s="377">
        <v>1.8880619999999995</v>
      </c>
      <c r="AQ45" s="377">
        <v>2.0029920000000003</v>
      </c>
      <c r="AR45" s="377">
        <v>1.9392600000000002</v>
      </c>
      <c r="AS45" s="377">
        <v>1.3117079999999999</v>
      </c>
    </row>
    <row r="46" spans="1:45" ht="15" x14ac:dyDescent="0.25">
      <c r="A46" s="319" t="s">
        <v>699</v>
      </c>
      <c r="B46" s="293"/>
      <c r="C46" s="293"/>
      <c r="D46" s="283"/>
      <c r="E46" s="283"/>
      <c r="F46" s="283"/>
      <c r="G46" s="284" t="s">
        <v>700</v>
      </c>
      <c r="H46" s="289" t="s">
        <v>701</v>
      </c>
      <c r="I46" s="320"/>
      <c r="J46" s="320"/>
      <c r="K46" s="320"/>
      <c r="L46" s="320"/>
      <c r="M46" s="320"/>
      <c r="N46" s="550">
        <v>2.06331</v>
      </c>
      <c r="O46" s="550">
        <v>2.336409999999999</v>
      </c>
      <c r="P46" s="550">
        <v>1.5745950000000002</v>
      </c>
      <c r="Q46" s="550">
        <v>1.1659199999999998</v>
      </c>
      <c r="R46" s="550">
        <v>1.3389149999999996</v>
      </c>
      <c r="S46" s="550">
        <v>2.5150249999999992</v>
      </c>
      <c r="T46" s="550">
        <v>3.4625649999999997</v>
      </c>
      <c r="U46" s="550">
        <v>6.6842700000000015</v>
      </c>
      <c r="V46" s="550">
        <v>8.6644550000000038</v>
      </c>
      <c r="W46" s="550">
        <v>12.007725000000001</v>
      </c>
      <c r="X46" s="565">
        <v>10.613905000000003</v>
      </c>
      <c r="Y46" s="565">
        <v>11.007854999999999</v>
      </c>
      <c r="Z46" s="565">
        <v>11.993844999999995</v>
      </c>
      <c r="AA46" s="565">
        <v>11.730820000000001</v>
      </c>
      <c r="AB46" s="565">
        <v>10.708559999999999</v>
      </c>
      <c r="AC46" s="565">
        <v>8.6848799999999979</v>
      </c>
      <c r="AD46" s="565">
        <v>1.9141299999999999</v>
      </c>
      <c r="AE46" s="565">
        <v>1.2315300000000002</v>
      </c>
      <c r="AF46" s="565">
        <v>1.1833250000000002</v>
      </c>
      <c r="AG46" s="565">
        <v>2.1265200000000002</v>
      </c>
      <c r="AH46" s="565">
        <v>4.4796200000000006</v>
      </c>
      <c r="AI46" s="565">
        <v>5.8276200000000005</v>
      </c>
      <c r="AJ46" s="565">
        <v>7.3217349999999985</v>
      </c>
      <c r="AK46" s="565">
        <v>8.4275800000000007</v>
      </c>
      <c r="AL46" s="565">
        <v>10.541945000000004</v>
      </c>
      <c r="AM46" s="565">
        <v>7.4532050000000005</v>
      </c>
      <c r="AN46" s="377">
        <v>7.2165500000000016</v>
      </c>
      <c r="AO46" s="377">
        <v>6.6021699999999983</v>
      </c>
      <c r="AP46" s="377">
        <v>5.5113599999999989</v>
      </c>
      <c r="AQ46" s="377">
        <v>4.333615</v>
      </c>
      <c r="AR46" s="377">
        <v>4.3807850000000004</v>
      </c>
      <c r="AS46" s="377">
        <v>4.3452850000000005</v>
      </c>
    </row>
    <row r="47" spans="1:45" ht="15" x14ac:dyDescent="0.25">
      <c r="A47" s="288" t="s">
        <v>278</v>
      </c>
      <c r="B47" s="288"/>
      <c r="C47" s="288"/>
      <c r="D47" s="288" t="s">
        <v>366</v>
      </c>
      <c r="E47" s="288"/>
      <c r="F47" s="288"/>
      <c r="G47" s="287"/>
      <c r="H47" s="289" t="s">
        <v>702</v>
      </c>
      <c r="I47" s="290">
        <f t="shared" ref="I47:M47" si="8">SUM(I48:I53)</f>
        <v>0</v>
      </c>
      <c r="J47" s="290">
        <f t="shared" si="8"/>
        <v>0</v>
      </c>
      <c r="K47" s="290">
        <f t="shared" si="8"/>
        <v>0</v>
      </c>
      <c r="L47" s="375">
        <f t="shared" si="8"/>
        <v>0</v>
      </c>
      <c r="M47" s="375">
        <f t="shared" si="8"/>
        <v>0</v>
      </c>
      <c r="N47" s="375">
        <f t="shared" ref="N47:AN47" si="9">SUM(N48:N53)</f>
        <v>506.33940000000007</v>
      </c>
      <c r="O47" s="375">
        <f t="shared" si="9"/>
        <v>496.5565349565793</v>
      </c>
      <c r="P47" s="375">
        <f t="shared" si="9"/>
        <v>482.13173600000027</v>
      </c>
      <c r="Q47" s="375">
        <f t="shared" si="9"/>
        <v>389.93929999999995</v>
      </c>
      <c r="R47" s="375">
        <f t="shared" si="9"/>
        <v>376.68819999999999</v>
      </c>
      <c r="S47" s="375">
        <f t="shared" si="9"/>
        <v>385.60349999999988</v>
      </c>
      <c r="T47" s="375">
        <f t="shared" si="9"/>
        <v>341.19990000000007</v>
      </c>
      <c r="U47" s="375">
        <f t="shared" si="9"/>
        <v>286.21100000000013</v>
      </c>
      <c r="V47" s="375">
        <f t="shared" si="9"/>
        <v>257.30989999999986</v>
      </c>
      <c r="W47" s="375">
        <f t="shared" si="9"/>
        <v>258.63</v>
      </c>
      <c r="X47" s="375">
        <f t="shared" si="9"/>
        <v>231.429</v>
      </c>
      <c r="Y47" s="375">
        <f t="shared" si="9"/>
        <v>224.98779999999999</v>
      </c>
      <c r="Z47" s="375">
        <f t="shared" si="9"/>
        <v>215.31849999999994</v>
      </c>
      <c r="AA47" s="375">
        <f t="shared" si="9"/>
        <v>197.45543699999999</v>
      </c>
      <c r="AB47" s="375">
        <f t="shared" si="9"/>
        <v>199.21880000000002</v>
      </c>
      <c r="AC47" s="375">
        <f t="shared" si="9"/>
        <v>185.83289999999997</v>
      </c>
      <c r="AD47" s="375">
        <f t="shared" si="9"/>
        <v>172.95360000000002</v>
      </c>
      <c r="AE47" s="375">
        <f t="shared" si="9"/>
        <v>168.43089999999998</v>
      </c>
      <c r="AF47" s="375">
        <f t="shared" si="9"/>
        <v>160.97829999999996</v>
      </c>
      <c r="AG47" s="375">
        <f t="shared" si="9"/>
        <v>167.7851</v>
      </c>
      <c r="AH47" s="375">
        <f t="shared" si="9"/>
        <v>152.197137</v>
      </c>
      <c r="AI47" s="375">
        <f t="shared" si="9"/>
        <v>156.15199999999999</v>
      </c>
      <c r="AJ47" s="375">
        <f t="shared" si="9"/>
        <v>140.8706</v>
      </c>
      <c r="AK47" s="375">
        <f t="shared" si="9"/>
        <v>141.45175299999994</v>
      </c>
      <c r="AL47" s="375">
        <f t="shared" si="9"/>
        <v>149.55364724852069</v>
      </c>
      <c r="AM47" s="375">
        <f t="shared" si="9"/>
        <v>141.22889999999995</v>
      </c>
      <c r="AN47" s="375">
        <f t="shared" si="9"/>
        <v>141.20749999999992</v>
      </c>
      <c r="AO47" s="375">
        <f t="shared" ref="AO47:AS47" si="10">SUM(AO48:AO53)</f>
        <v>141.76589999999999</v>
      </c>
      <c r="AP47" s="375">
        <f t="shared" si="10"/>
        <v>135.76540000000003</v>
      </c>
      <c r="AQ47" s="375">
        <f t="shared" si="10"/>
        <v>136.90570000000002</v>
      </c>
      <c r="AR47" s="375">
        <f t="shared" si="10"/>
        <v>135.02069999999998</v>
      </c>
      <c r="AS47" s="375">
        <f t="shared" si="10"/>
        <v>129.32970000000003</v>
      </c>
    </row>
    <row r="48" spans="1:45" ht="15" x14ac:dyDescent="0.25">
      <c r="A48" s="283" t="s">
        <v>283</v>
      </c>
      <c r="B48" s="283"/>
      <c r="C48" s="283"/>
      <c r="D48" s="283"/>
      <c r="E48" s="283"/>
      <c r="F48" s="283" t="s">
        <v>58</v>
      </c>
      <c r="G48" s="284"/>
      <c r="H48" s="289" t="s">
        <v>703</v>
      </c>
      <c r="I48" s="321"/>
      <c r="J48" s="321"/>
      <c r="K48" s="321"/>
      <c r="L48" s="321"/>
      <c r="M48" s="321"/>
      <c r="N48" s="557"/>
      <c r="O48" s="557"/>
      <c r="P48" s="557"/>
      <c r="Q48" s="557"/>
      <c r="R48" s="557"/>
      <c r="S48" s="557"/>
      <c r="T48" s="557"/>
      <c r="U48" s="557"/>
      <c r="V48" s="557"/>
      <c r="W48" s="557"/>
      <c r="X48" s="572"/>
      <c r="Y48" s="572"/>
      <c r="Z48" s="572"/>
      <c r="AA48" s="572"/>
      <c r="AB48" s="572"/>
      <c r="AC48" s="572"/>
      <c r="AD48" s="572"/>
      <c r="AE48" s="572"/>
      <c r="AF48" s="572"/>
      <c r="AG48" s="572"/>
      <c r="AH48" s="572"/>
      <c r="AI48" s="572"/>
      <c r="AJ48" s="572"/>
      <c r="AK48" s="572"/>
      <c r="AL48" s="572"/>
      <c r="AM48" s="572"/>
      <c r="AN48" s="384"/>
      <c r="AO48" s="384"/>
      <c r="AP48" s="384"/>
      <c r="AQ48" s="384"/>
      <c r="AR48" s="384"/>
      <c r="AS48" s="384"/>
    </row>
    <row r="49" spans="1:45" ht="15" x14ac:dyDescent="0.25">
      <c r="A49" s="283" t="s">
        <v>279</v>
      </c>
      <c r="B49" s="283"/>
      <c r="C49" s="283"/>
      <c r="D49" s="283"/>
      <c r="E49" s="283"/>
      <c r="F49" s="143"/>
      <c r="G49" s="283" t="s">
        <v>280</v>
      </c>
      <c r="H49" s="297" t="s">
        <v>704</v>
      </c>
      <c r="I49" s="304"/>
      <c r="J49" s="304"/>
      <c r="K49" s="304"/>
      <c r="L49" s="304"/>
      <c r="M49" s="304"/>
      <c r="N49" s="550">
        <v>77.114442999999994</v>
      </c>
      <c r="O49" s="550">
        <v>81.572714274779798</v>
      </c>
      <c r="P49" s="550">
        <v>82.715901000000017</v>
      </c>
      <c r="Q49" s="550">
        <v>71.478666598643812</v>
      </c>
      <c r="R49" s="550">
        <v>65.693021999999985</v>
      </c>
      <c r="S49" s="550">
        <v>71.468832759415221</v>
      </c>
      <c r="T49" s="550">
        <v>66.475177981102377</v>
      </c>
      <c r="U49" s="550">
        <v>58.886187</v>
      </c>
      <c r="V49" s="550">
        <v>52.726703999999998</v>
      </c>
      <c r="W49" s="550">
        <v>66.454326000000009</v>
      </c>
      <c r="X49" s="565">
        <v>54.067599999999999</v>
      </c>
      <c r="Y49" s="565">
        <v>49.683636999999997</v>
      </c>
      <c r="Z49" s="565">
        <v>46.904313999999999</v>
      </c>
      <c r="AA49" s="565">
        <v>41.141879999999993</v>
      </c>
      <c r="AB49" s="565">
        <v>50.112953000000005</v>
      </c>
      <c r="AC49" s="565">
        <v>40.705400000000004</v>
      </c>
      <c r="AD49" s="565">
        <v>40.706957000000003</v>
      </c>
      <c r="AE49" s="565">
        <v>38.008859999999999</v>
      </c>
      <c r="AF49" s="565">
        <v>33.855230000000006</v>
      </c>
      <c r="AG49" s="565">
        <v>38.101851999999994</v>
      </c>
      <c r="AH49" s="565">
        <v>28.987606</v>
      </c>
      <c r="AI49" s="565">
        <v>32.798011000000002</v>
      </c>
      <c r="AJ49" s="565">
        <v>29.630063999999997</v>
      </c>
      <c r="AK49" s="565">
        <v>30.702386999999998</v>
      </c>
      <c r="AL49" s="565">
        <v>37.23134899373963</v>
      </c>
      <c r="AM49" s="565">
        <v>35.97594747094606</v>
      </c>
      <c r="AN49" s="377">
        <v>37.93818891198007</v>
      </c>
      <c r="AO49" s="377">
        <v>35.814318479938628</v>
      </c>
      <c r="AP49" s="377">
        <v>35.240555185815658</v>
      </c>
      <c r="AQ49" s="377">
        <v>34.194699999999997</v>
      </c>
      <c r="AR49" s="377">
        <v>33.021020987133909</v>
      </c>
      <c r="AS49" s="377">
        <v>32.04140000000001</v>
      </c>
    </row>
    <row r="50" spans="1:45" ht="15" x14ac:dyDescent="0.25">
      <c r="A50" s="283" t="s">
        <v>281</v>
      </c>
      <c r="B50" s="283"/>
      <c r="C50" s="283"/>
      <c r="D50" s="283"/>
      <c r="E50" s="283"/>
      <c r="F50" s="283"/>
      <c r="G50" s="284" t="s">
        <v>282</v>
      </c>
      <c r="H50" s="289" t="s">
        <v>705</v>
      </c>
      <c r="I50" s="304"/>
      <c r="J50" s="304"/>
      <c r="K50" s="304"/>
      <c r="L50" s="304"/>
      <c r="M50" s="304"/>
      <c r="N50" s="550">
        <v>424.02505700000006</v>
      </c>
      <c r="O50" s="550">
        <v>410.33852068179948</v>
      </c>
      <c r="P50" s="550">
        <v>395.20573500000023</v>
      </c>
      <c r="Q50" s="550">
        <v>314.04963340135612</v>
      </c>
      <c r="R50" s="550">
        <v>306.58417800000001</v>
      </c>
      <c r="S50" s="550">
        <v>311.06566724058467</v>
      </c>
      <c r="T50" s="550">
        <v>271.08572201889768</v>
      </c>
      <c r="U50" s="550">
        <v>224.1340130000001</v>
      </c>
      <c r="V50" s="550">
        <v>201.2850959999999</v>
      </c>
      <c r="W50" s="550">
        <v>188.894274</v>
      </c>
      <c r="X50" s="565">
        <v>173.02770000000001</v>
      </c>
      <c r="Y50" s="565">
        <v>171.51796299999998</v>
      </c>
      <c r="Z50" s="565">
        <v>164.62198599999994</v>
      </c>
      <c r="AA50" s="565">
        <v>152.52035699999999</v>
      </c>
      <c r="AB50" s="565">
        <v>145.231447</v>
      </c>
      <c r="AC50" s="565">
        <v>141.13839999999996</v>
      </c>
      <c r="AD50" s="565">
        <v>128.216643</v>
      </c>
      <c r="AE50" s="565">
        <v>126.92214</v>
      </c>
      <c r="AF50" s="565">
        <v>123.31926999999996</v>
      </c>
      <c r="AG50" s="565">
        <v>125.98784799999999</v>
      </c>
      <c r="AH50" s="565">
        <v>119.98463100000002</v>
      </c>
      <c r="AI50" s="565">
        <v>120.470589</v>
      </c>
      <c r="AJ50" s="565">
        <v>108.228936</v>
      </c>
      <c r="AK50" s="565">
        <v>107.71116599999996</v>
      </c>
      <c r="AL50" s="565">
        <v>108.66089825478107</v>
      </c>
      <c r="AM50" s="565">
        <v>101.18795252905389</v>
      </c>
      <c r="AN50" s="377">
        <v>100.45381108801988</v>
      </c>
      <c r="AO50" s="377">
        <v>100.66318152006137</v>
      </c>
      <c r="AP50" s="377">
        <v>94.801944814184353</v>
      </c>
      <c r="AQ50" s="377">
        <v>94.366800000000012</v>
      </c>
      <c r="AR50" s="377">
        <v>93.121379012866072</v>
      </c>
      <c r="AS50" s="377">
        <v>89.86020000000002</v>
      </c>
    </row>
    <row r="51" spans="1:45" ht="15" x14ac:dyDescent="0.25">
      <c r="A51" s="283" t="s">
        <v>706</v>
      </c>
      <c r="B51" s="283"/>
      <c r="C51" s="283"/>
      <c r="D51" s="283"/>
      <c r="E51" s="283"/>
      <c r="F51" s="283" t="s">
        <v>707</v>
      </c>
      <c r="G51" s="284"/>
      <c r="H51" s="289" t="s">
        <v>708</v>
      </c>
      <c r="I51" s="286"/>
      <c r="J51" s="286"/>
      <c r="K51" s="286"/>
      <c r="L51" s="286"/>
      <c r="M51" s="286"/>
      <c r="N51" s="551"/>
      <c r="O51" s="551"/>
      <c r="P51" s="551"/>
      <c r="Q51" s="551"/>
      <c r="R51" s="551"/>
      <c r="S51" s="551"/>
      <c r="T51" s="551"/>
      <c r="U51" s="551"/>
      <c r="V51" s="551"/>
      <c r="W51" s="551"/>
      <c r="X51" s="567"/>
      <c r="Y51" s="567"/>
      <c r="Z51" s="567"/>
      <c r="AA51" s="567"/>
      <c r="AB51" s="567"/>
      <c r="AC51" s="567"/>
      <c r="AD51" s="567"/>
      <c r="AE51" s="567"/>
      <c r="AF51" s="567"/>
      <c r="AG51" s="567"/>
      <c r="AH51" s="567"/>
      <c r="AI51" s="567"/>
      <c r="AJ51" s="567"/>
      <c r="AK51" s="567"/>
      <c r="AL51" s="567"/>
      <c r="AM51" s="567"/>
      <c r="AN51" s="374"/>
      <c r="AO51" s="374"/>
      <c r="AP51" s="374"/>
      <c r="AQ51" s="374"/>
      <c r="AR51" s="374"/>
      <c r="AS51" s="374"/>
    </row>
    <row r="52" spans="1:45" ht="15" x14ac:dyDescent="0.25">
      <c r="A52" s="283" t="s">
        <v>251</v>
      </c>
      <c r="B52" s="283"/>
      <c r="C52" s="283"/>
      <c r="D52" s="283"/>
      <c r="E52" s="283"/>
      <c r="F52" s="283" t="s">
        <v>63</v>
      </c>
      <c r="G52" s="283"/>
      <c r="H52" s="297" t="s">
        <v>709</v>
      </c>
      <c r="I52" s="304"/>
      <c r="J52" s="304"/>
      <c r="K52" s="304"/>
      <c r="L52" s="304"/>
      <c r="M52" s="304"/>
      <c r="N52" s="550">
        <v>0</v>
      </c>
      <c r="O52" s="550">
        <v>0</v>
      </c>
      <c r="P52" s="550">
        <v>0</v>
      </c>
      <c r="Q52" s="550">
        <v>0</v>
      </c>
      <c r="R52" s="550">
        <v>0</v>
      </c>
      <c r="S52" s="550">
        <v>0</v>
      </c>
      <c r="T52" s="550">
        <v>0</v>
      </c>
      <c r="U52" s="550">
        <v>0</v>
      </c>
      <c r="V52" s="550">
        <v>0</v>
      </c>
      <c r="W52" s="550">
        <v>0</v>
      </c>
      <c r="X52" s="565">
        <v>0</v>
      </c>
      <c r="Y52" s="565">
        <v>0</v>
      </c>
      <c r="Z52" s="565">
        <v>0</v>
      </c>
      <c r="AA52" s="565">
        <v>0</v>
      </c>
      <c r="AB52" s="565">
        <v>0</v>
      </c>
      <c r="AC52" s="565">
        <v>0</v>
      </c>
      <c r="AD52" s="565">
        <v>0</v>
      </c>
      <c r="AE52" s="565">
        <v>0</v>
      </c>
      <c r="AF52" s="565">
        <v>0</v>
      </c>
      <c r="AG52" s="565">
        <v>0</v>
      </c>
      <c r="AH52" s="565">
        <v>0</v>
      </c>
      <c r="AI52" s="565">
        <v>0</v>
      </c>
      <c r="AJ52" s="565">
        <v>0</v>
      </c>
      <c r="AK52" s="565">
        <v>0</v>
      </c>
      <c r="AL52" s="565">
        <v>0</v>
      </c>
      <c r="AM52" s="565">
        <v>0</v>
      </c>
      <c r="AN52" s="377">
        <v>0</v>
      </c>
      <c r="AO52" s="377">
        <v>0</v>
      </c>
      <c r="AP52" s="377">
        <v>0</v>
      </c>
      <c r="AQ52" s="377">
        <v>0</v>
      </c>
      <c r="AR52" s="377">
        <v>0</v>
      </c>
      <c r="AS52" s="377">
        <v>0</v>
      </c>
    </row>
    <row r="53" spans="1:45" ht="15" x14ac:dyDescent="0.25">
      <c r="A53" s="283" t="s">
        <v>252</v>
      </c>
      <c r="B53" s="283"/>
      <c r="C53" s="283"/>
      <c r="D53" s="283"/>
      <c r="E53" s="283"/>
      <c r="F53" s="143"/>
      <c r="G53" s="307" t="s">
        <v>376</v>
      </c>
      <c r="H53" s="289" t="s">
        <v>710</v>
      </c>
      <c r="I53" s="304"/>
      <c r="J53" s="304"/>
      <c r="K53" s="304"/>
      <c r="L53" s="304"/>
      <c r="M53" s="304"/>
      <c r="N53" s="550">
        <v>5.1998999999999995</v>
      </c>
      <c r="O53" s="550">
        <v>4.6452999999999998</v>
      </c>
      <c r="P53" s="550">
        <v>4.2101000000000006</v>
      </c>
      <c r="Q53" s="550">
        <v>4.4109999999999996</v>
      </c>
      <c r="R53" s="550">
        <v>4.4109999999999987</v>
      </c>
      <c r="S53" s="550">
        <v>3.069</v>
      </c>
      <c r="T53" s="550">
        <v>3.6390000000000002</v>
      </c>
      <c r="U53" s="550">
        <v>3.1907999999999994</v>
      </c>
      <c r="V53" s="550">
        <v>3.2981000000000003</v>
      </c>
      <c r="W53" s="550">
        <v>3.2813999999999997</v>
      </c>
      <c r="X53" s="565">
        <v>4.3336999999999994</v>
      </c>
      <c r="Y53" s="565">
        <v>3.7862</v>
      </c>
      <c r="Z53" s="565">
        <v>3.7922000000000002</v>
      </c>
      <c r="AA53" s="565">
        <v>3.7931999999999997</v>
      </c>
      <c r="AB53" s="565">
        <v>3.8743999999999992</v>
      </c>
      <c r="AC53" s="565">
        <v>3.9891000000000001</v>
      </c>
      <c r="AD53" s="565">
        <v>4.0299999999999994</v>
      </c>
      <c r="AE53" s="565">
        <v>3.4998999999999998</v>
      </c>
      <c r="AF53" s="565">
        <v>3.8037999999999994</v>
      </c>
      <c r="AG53" s="565">
        <v>3.6953999999999998</v>
      </c>
      <c r="AH53" s="565">
        <v>3.2248999999999994</v>
      </c>
      <c r="AI53" s="565">
        <v>2.8834000000000004</v>
      </c>
      <c r="AJ53" s="565">
        <v>3.0116000000000001</v>
      </c>
      <c r="AK53" s="565">
        <v>3.0381999999999998</v>
      </c>
      <c r="AL53" s="565">
        <v>3.6614000000000004</v>
      </c>
      <c r="AM53" s="565">
        <v>4.0649999999999995</v>
      </c>
      <c r="AN53" s="377">
        <v>2.8155000000000001</v>
      </c>
      <c r="AO53" s="377">
        <v>5.2883999999999993</v>
      </c>
      <c r="AP53" s="377">
        <v>5.7229000000000001</v>
      </c>
      <c r="AQ53" s="377">
        <v>8.344199999999999</v>
      </c>
      <c r="AR53" s="377">
        <v>8.8783000000000012</v>
      </c>
      <c r="AS53" s="377">
        <v>7.4280999999999988</v>
      </c>
    </row>
    <row r="54" spans="1:45" ht="15" x14ac:dyDescent="0.25">
      <c r="A54" s="293"/>
      <c r="B54" s="293"/>
      <c r="C54" s="293"/>
      <c r="D54" s="283"/>
      <c r="E54" s="283"/>
      <c r="F54" s="283"/>
      <c r="G54" s="284"/>
      <c r="H54" s="289"/>
      <c r="I54" s="286"/>
      <c r="J54" s="286"/>
      <c r="K54" s="286"/>
      <c r="L54" s="286"/>
      <c r="M54" s="286"/>
      <c r="N54" s="551"/>
      <c r="O54" s="551"/>
      <c r="P54" s="551"/>
      <c r="Q54" s="551"/>
      <c r="R54" s="551"/>
      <c r="S54" s="551"/>
      <c r="T54" s="551"/>
      <c r="U54" s="551"/>
      <c r="V54" s="551"/>
      <c r="W54" s="551"/>
      <c r="X54" s="567"/>
      <c r="Y54" s="567"/>
      <c r="Z54" s="567"/>
      <c r="AA54" s="567"/>
      <c r="AB54" s="567"/>
      <c r="AC54" s="567"/>
      <c r="AD54" s="567"/>
      <c r="AE54" s="567"/>
      <c r="AF54" s="567"/>
      <c r="AG54" s="567"/>
      <c r="AH54" s="567"/>
      <c r="AI54" s="567"/>
      <c r="AJ54" s="567"/>
      <c r="AK54" s="567"/>
      <c r="AL54" s="567"/>
      <c r="AM54" s="567"/>
      <c r="AN54" s="374"/>
      <c r="AO54" s="374"/>
      <c r="AP54" s="374"/>
      <c r="AQ54" s="374"/>
      <c r="AR54" s="374"/>
      <c r="AS54" s="374"/>
    </row>
    <row r="55" spans="1:45" ht="15" x14ac:dyDescent="0.25">
      <c r="A55" s="287" t="s">
        <v>285</v>
      </c>
      <c r="B55" s="287"/>
      <c r="C55" s="287"/>
      <c r="D55" s="287" t="s">
        <v>286</v>
      </c>
      <c r="E55" s="287"/>
      <c r="F55" s="288"/>
      <c r="G55" s="287"/>
      <c r="H55" s="289" t="s">
        <v>711</v>
      </c>
      <c r="I55" s="290">
        <f t="shared" ref="I55:M55" si="11">SUM(I58:I80)</f>
        <v>0</v>
      </c>
      <c r="J55" s="290">
        <f t="shared" si="11"/>
        <v>0</v>
      </c>
      <c r="K55" s="290">
        <f t="shared" si="11"/>
        <v>0</v>
      </c>
      <c r="L55" s="375">
        <f t="shared" si="11"/>
        <v>0</v>
      </c>
      <c r="M55" s="375">
        <f t="shared" si="11"/>
        <v>0</v>
      </c>
      <c r="N55" s="375">
        <f t="shared" ref="N55:AS55" si="12">SUM(N58:N80)</f>
        <v>12.555948999999998</v>
      </c>
      <c r="O55" s="375">
        <f t="shared" si="12"/>
        <v>9.9697810000000011</v>
      </c>
      <c r="P55" s="375">
        <f t="shared" si="12"/>
        <v>12.881830999999998</v>
      </c>
      <c r="Q55" s="375">
        <f t="shared" si="12"/>
        <v>11.898034000000001</v>
      </c>
      <c r="R55" s="375">
        <f t="shared" si="12"/>
        <v>9.7419860000000007</v>
      </c>
      <c r="S55" s="375">
        <f t="shared" si="12"/>
        <v>8.3074570000000012</v>
      </c>
      <c r="T55" s="375">
        <f t="shared" si="12"/>
        <v>12.224228</v>
      </c>
      <c r="U55" s="375">
        <f t="shared" si="12"/>
        <v>13.564923</v>
      </c>
      <c r="V55" s="375">
        <f t="shared" si="12"/>
        <v>13.777837999999999</v>
      </c>
      <c r="W55" s="375">
        <f t="shared" si="12"/>
        <v>13.924035</v>
      </c>
      <c r="X55" s="375">
        <f t="shared" si="12"/>
        <v>10.512446999999998</v>
      </c>
      <c r="Y55" s="375">
        <f t="shared" si="12"/>
        <v>9.9962130000000009</v>
      </c>
      <c r="Z55" s="375">
        <f t="shared" si="12"/>
        <v>8.584306999999999</v>
      </c>
      <c r="AA55" s="375">
        <f t="shared" si="12"/>
        <v>9.1199650000000005</v>
      </c>
      <c r="AB55" s="375">
        <f t="shared" si="12"/>
        <v>8.5821269999999998</v>
      </c>
      <c r="AC55" s="375">
        <f t="shared" si="12"/>
        <v>7.500159</v>
      </c>
      <c r="AD55" s="375">
        <f t="shared" si="12"/>
        <v>6.5308770000000003</v>
      </c>
      <c r="AE55" s="375">
        <f t="shared" si="12"/>
        <v>6.6891599999999993</v>
      </c>
      <c r="AF55" s="375">
        <f t="shared" si="12"/>
        <v>6.3960229999999996</v>
      </c>
      <c r="AG55" s="375">
        <f t="shared" si="12"/>
        <v>7.4920899999999993</v>
      </c>
      <c r="AH55" s="375">
        <f t="shared" si="12"/>
        <v>6.9856090000000002</v>
      </c>
      <c r="AI55" s="375">
        <f t="shared" si="12"/>
        <v>8.0943149999999982</v>
      </c>
      <c r="AJ55" s="375">
        <f t="shared" si="12"/>
        <v>7.725657</v>
      </c>
      <c r="AK55" s="375">
        <f t="shared" si="12"/>
        <v>7.9847479999999997</v>
      </c>
      <c r="AL55" s="375">
        <f t="shared" si="12"/>
        <v>8.311395000000001</v>
      </c>
      <c r="AM55" s="375">
        <f t="shared" si="12"/>
        <v>7.8676320000000004</v>
      </c>
      <c r="AN55" s="375">
        <f t="shared" si="12"/>
        <v>7.8561300000000003</v>
      </c>
      <c r="AO55" s="375">
        <f t="shared" si="12"/>
        <v>8.1508199999999995</v>
      </c>
      <c r="AP55" s="375">
        <f t="shared" si="12"/>
        <v>7.8736160000000002</v>
      </c>
      <c r="AQ55" s="375">
        <f t="shared" si="12"/>
        <v>7.8755220000000001</v>
      </c>
      <c r="AR55" s="375">
        <f t="shared" si="12"/>
        <v>7.3998969999999993</v>
      </c>
      <c r="AS55" s="375">
        <f t="shared" si="12"/>
        <v>7.3480689999999989</v>
      </c>
    </row>
    <row r="56" spans="1:45" ht="15" x14ac:dyDescent="0.25">
      <c r="A56" s="293" t="s">
        <v>220</v>
      </c>
      <c r="B56" s="293"/>
      <c r="C56" s="293"/>
      <c r="D56" s="143"/>
      <c r="E56" s="293" t="s">
        <v>377</v>
      </c>
      <c r="F56" s="293"/>
      <c r="G56" s="292"/>
      <c r="H56" s="289" t="s">
        <v>712</v>
      </c>
      <c r="I56" s="295"/>
      <c r="J56" s="295"/>
      <c r="K56" s="295"/>
      <c r="L56" s="295"/>
      <c r="M56" s="295"/>
      <c r="N56" s="519"/>
      <c r="O56" s="519"/>
      <c r="P56" s="519"/>
      <c r="Q56" s="519"/>
      <c r="R56" s="519"/>
      <c r="S56" s="519"/>
      <c r="T56" s="519"/>
      <c r="U56" s="519"/>
      <c r="V56" s="519"/>
      <c r="W56" s="519"/>
      <c r="X56" s="566"/>
      <c r="Y56" s="566"/>
      <c r="Z56" s="566"/>
      <c r="AA56" s="566"/>
      <c r="AB56" s="566"/>
      <c r="AC56" s="566"/>
      <c r="AD56" s="566"/>
      <c r="AE56" s="566"/>
      <c r="AF56" s="566"/>
      <c r="AG56" s="566"/>
      <c r="AH56" s="566"/>
      <c r="AI56" s="566"/>
      <c r="AJ56" s="566"/>
      <c r="AK56" s="566"/>
      <c r="AL56" s="566"/>
      <c r="AM56" s="566"/>
      <c r="AN56" s="376"/>
      <c r="AO56" s="376"/>
      <c r="AP56" s="376"/>
      <c r="AQ56" s="376"/>
      <c r="AR56" s="376"/>
      <c r="AS56" s="376"/>
    </row>
    <row r="57" spans="1:45" ht="15" x14ac:dyDescent="0.25">
      <c r="A57" s="283" t="s">
        <v>223</v>
      </c>
      <c r="B57" s="283"/>
      <c r="C57" s="283"/>
      <c r="D57" s="283"/>
      <c r="E57" s="283"/>
      <c r="F57" s="283" t="s">
        <v>381</v>
      </c>
      <c r="G57" s="283"/>
      <c r="H57" s="297" t="s">
        <v>713</v>
      </c>
      <c r="I57" s="286"/>
      <c r="J57" s="286"/>
      <c r="K57" s="286"/>
      <c r="L57" s="286"/>
      <c r="M57" s="286"/>
      <c r="N57" s="551"/>
      <c r="O57" s="551"/>
      <c r="P57" s="551"/>
      <c r="Q57" s="551"/>
      <c r="R57" s="551"/>
      <c r="S57" s="551"/>
      <c r="T57" s="551"/>
      <c r="U57" s="551"/>
      <c r="V57" s="551"/>
      <c r="W57" s="551"/>
      <c r="X57" s="567"/>
      <c r="Y57" s="567"/>
      <c r="Z57" s="567"/>
      <c r="AA57" s="567"/>
      <c r="AB57" s="567"/>
      <c r="AC57" s="567"/>
      <c r="AD57" s="567"/>
      <c r="AE57" s="567"/>
      <c r="AF57" s="567"/>
      <c r="AG57" s="567"/>
      <c r="AH57" s="567"/>
      <c r="AI57" s="567"/>
      <c r="AJ57" s="567"/>
      <c r="AK57" s="567"/>
      <c r="AL57" s="567"/>
      <c r="AM57" s="567"/>
      <c r="AN57" s="374"/>
      <c r="AO57" s="374"/>
      <c r="AP57" s="374"/>
      <c r="AQ57" s="374"/>
      <c r="AR57" s="374"/>
      <c r="AS57" s="374"/>
    </row>
    <row r="58" spans="1:45" ht="15" x14ac:dyDescent="0.25">
      <c r="A58" s="283" t="s">
        <v>224</v>
      </c>
      <c r="B58" s="283"/>
      <c r="C58" s="283"/>
      <c r="D58" s="283"/>
      <c r="E58" s="283"/>
      <c r="F58" s="143"/>
      <c r="G58" s="283" t="s">
        <v>57</v>
      </c>
      <c r="H58" s="297" t="s">
        <v>714</v>
      </c>
      <c r="I58" s="310"/>
      <c r="J58" s="310"/>
      <c r="K58" s="310"/>
      <c r="L58" s="310"/>
      <c r="M58" s="310"/>
      <c r="N58" s="554">
        <v>0.28736699999999998</v>
      </c>
      <c r="O58" s="554">
        <v>9.9423000000000011E-2</v>
      </c>
      <c r="P58" s="554">
        <v>9.9423000000000011E-2</v>
      </c>
      <c r="Q58" s="554">
        <v>0.14896200000000001</v>
      </c>
      <c r="R58" s="554">
        <v>0.68656799999999985</v>
      </c>
      <c r="S58" s="554">
        <v>0.82848900000000003</v>
      </c>
      <c r="T58" s="554">
        <v>0.92700600000000011</v>
      </c>
      <c r="U58" s="554">
        <v>0.63799500000000009</v>
      </c>
      <c r="V58" s="554">
        <v>0.45141600000000009</v>
      </c>
      <c r="W58" s="554">
        <v>0.4017929999999999</v>
      </c>
      <c r="X58" s="569">
        <v>0.27425100000000002</v>
      </c>
      <c r="Y58" s="569">
        <v>0.17940900000000001</v>
      </c>
      <c r="Z58" s="569">
        <v>7.1163000000000018E-2</v>
      </c>
      <c r="AA58" s="569">
        <v>4.6761000000000011E-2</v>
      </c>
      <c r="AB58" s="569">
        <v>6.2240999999999991E-2</v>
      </c>
      <c r="AC58" s="569">
        <v>3.9243000000000007E-2</v>
      </c>
      <c r="AD58" s="569">
        <v>6.2954999999999997E-2</v>
      </c>
      <c r="AE58" s="569">
        <v>0.22193999999999994</v>
      </c>
      <c r="AF58" s="569">
        <v>0.122517</v>
      </c>
      <c r="AG58" s="569">
        <v>0.24787199999999995</v>
      </c>
      <c r="AH58" s="569">
        <v>0.23518499999999995</v>
      </c>
      <c r="AI58" s="569">
        <v>0.36628499999999997</v>
      </c>
      <c r="AJ58" s="569">
        <v>0.32187300000000002</v>
      </c>
      <c r="AK58" s="569">
        <v>0.47883600000000009</v>
      </c>
      <c r="AL58" s="569">
        <v>0.4851629999999999</v>
      </c>
      <c r="AM58" s="569">
        <v>0.80738399999999999</v>
      </c>
      <c r="AN58" s="379">
        <v>1.0432140000000001</v>
      </c>
      <c r="AO58" s="379">
        <v>1.087914</v>
      </c>
      <c r="AP58" s="379">
        <v>0.8691540000000002</v>
      </c>
      <c r="AQ58" s="379">
        <v>0.76596600000000015</v>
      </c>
      <c r="AR58" s="379">
        <v>0.79696500000000003</v>
      </c>
      <c r="AS58" s="379">
        <v>1.0331309999999998</v>
      </c>
    </row>
    <row r="59" spans="1:45" ht="15" x14ac:dyDescent="0.25">
      <c r="A59" s="283" t="s">
        <v>225</v>
      </c>
      <c r="B59" s="283"/>
      <c r="C59" s="283"/>
      <c r="D59" s="283"/>
      <c r="E59" s="283"/>
      <c r="F59" s="283"/>
      <c r="G59" s="307" t="s">
        <v>90</v>
      </c>
      <c r="H59" s="289" t="s">
        <v>715</v>
      </c>
      <c r="I59" s="286"/>
      <c r="J59" s="286"/>
      <c r="K59" s="286"/>
      <c r="L59" s="286"/>
      <c r="M59" s="286"/>
      <c r="N59" s="551"/>
      <c r="O59" s="551"/>
      <c r="P59" s="551"/>
      <c r="Q59" s="551"/>
      <c r="R59" s="551"/>
      <c r="S59" s="551"/>
      <c r="T59" s="551"/>
      <c r="U59" s="551"/>
      <c r="V59" s="551"/>
      <c r="W59" s="551"/>
      <c r="X59" s="567"/>
      <c r="Y59" s="567"/>
      <c r="Z59" s="567"/>
      <c r="AA59" s="567"/>
      <c r="AB59" s="567"/>
      <c r="AC59" s="567"/>
      <c r="AD59" s="567"/>
      <c r="AE59" s="567"/>
      <c r="AF59" s="567"/>
      <c r="AG59" s="567"/>
      <c r="AH59" s="567"/>
      <c r="AI59" s="567"/>
      <c r="AJ59" s="567"/>
      <c r="AK59" s="567"/>
      <c r="AL59" s="567"/>
      <c r="AM59" s="567"/>
      <c r="AN59" s="374"/>
      <c r="AO59" s="374"/>
      <c r="AP59" s="374"/>
      <c r="AQ59" s="374"/>
      <c r="AR59" s="374"/>
      <c r="AS59" s="374"/>
    </row>
    <row r="60" spans="1:45" ht="15" x14ac:dyDescent="0.25">
      <c r="A60" s="283" t="s">
        <v>226</v>
      </c>
      <c r="B60" s="283"/>
      <c r="C60" s="283"/>
      <c r="D60" s="283"/>
      <c r="E60" s="283"/>
      <c r="F60" s="283"/>
      <c r="G60" s="307" t="s">
        <v>227</v>
      </c>
      <c r="H60" s="289" t="s">
        <v>716</v>
      </c>
      <c r="I60" s="286"/>
      <c r="J60" s="286"/>
      <c r="K60" s="286"/>
      <c r="L60" s="286"/>
      <c r="M60" s="286"/>
      <c r="N60" s="551"/>
      <c r="O60" s="551"/>
      <c r="P60" s="551"/>
      <c r="Q60" s="551"/>
      <c r="R60" s="551"/>
      <c r="S60" s="551"/>
      <c r="T60" s="551"/>
      <c r="U60" s="551"/>
      <c r="V60" s="551"/>
      <c r="W60" s="551"/>
      <c r="X60" s="567"/>
      <c r="Y60" s="567"/>
      <c r="Z60" s="567"/>
      <c r="AA60" s="567"/>
      <c r="AB60" s="567"/>
      <c r="AC60" s="567"/>
      <c r="AD60" s="567"/>
      <c r="AE60" s="567"/>
      <c r="AF60" s="567"/>
      <c r="AG60" s="567"/>
      <c r="AH60" s="567"/>
      <c r="AI60" s="567"/>
      <c r="AJ60" s="567"/>
      <c r="AK60" s="567"/>
      <c r="AL60" s="567"/>
      <c r="AM60" s="567"/>
      <c r="AN60" s="374"/>
      <c r="AO60" s="374"/>
      <c r="AP60" s="374"/>
      <c r="AQ60" s="374"/>
      <c r="AR60" s="374"/>
      <c r="AS60" s="374"/>
    </row>
    <row r="61" spans="1:45" ht="15" x14ac:dyDescent="0.25">
      <c r="A61" s="283" t="s">
        <v>229</v>
      </c>
      <c r="B61" s="283"/>
      <c r="C61" s="283"/>
      <c r="D61" s="283"/>
      <c r="E61" s="283"/>
      <c r="F61" s="283"/>
      <c r="G61" s="284" t="s">
        <v>228</v>
      </c>
      <c r="H61" s="289" t="s">
        <v>717</v>
      </c>
      <c r="I61" s="286"/>
      <c r="J61" s="286"/>
      <c r="K61" s="286"/>
      <c r="L61" s="286"/>
      <c r="M61" s="286"/>
      <c r="N61" s="551"/>
      <c r="O61" s="551"/>
      <c r="P61" s="551"/>
      <c r="Q61" s="551"/>
      <c r="R61" s="551"/>
      <c r="S61" s="551"/>
      <c r="T61" s="551"/>
      <c r="U61" s="551"/>
      <c r="V61" s="551"/>
      <c r="W61" s="551"/>
      <c r="X61" s="567"/>
      <c r="Y61" s="567"/>
      <c r="Z61" s="567"/>
      <c r="AA61" s="567"/>
      <c r="AB61" s="567"/>
      <c r="AC61" s="567"/>
      <c r="AD61" s="567"/>
      <c r="AE61" s="567"/>
      <c r="AF61" s="567"/>
      <c r="AG61" s="567"/>
      <c r="AH61" s="567"/>
      <c r="AI61" s="567"/>
      <c r="AJ61" s="567"/>
      <c r="AK61" s="567"/>
      <c r="AL61" s="567"/>
      <c r="AM61" s="567"/>
      <c r="AN61" s="374"/>
      <c r="AO61" s="374"/>
      <c r="AP61" s="374"/>
      <c r="AQ61" s="374"/>
      <c r="AR61" s="374"/>
      <c r="AS61" s="374"/>
    </row>
    <row r="62" spans="1:45" ht="15" x14ac:dyDescent="0.25">
      <c r="A62" s="283" t="s">
        <v>222</v>
      </c>
      <c r="B62" s="283"/>
      <c r="C62" s="283"/>
      <c r="D62" s="283"/>
      <c r="E62" s="283"/>
      <c r="F62" s="283" t="s">
        <v>287</v>
      </c>
      <c r="G62" s="283"/>
      <c r="H62" s="297" t="s">
        <v>718</v>
      </c>
      <c r="I62" s="304"/>
      <c r="J62" s="304"/>
      <c r="K62" s="304"/>
      <c r="L62" s="304"/>
      <c r="M62" s="304"/>
      <c r="N62" s="550">
        <v>5.1411819999999988</v>
      </c>
      <c r="O62" s="550">
        <v>4.6169380000000011</v>
      </c>
      <c r="P62" s="550">
        <v>6.2988679999999997</v>
      </c>
      <c r="Q62" s="550">
        <v>9.7147720000000017</v>
      </c>
      <c r="R62" s="550">
        <v>6.0495900000000002</v>
      </c>
      <c r="S62" s="550">
        <v>5.030602</v>
      </c>
      <c r="T62" s="550">
        <v>4.8947200000000004</v>
      </c>
      <c r="U62" s="550">
        <v>4.3993059999999993</v>
      </c>
      <c r="V62" s="550">
        <v>4.5866380000000007</v>
      </c>
      <c r="W62" s="550">
        <v>3.6921939999999993</v>
      </c>
      <c r="X62" s="565">
        <v>3.6948259999999995</v>
      </c>
      <c r="Y62" s="565">
        <v>3.767722</v>
      </c>
      <c r="Z62" s="565">
        <v>3.1927199999999996</v>
      </c>
      <c r="AA62" s="565">
        <v>3.3227820000000001</v>
      </c>
      <c r="AB62" s="565">
        <v>3.1382759999999994</v>
      </c>
      <c r="AC62" s="565">
        <v>2.1555439999999999</v>
      </c>
      <c r="AD62" s="565">
        <v>2.6379000000000001</v>
      </c>
      <c r="AE62" s="565">
        <v>2.510246</v>
      </c>
      <c r="AF62" s="565">
        <v>3.0847939999999996</v>
      </c>
      <c r="AG62" s="565">
        <v>3.5752539999999997</v>
      </c>
      <c r="AH62" s="565">
        <v>2.8647000000000005</v>
      </c>
      <c r="AI62" s="565">
        <v>3.6167619999999987</v>
      </c>
      <c r="AJ62" s="565">
        <v>3.1657979999999988</v>
      </c>
      <c r="AK62" s="565">
        <v>3.6345640000000006</v>
      </c>
      <c r="AL62" s="565">
        <v>3.2729880000000002</v>
      </c>
      <c r="AM62" s="565">
        <v>3.1018779999999997</v>
      </c>
      <c r="AN62" s="377">
        <v>3.0439539999999998</v>
      </c>
      <c r="AO62" s="377">
        <v>3.0807519999999999</v>
      </c>
      <c r="AP62" s="377">
        <v>2.9193960000000008</v>
      </c>
      <c r="AQ62" s="377">
        <v>2.9518899999999997</v>
      </c>
      <c r="AR62" s="377">
        <v>2.7341499999999996</v>
      </c>
      <c r="AS62" s="377">
        <v>2.6471159999999991</v>
      </c>
    </row>
    <row r="63" spans="1:45" ht="15" x14ac:dyDescent="0.25">
      <c r="A63" s="283" t="s">
        <v>230</v>
      </c>
      <c r="B63" s="283"/>
      <c r="C63" s="283"/>
      <c r="D63" s="283"/>
      <c r="E63" s="283"/>
      <c r="F63" s="284" t="s">
        <v>288</v>
      </c>
      <c r="G63" s="283"/>
      <c r="H63" s="297" t="s">
        <v>719</v>
      </c>
      <c r="I63" s="304"/>
      <c r="J63" s="304"/>
      <c r="K63" s="304"/>
      <c r="L63" s="304"/>
      <c r="M63" s="304"/>
      <c r="N63" s="550">
        <v>0</v>
      </c>
      <c r="O63" s="550">
        <v>0</v>
      </c>
      <c r="P63" s="550">
        <v>0</v>
      </c>
      <c r="Q63" s="550">
        <v>0</v>
      </c>
      <c r="R63" s="550">
        <v>4.2068000000000001E-2</v>
      </c>
      <c r="S63" s="550">
        <v>0.26928600000000008</v>
      </c>
      <c r="T63" s="550">
        <v>1.1507020000000001</v>
      </c>
      <c r="U63" s="550">
        <v>1.3420819999999998</v>
      </c>
      <c r="V63" s="550">
        <v>2.1609039999999995</v>
      </c>
      <c r="W63" s="550">
        <v>2.6870479999999994</v>
      </c>
      <c r="X63" s="565">
        <v>0.67765000000000009</v>
      </c>
      <c r="Y63" s="565">
        <v>0.26322199999999996</v>
      </c>
      <c r="Z63" s="565">
        <v>6.6764000000000004E-2</v>
      </c>
      <c r="AA63" s="565">
        <v>3.8361999999999993E-2</v>
      </c>
      <c r="AB63" s="565">
        <v>1.6469999999999999E-2</v>
      </c>
      <c r="AC63" s="565">
        <v>6.291999999999999E-3</v>
      </c>
      <c r="AD63" s="565">
        <v>2.6819999999999999E-3</v>
      </c>
      <c r="AE63" s="565">
        <v>1.4139999999999999E-3</v>
      </c>
      <c r="AF63" s="565">
        <v>2.5199999999999995E-4</v>
      </c>
      <c r="AG63" s="565">
        <v>3.8399999999999996E-4</v>
      </c>
      <c r="AH63" s="565">
        <v>7.8399999999999997E-4</v>
      </c>
      <c r="AI63" s="565">
        <v>3.0800000000000001E-4</v>
      </c>
      <c r="AJ63" s="565">
        <v>5.4600000000000004E-4</v>
      </c>
      <c r="AK63" s="565">
        <v>3.88E-4</v>
      </c>
      <c r="AL63" s="565">
        <v>7.4399999999999998E-4</v>
      </c>
      <c r="AM63" s="565">
        <v>7.6999999999999996E-4</v>
      </c>
      <c r="AN63" s="377">
        <v>2.4199999999999997E-4</v>
      </c>
      <c r="AO63" s="377">
        <v>1.94E-4</v>
      </c>
      <c r="AP63" s="377">
        <v>8.6000000000000003E-5</v>
      </c>
      <c r="AQ63" s="377">
        <v>3.2600000000000001E-4</v>
      </c>
      <c r="AR63" s="377">
        <v>7.0199999999999993E-4</v>
      </c>
      <c r="AS63" s="377">
        <v>4.5820000000000001E-3</v>
      </c>
    </row>
    <row r="64" spans="1:45" ht="15" x14ac:dyDescent="0.25">
      <c r="A64" s="283" t="s">
        <v>221</v>
      </c>
      <c r="B64" s="283"/>
      <c r="C64" s="283"/>
      <c r="D64" s="283"/>
      <c r="E64" s="283"/>
      <c r="F64" s="283" t="s">
        <v>378</v>
      </c>
      <c r="G64" s="283"/>
      <c r="H64" s="297" t="s">
        <v>720</v>
      </c>
      <c r="I64" s="304"/>
      <c r="J64" s="304"/>
      <c r="K64" s="304"/>
      <c r="L64" s="304"/>
      <c r="M64" s="304"/>
      <c r="N64" s="550">
        <v>2.0926799999999997</v>
      </c>
      <c r="O64" s="550">
        <v>0.54095999999999989</v>
      </c>
      <c r="P64" s="550">
        <v>1.9555199999999997</v>
      </c>
      <c r="Q64" s="550">
        <v>0.11964000000000001</v>
      </c>
      <c r="R64" s="550">
        <v>0.50424000000000002</v>
      </c>
      <c r="S64" s="550">
        <v>0.31392000000000003</v>
      </c>
      <c r="T64" s="550">
        <v>0.61643999999999999</v>
      </c>
      <c r="U64" s="550">
        <v>0.45600000000000007</v>
      </c>
      <c r="V64" s="550">
        <v>0.65988000000000002</v>
      </c>
      <c r="W64" s="550">
        <v>0.54420000000000002</v>
      </c>
      <c r="X64" s="565">
        <v>0.36636000000000007</v>
      </c>
      <c r="Y64" s="565">
        <v>0.29724</v>
      </c>
      <c r="Z64" s="565">
        <v>7.1879999999999999E-2</v>
      </c>
      <c r="AA64" s="565">
        <v>3.2639999999999995E-2</v>
      </c>
      <c r="AB64" s="565">
        <v>1.7760000000000001E-2</v>
      </c>
      <c r="AC64" s="565">
        <v>0.13476000000000002</v>
      </c>
      <c r="AD64" s="565">
        <v>7.5600000000000001E-2</v>
      </c>
      <c r="AE64" s="565">
        <v>4.1279999999999997E-2</v>
      </c>
      <c r="AF64" s="565">
        <v>3.0120000000000001E-2</v>
      </c>
      <c r="AG64" s="565">
        <v>0.14964</v>
      </c>
      <c r="AH64" s="565">
        <v>9.1920000000000002E-2</v>
      </c>
      <c r="AI64" s="565">
        <v>8.388000000000001E-2</v>
      </c>
      <c r="AJ64" s="565">
        <v>5.772E-2</v>
      </c>
      <c r="AK64" s="565">
        <v>5.9760000000000008E-2</v>
      </c>
      <c r="AL64" s="565">
        <v>9.6600000000000005E-2</v>
      </c>
      <c r="AM64" s="565">
        <v>0.15803999999999999</v>
      </c>
      <c r="AN64" s="377">
        <v>0.11988</v>
      </c>
      <c r="AO64" s="377">
        <v>0.20304</v>
      </c>
      <c r="AP64" s="377">
        <v>0.17772000000000002</v>
      </c>
      <c r="AQ64" s="377">
        <v>0.18851999999999999</v>
      </c>
      <c r="AR64" s="377">
        <v>0.17400000000000002</v>
      </c>
      <c r="AS64" s="377">
        <v>0.18839999999999996</v>
      </c>
    </row>
    <row r="65" spans="1:45" ht="60" x14ac:dyDescent="0.25">
      <c r="A65" s="283" t="s">
        <v>231</v>
      </c>
      <c r="B65" s="283"/>
      <c r="C65" s="283"/>
      <c r="D65" s="283"/>
      <c r="E65" s="283"/>
      <c r="F65" s="365" t="s">
        <v>390</v>
      </c>
      <c r="G65" s="143"/>
      <c r="H65" s="289" t="s">
        <v>721</v>
      </c>
      <c r="I65" s="324"/>
      <c r="J65" s="324"/>
      <c r="K65" s="324"/>
      <c r="L65" s="324"/>
      <c r="M65" s="324"/>
      <c r="N65" s="559"/>
      <c r="O65" s="559"/>
      <c r="P65" s="559"/>
      <c r="Q65" s="559"/>
      <c r="R65" s="559"/>
      <c r="S65" s="559"/>
      <c r="T65" s="559"/>
      <c r="U65" s="559"/>
      <c r="V65" s="559"/>
      <c r="W65" s="559"/>
      <c r="X65" s="573"/>
      <c r="Y65" s="573"/>
      <c r="Z65" s="573"/>
      <c r="AA65" s="573"/>
      <c r="AB65" s="573"/>
      <c r="AC65" s="573"/>
      <c r="AD65" s="573"/>
      <c r="AE65" s="573"/>
      <c r="AF65" s="573"/>
      <c r="AG65" s="573"/>
      <c r="AH65" s="573"/>
      <c r="AI65" s="573"/>
      <c r="AJ65" s="573"/>
      <c r="AK65" s="573"/>
      <c r="AL65" s="573"/>
      <c r="AM65" s="573"/>
      <c r="AN65" s="386"/>
      <c r="AO65" s="386"/>
      <c r="AP65" s="386"/>
      <c r="AQ65" s="386"/>
      <c r="AR65" s="386"/>
      <c r="AS65" s="386"/>
    </row>
    <row r="66" spans="1:45" ht="15" x14ac:dyDescent="0.25">
      <c r="A66" s="283" t="s">
        <v>232</v>
      </c>
      <c r="B66" s="283"/>
      <c r="C66" s="283"/>
      <c r="D66" s="283"/>
      <c r="E66" s="283"/>
      <c r="F66" s="283" t="s">
        <v>379</v>
      </c>
      <c r="G66" s="283"/>
      <c r="H66" s="297" t="s">
        <v>722</v>
      </c>
      <c r="I66" s="286"/>
      <c r="J66" s="286"/>
      <c r="K66" s="286"/>
      <c r="L66" s="286"/>
      <c r="M66" s="286"/>
      <c r="N66" s="551"/>
      <c r="O66" s="551"/>
      <c r="P66" s="551"/>
      <c r="Q66" s="551"/>
      <c r="R66" s="551"/>
      <c r="S66" s="551"/>
      <c r="T66" s="551"/>
      <c r="U66" s="551"/>
      <c r="V66" s="551"/>
      <c r="W66" s="551"/>
      <c r="X66" s="567"/>
      <c r="Y66" s="567"/>
      <c r="Z66" s="567"/>
      <c r="AA66" s="567"/>
      <c r="AB66" s="567"/>
      <c r="AC66" s="567"/>
      <c r="AD66" s="567"/>
      <c r="AE66" s="567"/>
      <c r="AF66" s="567"/>
      <c r="AG66" s="567"/>
      <c r="AH66" s="567"/>
      <c r="AI66" s="567"/>
      <c r="AJ66" s="567"/>
      <c r="AK66" s="567"/>
      <c r="AL66" s="567"/>
      <c r="AM66" s="567"/>
      <c r="AN66" s="374"/>
      <c r="AO66" s="374"/>
      <c r="AP66" s="374"/>
      <c r="AQ66" s="374"/>
      <c r="AR66" s="374"/>
      <c r="AS66" s="374"/>
    </row>
    <row r="67" spans="1:45" ht="15" x14ac:dyDescent="0.25">
      <c r="A67" s="283" t="s">
        <v>255</v>
      </c>
      <c r="B67" s="283"/>
      <c r="C67" s="283"/>
      <c r="D67" s="283"/>
      <c r="E67" s="293" t="s">
        <v>380</v>
      </c>
      <c r="F67" s="143"/>
      <c r="G67" s="284"/>
      <c r="H67" s="297" t="s">
        <v>723</v>
      </c>
      <c r="I67" s="286"/>
      <c r="J67" s="286"/>
      <c r="K67" s="286"/>
      <c r="L67" s="286"/>
      <c r="M67" s="286"/>
      <c r="N67" s="551"/>
      <c r="O67" s="551"/>
      <c r="P67" s="551"/>
      <c r="Q67" s="551"/>
      <c r="R67" s="551"/>
      <c r="S67" s="551"/>
      <c r="T67" s="551"/>
      <c r="U67" s="551"/>
      <c r="V67" s="551"/>
      <c r="W67" s="551"/>
      <c r="X67" s="567"/>
      <c r="Y67" s="567"/>
      <c r="Z67" s="567"/>
      <c r="AA67" s="567"/>
      <c r="AB67" s="567"/>
      <c r="AC67" s="567"/>
      <c r="AD67" s="567"/>
      <c r="AE67" s="567"/>
      <c r="AF67" s="567"/>
      <c r="AG67" s="567"/>
      <c r="AH67" s="567"/>
      <c r="AI67" s="567"/>
      <c r="AJ67" s="567"/>
      <c r="AK67" s="567"/>
      <c r="AL67" s="567"/>
      <c r="AM67" s="567"/>
      <c r="AN67" s="374"/>
      <c r="AO67" s="374"/>
      <c r="AP67" s="374"/>
      <c r="AQ67" s="374"/>
      <c r="AR67" s="374"/>
      <c r="AS67" s="374"/>
    </row>
    <row r="68" spans="1:45" ht="15" x14ac:dyDescent="0.25">
      <c r="A68" s="283" t="s">
        <v>256</v>
      </c>
      <c r="B68" s="283"/>
      <c r="C68" s="283"/>
      <c r="D68" s="283"/>
      <c r="E68" s="283"/>
      <c r="F68" s="283" t="s">
        <v>253</v>
      </c>
      <c r="G68" s="143"/>
      <c r="H68" s="305" t="s">
        <v>724</v>
      </c>
      <c r="I68" s="286"/>
      <c r="J68" s="286"/>
      <c r="K68" s="286"/>
      <c r="L68" s="286"/>
      <c r="M68" s="286"/>
      <c r="N68" s="551"/>
      <c r="O68" s="551"/>
      <c r="P68" s="551"/>
      <c r="Q68" s="551"/>
      <c r="R68" s="551"/>
      <c r="S68" s="551"/>
      <c r="T68" s="551"/>
      <c r="U68" s="551"/>
      <c r="V68" s="551"/>
      <c r="W68" s="551"/>
      <c r="X68" s="567"/>
      <c r="Y68" s="567"/>
      <c r="Z68" s="567"/>
      <c r="AA68" s="567"/>
      <c r="AB68" s="567"/>
      <c r="AC68" s="567"/>
      <c r="AD68" s="567"/>
      <c r="AE68" s="567"/>
      <c r="AF68" s="567"/>
      <c r="AG68" s="567"/>
      <c r="AH68" s="567"/>
      <c r="AI68" s="567"/>
      <c r="AJ68" s="567"/>
      <c r="AK68" s="567"/>
      <c r="AL68" s="567"/>
      <c r="AM68" s="567"/>
      <c r="AN68" s="374"/>
      <c r="AO68" s="374"/>
      <c r="AP68" s="374"/>
      <c r="AQ68" s="374"/>
      <c r="AR68" s="374"/>
      <c r="AS68" s="374"/>
    </row>
    <row r="69" spans="1:45" ht="15" x14ac:dyDescent="0.25">
      <c r="A69" s="283" t="s">
        <v>257</v>
      </c>
      <c r="B69" s="283"/>
      <c r="C69" s="283"/>
      <c r="D69" s="283"/>
      <c r="E69" s="283"/>
      <c r="F69" s="283" t="s">
        <v>254</v>
      </c>
      <c r="G69" s="143"/>
      <c r="H69" s="305" t="s">
        <v>725</v>
      </c>
      <c r="I69" s="304"/>
      <c r="J69" s="304"/>
      <c r="K69" s="304"/>
      <c r="L69" s="304"/>
      <c r="M69" s="304"/>
      <c r="N69" s="550">
        <v>0</v>
      </c>
      <c r="O69" s="550">
        <v>0</v>
      </c>
      <c r="P69" s="550">
        <v>0</v>
      </c>
      <c r="Q69" s="550">
        <v>0</v>
      </c>
      <c r="R69" s="550">
        <v>0</v>
      </c>
      <c r="S69" s="550">
        <v>0</v>
      </c>
      <c r="T69" s="550">
        <v>0</v>
      </c>
      <c r="U69" s="550">
        <v>0</v>
      </c>
      <c r="V69" s="550">
        <v>0</v>
      </c>
      <c r="W69" s="550">
        <v>0</v>
      </c>
      <c r="X69" s="565">
        <v>0</v>
      </c>
      <c r="Y69" s="565">
        <v>0</v>
      </c>
      <c r="Z69" s="565">
        <v>0</v>
      </c>
      <c r="AA69" s="565">
        <v>0</v>
      </c>
      <c r="AB69" s="565">
        <v>0</v>
      </c>
      <c r="AC69" s="565">
        <v>0</v>
      </c>
      <c r="AD69" s="565">
        <v>0</v>
      </c>
      <c r="AE69" s="565">
        <v>0</v>
      </c>
      <c r="AF69" s="565">
        <v>0</v>
      </c>
      <c r="AG69" s="565">
        <v>0</v>
      </c>
      <c r="AH69" s="565">
        <v>0</v>
      </c>
      <c r="AI69" s="565">
        <v>0</v>
      </c>
      <c r="AJ69" s="565">
        <v>0</v>
      </c>
      <c r="AK69" s="565">
        <v>0</v>
      </c>
      <c r="AL69" s="565">
        <v>0</v>
      </c>
      <c r="AM69" s="565">
        <v>0</v>
      </c>
      <c r="AN69" s="377">
        <v>0</v>
      </c>
      <c r="AO69" s="377">
        <v>0</v>
      </c>
      <c r="AP69" s="377">
        <v>0</v>
      </c>
      <c r="AQ69" s="377">
        <v>0</v>
      </c>
      <c r="AR69" s="377">
        <v>0</v>
      </c>
      <c r="AS69" s="377">
        <v>0</v>
      </c>
    </row>
    <row r="70" spans="1:45" ht="15" x14ac:dyDescent="0.25">
      <c r="A70" s="283" t="s">
        <v>258</v>
      </c>
      <c r="B70" s="283"/>
      <c r="C70" s="283"/>
      <c r="D70" s="283"/>
      <c r="E70" s="283"/>
      <c r="F70" s="283" t="s">
        <v>382</v>
      </c>
      <c r="G70" s="143"/>
      <c r="H70" s="305" t="s">
        <v>726</v>
      </c>
      <c r="I70" s="304"/>
      <c r="J70" s="304"/>
      <c r="K70" s="304"/>
      <c r="L70" s="304"/>
      <c r="M70" s="304"/>
      <c r="N70" s="550">
        <v>5.0347200000000001</v>
      </c>
      <c r="O70" s="550">
        <v>4.7124600000000001</v>
      </c>
      <c r="P70" s="550">
        <v>4.5280199999999997</v>
      </c>
      <c r="Q70" s="550">
        <v>1.91466</v>
      </c>
      <c r="R70" s="550">
        <v>2.4595199999999999</v>
      </c>
      <c r="S70" s="550">
        <v>1.8651599999999999</v>
      </c>
      <c r="T70" s="550">
        <v>4.6353599999999995</v>
      </c>
      <c r="U70" s="550">
        <v>6.7295400000000001</v>
      </c>
      <c r="V70" s="550">
        <v>5.9189999999999996</v>
      </c>
      <c r="W70" s="550">
        <v>6.5987999999999998</v>
      </c>
      <c r="X70" s="565">
        <v>5.4993599999999994</v>
      </c>
      <c r="Y70" s="565">
        <v>5.4886200000000001</v>
      </c>
      <c r="Z70" s="565">
        <v>5.1817799999999998</v>
      </c>
      <c r="AA70" s="565">
        <v>5.6794200000000004</v>
      </c>
      <c r="AB70" s="565">
        <v>5.3473799999999994</v>
      </c>
      <c r="AC70" s="565">
        <v>5.16432</v>
      </c>
      <c r="AD70" s="565">
        <v>3.7517399999999999</v>
      </c>
      <c r="AE70" s="565">
        <v>3.9142799999999998</v>
      </c>
      <c r="AF70" s="565">
        <v>3.1583399999999999</v>
      </c>
      <c r="AG70" s="565">
        <v>3.5189399999999997</v>
      </c>
      <c r="AH70" s="565">
        <v>3.7930199999999998</v>
      </c>
      <c r="AI70" s="565">
        <v>4.0270800000000007</v>
      </c>
      <c r="AJ70" s="565">
        <v>4.1797200000000005</v>
      </c>
      <c r="AK70" s="565">
        <v>3.8111999999999999</v>
      </c>
      <c r="AL70" s="565">
        <v>4.4558999999999997</v>
      </c>
      <c r="AM70" s="565">
        <v>3.79956</v>
      </c>
      <c r="AN70" s="377">
        <v>3.6488399999999999</v>
      </c>
      <c r="AO70" s="377">
        <v>3.7789199999999998</v>
      </c>
      <c r="AP70" s="377">
        <v>3.90726</v>
      </c>
      <c r="AQ70" s="377">
        <v>3.96882</v>
      </c>
      <c r="AR70" s="377">
        <v>3.69408</v>
      </c>
      <c r="AS70" s="377">
        <v>3.4748400000000004</v>
      </c>
    </row>
    <row r="71" spans="1:45" ht="15" x14ac:dyDescent="0.25">
      <c r="A71" s="283" t="s">
        <v>259</v>
      </c>
      <c r="B71" s="283"/>
      <c r="C71" s="283"/>
      <c r="D71" s="283"/>
      <c r="E71" s="283"/>
      <c r="F71" s="283" t="s">
        <v>64</v>
      </c>
      <c r="G71" s="143"/>
      <c r="H71" s="305" t="s">
        <v>727</v>
      </c>
      <c r="I71" s="286"/>
      <c r="J71" s="286"/>
      <c r="K71" s="286"/>
      <c r="L71" s="286"/>
      <c r="M71" s="286"/>
      <c r="N71" s="551"/>
      <c r="O71" s="551"/>
      <c r="P71" s="551"/>
      <c r="Q71" s="551"/>
      <c r="R71" s="551"/>
      <c r="S71" s="551"/>
      <c r="T71" s="551"/>
      <c r="U71" s="551"/>
      <c r="V71" s="551"/>
      <c r="W71" s="551"/>
      <c r="X71" s="567"/>
      <c r="Y71" s="567"/>
      <c r="Z71" s="567"/>
      <c r="AA71" s="567"/>
      <c r="AB71" s="567"/>
      <c r="AC71" s="567"/>
      <c r="AD71" s="567"/>
      <c r="AE71" s="567"/>
      <c r="AF71" s="567"/>
      <c r="AG71" s="567"/>
      <c r="AH71" s="567"/>
      <c r="AI71" s="567"/>
      <c r="AJ71" s="567"/>
      <c r="AK71" s="567"/>
      <c r="AL71" s="567"/>
      <c r="AM71" s="567"/>
      <c r="AN71" s="374"/>
      <c r="AO71" s="374"/>
      <c r="AP71" s="374"/>
      <c r="AQ71" s="374"/>
      <c r="AR71" s="374"/>
      <c r="AS71" s="374"/>
    </row>
    <row r="72" spans="1:45" ht="15" x14ac:dyDescent="0.25">
      <c r="A72" s="283" t="s">
        <v>261</v>
      </c>
      <c r="B72" s="283"/>
      <c r="C72" s="283"/>
      <c r="D72" s="283"/>
      <c r="E72" s="283" t="s">
        <v>66</v>
      </c>
      <c r="F72" s="143"/>
      <c r="G72" s="143"/>
      <c r="H72" s="305" t="s">
        <v>728</v>
      </c>
      <c r="I72" s="304"/>
      <c r="J72" s="304"/>
      <c r="K72" s="304"/>
      <c r="L72" s="304"/>
      <c r="M72" s="304"/>
      <c r="N72" s="550">
        <v>0</v>
      </c>
      <c r="O72" s="550">
        <v>0</v>
      </c>
      <c r="P72" s="550">
        <v>0</v>
      </c>
      <c r="Q72" s="550">
        <v>0</v>
      </c>
      <c r="R72" s="550">
        <v>0</v>
      </c>
      <c r="S72" s="550">
        <v>0</v>
      </c>
      <c r="T72" s="550">
        <v>0</v>
      </c>
      <c r="U72" s="550">
        <v>0</v>
      </c>
      <c r="V72" s="550">
        <v>0</v>
      </c>
      <c r="W72" s="550">
        <v>0</v>
      </c>
      <c r="X72" s="565">
        <v>0</v>
      </c>
      <c r="Y72" s="565">
        <v>0</v>
      </c>
      <c r="Z72" s="565">
        <v>0</v>
      </c>
      <c r="AA72" s="565">
        <v>0</v>
      </c>
      <c r="AB72" s="565">
        <v>0</v>
      </c>
      <c r="AC72" s="565">
        <v>0</v>
      </c>
      <c r="AD72" s="565">
        <v>0</v>
      </c>
      <c r="AE72" s="565">
        <v>0</v>
      </c>
      <c r="AF72" s="565">
        <v>0</v>
      </c>
      <c r="AG72" s="565">
        <v>0</v>
      </c>
      <c r="AH72" s="565">
        <v>0</v>
      </c>
      <c r="AI72" s="565">
        <v>0</v>
      </c>
      <c r="AJ72" s="565">
        <v>0</v>
      </c>
      <c r="AK72" s="565">
        <v>0</v>
      </c>
      <c r="AL72" s="565">
        <v>0</v>
      </c>
      <c r="AM72" s="565">
        <v>0</v>
      </c>
      <c r="AN72" s="377">
        <v>0</v>
      </c>
      <c r="AO72" s="377">
        <v>0</v>
      </c>
      <c r="AP72" s="377">
        <v>0</v>
      </c>
      <c r="AQ72" s="377">
        <v>0</v>
      </c>
      <c r="AR72" s="377">
        <v>0</v>
      </c>
      <c r="AS72" s="377">
        <v>0</v>
      </c>
    </row>
    <row r="73" spans="1:45" ht="15" x14ac:dyDescent="0.25">
      <c r="A73" s="283" t="s">
        <v>263</v>
      </c>
      <c r="B73" s="283"/>
      <c r="C73" s="283"/>
      <c r="D73" s="283"/>
      <c r="E73" s="283" t="s">
        <v>383</v>
      </c>
      <c r="F73" s="143"/>
      <c r="G73" s="143"/>
      <c r="H73" s="289" t="s">
        <v>729</v>
      </c>
      <c r="I73" s="310"/>
      <c r="J73" s="310"/>
      <c r="K73" s="310"/>
      <c r="L73" s="310"/>
      <c r="M73" s="310"/>
      <c r="N73" s="554">
        <v>0</v>
      </c>
      <c r="O73" s="554">
        <v>0</v>
      </c>
      <c r="P73" s="554">
        <v>0</v>
      </c>
      <c r="Q73" s="554">
        <v>0</v>
      </c>
      <c r="R73" s="554">
        <v>0</v>
      </c>
      <c r="S73" s="554">
        <v>0</v>
      </c>
      <c r="T73" s="554">
        <v>0</v>
      </c>
      <c r="U73" s="554">
        <v>0</v>
      </c>
      <c r="V73" s="554">
        <v>0</v>
      </c>
      <c r="W73" s="554">
        <v>0</v>
      </c>
      <c r="X73" s="569">
        <v>0</v>
      </c>
      <c r="Y73" s="569">
        <v>0</v>
      </c>
      <c r="Z73" s="569">
        <v>0</v>
      </c>
      <c r="AA73" s="569">
        <v>0</v>
      </c>
      <c r="AB73" s="569">
        <v>0</v>
      </c>
      <c r="AC73" s="569">
        <v>0</v>
      </c>
      <c r="AD73" s="569">
        <v>0</v>
      </c>
      <c r="AE73" s="569">
        <v>0</v>
      </c>
      <c r="AF73" s="569">
        <v>0</v>
      </c>
      <c r="AG73" s="569">
        <v>0</v>
      </c>
      <c r="AH73" s="569">
        <v>0</v>
      </c>
      <c r="AI73" s="569">
        <v>0</v>
      </c>
      <c r="AJ73" s="569">
        <v>0</v>
      </c>
      <c r="AK73" s="569">
        <v>0</v>
      </c>
      <c r="AL73" s="569">
        <v>0</v>
      </c>
      <c r="AM73" s="569">
        <v>0</v>
      </c>
      <c r="AN73" s="379">
        <v>0</v>
      </c>
      <c r="AO73" s="379">
        <v>0</v>
      </c>
      <c r="AP73" s="379">
        <v>0</v>
      </c>
      <c r="AQ73" s="379">
        <v>0</v>
      </c>
      <c r="AR73" s="379">
        <v>0</v>
      </c>
      <c r="AS73" s="379">
        <v>0</v>
      </c>
    </row>
    <row r="74" spans="1:45" ht="15" x14ac:dyDescent="0.25">
      <c r="A74" s="283" t="s">
        <v>260</v>
      </c>
      <c r="B74" s="283"/>
      <c r="C74" s="283"/>
      <c r="D74" s="283"/>
      <c r="E74" s="283" t="s">
        <v>65</v>
      </c>
      <c r="F74" s="143"/>
      <c r="G74" s="284"/>
      <c r="H74" s="305" t="s">
        <v>730</v>
      </c>
      <c r="I74" s="304"/>
      <c r="J74" s="304"/>
      <c r="K74" s="304"/>
      <c r="L74" s="304"/>
      <c r="M74" s="304"/>
      <c r="N74" s="550">
        <v>0</v>
      </c>
      <c r="O74" s="550">
        <v>0</v>
      </c>
      <c r="P74" s="550">
        <v>0</v>
      </c>
      <c r="Q74" s="550">
        <v>0</v>
      </c>
      <c r="R74" s="550">
        <v>0</v>
      </c>
      <c r="S74" s="550">
        <v>0</v>
      </c>
      <c r="T74" s="550">
        <v>0</v>
      </c>
      <c r="U74" s="550">
        <v>0</v>
      </c>
      <c r="V74" s="550">
        <v>0</v>
      </c>
      <c r="W74" s="550">
        <v>0</v>
      </c>
      <c r="X74" s="565">
        <v>0</v>
      </c>
      <c r="Y74" s="565">
        <v>0</v>
      </c>
      <c r="Z74" s="565">
        <v>0</v>
      </c>
      <c r="AA74" s="565">
        <v>0</v>
      </c>
      <c r="AB74" s="565">
        <v>0</v>
      </c>
      <c r="AC74" s="565">
        <v>0</v>
      </c>
      <c r="AD74" s="565">
        <v>0</v>
      </c>
      <c r="AE74" s="565">
        <v>0</v>
      </c>
      <c r="AF74" s="565">
        <v>0</v>
      </c>
      <c r="AG74" s="565">
        <v>0</v>
      </c>
      <c r="AH74" s="565">
        <v>0</v>
      </c>
      <c r="AI74" s="565">
        <v>0</v>
      </c>
      <c r="AJ74" s="565">
        <v>0</v>
      </c>
      <c r="AK74" s="565">
        <v>0</v>
      </c>
      <c r="AL74" s="565">
        <v>0</v>
      </c>
      <c r="AM74" s="565">
        <v>0</v>
      </c>
      <c r="AN74" s="377">
        <v>0</v>
      </c>
      <c r="AO74" s="377">
        <v>0</v>
      </c>
      <c r="AP74" s="377">
        <v>0</v>
      </c>
      <c r="AQ74" s="377">
        <v>0</v>
      </c>
      <c r="AR74" s="377">
        <v>0</v>
      </c>
      <c r="AS74" s="377">
        <v>0</v>
      </c>
    </row>
    <row r="75" spans="1:45" ht="15" x14ac:dyDescent="0.25">
      <c r="A75" s="283" t="s">
        <v>262</v>
      </c>
      <c r="B75" s="283"/>
      <c r="C75" s="283"/>
      <c r="D75" s="283"/>
      <c r="E75" s="283"/>
      <c r="F75" s="283" t="s">
        <v>67</v>
      </c>
      <c r="G75" s="143"/>
      <c r="H75" s="305" t="s">
        <v>731</v>
      </c>
      <c r="I75" s="286"/>
      <c r="J75" s="286"/>
      <c r="K75" s="286"/>
      <c r="L75" s="286"/>
      <c r="M75" s="286"/>
      <c r="N75" s="551"/>
      <c r="O75" s="551"/>
      <c r="P75" s="551"/>
      <c r="Q75" s="551"/>
      <c r="R75" s="551"/>
      <c r="S75" s="551"/>
      <c r="T75" s="551"/>
      <c r="U75" s="551"/>
      <c r="V75" s="551"/>
      <c r="W75" s="551"/>
      <c r="X75" s="567"/>
      <c r="Y75" s="567"/>
      <c r="Z75" s="567"/>
      <c r="AA75" s="567"/>
      <c r="AB75" s="567"/>
      <c r="AC75" s="567"/>
      <c r="AD75" s="567"/>
      <c r="AE75" s="567"/>
      <c r="AF75" s="567"/>
      <c r="AG75" s="567"/>
      <c r="AH75" s="567"/>
      <c r="AI75" s="567"/>
      <c r="AJ75" s="567"/>
      <c r="AK75" s="567"/>
      <c r="AL75" s="567"/>
      <c r="AM75" s="567"/>
      <c r="AN75" s="374"/>
      <c r="AO75" s="374"/>
      <c r="AP75" s="374"/>
      <c r="AQ75" s="374"/>
      <c r="AR75" s="374"/>
      <c r="AS75" s="374"/>
    </row>
    <row r="76" spans="1:45" ht="15" x14ac:dyDescent="0.25">
      <c r="A76" s="283" t="s">
        <v>384</v>
      </c>
      <c r="B76" s="283"/>
      <c r="C76" s="283"/>
      <c r="D76" s="283"/>
      <c r="E76" s="283"/>
      <c r="F76" s="283" t="s">
        <v>385</v>
      </c>
      <c r="G76" s="143"/>
      <c r="H76" s="297" t="s">
        <v>732</v>
      </c>
      <c r="I76" s="286"/>
      <c r="J76" s="286"/>
      <c r="K76" s="286"/>
      <c r="L76" s="286"/>
      <c r="M76" s="286"/>
      <c r="N76" s="551"/>
      <c r="O76" s="551"/>
      <c r="P76" s="551"/>
      <c r="Q76" s="551"/>
      <c r="R76" s="551"/>
      <c r="S76" s="551"/>
      <c r="T76" s="551"/>
      <c r="U76" s="551"/>
      <c r="V76" s="551"/>
      <c r="W76" s="551"/>
      <c r="X76" s="567"/>
      <c r="Y76" s="567"/>
      <c r="Z76" s="567"/>
      <c r="AA76" s="567"/>
      <c r="AB76" s="567"/>
      <c r="AC76" s="567"/>
      <c r="AD76" s="567"/>
      <c r="AE76" s="567"/>
      <c r="AF76" s="567"/>
      <c r="AG76" s="567"/>
      <c r="AH76" s="567"/>
      <c r="AI76" s="567"/>
      <c r="AJ76" s="567"/>
      <c r="AK76" s="567"/>
      <c r="AL76" s="567"/>
      <c r="AM76" s="567"/>
      <c r="AN76" s="374"/>
      <c r="AO76" s="374"/>
      <c r="AP76" s="374"/>
      <c r="AQ76" s="374"/>
      <c r="AR76" s="374"/>
      <c r="AS76" s="374"/>
    </row>
    <row r="77" spans="1:45" ht="30" x14ac:dyDescent="0.25">
      <c r="A77" s="283" t="s">
        <v>264</v>
      </c>
      <c r="B77" s="283"/>
      <c r="C77" s="283"/>
      <c r="D77" s="283"/>
      <c r="E77" s="283"/>
      <c r="F77" s="283" t="s">
        <v>265</v>
      </c>
      <c r="G77" s="283"/>
      <c r="H77" s="297" t="s">
        <v>733</v>
      </c>
      <c r="I77" s="325"/>
      <c r="J77" s="325"/>
      <c r="K77" s="325"/>
      <c r="L77" s="325"/>
      <c r="M77" s="325"/>
      <c r="N77" s="560"/>
      <c r="O77" s="560"/>
      <c r="P77" s="560"/>
      <c r="Q77" s="560"/>
      <c r="R77" s="560"/>
      <c r="S77" s="560"/>
      <c r="T77" s="560"/>
      <c r="U77" s="560"/>
      <c r="V77" s="560"/>
      <c r="W77" s="560"/>
      <c r="X77" s="568"/>
      <c r="Y77" s="568"/>
      <c r="Z77" s="568"/>
      <c r="AA77" s="568"/>
      <c r="AB77" s="568"/>
      <c r="AC77" s="568"/>
      <c r="AD77" s="568"/>
      <c r="AE77" s="568"/>
      <c r="AF77" s="568"/>
      <c r="AG77" s="568"/>
      <c r="AH77" s="568"/>
      <c r="AI77" s="568"/>
      <c r="AJ77" s="568"/>
      <c r="AK77" s="568"/>
      <c r="AL77" s="568"/>
      <c r="AM77" s="568"/>
      <c r="AN77" s="378"/>
      <c r="AO77" s="378"/>
      <c r="AP77" s="378"/>
      <c r="AQ77" s="378"/>
      <c r="AR77" s="378"/>
      <c r="AS77" s="378"/>
    </row>
    <row r="78" spans="1:45" ht="15" x14ac:dyDescent="0.25">
      <c r="A78" s="283" t="s">
        <v>386</v>
      </c>
      <c r="B78" s="283"/>
      <c r="C78" s="283"/>
      <c r="D78" s="283"/>
      <c r="E78" s="283"/>
      <c r="F78" s="283"/>
      <c r="G78" s="283" t="s">
        <v>387</v>
      </c>
      <c r="H78" s="297" t="s">
        <v>734</v>
      </c>
      <c r="I78" s="325"/>
      <c r="J78" s="325"/>
      <c r="K78" s="325"/>
      <c r="L78" s="325"/>
      <c r="M78" s="325"/>
      <c r="N78" s="560"/>
      <c r="O78" s="560"/>
      <c r="P78" s="560"/>
      <c r="Q78" s="560"/>
      <c r="R78" s="560"/>
      <c r="S78" s="560"/>
      <c r="T78" s="560"/>
      <c r="U78" s="560"/>
      <c r="V78" s="560"/>
      <c r="W78" s="560"/>
      <c r="X78" s="568"/>
      <c r="Y78" s="568"/>
      <c r="Z78" s="568"/>
      <c r="AA78" s="568"/>
      <c r="AB78" s="568"/>
      <c r="AC78" s="568"/>
      <c r="AD78" s="568"/>
      <c r="AE78" s="568"/>
      <c r="AF78" s="568"/>
      <c r="AG78" s="568"/>
      <c r="AH78" s="568"/>
      <c r="AI78" s="568"/>
      <c r="AJ78" s="568"/>
      <c r="AK78" s="568"/>
      <c r="AL78" s="568"/>
      <c r="AM78" s="568"/>
      <c r="AN78" s="378"/>
      <c r="AO78" s="378"/>
      <c r="AP78" s="378"/>
      <c r="AQ78" s="378"/>
      <c r="AR78" s="378"/>
      <c r="AS78" s="378"/>
    </row>
    <row r="79" spans="1:45" ht="15" x14ac:dyDescent="0.25">
      <c r="A79" s="283" t="s">
        <v>410</v>
      </c>
      <c r="B79" s="283"/>
      <c r="C79" s="283"/>
      <c r="D79" s="283"/>
      <c r="E79" s="283"/>
      <c r="F79" s="283" t="s">
        <v>411</v>
      </c>
      <c r="G79" s="283"/>
      <c r="H79" s="366" t="s">
        <v>735</v>
      </c>
      <c r="I79" s="325"/>
      <c r="J79" s="325"/>
      <c r="K79" s="325"/>
      <c r="L79" s="325"/>
      <c r="M79" s="325"/>
      <c r="N79" s="560"/>
      <c r="O79" s="560"/>
      <c r="P79" s="560"/>
      <c r="Q79" s="560"/>
      <c r="R79" s="560"/>
      <c r="S79" s="560"/>
      <c r="T79" s="560"/>
      <c r="U79" s="560"/>
      <c r="V79" s="560"/>
      <c r="W79" s="560"/>
      <c r="X79" s="568"/>
      <c r="Y79" s="568"/>
      <c r="Z79" s="568"/>
      <c r="AA79" s="568"/>
      <c r="AB79" s="568"/>
      <c r="AC79" s="568"/>
      <c r="AD79" s="568"/>
      <c r="AE79" s="568"/>
      <c r="AF79" s="568"/>
      <c r="AG79" s="568"/>
      <c r="AH79" s="568"/>
      <c r="AI79" s="568"/>
      <c r="AJ79" s="568"/>
      <c r="AK79" s="568"/>
      <c r="AL79" s="568"/>
      <c r="AM79" s="568"/>
      <c r="AN79" s="378"/>
      <c r="AO79" s="378"/>
      <c r="AP79" s="378"/>
      <c r="AQ79" s="378"/>
      <c r="AR79" s="378"/>
      <c r="AS79" s="378"/>
    </row>
    <row r="80" spans="1:45" ht="15" x14ac:dyDescent="0.25">
      <c r="A80" s="319" t="s">
        <v>736</v>
      </c>
      <c r="B80" s="283"/>
      <c r="C80" s="283"/>
      <c r="D80" s="283"/>
      <c r="E80" s="283"/>
      <c r="F80" s="283" t="s">
        <v>737</v>
      </c>
      <c r="G80" s="119"/>
      <c r="H80" s="289" t="s">
        <v>738</v>
      </c>
      <c r="I80" s="320"/>
      <c r="J80" s="320"/>
      <c r="K80" s="320"/>
      <c r="L80" s="320"/>
      <c r="M80" s="320"/>
      <c r="N80" s="565">
        <v>0</v>
      </c>
      <c r="O80" s="565">
        <v>0</v>
      </c>
      <c r="P80" s="565">
        <v>0</v>
      </c>
      <c r="Q80" s="565">
        <v>0</v>
      </c>
      <c r="R80" s="565">
        <v>0</v>
      </c>
      <c r="S80" s="565">
        <v>0</v>
      </c>
      <c r="T80" s="565">
        <v>0</v>
      </c>
      <c r="U80" s="565">
        <v>0</v>
      </c>
      <c r="V80" s="565">
        <v>0</v>
      </c>
      <c r="W80" s="565">
        <v>0</v>
      </c>
      <c r="X80" s="565">
        <v>0</v>
      </c>
      <c r="Y80" s="565">
        <v>0</v>
      </c>
      <c r="Z80" s="565">
        <v>0</v>
      </c>
      <c r="AA80" s="565">
        <v>0</v>
      </c>
      <c r="AB80" s="565">
        <v>0</v>
      </c>
      <c r="AC80" s="565">
        <v>0</v>
      </c>
      <c r="AD80" s="565">
        <v>0</v>
      </c>
      <c r="AE80" s="565">
        <v>0</v>
      </c>
      <c r="AF80" s="565">
        <v>0</v>
      </c>
      <c r="AG80" s="565">
        <v>0</v>
      </c>
      <c r="AH80" s="565">
        <v>0</v>
      </c>
      <c r="AI80" s="565">
        <v>0</v>
      </c>
      <c r="AJ80" s="565">
        <v>0</v>
      </c>
      <c r="AK80" s="565">
        <v>0</v>
      </c>
      <c r="AL80" s="565">
        <v>0</v>
      </c>
      <c r="AM80" s="565">
        <v>0</v>
      </c>
      <c r="AN80" s="377">
        <v>0</v>
      </c>
      <c r="AO80" s="377">
        <v>0</v>
      </c>
      <c r="AP80" s="377">
        <v>0</v>
      </c>
      <c r="AQ80" s="377">
        <v>0</v>
      </c>
      <c r="AR80" s="377">
        <v>0</v>
      </c>
      <c r="AS80" s="377">
        <v>0</v>
      </c>
    </row>
    <row r="81" spans="1:45" ht="15" x14ac:dyDescent="0.25">
      <c r="A81" s="288" t="s">
        <v>289</v>
      </c>
      <c r="B81" s="288"/>
      <c r="C81" s="288"/>
      <c r="D81" s="288" t="s">
        <v>62</v>
      </c>
      <c r="E81" s="288"/>
      <c r="F81" s="288"/>
      <c r="G81" s="287"/>
      <c r="H81" s="289" t="s">
        <v>739</v>
      </c>
      <c r="I81" s="290">
        <f>SUM(I83:I138)</f>
        <v>0</v>
      </c>
      <c r="J81" s="290">
        <f t="shared" ref="J81:AS81" si="13">SUM(J83:J138)</f>
        <v>0</v>
      </c>
      <c r="K81" s="290">
        <f t="shared" si="13"/>
        <v>0</v>
      </c>
      <c r="L81" s="290">
        <f t="shared" si="13"/>
        <v>0</v>
      </c>
      <c r="M81" s="290">
        <f t="shared" si="13"/>
        <v>0</v>
      </c>
      <c r="N81" s="290">
        <f t="shared" si="13"/>
        <v>35.619335</v>
      </c>
      <c r="O81" s="290">
        <f t="shared" si="13"/>
        <v>35.443711000000008</v>
      </c>
      <c r="P81" s="290">
        <f t="shared" si="13"/>
        <v>34.798556999999995</v>
      </c>
      <c r="Q81" s="290">
        <f t="shared" si="13"/>
        <v>31.322637</v>
      </c>
      <c r="R81" s="290">
        <f t="shared" si="13"/>
        <v>30.913387999999998</v>
      </c>
      <c r="S81" s="290">
        <f t="shared" si="13"/>
        <v>27.437126999999993</v>
      </c>
      <c r="T81" s="290">
        <f t="shared" si="13"/>
        <v>26.882754000000002</v>
      </c>
      <c r="U81" s="290">
        <f t="shared" si="13"/>
        <v>26.711154999999994</v>
      </c>
      <c r="V81" s="290">
        <f t="shared" si="13"/>
        <v>24.101053000000004</v>
      </c>
      <c r="W81" s="290">
        <f t="shared" si="13"/>
        <v>24.717967999999992</v>
      </c>
      <c r="X81" s="290">
        <f t="shared" si="13"/>
        <v>23.925898999999998</v>
      </c>
      <c r="Y81" s="290">
        <f t="shared" si="13"/>
        <v>24.788869999999996</v>
      </c>
      <c r="Z81" s="290">
        <f t="shared" si="13"/>
        <v>25.266290999999999</v>
      </c>
      <c r="AA81" s="290">
        <f t="shared" si="13"/>
        <v>22.627405</v>
      </c>
      <c r="AB81" s="290">
        <f t="shared" si="13"/>
        <v>22.866195999999999</v>
      </c>
      <c r="AC81" s="290">
        <f t="shared" si="13"/>
        <v>18.931515999999995</v>
      </c>
      <c r="AD81" s="290">
        <f t="shared" si="13"/>
        <v>18.097660999999999</v>
      </c>
      <c r="AE81" s="290">
        <f t="shared" si="13"/>
        <v>18.775312999999997</v>
      </c>
      <c r="AF81" s="290">
        <f t="shared" si="13"/>
        <v>17.196563999999999</v>
      </c>
      <c r="AG81" s="290">
        <f t="shared" si="13"/>
        <v>17.928248</v>
      </c>
      <c r="AH81" s="290">
        <f t="shared" si="13"/>
        <v>16.517892999999997</v>
      </c>
      <c r="AI81" s="290">
        <f t="shared" si="13"/>
        <v>17.124878000000002</v>
      </c>
      <c r="AJ81" s="290">
        <f t="shared" si="13"/>
        <v>18.502339000000006</v>
      </c>
      <c r="AK81" s="290">
        <f t="shared" si="13"/>
        <v>20.929499999999994</v>
      </c>
      <c r="AL81" s="290">
        <f t="shared" si="13"/>
        <v>21.707552000000003</v>
      </c>
      <c r="AM81" s="290">
        <f t="shared" si="13"/>
        <v>20.786956999999997</v>
      </c>
      <c r="AN81" s="290">
        <f t="shared" si="13"/>
        <v>24.762093999999994</v>
      </c>
      <c r="AO81" s="290">
        <f t="shared" si="13"/>
        <v>26.774647999999996</v>
      </c>
      <c r="AP81" s="290">
        <f t="shared" si="13"/>
        <v>28.184341999999994</v>
      </c>
      <c r="AQ81" s="290">
        <f t="shared" si="13"/>
        <v>27.554385000000003</v>
      </c>
      <c r="AR81" s="290">
        <f t="shared" si="13"/>
        <v>27.951087999999999</v>
      </c>
      <c r="AS81" s="290">
        <f t="shared" si="13"/>
        <v>30.057936999999995</v>
      </c>
    </row>
    <row r="82" spans="1:45" ht="15" x14ac:dyDescent="0.25">
      <c r="A82" s="293" t="s">
        <v>319</v>
      </c>
      <c r="B82" s="293"/>
      <c r="C82" s="293"/>
      <c r="D82" s="293"/>
      <c r="E82" s="293" t="s">
        <v>388</v>
      </c>
      <c r="F82" s="292"/>
      <c r="G82" s="143"/>
      <c r="H82" s="297" t="s">
        <v>740</v>
      </c>
      <c r="I82" s="295"/>
      <c r="J82" s="295"/>
      <c r="K82" s="295"/>
      <c r="L82" s="295"/>
      <c r="M82" s="295"/>
      <c r="N82" s="519"/>
      <c r="O82" s="519"/>
      <c r="P82" s="519"/>
      <c r="Q82" s="519"/>
      <c r="R82" s="519"/>
      <c r="S82" s="519"/>
      <c r="T82" s="519"/>
      <c r="U82" s="519"/>
      <c r="V82" s="519"/>
      <c r="W82" s="519"/>
      <c r="X82" s="566"/>
      <c r="Y82" s="566"/>
      <c r="Z82" s="566"/>
      <c r="AA82" s="566"/>
      <c r="AB82" s="566"/>
      <c r="AC82" s="566"/>
      <c r="AD82" s="566"/>
      <c r="AE82" s="566"/>
      <c r="AF82" s="566"/>
      <c r="AG82" s="566"/>
      <c r="AH82" s="566"/>
      <c r="AI82" s="566"/>
      <c r="AJ82" s="566"/>
      <c r="AK82" s="566"/>
      <c r="AL82" s="566"/>
      <c r="AM82" s="566"/>
      <c r="AN82" s="376"/>
      <c r="AO82" s="376"/>
      <c r="AP82" s="376"/>
      <c r="AQ82" s="376"/>
      <c r="AR82" s="376"/>
      <c r="AS82" s="376"/>
    </row>
    <row r="83" spans="1:45" ht="15" x14ac:dyDescent="0.25">
      <c r="A83" s="292" t="s">
        <v>537</v>
      </c>
      <c r="B83" s="143"/>
      <c r="C83" s="293"/>
      <c r="D83" s="293"/>
      <c r="E83" s="293"/>
      <c r="F83" s="292" t="s">
        <v>538</v>
      </c>
      <c r="G83" s="143"/>
      <c r="H83" s="305" t="s">
        <v>741</v>
      </c>
      <c r="I83" s="304"/>
      <c r="J83" s="304"/>
      <c r="K83" s="304"/>
      <c r="L83" s="304"/>
      <c r="M83" s="304"/>
      <c r="N83" s="550">
        <v>0</v>
      </c>
      <c r="O83" s="550">
        <v>0</v>
      </c>
      <c r="P83" s="550">
        <v>0</v>
      </c>
      <c r="Q83" s="550">
        <v>0</v>
      </c>
      <c r="R83" s="550">
        <v>0</v>
      </c>
      <c r="S83" s="550">
        <v>0</v>
      </c>
      <c r="T83" s="550">
        <v>0</v>
      </c>
      <c r="U83" s="550">
        <v>0</v>
      </c>
      <c r="V83" s="550">
        <v>0</v>
      </c>
      <c r="W83" s="550">
        <v>0</v>
      </c>
      <c r="X83" s="565">
        <v>0</v>
      </c>
      <c r="Y83" s="565">
        <v>0</v>
      </c>
      <c r="Z83" s="565">
        <v>0</v>
      </c>
      <c r="AA83" s="565">
        <v>0</v>
      </c>
      <c r="AB83" s="565">
        <v>0</v>
      </c>
      <c r="AC83" s="565">
        <v>0</v>
      </c>
      <c r="AD83" s="565">
        <v>0</v>
      </c>
      <c r="AE83" s="565">
        <v>0</v>
      </c>
      <c r="AF83" s="565">
        <v>0</v>
      </c>
      <c r="AG83" s="565">
        <v>0</v>
      </c>
      <c r="AH83" s="565">
        <v>0</v>
      </c>
      <c r="AI83" s="565">
        <v>0</v>
      </c>
      <c r="AJ83" s="565">
        <v>0</v>
      </c>
      <c r="AK83" s="565">
        <v>0</v>
      </c>
      <c r="AL83" s="565">
        <v>0</v>
      </c>
      <c r="AM83" s="565">
        <v>0</v>
      </c>
      <c r="AN83" s="377">
        <v>0</v>
      </c>
      <c r="AO83" s="377">
        <v>0</v>
      </c>
      <c r="AP83" s="377">
        <v>0</v>
      </c>
      <c r="AQ83" s="377">
        <v>0</v>
      </c>
      <c r="AR83" s="377">
        <v>0</v>
      </c>
      <c r="AS83" s="377">
        <v>0</v>
      </c>
    </row>
    <row r="84" spans="1:45" ht="15" x14ac:dyDescent="0.25">
      <c r="A84" s="319" t="s">
        <v>742</v>
      </c>
      <c r="B84" s="143"/>
      <c r="C84" s="293"/>
      <c r="D84" s="293"/>
      <c r="E84" s="293"/>
      <c r="F84" s="292" t="s">
        <v>743</v>
      </c>
      <c r="G84" s="143"/>
      <c r="H84" s="289" t="s">
        <v>744</v>
      </c>
      <c r="I84" s="304"/>
      <c r="J84" s="304"/>
      <c r="K84" s="304"/>
      <c r="L84" s="304"/>
      <c r="M84" s="304"/>
      <c r="N84" s="550">
        <v>0</v>
      </c>
      <c r="O84" s="550">
        <v>0</v>
      </c>
      <c r="P84" s="550">
        <v>0</v>
      </c>
      <c r="Q84" s="550">
        <v>0</v>
      </c>
      <c r="R84" s="550">
        <v>0</v>
      </c>
      <c r="S84" s="550">
        <v>0</v>
      </c>
      <c r="T84" s="550">
        <v>0</v>
      </c>
      <c r="U84" s="550">
        <v>0</v>
      </c>
      <c r="V84" s="550">
        <v>0</v>
      </c>
      <c r="W84" s="550">
        <v>0</v>
      </c>
      <c r="X84" s="565">
        <v>0</v>
      </c>
      <c r="Y84" s="565">
        <v>0</v>
      </c>
      <c r="Z84" s="565">
        <v>0</v>
      </c>
      <c r="AA84" s="565">
        <v>0</v>
      </c>
      <c r="AB84" s="565">
        <v>0</v>
      </c>
      <c r="AC84" s="565">
        <v>0</v>
      </c>
      <c r="AD84" s="565">
        <v>0</v>
      </c>
      <c r="AE84" s="565">
        <v>0</v>
      </c>
      <c r="AF84" s="565">
        <v>0</v>
      </c>
      <c r="AG84" s="565">
        <v>0</v>
      </c>
      <c r="AH84" s="565">
        <v>0</v>
      </c>
      <c r="AI84" s="565">
        <v>0</v>
      </c>
      <c r="AJ84" s="565">
        <v>0</v>
      </c>
      <c r="AK84" s="565">
        <v>0</v>
      </c>
      <c r="AL84" s="565">
        <v>0</v>
      </c>
      <c r="AM84" s="565">
        <v>0</v>
      </c>
      <c r="AN84" s="377">
        <v>0</v>
      </c>
      <c r="AO84" s="377">
        <v>0</v>
      </c>
      <c r="AP84" s="377">
        <v>0</v>
      </c>
      <c r="AQ84" s="377">
        <v>0</v>
      </c>
      <c r="AR84" s="377">
        <v>0</v>
      </c>
      <c r="AS84" s="377">
        <v>0</v>
      </c>
    </row>
    <row r="85" spans="1:45" ht="15" x14ac:dyDescent="0.25">
      <c r="A85" s="292" t="s">
        <v>539</v>
      </c>
      <c r="B85" s="143"/>
      <c r="C85" s="293"/>
      <c r="D85" s="293"/>
      <c r="E85" s="293"/>
      <c r="F85" s="292" t="s">
        <v>540</v>
      </c>
      <c r="G85" s="143"/>
      <c r="H85" s="305" t="s">
        <v>745</v>
      </c>
      <c r="I85" s="295"/>
      <c r="J85" s="295"/>
      <c r="K85" s="295"/>
      <c r="L85" s="295"/>
      <c r="M85" s="295"/>
      <c r="N85" s="519"/>
      <c r="O85" s="519"/>
      <c r="P85" s="519"/>
      <c r="Q85" s="519"/>
      <c r="R85" s="519"/>
      <c r="S85" s="519"/>
      <c r="T85" s="519"/>
      <c r="U85" s="519"/>
      <c r="V85" s="519"/>
      <c r="W85" s="519"/>
      <c r="X85" s="566"/>
      <c r="Y85" s="566"/>
      <c r="Z85" s="566"/>
      <c r="AA85" s="566"/>
      <c r="AB85" s="566"/>
      <c r="AC85" s="566"/>
      <c r="AD85" s="566"/>
      <c r="AE85" s="566"/>
      <c r="AF85" s="566"/>
      <c r="AG85" s="566"/>
      <c r="AH85" s="566"/>
      <c r="AI85" s="566"/>
      <c r="AJ85" s="566"/>
      <c r="AK85" s="566"/>
      <c r="AL85" s="566"/>
      <c r="AM85" s="566"/>
      <c r="AN85" s="376"/>
      <c r="AO85" s="376"/>
      <c r="AP85" s="376"/>
      <c r="AQ85" s="376"/>
      <c r="AR85" s="376"/>
      <c r="AS85" s="376"/>
    </row>
    <row r="86" spans="1:45" ht="15" x14ac:dyDescent="0.25">
      <c r="A86" s="292" t="s">
        <v>541</v>
      </c>
      <c r="B86" s="143"/>
      <c r="C86" s="293"/>
      <c r="D86" s="293"/>
      <c r="E86" s="293"/>
      <c r="F86" s="292" t="s">
        <v>542</v>
      </c>
      <c r="G86" s="143"/>
      <c r="H86" s="305" t="s">
        <v>746</v>
      </c>
      <c r="I86" s="295"/>
      <c r="J86" s="295"/>
      <c r="K86" s="295"/>
      <c r="L86" s="295"/>
      <c r="M86" s="295"/>
      <c r="N86" s="519"/>
      <c r="O86" s="519"/>
      <c r="P86" s="519"/>
      <c r="Q86" s="519"/>
      <c r="R86" s="519"/>
      <c r="S86" s="519"/>
      <c r="T86" s="519"/>
      <c r="U86" s="519"/>
      <c r="V86" s="519"/>
      <c r="W86" s="519"/>
      <c r="X86" s="566"/>
      <c r="Y86" s="566"/>
      <c r="Z86" s="566"/>
      <c r="AA86" s="566"/>
      <c r="AB86" s="566"/>
      <c r="AC86" s="566"/>
      <c r="AD86" s="566"/>
      <c r="AE86" s="566"/>
      <c r="AF86" s="566"/>
      <c r="AG86" s="566"/>
      <c r="AH86" s="566"/>
      <c r="AI86" s="566"/>
      <c r="AJ86" s="566"/>
      <c r="AK86" s="566"/>
      <c r="AL86" s="566"/>
      <c r="AM86" s="566"/>
      <c r="AN86" s="376"/>
      <c r="AO86" s="376"/>
      <c r="AP86" s="376"/>
      <c r="AQ86" s="376"/>
      <c r="AR86" s="376"/>
      <c r="AS86" s="376"/>
    </row>
    <row r="87" spans="1:45" ht="15" x14ac:dyDescent="0.25">
      <c r="A87" s="327" t="s">
        <v>747</v>
      </c>
      <c r="B87" s="143"/>
      <c r="C87" s="293"/>
      <c r="D87" s="293"/>
      <c r="E87" s="293"/>
      <c r="F87" s="292" t="s">
        <v>748</v>
      </c>
      <c r="G87" s="143"/>
      <c r="H87" s="289" t="s">
        <v>749</v>
      </c>
      <c r="I87" s="304"/>
      <c r="J87" s="304"/>
      <c r="K87" s="304"/>
      <c r="L87" s="304"/>
      <c r="M87" s="304"/>
      <c r="N87" s="550">
        <v>0</v>
      </c>
      <c r="O87" s="550">
        <v>0</v>
      </c>
      <c r="P87" s="550">
        <v>0</v>
      </c>
      <c r="Q87" s="550">
        <v>0</v>
      </c>
      <c r="R87" s="550">
        <v>0</v>
      </c>
      <c r="S87" s="550">
        <v>0</v>
      </c>
      <c r="T87" s="550">
        <v>0</v>
      </c>
      <c r="U87" s="550">
        <v>0</v>
      </c>
      <c r="V87" s="550">
        <v>0</v>
      </c>
      <c r="W87" s="550">
        <v>0</v>
      </c>
      <c r="X87" s="565">
        <v>0</v>
      </c>
      <c r="Y87" s="565">
        <v>0</v>
      </c>
      <c r="Z87" s="565">
        <v>0</v>
      </c>
      <c r="AA87" s="565">
        <v>0</v>
      </c>
      <c r="AB87" s="565">
        <v>0</v>
      </c>
      <c r="AC87" s="565">
        <v>0</v>
      </c>
      <c r="AD87" s="565">
        <v>0</v>
      </c>
      <c r="AE87" s="565">
        <v>0</v>
      </c>
      <c r="AF87" s="565">
        <v>0</v>
      </c>
      <c r="AG87" s="565">
        <v>0</v>
      </c>
      <c r="AH87" s="565">
        <v>0</v>
      </c>
      <c r="AI87" s="565">
        <v>0</v>
      </c>
      <c r="AJ87" s="565">
        <v>0</v>
      </c>
      <c r="AK87" s="565">
        <v>0</v>
      </c>
      <c r="AL87" s="565">
        <v>0</v>
      </c>
      <c r="AM87" s="565">
        <v>0</v>
      </c>
      <c r="AN87" s="377">
        <v>0</v>
      </c>
      <c r="AO87" s="377">
        <v>0</v>
      </c>
      <c r="AP87" s="377">
        <v>0</v>
      </c>
      <c r="AQ87" s="377">
        <v>0</v>
      </c>
      <c r="AR87" s="377">
        <v>0</v>
      </c>
      <c r="AS87" s="377">
        <v>0</v>
      </c>
    </row>
    <row r="88" spans="1:45" ht="15" x14ac:dyDescent="0.25">
      <c r="A88" s="292" t="s">
        <v>543</v>
      </c>
      <c r="B88" s="143"/>
      <c r="C88" s="293"/>
      <c r="D88" s="293"/>
      <c r="E88" s="293"/>
      <c r="F88" s="292" t="s">
        <v>544</v>
      </c>
      <c r="G88" s="143"/>
      <c r="H88" s="305" t="s">
        <v>750</v>
      </c>
      <c r="I88" s="295"/>
      <c r="J88" s="295"/>
      <c r="K88" s="295"/>
      <c r="L88" s="295"/>
      <c r="M88" s="295"/>
      <c r="N88" s="519"/>
      <c r="O88" s="519"/>
      <c r="P88" s="519"/>
      <c r="Q88" s="519"/>
      <c r="R88" s="519"/>
      <c r="S88" s="519"/>
      <c r="T88" s="519"/>
      <c r="U88" s="519"/>
      <c r="V88" s="519"/>
      <c r="W88" s="519"/>
      <c r="X88" s="566"/>
      <c r="Y88" s="566"/>
      <c r="Z88" s="566"/>
      <c r="AA88" s="566"/>
      <c r="AB88" s="566"/>
      <c r="AC88" s="566"/>
      <c r="AD88" s="566"/>
      <c r="AE88" s="566"/>
      <c r="AF88" s="566"/>
      <c r="AG88" s="566"/>
      <c r="AH88" s="566"/>
      <c r="AI88" s="566"/>
      <c r="AJ88" s="566"/>
      <c r="AK88" s="566"/>
      <c r="AL88" s="566"/>
      <c r="AM88" s="566"/>
      <c r="AN88" s="376"/>
      <c r="AO88" s="376"/>
      <c r="AP88" s="376"/>
      <c r="AQ88" s="376"/>
      <c r="AR88" s="376"/>
      <c r="AS88" s="376"/>
    </row>
    <row r="89" spans="1:45" ht="15" x14ac:dyDescent="0.25">
      <c r="A89" s="293" t="s">
        <v>320</v>
      </c>
      <c r="B89" s="293"/>
      <c r="C89" s="293"/>
      <c r="D89" s="293"/>
      <c r="E89" s="293" t="s">
        <v>321</v>
      </c>
      <c r="F89" s="292"/>
      <c r="G89" s="143"/>
      <c r="H89" s="305" t="s">
        <v>751</v>
      </c>
      <c r="I89" s="295"/>
      <c r="J89" s="295"/>
      <c r="K89" s="295"/>
      <c r="L89" s="295"/>
      <c r="M89" s="295"/>
      <c r="N89" s="519"/>
      <c r="O89" s="519"/>
      <c r="P89" s="519"/>
      <c r="Q89" s="519"/>
      <c r="R89" s="519"/>
      <c r="S89" s="519"/>
      <c r="T89" s="519"/>
      <c r="U89" s="519"/>
      <c r="V89" s="519"/>
      <c r="W89" s="519"/>
      <c r="X89" s="566"/>
      <c r="Y89" s="566"/>
      <c r="Z89" s="566"/>
      <c r="AA89" s="566"/>
      <c r="AB89" s="566"/>
      <c r="AC89" s="566"/>
      <c r="AD89" s="566"/>
      <c r="AE89" s="566"/>
      <c r="AF89" s="566"/>
      <c r="AG89" s="566"/>
      <c r="AH89" s="566"/>
      <c r="AI89" s="566"/>
      <c r="AJ89" s="566"/>
      <c r="AK89" s="566"/>
      <c r="AL89" s="566"/>
      <c r="AM89" s="566"/>
      <c r="AN89" s="376"/>
      <c r="AO89" s="376"/>
      <c r="AP89" s="376"/>
      <c r="AQ89" s="376"/>
      <c r="AR89" s="376"/>
      <c r="AS89" s="376"/>
    </row>
    <row r="90" spans="1:45" ht="15" x14ac:dyDescent="0.25">
      <c r="A90" s="292" t="s">
        <v>545</v>
      </c>
      <c r="B90" s="143"/>
      <c r="C90" s="293"/>
      <c r="D90" s="293"/>
      <c r="E90" s="293"/>
      <c r="F90" s="292" t="s">
        <v>546</v>
      </c>
      <c r="G90" s="143"/>
      <c r="H90" s="305" t="s">
        <v>752</v>
      </c>
      <c r="I90" s="295"/>
      <c r="J90" s="295"/>
      <c r="K90" s="295"/>
      <c r="L90" s="295"/>
      <c r="M90" s="295"/>
      <c r="N90" s="519"/>
      <c r="O90" s="519"/>
      <c r="P90" s="519"/>
      <c r="Q90" s="519"/>
      <c r="R90" s="519"/>
      <c r="S90" s="519"/>
      <c r="T90" s="519"/>
      <c r="U90" s="519"/>
      <c r="V90" s="519"/>
      <c r="W90" s="519"/>
      <c r="X90" s="566"/>
      <c r="Y90" s="566"/>
      <c r="Z90" s="566"/>
      <c r="AA90" s="566"/>
      <c r="AB90" s="566"/>
      <c r="AC90" s="566"/>
      <c r="AD90" s="566"/>
      <c r="AE90" s="566"/>
      <c r="AF90" s="566"/>
      <c r="AG90" s="566"/>
      <c r="AH90" s="566"/>
      <c r="AI90" s="566"/>
      <c r="AJ90" s="566"/>
      <c r="AK90" s="566"/>
      <c r="AL90" s="566"/>
      <c r="AM90" s="566"/>
      <c r="AN90" s="376"/>
      <c r="AO90" s="376"/>
      <c r="AP90" s="376"/>
      <c r="AQ90" s="376"/>
      <c r="AR90" s="376"/>
      <c r="AS90" s="376"/>
    </row>
    <row r="91" spans="1:45" ht="15" x14ac:dyDescent="0.25">
      <c r="A91" s="292" t="s">
        <v>547</v>
      </c>
      <c r="B91" s="143"/>
      <c r="C91" s="293"/>
      <c r="D91" s="293"/>
      <c r="E91" s="293"/>
      <c r="F91" s="292" t="s">
        <v>548</v>
      </c>
      <c r="G91" s="143"/>
      <c r="H91" s="305" t="s">
        <v>753</v>
      </c>
      <c r="I91" s="304"/>
      <c r="J91" s="304"/>
      <c r="K91" s="304"/>
      <c r="L91" s="304"/>
      <c r="M91" s="304"/>
      <c r="N91" s="550">
        <v>0</v>
      </c>
      <c r="O91" s="550">
        <v>0</v>
      </c>
      <c r="P91" s="550">
        <v>0</v>
      </c>
      <c r="Q91" s="550">
        <v>0</v>
      </c>
      <c r="R91" s="550">
        <v>0</v>
      </c>
      <c r="S91" s="550">
        <v>0</v>
      </c>
      <c r="T91" s="550">
        <v>0</v>
      </c>
      <c r="U91" s="550">
        <v>0</v>
      </c>
      <c r="V91" s="550">
        <v>0</v>
      </c>
      <c r="W91" s="550">
        <v>0</v>
      </c>
      <c r="X91" s="565">
        <v>0</v>
      </c>
      <c r="Y91" s="565">
        <v>0</v>
      </c>
      <c r="Z91" s="565">
        <v>0</v>
      </c>
      <c r="AA91" s="565">
        <v>0</v>
      </c>
      <c r="AB91" s="565">
        <v>0</v>
      </c>
      <c r="AC91" s="565">
        <v>0</v>
      </c>
      <c r="AD91" s="565">
        <v>0</v>
      </c>
      <c r="AE91" s="565">
        <v>0</v>
      </c>
      <c r="AF91" s="565">
        <v>0</v>
      </c>
      <c r="AG91" s="565">
        <v>0</v>
      </c>
      <c r="AH91" s="565">
        <v>0</v>
      </c>
      <c r="AI91" s="565">
        <v>0</v>
      </c>
      <c r="AJ91" s="565">
        <v>0</v>
      </c>
      <c r="AK91" s="565">
        <v>0</v>
      </c>
      <c r="AL91" s="565">
        <v>0</v>
      </c>
      <c r="AM91" s="565">
        <v>0</v>
      </c>
      <c r="AN91" s="377">
        <v>0</v>
      </c>
      <c r="AO91" s="377">
        <v>0</v>
      </c>
      <c r="AP91" s="377">
        <v>0</v>
      </c>
      <c r="AQ91" s="377">
        <v>0</v>
      </c>
      <c r="AR91" s="377">
        <v>0</v>
      </c>
      <c r="AS91" s="377">
        <v>0</v>
      </c>
    </row>
    <row r="92" spans="1:45" ht="15" x14ac:dyDescent="0.25">
      <c r="A92" s="292" t="s">
        <v>549</v>
      </c>
      <c r="B92" s="143"/>
      <c r="C92" s="293"/>
      <c r="D92" s="293"/>
      <c r="E92" s="293"/>
      <c r="F92" s="292" t="s">
        <v>550</v>
      </c>
      <c r="G92" s="143"/>
      <c r="H92" s="305" t="s">
        <v>754</v>
      </c>
      <c r="I92" s="304"/>
      <c r="J92" s="304"/>
      <c r="K92" s="304"/>
      <c r="L92" s="304"/>
      <c r="M92" s="304"/>
      <c r="N92" s="550">
        <v>0</v>
      </c>
      <c r="O92" s="550">
        <v>0</v>
      </c>
      <c r="P92" s="550">
        <v>0</v>
      </c>
      <c r="Q92" s="550">
        <v>0</v>
      </c>
      <c r="R92" s="550">
        <v>0</v>
      </c>
      <c r="S92" s="550">
        <v>0</v>
      </c>
      <c r="T92" s="550">
        <v>0</v>
      </c>
      <c r="U92" s="550">
        <v>0</v>
      </c>
      <c r="V92" s="550">
        <v>0</v>
      </c>
      <c r="W92" s="550">
        <v>0</v>
      </c>
      <c r="X92" s="565">
        <v>0</v>
      </c>
      <c r="Y92" s="565">
        <v>0</v>
      </c>
      <c r="Z92" s="565">
        <v>0</v>
      </c>
      <c r="AA92" s="565">
        <v>0</v>
      </c>
      <c r="AB92" s="565">
        <v>0</v>
      </c>
      <c r="AC92" s="565">
        <v>0</v>
      </c>
      <c r="AD92" s="565">
        <v>0</v>
      </c>
      <c r="AE92" s="565">
        <v>0</v>
      </c>
      <c r="AF92" s="565">
        <v>0</v>
      </c>
      <c r="AG92" s="565">
        <v>0</v>
      </c>
      <c r="AH92" s="565">
        <v>0</v>
      </c>
      <c r="AI92" s="565">
        <v>0</v>
      </c>
      <c r="AJ92" s="565">
        <v>0</v>
      </c>
      <c r="AK92" s="565">
        <v>0</v>
      </c>
      <c r="AL92" s="565">
        <v>0</v>
      </c>
      <c r="AM92" s="565">
        <v>0</v>
      </c>
      <c r="AN92" s="377">
        <v>0</v>
      </c>
      <c r="AO92" s="377">
        <v>0</v>
      </c>
      <c r="AP92" s="377">
        <v>0</v>
      </c>
      <c r="AQ92" s="377">
        <v>0</v>
      </c>
      <c r="AR92" s="377">
        <v>0</v>
      </c>
      <c r="AS92" s="377">
        <v>0</v>
      </c>
    </row>
    <row r="93" spans="1:45" ht="15" x14ac:dyDescent="0.25">
      <c r="A93" s="292" t="s">
        <v>551</v>
      </c>
      <c r="B93" s="143"/>
      <c r="C93" s="293"/>
      <c r="D93" s="293"/>
      <c r="E93" s="293"/>
      <c r="F93" s="292" t="s">
        <v>552</v>
      </c>
      <c r="G93" s="143"/>
      <c r="H93" s="305" t="s">
        <v>755</v>
      </c>
      <c r="I93" s="304"/>
      <c r="J93" s="304"/>
      <c r="K93" s="304"/>
      <c r="L93" s="304"/>
      <c r="M93" s="304"/>
      <c r="N93" s="550">
        <v>0</v>
      </c>
      <c r="O93" s="550">
        <v>0</v>
      </c>
      <c r="P93" s="550">
        <v>0</v>
      </c>
      <c r="Q93" s="550">
        <v>0</v>
      </c>
      <c r="R93" s="550">
        <v>0</v>
      </c>
      <c r="S93" s="550">
        <v>0</v>
      </c>
      <c r="T93" s="550">
        <v>0</v>
      </c>
      <c r="U93" s="550">
        <v>0</v>
      </c>
      <c r="V93" s="550">
        <v>0</v>
      </c>
      <c r="W93" s="550">
        <v>0</v>
      </c>
      <c r="X93" s="565">
        <v>0</v>
      </c>
      <c r="Y93" s="565">
        <v>0</v>
      </c>
      <c r="Z93" s="565">
        <v>0</v>
      </c>
      <c r="AA93" s="565">
        <v>0</v>
      </c>
      <c r="AB93" s="565">
        <v>0</v>
      </c>
      <c r="AC93" s="565">
        <v>0</v>
      </c>
      <c r="AD93" s="565">
        <v>0</v>
      </c>
      <c r="AE93" s="565">
        <v>0</v>
      </c>
      <c r="AF93" s="565">
        <v>0</v>
      </c>
      <c r="AG93" s="565">
        <v>0</v>
      </c>
      <c r="AH93" s="565">
        <v>0</v>
      </c>
      <c r="AI93" s="565">
        <v>0</v>
      </c>
      <c r="AJ93" s="565">
        <v>0</v>
      </c>
      <c r="AK93" s="565">
        <v>0</v>
      </c>
      <c r="AL93" s="565">
        <v>0</v>
      </c>
      <c r="AM93" s="565">
        <v>0</v>
      </c>
      <c r="AN93" s="377">
        <v>0</v>
      </c>
      <c r="AO93" s="377">
        <v>0</v>
      </c>
      <c r="AP93" s="377">
        <v>0</v>
      </c>
      <c r="AQ93" s="377">
        <v>0</v>
      </c>
      <c r="AR93" s="377">
        <v>0</v>
      </c>
      <c r="AS93" s="377">
        <v>0</v>
      </c>
    </row>
    <row r="94" spans="1:45" ht="15" x14ac:dyDescent="0.25">
      <c r="A94" s="292" t="s">
        <v>553</v>
      </c>
      <c r="B94" s="143"/>
      <c r="C94" s="293"/>
      <c r="D94" s="293"/>
      <c r="E94" s="293"/>
      <c r="F94" s="292" t="s">
        <v>554</v>
      </c>
      <c r="G94" s="143"/>
      <c r="H94" s="305" t="s">
        <v>756</v>
      </c>
      <c r="I94" s="304"/>
      <c r="J94" s="304"/>
      <c r="K94" s="304"/>
      <c r="L94" s="304"/>
      <c r="M94" s="304"/>
      <c r="N94" s="550">
        <v>0</v>
      </c>
      <c r="O94" s="550">
        <v>0</v>
      </c>
      <c r="P94" s="550">
        <v>0</v>
      </c>
      <c r="Q94" s="550">
        <v>0</v>
      </c>
      <c r="R94" s="550">
        <v>0</v>
      </c>
      <c r="S94" s="550">
        <v>0</v>
      </c>
      <c r="T94" s="550">
        <v>0</v>
      </c>
      <c r="U94" s="550">
        <v>0</v>
      </c>
      <c r="V94" s="550">
        <v>0</v>
      </c>
      <c r="W94" s="550">
        <v>0</v>
      </c>
      <c r="X94" s="565">
        <v>0</v>
      </c>
      <c r="Y94" s="565">
        <v>0</v>
      </c>
      <c r="Z94" s="565">
        <v>0</v>
      </c>
      <c r="AA94" s="565">
        <v>0</v>
      </c>
      <c r="AB94" s="565">
        <v>0</v>
      </c>
      <c r="AC94" s="565">
        <v>0</v>
      </c>
      <c r="AD94" s="565">
        <v>0</v>
      </c>
      <c r="AE94" s="565">
        <v>0</v>
      </c>
      <c r="AF94" s="565">
        <v>0</v>
      </c>
      <c r="AG94" s="565">
        <v>0</v>
      </c>
      <c r="AH94" s="565">
        <v>0</v>
      </c>
      <c r="AI94" s="565">
        <v>0</v>
      </c>
      <c r="AJ94" s="565">
        <v>0</v>
      </c>
      <c r="AK94" s="565">
        <v>0</v>
      </c>
      <c r="AL94" s="565">
        <v>0</v>
      </c>
      <c r="AM94" s="565">
        <v>0</v>
      </c>
      <c r="AN94" s="377">
        <v>0</v>
      </c>
      <c r="AO94" s="377">
        <v>0</v>
      </c>
      <c r="AP94" s="377">
        <v>0</v>
      </c>
      <c r="AQ94" s="377">
        <v>0</v>
      </c>
      <c r="AR94" s="377">
        <v>0</v>
      </c>
      <c r="AS94" s="377">
        <v>0</v>
      </c>
    </row>
    <row r="95" spans="1:45" ht="15" x14ac:dyDescent="0.25">
      <c r="A95" s="328" t="s">
        <v>757</v>
      </c>
      <c r="B95" s="143"/>
      <c r="C95" s="293"/>
      <c r="D95" s="293"/>
      <c r="E95" s="293"/>
      <c r="F95" s="292" t="s">
        <v>758</v>
      </c>
      <c r="G95" s="143"/>
      <c r="H95" s="289" t="s">
        <v>759</v>
      </c>
      <c r="I95" s="304"/>
      <c r="J95" s="304"/>
      <c r="K95" s="304"/>
      <c r="L95" s="304"/>
      <c r="M95" s="304"/>
      <c r="N95" s="550">
        <v>0</v>
      </c>
      <c r="O95" s="550">
        <v>0</v>
      </c>
      <c r="P95" s="550">
        <v>0</v>
      </c>
      <c r="Q95" s="550">
        <v>0</v>
      </c>
      <c r="R95" s="550">
        <v>0</v>
      </c>
      <c r="S95" s="550">
        <v>0</v>
      </c>
      <c r="T95" s="550">
        <v>0</v>
      </c>
      <c r="U95" s="550">
        <v>0</v>
      </c>
      <c r="V95" s="550">
        <v>0</v>
      </c>
      <c r="W95" s="550">
        <v>0</v>
      </c>
      <c r="X95" s="565">
        <v>0</v>
      </c>
      <c r="Y95" s="565">
        <v>0</v>
      </c>
      <c r="Z95" s="565">
        <v>0</v>
      </c>
      <c r="AA95" s="565">
        <v>0</v>
      </c>
      <c r="AB95" s="565">
        <v>0</v>
      </c>
      <c r="AC95" s="565">
        <v>0</v>
      </c>
      <c r="AD95" s="565">
        <v>0</v>
      </c>
      <c r="AE95" s="565">
        <v>0</v>
      </c>
      <c r="AF95" s="565">
        <v>0</v>
      </c>
      <c r="AG95" s="565">
        <v>0</v>
      </c>
      <c r="AH95" s="565">
        <v>0</v>
      </c>
      <c r="AI95" s="565">
        <v>0</v>
      </c>
      <c r="AJ95" s="565">
        <v>0</v>
      </c>
      <c r="AK95" s="565">
        <v>0</v>
      </c>
      <c r="AL95" s="565">
        <v>0</v>
      </c>
      <c r="AM95" s="565">
        <v>0</v>
      </c>
      <c r="AN95" s="377">
        <v>0</v>
      </c>
      <c r="AO95" s="377">
        <v>0</v>
      </c>
      <c r="AP95" s="377">
        <v>0</v>
      </c>
      <c r="AQ95" s="377">
        <v>0</v>
      </c>
      <c r="AR95" s="377">
        <v>0</v>
      </c>
      <c r="AS95" s="377">
        <v>0</v>
      </c>
    </row>
    <row r="96" spans="1:45" ht="15" x14ac:dyDescent="0.25">
      <c r="A96" s="328" t="s">
        <v>760</v>
      </c>
      <c r="B96" s="143"/>
      <c r="C96" s="293"/>
      <c r="D96" s="293"/>
      <c r="E96" s="293"/>
      <c r="F96" s="292" t="s">
        <v>761</v>
      </c>
      <c r="G96" s="143"/>
      <c r="H96" s="289" t="s">
        <v>762</v>
      </c>
      <c r="I96" s="304"/>
      <c r="J96" s="304"/>
      <c r="K96" s="304"/>
      <c r="L96" s="304"/>
      <c r="M96" s="304"/>
      <c r="N96" s="550">
        <v>0</v>
      </c>
      <c r="O96" s="550">
        <v>0</v>
      </c>
      <c r="P96" s="550">
        <v>0</v>
      </c>
      <c r="Q96" s="550">
        <v>0</v>
      </c>
      <c r="R96" s="550">
        <v>0</v>
      </c>
      <c r="S96" s="550">
        <v>0</v>
      </c>
      <c r="T96" s="550">
        <v>0</v>
      </c>
      <c r="U96" s="550">
        <v>0</v>
      </c>
      <c r="V96" s="550">
        <v>0</v>
      </c>
      <c r="W96" s="550">
        <v>0</v>
      </c>
      <c r="X96" s="565">
        <v>0</v>
      </c>
      <c r="Y96" s="565">
        <v>0</v>
      </c>
      <c r="Z96" s="565">
        <v>0</v>
      </c>
      <c r="AA96" s="565">
        <v>0</v>
      </c>
      <c r="AB96" s="565">
        <v>0</v>
      </c>
      <c r="AC96" s="565">
        <v>0</v>
      </c>
      <c r="AD96" s="565">
        <v>0</v>
      </c>
      <c r="AE96" s="565">
        <v>0</v>
      </c>
      <c r="AF96" s="565">
        <v>0</v>
      </c>
      <c r="AG96" s="565">
        <v>0</v>
      </c>
      <c r="AH96" s="565">
        <v>0</v>
      </c>
      <c r="AI96" s="565">
        <v>0</v>
      </c>
      <c r="AJ96" s="565">
        <v>0</v>
      </c>
      <c r="AK96" s="565">
        <v>0</v>
      </c>
      <c r="AL96" s="565">
        <v>0</v>
      </c>
      <c r="AM96" s="565">
        <v>0</v>
      </c>
      <c r="AN96" s="377">
        <v>0</v>
      </c>
      <c r="AO96" s="377">
        <v>0</v>
      </c>
      <c r="AP96" s="377">
        <v>0</v>
      </c>
      <c r="AQ96" s="377">
        <v>0</v>
      </c>
      <c r="AR96" s="377">
        <v>0</v>
      </c>
      <c r="AS96" s="377">
        <v>0</v>
      </c>
    </row>
    <row r="97" spans="1:45" ht="15" x14ac:dyDescent="0.25">
      <c r="A97" s="328" t="s">
        <v>763</v>
      </c>
      <c r="B97" s="143"/>
      <c r="C97" s="293"/>
      <c r="D97" s="293"/>
      <c r="E97" s="293"/>
      <c r="F97" s="292" t="s">
        <v>764</v>
      </c>
      <c r="G97" s="143"/>
      <c r="H97" s="289" t="s">
        <v>765</v>
      </c>
      <c r="I97" s="304"/>
      <c r="J97" s="304"/>
      <c r="K97" s="304"/>
      <c r="L97" s="304"/>
      <c r="M97" s="304"/>
      <c r="N97" s="550">
        <v>0</v>
      </c>
      <c r="O97" s="550">
        <v>0</v>
      </c>
      <c r="P97" s="550">
        <v>0</v>
      </c>
      <c r="Q97" s="550">
        <v>0</v>
      </c>
      <c r="R97" s="550">
        <v>0</v>
      </c>
      <c r="S97" s="550">
        <v>0</v>
      </c>
      <c r="T97" s="550">
        <v>0</v>
      </c>
      <c r="U97" s="550">
        <v>0</v>
      </c>
      <c r="V97" s="550">
        <v>0</v>
      </c>
      <c r="W97" s="550">
        <v>0</v>
      </c>
      <c r="X97" s="565">
        <v>0</v>
      </c>
      <c r="Y97" s="565">
        <v>0</v>
      </c>
      <c r="Z97" s="565">
        <v>0</v>
      </c>
      <c r="AA97" s="565">
        <v>0</v>
      </c>
      <c r="AB97" s="565">
        <v>0</v>
      </c>
      <c r="AC97" s="565">
        <v>0</v>
      </c>
      <c r="AD97" s="565">
        <v>0</v>
      </c>
      <c r="AE97" s="565">
        <v>0</v>
      </c>
      <c r="AF97" s="565">
        <v>0</v>
      </c>
      <c r="AG97" s="565">
        <v>0</v>
      </c>
      <c r="AH97" s="565">
        <v>0</v>
      </c>
      <c r="AI97" s="565">
        <v>0</v>
      </c>
      <c r="AJ97" s="565">
        <v>0</v>
      </c>
      <c r="AK97" s="565">
        <v>0</v>
      </c>
      <c r="AL97" s="565">
        <v>0</v>
      </c>
      <c r="AM97" s="565">
        <v>0</v>
      </c>
      <c r="AN97" s="377">
        <v>0</v>
      </c>
      <c r="AO97" s="377">
        <v>0</v>
      </c>
      <c r="AP97" s="377">
        <v>0</v>
      </c>
      <c r="AQ97" s="377">
        <v>0</v>
      </c>
      <c r="AR97" s="377">
        <v>0</v>
      </c>
      <c r="AS97" s="377">
        <v>0</v>
      </c>
    </row>
    <row r="98" spans="1:45" ht="15" x14ac:dyDescent="0.25">
      <c r="A98" s="292" t="s">
        <v>555</v>
      </c>
      <c r="B98" s="143"/>
      <c r="C98" s="293"/>
      <c r="D98" s="293"/>
      <c r="E98" s="293"/>
      <c r="F98" s="292" t="s">
        <v>556</v>
      </c>
      <c r="G98" s="143"/>
      <c r="H98" s="305" t="s">
        <v>766</v>
      </c>
      <c r="I98" s="304"/>
      <c r="J98" s="304"/>
      <c r="K98" s="304"/>
      <c r="L98" s="304"/>
      <c r="M98" s="304"/>
      <c r="N98" s="550">
        <v>0</v>
      </c>
      <c r="O98" s="550">
        <v>0</v>
      </c>
      <c r="P98" s="550">
        <v>0</v>
      </c>
      <c r="Q98" s="550">
        <v>0</v>
      </c>
      <c r="R98" s="550">
        <v>0</v>
      </c>
      <c r="S98" s="550">
        <v>0</v>
      </c>
      <c r="T98" s="550">
        <v>0</v>
      </c>
      <c r="U98" s="550">
        <v>0</v>
      </c>
      <c r="V98" s="550">
        <v>0</v>
      </c>
      <c r="W98" s="550">
        <v>0</v>
      </c>
      <c r="X98" s="565">
        <v>0</v>
      </c>
      <c r="Y98" s="565">
        <v>0</v>
      </c>
      <c r="Z98" s="565">
        <v>0</v>
      </c>
      <c r="AA98" s="565">
        <v>0</v>
      </c>
      <c r="AB98" s="565">
        <v>0</v>
      </c>
      <c r="AC98" s="565">
        <v>0</v>
      </c>
      <c r="AD98" s="565">
        <v>0</v>
      </c>
      <c r="AE98" s="565">
        <v>0</v>
      </c>
      <c r="AF98" s="565">
        <v>0</v>
      </c>
      <c r="AG98" s="565">
        <v>0</v>
      </c>
      <c r="AH98" s="565">
        <v>0</v>
      </c>
      <c r="AI98" s="565">
        <v>0</v>
      </c>
      <c r="AJ98" s="565">
        <v>0</v>
      </c>
      <c r="AK98" s="565">
        <v>0</v>
      </c>
      <c r="AL98" s="565">
        <v>0</v>
      </c>
      <c r="AM98" s="565">
        <v>0</v>
      </c>
      <c r="AN98" s="377">
        <v>0</v>
      </c>
      <c r="AO98" s="377">
        <v>0</v>
      </c>
      <c r="AP98" s="377">
        <v>0</v>
      </c>
      <c r="AQ98" s="377">
        <v>0</v>
      </c>
      <c r="AR98" s="377">
        <v>0</v>
      </c>
      <c r="AS98" s="377">
        <v>0</v>
      </c>
    </row>
    <row r="99" spans="1:45" ht="15" x14ac:dyDescent="0.25">
      <c r="A99" s="284" t="s">
        <v>557</v>
      </c>
      <c r="B99" s="143"/>
      <c r="C99" s="293"/>
      <c r="D99" s="293"/>
      <c r="E99" s="293"/>
      <c r="F99" s="292" t="s">
        <v>558</v>
      </c>
      <c r="G99" s="143"/>
      <c r="H99" s="305" t="s">
        <v>767</v>
      </c>
      <c r="I99" s="304"/>
      <c r="J99" s="304"/>
      <c r="K99" s="304"/>
      <c r="L99" s="304"/>
      <c r="M99" s="304"/>
      <c r="N99" s="550">
        <v>0</v>
      </c>
      <c r="O99" s="550">
        <v>0</v>
      </c>
      <c r="P99" s="550">
        <v>0</v>
      </c>
      <c r="Q99" s="550">
        <v>0</v>
      </c>
      <c r="R99" s="550">
        <v>0</v>
      </c>
      <c r="S99" s="550">
        <v>0</v>
      </c>
      <c r="T99" s="550">
        <v>0</v>
      </c>
      <c r="U99" s="550">
        <v>0</v>
      </c>
      <c r="V99" s="550">
        <v>0</v>
      </c>
      <c r="W99" s="550">
        <v>0</v>
      </c>
      <c r="X99" s="565">
        <v>0</v>
      </c>
      <c r="Y99" s="565">
        <v>0</v>
      </c>
      <c r="Z99" s="565">
        <v>0</v>
      </c>
      <c r="AA99" s="565">
        <v>0</v>
      </c>
      <c r="AB99" s="565">
        <v>0</v>
      </c>
      <c r="AC99" s="565">
        <v>0</v>
      </c>
      <c r="AD99" s="565">
        <v>0</v>
      </c>
      <c r="AE99" s="565">
        <v>0</v>
      </c>
      <c r="AF99" s="565">
        <v>0</v>
      </c>
      <c r="AG99" s="565">
        <v>0</v>
      </c>
      <c r="AH99" s="565">
        <v>0</v>
      </c>
      <c r="AI99" s="565">
        <v>0</v>
      </c>
      <c r="AJ99" s="565">
        <v>0</v>
      </c>
      <c r="AK99" s="565">
        <v>0</v>
      </c>
      <c r="AL99" s="565">
        <v>0</v>
      </c>
      <c r="AM99" s="565">
        <v>0</v>
      </c>
      <c r="AN99" s="377">
        <v>0</v>
      </c>
      <c r="AO99" s="377">
        <v>0</v>
      </c>
      <c r="AP99" s="377">
        <v>0</v>
      </c>
      <c r="AQ99" s="377">
        <v>0</v>
      </c>
      <c r="AR99" s="377">
        <v>0</v>
      </c>
      <c r="AS99" s="377">
        <v>0</v>
      </c>
    </row>
    <row r="100" spans="1:45" ht="15" x14ac:dyDescent="0.25">
      <c r="A100" s="292" t="s">
        <v>559</v>
      </c>
      <c r="B100" s="143"/>
      <c r="C100" s="293"/>
      <c r="D100" s="293"/>
      <c r="E100" s="293"/>
      <c r="F100" s="292" t="s">
        <v>560</v>
      </c>
      <c r="G100" s="143"/>
      <c r="H100" s="305" t="s">
        <v>731</v>
      </c>
      <c r="I100" s="304"/>
      <c r="J100" s="304"/>
      <c r="K100" s="304"/>
      <c r="L100" s="304"/>
      <c r="M100" s="304"/>
      <c r="N100" s="550">
        <v>0</v>
      </c>
      <c r="O100" s="550">
        <v>0</v>
      </c>
      <c r="P100" s="550">
        <v>0</v>
      </c>
      <c r="Q100" s="550">
        <v>0</v>
      </c>
      <c r="R100" s="550">
        <v>0</v>
      </c>
      <c r="S100" s="550">
        <v>0</v>
      </c>
      <c r="T100" s="550">
        <v>0</v>
      </c>
      <c r="U100" s="550">
        <v>0</v>
      </c>
      <c r="V100" s="550">
        <v>0</v>
      </c>
      <c r="W100" s="550">
        <v>0</v>
      </c>
      <c r="X100" s="565">
        <v>0</v>
      </c>
      <c r="Y100" s="565">
        <v>0</v>
      </c>
      <c r="Z100" s="565">
        <v>0</v>
      </c>
      <c r="AA100" s="565">
        <v>0</v>
      </c>
      <c r="AB100" s="565">
        <v>0</v>
      </c>
      <c r="AC100" s="565">
        <v>0</v>
      </c>
      <c r="AD100" s="565">
        <v>0</v>
      </c>
      <c r="AE100" s="565">
        <v>0</v>
      </c>
      <c r="AF100" s="565">
        <v>0</v>
      </c>
      <c r="AG100" s="565">
        <v>0</v>
      </c>
      <c r="AH100" s="565">
        <v>0</v>
      </c>
      <c r="AI100" s="565">
        <v>0</v>
      </c>
      <c r="AJ100" s="565">
        <v>0</v>
      </c>
      <c r="AK100" s="565">
        <v>0</v>
      </c>
      <c r="AL100" s="565">
        <v>0</v>
      </c>
      <c r="AM100" s="565">
        <v>0</v>
      </c>
      <c r="AN100" s="377">
        <v>0</v>
      </c>
      <c r="AO100" s="377">
        <v>0</v>
      </c>
      <c r="AP100" s="377">
        <v>0</v>
      </c>
      <c r="AQ100" s="377">
        <v>0</v>
      </c>
      <c r="AR100" s="377">
        <v>0</v>
      </c>
      <c r="AS100" s="377">
        <v>0</v>
      </c>
    </row>
    <row r="101" spans="1:45" ht="15" x14ac:dyDescent="0.25">
      <c r="A101" s="328" t="s">
        <v>768</v>
      </c>
      <c r="B101" s="143"/>
      <c r="C101" s="293"/>
      <c r="D101" s="293"/>
      <c r="E101" s="293"/>
      <c r="F101" s="292" t="s">
        <v>769</v>
      </c>
      <c r="G101" s="143"/>
      <c r="H101" s="305" t="s">
        <v>770</v>
      </c>
      <c r="I101" s="304"/>
      <c r="J101" s="304"/>
      <c r="K101" s="304"/>
      <c r="L101" s="304"/>
      <c r="M101" s="304"/>
      <c r="N101" s="550">
        <v>0</v>
      </c>
      <c r="O101" s="550">
        <v>0</v>
      </c>
      <c r="P101" s="550">
        <v>0</v>
      </c>
      <c r="Q101" s="550">
        <v>0</v>
      </c>
      <c r="R101" s="550">
        <v>0</v>
      </c>
      <c r="S101" s="550">
        <v>0</v>
      </c>
      <c r="T101" s="550">
        <v>0</v>
      </c>
      <c r="U101" s="550">
        <v>0</v>
      </c>
      <c r="V101" s="550">
        <v>0</v>
      </c>
      <c r="W101" s="550">
        <v>0</v>
      </c>
      <c r="X101" s="565">
        <v>0</v>
      </c>
      <c r="Y101" s="565">
        <v>0</v>
      </c>
      <c r="Z101" s="565">
        <v>0</v>
      </c>
      <c r="AA101" s="565">
        <v>0</v>
      </c>
      <c r="AB101" s="565">
        <v>0</v>
      </c>
      <c r="AC101" s="565">
        <v>0</v>
      </c>
      <c r="AD101" s="565">
        <v>0</v>
      </c>
      <c r="AE101" s="565">
        <v>0</v>
      </c>
      <c r="AF101" s="565">
        <v>0</v>
      </c>
      <c r="AG101" s="565">
        <v>0</v>
      </c>
      <c r="AH101" s="565">
        <v>0</v>
      </c>
      <c r="AI101" s="565">
        <v>0</v>
      </c>
      <c r="AJ101" s="565">
        <v>0</v>
      </c>
      <c r="AK101" s="565">
        <v>0</v>
      </c>
      <c r="AL101" s="565">
        <v>0</v>
      </c>
      <c r="AM101" s="565">
        <v>0</v>
      </c>
      <c r="AN101" s="377">
        <v>0</v>
      </c>
      <c r="AO101" s="377">
        <v>0</v>
      </c>
      <c r="AP101" s="377">
        <v>0</v>
      </c>
      <c r="AQ101" s="377">
        <v>0</v>
      </c>
      <c r="AR101" s="377">
        <v>0</v>
      </c>
      <c r="AS101" s="377">
        <v>0</v>
      </c>
    </row>
    <row r="102" spans="1:45" ht="15" x14ac:dyDescent="0.25">
      <c r="A102" s="328" t="s">
        <v>771</v>
      </c>
      <c r="B102" s="143"/>
      <c r="C102" s="293"/>
      <c r="D102" s="293"/>
      <c r="E102" s="293"/>
      <c r="F102" s="292" t="s">
        <v>772</v>
      </c>
      <c r="G102" s="143"/>
      <c r="H102" s="305" t="s">
        <v>773</v>
      </c>
      <c r="I102" s="304"/>
      <c r="J102" s="304"/>
      <c r="K102" s="304"/>
      <c r="L102" s="304"/>
      <c r="M102" s="304"/>
      <c r="N102" s="550">
        <v>0</v>
      </c>
      <c r="O102" s="550">
        <v>0</v>
      </c>
      <c r="P102" s="550">
        <v>0</v>
      </c>
      <c r="Q102" s="550">
        <v>0</v>
      </c>
      <c r="R102" s="550">
        <v>0</v>
      </c>
      <c r="S102" s="550">
        <v>0</v>
      </c>
      <c r="T102" s="550">
        <v>0</v>
      </c>
      <c r="U102" s="550">
        <v>0</v>
      </c>
      <c r="V102" s="550">
        <v>0</v>
      </c>
      <c r="W102" s="550">
        <v>0</v>
      </c>
      <c r="X102" s="565">
        <v>0</v>
      </c>
      <c r="Y102" s="565">
        <v>0</v>
      </c>
      <c r="Z102" s="565">
        <v>0</v>
      </c>
      <c r="AA102" s="565">
        <v>0</v>
      </c>
      <c r="AB102" s="565">
        <v>0</v>
      </c>
      <c r="AC102" s="565">
        <v>0</v>
      </c>
      <c r="AD102" s="565">
        <v>0</v>
      </c>
      <c r="AE102" s="565">
        <v>0</v>
      </c>
      <c r="AF102" s="565">
        <v>0</v>
      </c>
      <c r="AG102" s="565">
        <v>0</v>
      </c>
      <c r="AH102" s="565">
        <v>0</v>
      </c>
      <c r="AI102" s="565">
        <v>0</v>
      </c>
      <c r="AJ102" s="565">
        <v>0</v>
      </c>
      <c r="AK102" s="565">
        <v>0</v>
      </c>
      <c r="AL102" s="565">
        <v>0</v>
      </c>
      <c r="AM102" s="565">
        <v>0</v>
      </c>
      <c r="AN102" s="377">
        <v>0</v>
      </c>
      <c r="AO102" s="377">
        <v>0</v>
      </c>
      <c r="AP102" s="377">
        <v>0</v>
      </c>
      <c r="AQ102" s="377">
        <v>0</v>
      </c>
      <c r="AR102" s="377">
        <v>0</v>
      </c>
      <c r="AS102" s="377">
        <v>0</v>
      </c>
    </row>
    <row r="103" spans="1:45" ht="15" x14ac:dyDescent="0.25">
      <c r="A103" s="292" t="s">
        <v>561</v>
      </c>
      <c r="B103" s="143"/>
      <c r="C103" s="293"/>
      <c r="D103" s="293"/>
      <c r="E103" s="293"/>
      <c r="F103" s="292" t="s">
        <v>562</v>
      </c>
      <c r="G103" s="143"/>
      <c r="H103" s="305" t="s">
        <v>774</v>
      </c>
      <c r="I103" s="304"/>
      <c r="J103" s="304"/>
      <c r="K103" s="304"/>
      <c r="L103" s="304"/>
      <c r="M103" s="304"/>
      <c r="N103" s="550">
        <v>0</v>
      </c>
      <c r="O103" s="550">
        <v>0</v>
      </c>
      <c r="P103" s="550">
        <v>0</v>
      </c>
      <c r="Q103" s="550">
        <v>0</v>
      </c>
      <c r="R103" s="550">
        <v>0</v>
      </c>
      <c r="S103" s="550">
        <v>0</v>
      </c>
      <c r="T103" s="550">
        <v>0</v>
      </c>
      <c r="U103" s="550">
        <v>0</v>
      </c>
      <c r="V103" s="550">
        <v>0</v>
      </c>
      <c r="W103" s="550">
        <v>0</v>
      </c>
      <c r="X103" s="565">
        <v>0</v>
      </c>
      <c r="Y103" s="565">
        <v>0</v>
      </c>
      <c r="Z103" s="565">
        <v>0</v>
      </c>
      <c r="AA103" s="565">
        <v>0</v>
      </c>
      <c r="AB103" s="565">
        <v>0</v>
      </c>
      <c r="AC103" s="565">
        <v>0</v>
      </c>
      <c r="AD103" s="565">
        <v>0</v>
      </c>
      <c r="AE103" s="565">
        <v>0</v>
      </c>
      <c r="AF103" s="565">
        <v>0</v>
      </c>
      <c r="AG103" s="565">
        <v>0</v>
      </c>
      <c r="AH103" s="565">
        <v>0</v>
      </c>
      <c r="AI103" s="565">
        <v>0</v>
      </c>
      <c r="AJ103" s="565">
        <v>0</v>
      </c>
      <c r="AK103" s="565">
        <v>0</v>
      </c>
      <c r="AL103" s="565">
        <v>0</v>
      </c>
      <c r="AM103" s="565">
        <v>0</v>
      </c>
      <c r="AN103" s="377">
        <v>0</v>
      </c>
      <c r="AO103" s="377">
        <v>0</v>
      </c>
      <c r="AP103" s="377">
        <v>0</v>
      </c>
      <c r="AQ103" s="377">
        <v>0</v>
      </c>
      <c r="AR103" s="377">
        <v>0</v>
      </c>
      <c r="AS103" s="377">
        <v>0</v>
      </c>
    </row>
    <row r="104" spans="1:45" ht="15" x14ac:dyDescent="0.25">
      <c r="A104" s="284" t="s">
        <v>563</v>
      </c>
      <c r="B104" s="143"/>
      <c r="C104" s="293"/>
      <c r="D104" s="293"/>
      <c r="E104" s="292"/>
      <c r="F104" s="292" t="s">
        <v>564</v>
      </c>
      <c r="G104" s="143"/>
      <c r="H104" s="305" t="s">
        <v>775</v>
      </c>
      <c r="I104" s="295"/>
      <c r="J104" s="295"/>
      <c r="K104" s="295"/>
      <c r="L104" s="295"/>
      <c r="M104" s="295"/>
      <c r="N104" s="519"/>
      <c r="O104" s="519"/>
      <c r="P104" s="519"/>
      <c r="Q104" s="519"/>
      <c r="R104" s="519"/>
      <c r="S104" s="519"/>
      <c r="T104" s="519"/>
      <c r="U104" s="519"/>
      <c r="V104" s="519"/>
      <c r="W104" s="519"/>
      <c r="X104" s="566"/>
      <c r="Y104" s="566"/>
      <c r="Z104" s="566"/>
      <c r="AA104" s="566"/>
      <c r="AB104" s="566"/>
      <c r="AC104" s="566"/>
      <c r="AD104" s="566"/>
      <c r="AE104" s="566"/>
      <c r="AF104" s="566"/>
      <c r="AG104" s="566"/>
      <c r="AH104" s="566"/>
      <c r="AI104" s="566"/>
      <c r="AJ104" s="566"/>
      <c r="AK104" s="566"/>
      <c r="AL104" s="566"/>
      <c r="AM104" s="566"/>
      <c r="AN104" s="376"/>
      <c r="AO104" s="376"/>
      <c r="AP104" s="376"/>
      <c r="AQ104" s="376"/>
      <c r="AR104" s="376"/>
      <c r="AS104" s="376"/>
    </row>
    <row r="105" spans="1:45" ht="15" x14ac:dyDescent="0.25">
      <c r="A105" s="293" t="s">
        <v>322</v>
      </c>
      <c r="B105" s="293"/>
      <c r="C105" s="293"/>
      <c r="D105" s="293"/>
      <c r="E105" s="293" t="s">
        <v>323</v>
      </c>
      <c r="F105" s="292"/>
      <c r="G105" s="143"/>
      <c r="H105" s="305" t="s">
        <v>776</v>
      </c>
      <c r="I105" s="295"/>
      <c r="J105" s="295"/>
      <c r="K105" s="295"/>
      <c r="L105" s="295"/>
      <c r="M105" s="295"/>
      <c r="N105" s="519"/>
      <c r="O105" s="519"/>
      <c r="P105" s="519"/>
      <c r="Q105" s="519"/>
      <c r="R105" s="519"/>
      <c r="S105" s="519"/>
      <c r="T105" s="519"/>
      <c r="U105" s="519"/>
      <c r="V105" s="519"/>
      <c r="W105" s="519"/>
      <c r="X105" s="566"/>
      <c r="Y105" s="566"/>
      <c r="Z105" s="566"/>
      <c r="AA105" s="566"/>
      <c r="AB105" s="566"/>
      <c r="AC105" s="566"/>
      <c r="AD105" s="566"/>
      <c r="AE105" s="566"/>
      <c r="AF105" s="566"/>
      <c r="AG105" s="566"/>
      <c r="AH105" s="566"/>
      <c r="AI105" s="566"/>
      <c r="AJ105" s="566"/>
      <c r="AK105" s="566"/>
      <c r="AL105" s="566"/>
      <c r="AM105" s="566"/>
      <c r="AN105" s="376"/>
      <c r="AO105" s="376"/>
      <c r="AP105" s="376"/>
      <c r="AQ105" s="376"/>
      <c r="AR105" s="376"/>
      <c r="AS105" s="376"/>
    </row>
    <row r="106" spans="1:45" ht="15" x14ac:dyDescent="0.25">
      <c r="A106" s="293" t="s">
        <v>324</v>
      </c>
      <c r="B106" s="293"/>
      <c r="C106" s="293"/>
      <c r="D106" s="293"/>
      <c r="E106" s="293"/>
      <c r="F106" s="292" t="s">
        <v>325</v>
      </c>
      <c r="G106" s="143"/>
      <c r="H106" s="305" t="s">
        <v>777</v>
      </c>
      <c r="I106" s="304"/>
      <c r="J106" s="304"/>
      <c r="K106" s="304"/>
      <c r="L106" s="304"/>
      <c r="M106" s="304"/>
      <c r="N106" s="550">
        <v>0</v>
      </c>
      <c r="O106" s="550">
        <v>0</v>
      </c>
      <c r="P106" s="550">
        <v>0</v>
      </c>
      <c r="Q106" s="550">
        <v>0</v>
      </c>
      <c r="R106" s="550">
        <v>0</v>
      </c>
      <c r="S106" s="550">
        <v>0</v>
      </c>
      <c r="T106" s="550">
        <v>0</v>
      </c>
      <c r="U106" s="550">
        <v>0</v>
      </c>
      <c r="V106" s="550">
        <v>0</v>
      </c>
      <c r="W106" s="550">
        <v>0</v>
      </c>
      <c r="X106" s="565">
        <v>0</v>
      </c>
      <c r="Y106" s="565">
        <v>0</v>
      </c>
      <c r="Z106" s="565">
        <v>0</v>
      </c>
      <c r="AA106" s="565">
        <v>0</v>
      </c>
      <c r="AB106" s="565">
        <v>0</v>
      </c>
      <c r="AC106" s="565">
        <v>0</v>
      </c>
      <c r="AD106" s="565">
        <v>0</v>
      </c>
      <c r="AE106" s="565">
        <v>0</v>
      </c>
      <c r="AF106" s="565">
        <v>0</v>
      </c>
      <c r="AG106" s="565">
        <v>0</v>
      </c>
      <c r="AH106" s="565">
        <v>0</v>
      </c>
      <c r="AI106" s="565">
        <v>0</v>
      </c>
      <c r="AJ106" s="565">
        <v>0</v>
      </c>
      <c r="AK106" s="565">
        <v>0</v>
      </c>
      <c r="AL106" s="565">
        <v>0</v>
      </c>
      <c r="AM106" s="565">
        <v>0</v>
      </c>
      <c r="AN106" s="377">
        <v>0</v>
      </c>
      <c r="AO106" s="377">
        <v>0</v>
      </c>
      <c r="AP106" s="377">
        <v>0</v>
      </c>
      <c r="AQ106" s="377">
        <v>0</v>
      </c>
      <c r="AR106" s="377">
        <v>0</v>
      </c>
      <c r="AS106" s="377">
        <v>0</v>
      </c>
    </row>
    <row r="107" spans="1:45" ht="15" x14ac:dyDescent="0.25">
      <c r="A107" s="293" t="s">
        <v>326</v>
      </c>
      <c r="B107" s="293"/>
      <c r="C107" s="293"/>
      <c r="D107" s="293"/>
      <c r="E107" s="293"/>
      <c r="F107" s="292" t="s">
        <v>327</v>
      </c>
      <c r="G107" s="143"/>
      <c r="H107" s="305" t="s">
        <v>778</v>
      </c>
      <c r="I107" s="304"/>
      <c r="J107" s="304"/>
      <c r="K107" s="304"/>
      <c r="L107" s="304"/>
      <c r="M107" s="304"/>
      <c r="N107" s="550">
        <v>0</v>
      </c>
      <c r="O107" s="550">
        <v>0</v>
      </c>
      <c r="P107" s="550">
        <v>0</v>
      </c>
      <c r="Q107" s="550">
        <v>0</v>
      </c>
      <c r="R107" s="550">
        <v>0</v>
      </c>
      <c r="S107" s="550">
        <v>0</v>
      </c>
      <c r="T107" s="550">
        <v>0</v>
      </c>
      <c r="U107" s="550">
        <v>0</v>
      </c>
      <c r="V107" s="550">
        <v>0</v>
      </c>
      <c r="W107" s="550">
        <v>0</v>
      </c>
      <c r="X107" s="565">
        <v>0</v>
      </c>
      <c r="Y107" s="565">
        <v>0</v>
      </c>
      <c r="Z107" s="565">
        <v>0</v>
      </c>
      <c r="AA107" s="565">
        <v>0</v>
      </c>
      <c r="AB107" s="565">
        <v>0</v>
      </c>
      <c r="AC107" s="565">
        <v>0</v>
      </c>
      <c r="AD107" s="565">
        <v>0</v>
      </c>
      <c r="AE107" s="565">
        <v>0</v>
      </c>
      <c r="AF107" s="565">
        <v>0</v>
      </c>
      <c r="AG107" s="565">
        <v>0</v>
      </c>
      <c r="AH107" s="565">
        <v>0</v>
      </c>
      <c r="AI107" s="565">
        <v>0</v>
      </c>
      <c r="AJ107" s="565">
        <v>0</v>
      </c>
      <c r="AK107" s="565">
        <v>0</v>
      </c>
      <c r="AL107" s="565">
        <v>0</v>
      </c>
      <c r="AM107" s="565">
        <v>0</v>
      </c>
      <c r="AN107" s="377">
        <v>0</v>
      </c>
      <c r="AO107" s="377">
        <v>0</v>
      </c>
      <c r="AP107" s="377">
        <v>0</v>
      </c>
      <c r="AQ107" s="377">
        <v>0</v>
      </c>
      <c r="AR107" s="377">
        <v>0</v>
      </c>
      <c r="AS107" s="377">
        <v>0</v>
      </c>
    </row>
    <row r="108" spans="1:45" ht="15" x14ac:dyDescent="0.25">
      <c r="A108" s="292" t="s">
        <v>565</v>
      </c>
      <c r="B108" s="143"/>
      <c r="C108" s="293"/>
      <c r="D108" s="293"/>
      <c r="E108" s="293"/>
      <c r="F108" s="292" t="s">
        <v>566</v>
      </c>
      <c r="G108" s="143"/>
      <c r="H108" s="305" t="s">
        <v>779</v>
      </c>
      <c r="I108" s="304"/>
      <c r="J108" s="304"/>
      <c r="K108" s="304"/>
      <c r="L108" s="304"/>
      <c r="M108" s="304"/>
      <c r="N108" s="550">
        <v>0</v>
      </c>
      <c r="O108" s="550">
        <v>0</v>
      </c>
      <c r="P108" s="550">
        <v>0</v>
      </c>
      <c r="Q108" s="550">
        <v>0</v>
      </c>
      <c r="R108" s="550">
        <v>0</v>
      </c>
      <c r="S108" s="550">
        <v>0</v>
      </c>
      <c r="T108" s="550">
        <v>0</v>
      </c>
      <c r="U108" s="550">
        <v>0</v>
      </c>
      <c r="V108" s="550">
        <v>0</v>
      </c>
      <c r="W108" s="550">
        <v>0</v>
      </c>
      <c r="X108" s="565">
        <v>0</v>
      </c>
      <c r="Y108" s="565">
        <v>0</v>
      </c>
      <c r="Z108" s="565">
        <v>0</v>
      </c>
      <c r="AA108" s="565">
        <v>0</v>
      </c>
      <c r="AB108" s="565">
        <v>0</v>
      </c>
      <c r="AC108" s="565">
        <v>0</v>
      </c>
      <c r="AD108" s="565">
        <v>0</v>
      </c>
      <c r="AE108" s="565">
        <v>0</v>
      </c>
      <c r="AF108" s="565">
        <v>0</v>
      </c>
      <c r="AG108" s="565">
        <v>0</v>
      </c>
      <c r="AH108" s="565">
        <v>0</v>
      </c>
      <c r="AI108" s="565">
        <v>0</v>
      </c>
      <c r="AJ108" s="565">
        <v>0</v>
      </c>
      <c r="AK108" s="565">
        <v>0</v>
      </c>
      <c r="AL108" s="565">
        <v>0</v>
      </c>
      <c r="AM108" s="565">
        <v>0</v>
      </c>
      <c r="AN108" s="377">
        <v>0</v>
      </c>
      <c r="AO108" s="377">
        <v>0</v>
      </c>
      <c r="AP108" s="377">
        <v>0</v>
      </c>
      <c r="AQ108" s="377">
        <v>0</v>
      </c>
      <c r="AR108" s="377">
        <v>0</v>
      </c>
      <c r="AS108" s="377">
        <v>0</v>
      </c>
    </row>
    <row r="109" spans="1:45" ht="15" x14ac:dyDescent="0.25">
      <c r="A109" s="293" t="s">
        <v>328</v>
      </c>
      <c r="B109" s="293"/>
      <c r="C109" s="293"/>
      <c r="D109" s="293"/>
      <c r="E109" s="293"/>
      <c r="F109" s="292" t="s">
        <v>329</v>
      </c>
      <c r="G109" s="143"/>
      <c r="H109" s="305" t="s">
        <v>780</v>
      </c>
      <c r="I109" s="304"/>
      <c r="J109" s="304"/>
      <c r="K109" s="304"/>
      <c r="L109" s="304"/>
      <c r="M109" s="304"/>
      <c r="N109" s="550">
        <v>0.12295600000000001</v>
      </c>
      <c r="O109" s="550">
        <v>0.12092399999999999</v>
      </c>
      <c r="P109" s="550">
        <v>0.11231799999999999</v>
      </c>
      <c r="Q109" s="550">
        <v>0.10102800000000001</v>
      </c>
      <c r="R109" s="550">
        <v>9.4463999999999992E-2</v>
      </c>
      <c r="S109" s="550">
        <v>8.4496000000000002E-2</v>
      </c>
      <c r="T109" s="550">
        <v>8.6867999999999987E-2</v>
      </c>
      <c r="U109" s="550">
        <v>8.761399999999997E-2</v>
      </c>
      <c r="V109" s="550">
        <v>8.7428000000000006E-2</v>
      </c>
      <c r="W109" s="550">
        <v>8.6027999999999993E-2</v>
      </c>
      <c r="X109" s="565">
        <v>8.3253999999999995E-2</v>
      </c>
      <c r="Y109" s="565">
        <v>8.0383999999999997E-2</v>
      </c>
      <c r="Z109" s="565">
        <v>7.8312000000000007E-2</v>
      </c>
      <c r="AA109" s="565">
        <v>7.7745999999999982E-2</v>
      </c>
      <c r="AB109" s="565">
        <v>7.5187999999999991E-2</v>
      </c>
      <c r="AC109" s="565">
        <v>8.0846000000000043E-2</v>
      </c>
      <c r="AD109" s="565">
        <v>8.0588000000000007E-2</v>
      </c>
      <c r="AE109" s="565">
        <v>7.7376000000000014E-2</v>
      </c>
      <c r="AF109" s="565">
        <v>6.5268000000000007E-2</v>
      </c>
      <c r="AG109" s="565">
        <v>6.2654000000000001E-2</v>
      </c>
      <c r="AH109" s="565">
        <v>6.1201999999999993E-2</v>
      </c>
      <c r="AI109" s="565">
        <v>5.7122000000000006E-2</v>
      </c>
      <c r="AJ109" s="565">
        <v>5.6260000000000004E-2</v>
      </c>
      <c r="AK109" s="565">
        <v>5.3446E-2</v>
      </c>
      <c r="AL109" s="565">
        <v>4.7602000000000005E-2</v>
      </c>
      <c r="AM109" s="565">
        <v>4.4287999999999987E-2</v>
      </c>
      <c r="AN109" s="377">
        <v>4.1372000000000006E-2</v>
      </c>
      <c r="AO109" s="377">
        <v>4.0945999999999996E-2</v>
      </c>
      <c r="AP109" s="377">
        <v>3.805E-2</v>
      </c>
      <c r="AQ109" s="377">
        <v>3.9382000000000007E-2</v>
      </c>
      <c r="AR109" s="377">
        <v>3.7034000000000011E-2</v>
      </c>
      <c r="AS109" s="377">
        <v>3.8520000000000006E-2</v>
      </c>
    </row>
    <row r="110" spans="1:45" ht="15" x14ac:dyDescent="0.25">
      <c r="A110" s="293" t="s">
        <v>330</v>
      </c>
      <c r="B110" s="293"/>
      <c r="C110" s="293"/>
      <c r="D110" s="293"/>
      <c r="E110" s="293"/>
      <c r="F110" s="292" t="s">
        <v>331</v>
      </c>
      <c r="G110" s="143"/>
      <c r="H110" s="305" t="s">
        <v>781</v>
      </c>
      <c r="I110" s="304"/>
      <c r="J110" s="304"/>
      <c r="K110" s="304"/>
      <c r="L110" s="304"/>
      <c r="M110" s="304"/>
      <c r="N110" s="550">
        <v>6.1594000000000003E-2</v>
      </c>
      <c r="O110" s="550">
        <v>5.4671999999999998E-2</v>
      </c>
      <c r="P110" s="550">
        <v>5.2353999999999991E-2</v>
      </c>
      <c r="Q110" s="550">
        <v>4.6434000000000003E-2</v>
      </c>
      <c r="R110" s="550">
        <v>4.4594000000000002E-2</v>
      </c>
      <c r="S110" s="550">
        <v>4.3695999999999999E-2</v>
      </c>
      <c r="T110" s="550">
        <v>4.0256E-2</v>
      </c>
      <c r="U110" s="550">
        <v>4.0435999999999993E-2</v>
      </c>
      <c r="V110" s="550">
        <v>3.9440000000000003E-2</v>
      </c>
      <c r="W110" s="550">
        <v>3.6480000000000005E-2</v>
      </c>
      <c r="X110" s="565">
        <v>3.6620000000000007E-2</v>
      </c>
      <c r="Y110" s="565">
        <v>3.5315999999999993E-2</v>
      </c>
      <c r="Z110" s="565">
        <v>3.1354E-2</v>
      </c>
      <c r="AA110" s="565">
        <v>3.2043999999999989E-2</v>
      </c>
      <c r="AB110" s="565">
        <v>3.4418000000000011E-2</v>
      </c>
      <c r="AC110" s="565">
        <v>3.2469999999999992E-2</v>
      </c>
      <c r="AD110" s="565">
        <v>3.2348000000000002E-2</v>
      </c>
      <c r="AE110" s="565">
        <v>3.3722000000000002E-2</v>
      </c>
      <c r="AF110" s="565">
        <v>2.8775999999999999E-2</v>
      </c>
      <c r="AG110" s="565">
        <v>3.6164000000000002E-2</v>
      </c>
      <c r="AH110" s="565">
        <v>3.7296000000000003E-2</v>
      </c>
      <c r="AI110" s="565">
        <v>3.5566E-2</v>
      </c>
      <c r="AJ110" s="565">
        <v>3.7884000000000001E-2</v>
      </c>
      <c r="AK110" s="565">
        <v>3.5903999999999991E-2</v>
      </c>
      <c r="AL110" s="565">
        <v>3.6120000000000006E-2</v>
      </c>
      <c r="AM110" s="565">
        <v>3.8294000000000002E-2</v>
      </c>
      <c r="AN110" s="377">
        <v>3.8312000000000006E-2</v>
      </c>
      <c r="AO110" s="377">
        <v>4.0052000000000011E-2</v>
      </c>
      <c r="AP110" s="377">
        <v>4.0801999999999991E-2</v>
      </c>
      <c r="AQ110" s="377">
        <v>4.2917999999999998E-2</v>
      </c>
      <c r="AR110" s="377">
        <v>4.3234000000000009E-2</v>
      </c>
      <c r="AS110" s="377">
        <v>4.7972000000000001E-2</v>
      </c>
    </row>
    <row r="111" spans="1:45" ht="15" x14ac:dyDescent="0.25">
      <c r="A111" s="329" t="s">
        <v>310</v>
      </c>
      <c r="B111" s="283"/>
      <c r="C111" s="283"/>
      <c r="D111" s="283"/>
      <c r="E111" s="143"/>
      <c r="F111" s="283" t="s">
        <v>311</v>
      </c>
      <c r="G111" s="283"/>
      <c r="H111" s="297" t="s">
        <v>782</v>
      </c>
      <c r="I111" s="304"/>
      <c r="J111" s="304"/>
      <c r="K111" s="304"/>
      <c r="L111" s="304"/>
      <c r="M111" s="304"/>
      <c r="N111" s="550">
        <v>0</v>
      </c>
      <c r="O111" s="550">
        <v>0</v>
      </c>
      <c r="P111" s="550">
        <v>0</v>
      </c>
      <c r="Q111" s="550">
        <v>0</v>
      </c>
      <c r="R111" s="550">
        <v>0</v>
      </c>
      <c r="S111" s="550">
        <v>0</v>
      </c>
      <c r="T111" s="550">
        <v>0</v>
      </c>
      <c r="U111" s="550">
        <v>0</v>
      </c>
      <c r="V111" s="550">
        <v>0</v>
      </c>
      <c r="W111" s="550">
        <v>0</v>
      </c>
      <c r="X111" s="565">
        <v>0</v>
      </c>
      <c r="Y111" s="565">
        <v>0</v>
      </c>
      <c r="Z111" s="565">
        <v>0</v>
      </c>
      <c r="AA111" s="565">
        <v>0</v>
      </c>
      <c r="AB111" s="565">
        <v>0</v>
      </c>
      <c r="AC111" s="565">
        <v>0</v>
      </c>
      <c r="AD111" s="565">
        <v>0</v>
      </c>
      <c r="AE111" s="565">
        <v>0</v>
      </c>
      <c r="AF111" s="565">
        <v>0</v>
      </c>
      <c r="AG111" s="565">
        <v>0</v>
      </c>
      <c r="AH111" s="565">
        <v>0</v>
      </c>
      <c r="AI111" s="565">
        <v>0</v>
      </c>
      <c r="AJ111" s="565">
        <v>0</v>
      </c>
      <c r="AK111" s="565">
        <v>0</v>
      </c>
      <c r="AL111" s="565">
        <v>0</v>
      </c>
      <c r="AM111" s="565">
        <v>0</v>
      </c>
      <c r="AN111" s="377">
        <v>0</v>
      </c>
      <c r="AO111" s="377">
        <v>0</v>
      </c>
      <c r="AP111" s="377">
        <v>0</v>
      </c>
      <c r="AQ111" s="377">
        <v>0</v>
      </c>
      <c r="AR111" s="377">
        <v>0</v>
      </c>
      <c r="AS111" s="377">
        <v>0</v>
      </c>
    </row>
    <row r="112" spans="1:45" ht="15" x14ac:dyDescent="0.25">
      <c r="A112" s="292" t="s">
        <v>567</v>
      </c>
      <c r="B112" s="143"/>
      <c r="C112" s="293"/>
      <c r="D112" s="293"/>
      <c r="E112" s="293"/>
      <c r="F112" s="292" t="s">
        <v>568</v>
      </c>
      <c r="G112" s="143"/>
      <c r="H112" s="305" t="s">
        <v>783</v>
      </c>
      <c r="I112" s="295"/>
      <c r="J112" s="295"/>
      <c r="K112" s="295"/>
      <c r="L112" s="295"/>
      <c r="M112" s="295"/>
      <c r="N112" s="519"/>
      <c r="O112" s="519"/>
      <c r="P112" s="519"/>
      <c r="Q112" s="519"/>
      <c r="R112" s="519"/>
      <c r="S112" s="519"/>
      <c r="T112" s="519"/>
      <c r="U112" s="519"/>
      <c r="V112" s="519"/>
      <c r="W112" s="519"/>
      <c r="X112" s="566"/>
      <c r="Y112" s="566"/>
      <c r="Z112" s="566"/>
      <c r="AA112" s="566"/>
      <c r="AB112" s="566"/>
      <c r="AC112" s="566"/>
      <c r="AD112" s="566"/>
      <c r="AE112" s="566"/>
      <c r="AF112" s="566"/>
      <c r="AG112" s="566"/>
      <c r="AH112" s="566"/>
      <c r="AI112" s="566"/>
      <c r="AJ112" s="566"/>
      <c r="AK112" s="566"/>
      <c r="AL112" s="566"/>
      <c r="AM112" s="566"/>
      <c r="AN112" s="376"/>
      <c r="AO112" s="376"/>
      <c r="AP112" s="376"/>
      <c r="AQ112" s="376"/>
      <c r="AR112" s="376"/>
      <c r="AS112" s="376"/>
    </row>
    <row r="113" spans="1:45" ht="15" x14ac:dyDescent="0.25">
      <c r="A113" s="292" t="s">
        <v>569</v>
      </c>
      <c r="B113" s="143"/>
      <c r="C113" s="293"/>
      <c r="D113" s="293"/>
      <c r="E113" s="293"/>
      <c r="F113" s="143"/>
      <c r="G113" s="292" t="s">
        <v>570</v>
      </c>
      <c r="H113" s="289" t="s">
        <v>784</v>
      </c>
      <c r="I113" s="304"/>
      <c r="J113" s="304"/>
      <c r="K113" s="304"/>
      <c r="L113" s="304"/>
      <c r="M113" s="304"/>
      <c r="N113" s="550">
        <v>0</v>
      </c>
      <c r="O113" s="550">
        <v>0</v>
      </c>
      <c r="P113" s="550">
        <v>0</v>
      </c>
      <c r="Q113" s="550">
        <v>0</v>
      </c>
      <c r="R113" s="550">
        <v>0</v>
      </c>
      <c r="S113" s="550">
        <v>0</v>
      </c>
      <c r="T113" s="550">
        <v>0</v>
      </c>
      <c r="U113" s="550">
        <v>0</v>
      </c>
      <c r="V113" s="550">
        <v>0</v>
      </c>
      <c r="W113" s="550">
        <v>0</v>
      </c>
      <c r="X113" s="565">
        <v>0</v>
      </c>
      <c r="Y113" s="565">
        <v>0</v>
      </c>
      <c r="Z113" s="565">
        <v>0</v>
      </c>
      <c r="AA113" s="565">
        <v>0</v>
      </c>
      <c r="AB113" s="565">
        <v>0</v>
      </c>
      <c r="AC113" s="565">
        <v>0</v>
      </c>
      <c r="AD113" s="565">
        <v>0</v>
      </c>
      <c r="AE113" s="565">
        <v>0</v>
      </c>
      <c r="AF113" s="565">
        <v>0</v>
      </c>
      <c r="AG113" s="565">
        <v>0</v>
      </c>
      <c r="AH113" s="565">
        <v>0</v>
      </c>
      <c r="AI113" s="565">
        <v>0</v>
      </c>
      <c r="AJ113" s="565">
        <v>0</v>
      </c>
      <c r="AK113" s="565">
        <v>0</v>
      </c>
      <c r="AL113" s="565">
        <v>0</v>
      </c>
      <c r="AM113" s="565">
        <v>0</v>
      </c>
      <c r="AN113" s="377">
        <v>0</v>
      </c>
      <c r="AO113" s="377">
        <v>0</v>
      </c>
      <c r="AP113" s="377">
        <v>0</v>
      </c>
      <c r="AQ113" s="377">
        <v>0</v>
      </c>
      <c r="AR113" s="377">
        <v>0</v>
      </c>
      <c r="AS113" s="377">
        <v>0</v>
      </c>
    </row>
    <row r="114" spans="1:45" ht="15" x14ac:dyDescent="0.25">
      <c r="A114" s="292" t="s">
        <v>571</v>
      </c>
      <c r="B114" s="143"/>
      <c r="C114" s="293"/>
      <c r="D114" s="293"/>
      <c r="E114" s="293"/>
      <c r="F114" s="143"/>
      <c r="G114" s="292" t="s">
        <v>572</v>
      </c>
      <c r="H114" s="289" t="s">
        <v>785</v>
      </c>
      <c r="I114" s="295"/>
      <c r="J114" s="295"/>
      <c r="K114" s="295"/>
      <c r="L114" s="295"/>
      <c r="M114" s="295"/>
      <c r="N114" s="519"/>
      <c r="O114" s="519"/>
      <c r="P114" s="519"/>
      <c r="Q114" s="519"/>
      <c r="R114" s="519"/>
      <c r="S114" s="519"/>
      <c r="T114" s="519"/>
      <c r="U114" s="519"/>
      <c r="V114" s="519"/>
      <c r="W114" s="519"/>
      <c r="X114" s="566"/>
      <c r="Y114" s="566"/>
      <c r="Z114" s="566"/>
      <c r="AA114" s="566"/>
      <c r="AB114" s="566"/>
      <c r="AC114" s="566"/>
      <c r="AD114" s="566"/>
      <c r="AE114" s="566"/>
      <c r="AF114" s="566"/>
      <c r="AG114" s="566"/>
      <c r="AH114" s="566"/>
      <c r="AI114" s="566"/>
      <c r="AJ114" s="566"/>
      <c r="AK114" s="566"/>
      <c r="AL114" s="566"/>
      <c r="AM114" s="566"/>
      <c r="AN114" s="376"/>
      <c r="AO114" s="376"/>
      <c r="AP114" s="376"/>
      <c r="AQ114" s="376"/>
      <c r="AR114" s="376"/>
      <c r="AS114" s="376"/>
    </row>
    <row r="115" spans="1:45" ht="15" x14ac:dyDescent="0.25">
      <c r="A115" s="292" t="s">
        <v>573</v>
      </c>
      <c r="B115" s="143"/>
      <c r="C115" s="293"/>
      <c r="D115" s="293"/>
      <c r="E115" s="293"/>
      <c r="F115" s="143"/>
      <c r="G115" s="292" t="s">
        <v>574</v>
      </c>
      <c r="H115" s="289" t="s">
        <v>786</v>
      </c>
      <c r="I115" s="304"/>
      <c r="J115" s="304"/>
      <c r="K115" s="304"/>
      <c r="L115" s="304"/>
      <c r="M115" s="304"/>
      <c r="N115" s="550">
        <v>0</v>
      </c>
      <c r="O115" s="550">
        <v>0</v>
      </c>
      <c r="P115" s="550">
        <v>0</v>
      </c>
      <c r="Q115" s="550">
        <v>0</v>
      </c>
      <c r="R115" s="550">
        <v>0</v>
      </c>
      <c r="S115" s="550">
        <v>0</v>
      </c>
      <c r="T115" s="550">
        <v>0</v>
      </c>
      <c r="U115" s="550">
        <v>0</v>
      </c>
      <c r="V115" s="550">
        <v>0</v>
      </c>
      <c r="W115" s="550">
        <v>0</v>
      </c>
      <c r="X115" s="565">
        <v>0</v>
      </c>
      <c r="Y115" s="565">
        <v>0</v>
      </c>
      <c r="Z115" s="565">
        <v>0</v>
      </c>
      <c r="AA115" s="565">
        <v>0</v>
      </c>
      <c r="AB115" s="565">
        <v>0</v>
      </c>
      <c r="AC115" s="565">
        <v>0</v>
      </c>
      <c r="AD115" s="565">
        <v>0</v>
      </c>
      <c r="AE115" s="565">
        <v>0</v>
      </c>
      <c r="AF115" s="565">
        <v>0</v>
      </c>
      <c r="AG115" s="565">
        <v>0</v>
      </c>
      <c r="AH115" s="565">
        <v>0</v>
      </c>
      <c r="AI115" s="565">
        <v>0</v>
      </c>
      <c r="AJ115" s="565">
        <v>0</v>
      </c>
      <c r="AK115" s="565">
        <v>0</v>
      </c>
      <c r="AL115" s="565">
        <v>0</v>
      </c>
      <c r="AM115" s="565">
        <v>0</v>
      </c>
      <c r="AN115" s="377">
        <v>0</v>
      </c>
      <c r="AO115" s="377">
        <v>0</v>
      </c>
      <c r="AP115" s="377">
        <v>0</v>
      </c>
      <c r="AQ115" s="377">
        <v>0</v>
      </c>
      <c r="AR115" s="377">
        <v>0</v>
      </c>
      <c r="AS115" s="377">
        <v>0</v>
      </c>
    </row>
    <row r="116" spans="1:45" ht="15" x14ac:dyDescent="0.25">
      <c r="A116" s="283" t="s">
        <v>575</v>
      </c>
      <c r="B116" s="143"/>
      <c r="C116" s="293"/>
      <c r="D116" s="293"/>
      <c r="E116" s="293"/>
      <c r="F116" s="292"/>
      <c r="G116" s="283" t="s">
        <v>576</v>
      </c>
      <c r="H116" s="297" t="s">
        <v>787</v>
      </c>
      <c r="I116" s="304"/>
      <c r="J116" s="304"/>
      <c r="K116" s="304"/>
      <c r="L116" s="304"/>
      <c r="M116" s="304"/>
      <c r="N116" s="550">
        <v>0</v>
      </c>
      <c r="O116" s="550">
        <v>0</v>
      </c>
      <c r="P116" s="550">
        <v>0</v>
      </c>
      <c r="Q116" s="550">
        <v>0</v>
      </c>
      <c r="R116" s="550">
        <v>0</v>
      </c>
      <c r="S116" s="550">
        <v>0</v>
      </c>
      <c r="T116" s="550">
        <v>0</v>
      </c>
      <c r="U116" s="550">
        <v>0</v>
      </c>
      <c r="V116" s="550">
        <v>0</v>
      </c>
      <c r="W116" s="550">
        <v>0</v>
      </c>
      <c r="X116" s="565">
        <v>0</v>
      </c>
      <c r="Y116" s="565">
        <v>0</v>
      </c>
      <c r="Z116" s="565">
        <v>0</v>
      </c>
      <c r="AA116" s="565">
        <v>0</v>
      </c>
      <c r="AB116" s="565">
        <v>0</v>
      </c>
      <c r="AC116" s="565">
        <v>0</v>
      </c>
      <c r="AD116" s="565">
        <v>0</v>
      </c>
      <c r="AE116" s="565">
        <v>0</v>
      </c>
      <c r="AF116" s="565">
        <v>0</v>
      </c>
      <c r="AG116" s="565">
        <v>0</v>
      </c>
      <c r="AH116" s="565">
        <v>0</v>
      </c>
      <c r="AI116" s="565">
        <v>0</v>
      </c>
      <c r="AJ116" s="565">
        <v>0</v>
      </c>
      <c r="AK116" s="565">
        <v>0</v>
      </c>
      <c r="AL116" s="565">
        <v>0</v>
      </c>
      <c r="AM116" s="565">
        <v>0</v>
      </c>
      <c r="AN116" s="377">
        <v>0</v>
      </c>
      <c r="AO116" s="377">
        <v>0</v>
      </c>
      <c r="AP116" s="377">
        <v>0</v>
      </c>
      <c r="AQ116" s="377">
        <v>0</v>
      </c>
      <c r="AR116" s="377">
        <v>0</v>
      </c>
      <c r="AS116" s="377">
        <v>0</v>
      </c>
    </row>
    <row r="117" spans="1:45" ht="15" x14ac:dyDescent="0.25">
      <c r="A117" s="283" t="s">
        <v>577</v>
      </c>
      <c r="B117" s="143"/>
      <c r="C117" s="293"/>
      <c r="D117" s="293"/>
      <c r="E117" s="293"/>
      <c r="F117" s="292"/>
      <c r="G117" s="283" t="s">
        <v>578</v>
      </c>
      <c r="H117" s="297" t="s">
        <v>788</v>
      </c>
      <c r="I117" s="304"/>
      <c r="J117" s="304"/>
      <c r="K117" s="304"/>
      <c r="L117" s="304"/>
      <c r="M117" s="304"/>
      <c r="N117" s="550">
        <v>0</v>
      </c>
      <c r="O117" s="550">
        <v>0</v>
      </c>
      <c r="P117" s="550">
        <v>0</v>
      </c>
      <c r="Q117" s="550">
        <v>0</v>
      </c>
      <c r="R117" s="550">
        <v>0</v>
      </c>
      <c r="S117" s="550">
        <v>0</v>
      </c>
      <c r="T117" s="550">
        <v>0</v>
      </c>
      <c r="U117" s="550">
        <v>0</v>
      </c>
      <c r="V117" s="550">
        <v>0</v>
      </c>
      <c r="W117" s="550">
        <v>0</v>
      </c>
      <c r="X117" s="565">
        <v>0</v>
      </c>
      <c r="Y117" s="565">
        <v>0</v>
      </c>
      <c r="Z117" s="565">
        <v>0</v>
      </c>
      <c r="AA117" s="565">
        <v>0</v>
      </c>
      <c r="AB117" s="565">
        <v>0</v>
      </c>
      <c r="AC117" s="565">
        <v>0</v>
      </c>
      <c r="AD117" s="565">
        <v>0</v>
      </c>
      <c r="AE117" s="565">
        <v>0</v>
      </c>
      <c r="AF117" s="565">
        <v>0</v>
      </c>
      <c r="AG117" s="565">
        <v>0</v>
      </c>
      <c r="AH117" s="565">
        <v>0</v>
      </c>
      <c r="AI117" s="565">
        <v>0</v>
      </c>
      <c r="AJ117" s="565">
        <v>0</v>
      </c>
      <c r="AK117" s="565">
        <v>0</v>
      </c>
      <c r="AL117" s="565">
        <v>0</v>
      </c>
      <c r="AM117" s="565">
        <v>0</v>
      </c>
      <c r="AN117" s="377">
        <v>0</v>
      </c>
      <c r="AO117" s="377">
        <v>0</v>
      </c>
      <c r="AP117" s="377">
        <v>0</v>
      </c>
      <c r="AQ117" s="377">
        <v>0</v>
      </c>
      <c r="AR117" s="377">
        <v>0</v>
      </c>
      <c r="AS117" s="377">
        <v>0</v>
      </c>
    </row>
    <row r="118" spans="1:45" ht="15" x14ac:dyDescent="0.25">
      <c r="A118" s="292" t="s">
        <v>579</v>
      </c>
      <c r="B118" s="143"/>
      <c r="C118" s="293"/>
      <c r="D118" s="293"/>
      <c r="E118" s="293"/>
      <c r="F118" s="292" t="s">
        <v>580</v>
      </c>
      <c r="G118" s="143"/>
      <c r="H118" s="305" t="s">
        <v>789</v>
      </c>
      <c r="I118" s="295"/>
      <c r="J118" s="295"/>
      <c r="K118" s="295"/>
      <c r="L118" s="295"/>
      <c r="M118" s="295"/>
      <c r="N118" s="519"/>
      <c r="O118" s="519"/>
      <c r="P118" s="519"/>
      <c r="Q118" s="519"/>
      <c r="R118" s="519"/>
      <c r="S118" s="519"/>
      <c r="T118" s="519"/>
      <c r="U118" s="519"/>
      <c r="V118" s="519"/>
      <c r="W118" s="519"/>
      <c r="X118" s="566"/>
      <c r="Y118" s="566"/>
      <c r="Z118" s="566"/>
      <c r="AA118" s="566"/>
      <c r="AB118" s="566"/>
      <c r="AC118" s="566"/>
      <c r="AD118" s="566"/>
      <c r="AE118" s="566"/>
      <c r="AF118" s="566"/>
      <c r="AG118" s="566"/>
      <c r="AH118" s="566"/>
      <c r="AI118" s="566"/>
      <c r="AJ118" s="566"/>
      <c r="AK118" s="566"/>
      <c r="AL118" s="566"/>
      <c r="AM118" s="566"/>
      <c r="AN118" s="376"/>
      <c r="AO118" s="376"/>
      <c r="AP118" s="376"/>
      <c r="AQ118" s="376"/>
      <c r="AR118" s="376"/>
      <c r="AS118" s="376"/>
    </row>
    <row r="119" spans="1:45" ht="15" x14ac:dyDescent="0.25">
      <c r="A119" s="293" t="s">
        <v>332</v>
      </c>
      <c r="B119" s="293"/>
      <c r="C119" s="293"/>
      <c r="D119" s="293"/>
      <c r="E119" s="293" t="s">
        <v>389</v>
      </c>
      <c r="F119" s="292"/>
      <c r="G119" s="143"/>
      <c r="H119" s="305" t="s">
        <v>790</v>
      </c>
      <c r="I119" s="295"/>
      <c r="J119" s="295"/>
      <c r="K119" s="295"/>
      <c r="L119" s="295"/>
      <c r="M119" s="295"/>
      <c r="N119" s="519"/>
      <c r="O119" s="519"/>
      <c r="P119" s="519"/>
      <c r="Q119" s="519"/>
      <c r="R119" s="519"/>
      <c r="S119" s="519"/>
      <c r="T119" s="519"/>
      <c r="U119" s="519"/>
      <c r="V119" s="519"/>
      <c r="W119" s="519"/>
      <c r="X119" s="566"/>
      <c r="Y119" s="566"/>
      <c r="Z119" s="566"/>
      <c r="AA119" s="566"/>
      <c r="AB119" s="566"/>
      <c r="AC119" s="566"/>
      <c r="AD119" s="566"/>
      <c r="AE119" s="566"/>
      <c r="AF119" s="566"/>
      <c r="AG119" s="566"/>
      <c r="AH119" s="566"/>
      <c r="AI119" s="566"/>
      <c r="AJ119" s="566"/>
      <c r="AK119" s="566"/>
      <c r="AL119" s="566"/>
      <c r="AM119" s="566"/>
      <c r="AN119" s="376"/>
      <c r="AO119" s="376"/>
      <c r="AP119" s="376"/>
      <c r="AQ119" s="376"/>
      <c r="AR119" s="376"/>
      <c r="AS119" s="376"/>
    </row>
    <row r="120" spans="1:45" ht="15" x14ac:dyDescent="0.25">
      <c r="A120" s="283" t="s">
        <v>581</v>
      </c>
      <c r="B120" s="143"/>
      <c r="C120" s="293"/>
      <c r="D120" s="293"/>
      <c r="E120" s="293"/>
      <c r="F120" s="283" t="s">
        <v>582</v>
      </c>
      <c r="G120" s="143"/>
      <c r="H120" s="305" t="s">
        <v>791</v>
      </c>
      <c r="I120" s="295"/>
      <c r="J120" s="295"/>
      <c r="K120" s="295"/>
      <c r="L120" s="295"/>
      <c r="M120" s="295"/>
      <c r="N120" s="519"/>
      <c r="O120" s="519"/>
      <c r="P120" s="519"/>
      <c r="Q120" s="519"/>
      <c r="R120" s="519"/>
      <c r="S120" s="519"/>
      <c r="T120" s="519"/>
      <c r="U120" s="519"/>
      <c r="V120" s="519"/>
      <c r="W120" s="519"/>
      <c r="X120" s="566"/>
      <c r="Y120" s="566"/>
      <c r="Z120" s="566"/>
      <c r="AA120" s="566"/>
      <c r="AB120" s="566"/>
      <c r="AC120" s="566"/>
      <c r="AD120" s="566"/>
      <c r="AE120" s="566"/>
      <c r="AF120" s="566"/>
      <c r="AG120" s="566"/>
      <c r="AH120" s="566"/>
      <c r="AI120" s="566"/>
      <c r="AJ120" s="566"/>
      <c r="AK120" s="566"/>
      <c r="AL120" s="566"/>
      <c r="AM120" s="566"/>
      <c r="AN120" s="376"/>
      <c r="AO120" s="376"/>
      <c r="AP120" s="376"/>
      <c r="AQ120" s="376"/>
      <c r="AR120" s="376"/>
      <c r="AS120" s="376"/>
    </row>
    <row r="121" spans="1:45" ht="15" x14ac:dyDescent="0.25">
      <c r="A121" s="283" t="s">
        <v>583</v>
      </c>
      <c r="B121" s="143"/>
      <c r="C121" s="293"/>
      <c r="D121" s="293"/>
      <c r="E121" s="293"/>
      <c r="F121" s="283" t="s">
        <v>584</v>
      </c>
      <c r="G121" s="143"/>
      <c r="H121" s="305" t="s">
        <v>717</v>
      </c>
      <c r="I121" s="304"/>
      <c r="J121" s="304"/>
      <c r="K121" s="304"/>
      <c r="L121" s="304"/>
      <c r="M121" s="304"/>
      <c r="N121" s="550">
        <v>0</v>
      </c>
      <c r="O121" s="550">
        <v>0</v>
      </c>
      <c r="P121" s="550">
        <v>0</v>
      </c>
      <c r="Q121" s="550">
        <v>0</v>
      </c>
      <c r="R121" s="550">
        <v>0</v>
      </c>
      <c r="S121" s="550">
        <v>0</v>
      </c>
      <c r="T121" s="550">
        <v>0</v>
      </c>
      <c r="U121" s="550">
        <v>0</v>
      </c>
      <c r="V121" s="550">
        <v>0</v>
      </c>
      <c r="W121" s="550">
        <v>0</v>
      </c>
      <c r="X121" s="565">
        <v>0</v>
      </c>
      <c r="Y121" s="565">
        <v>0</v>
      </c>
      <c r="Z121" s="565">
        <v>0</v>
      </c>
      <c r="AA121" s="565">
        <v>0</v>
      </c>
      <c r="AB121" s="565">
        <v>0</v>
      </c>
      <c r="AC121" s="565">
        <v>0</v>
      </c>
      <c r="AD121" s="565">
        <v>0</v>
      </c>
      <c r="AE121" s="565">
        <v>0</v>
      </c>
      <c r="AF121" s="565">
        <v>0</v>
      </c>
      <c r="AG121" s="565">
        <v>0</v>
      </c>
      <c r="AH121" s="565">
        <v>0</v>
      </c>
      <c r="AI121" s="565">
        <v>0</v>
      </c>
      <c r="AJ121" s="565">
        <v>0</v>
      </c>
      <c r="AK121" s="565">
        <v>0</v>
      </c>
      <c r="AL121" s="565">
        <v>0</v>
      </c>
      <c r="AM121" s="565">
        <v>0</v>
      </c>
      <c r="AN121" s="377">
        <v>0</v>
      </c>
      <c r="AO121" s="377">
        <v>0</v>
      </c>
      <c r="AP121" s="377">
        <v>0</v>
      </c>
      <c r="AQ121" s="377">
        <v>0</v>
      </c>
      <c r="AR121" s="377">
        <v>0</v>
      </c>
      <c r="AS121" s="377">
        <v>0</v>
      </c>
    </row>
    <row r="122" spans="1:45" ht="15" x14ac:dyDescent="0.25">
      <c r="A122" s="293" t="s">
        <v>333</v>
      </c>
      <c r="B122" s="293"/>
      <c r="C122" s="293"/>
      <c r="D122" s="293"/>
      <c r="E122" s="293"/>
      <c r="F122" s="292" t="s">
        <v>334</v>
      </c>
      <c r="G122" s="143"/>
      <c r="H122" s="305" t="s">
        <v>792</v>
      </c>
      <c r="I122" s="304"/>
      <c r="J122" s="304"/>
      <c r="K122" s="304"/>
      <c r="L122" s="304"/>
      <c r="M122" s="304"/>
      <c r="N122" s="550">
        <v>0</v>
      </c>
      <c r="O122" s="550">
        <v>0</v>
      </c>
      <c r="P122" s="550">
        <v>0</v>
      </c>
      <c r="Q122" s="550">
        <v>0</v>
      </c>
      <c r="R122" s="550">
        <v>0</v>
      </c>
      <c r="S122" s="550">
        <v>0</v>
      </c>
      <c r="T122" s="550">
        <v>0</v>
      </c>
      <c r="U122" s="550">
        <v>0</v>
      </c>
      <c r="V122" s="550">
        <v>0</v>
      </c>
      <c r="W122" s="550">
        <v>0</v>
      </c>
      <c r="X122" s="565">
        <v>0</v>
      </c>
      <c r="Y122" s="565">
        <v>0</v>
      </c>
      <c r="Z122" s="565">
        <v>0</v>
      </c>
      <c r="AA122" s="565">
        <v>0</v>
      </c>
      <c r="AB122" s="565">
        <v>0</v>
      </c>
      <c r="AC122" s="565">
        <v>0</v>
      </c>
      <c r="AD122" s="565">
        <v>0</v>
      </c>
      <c r="AE122" s="565">
        <v>0</v>
      </c>
      <c r="AF122" s="565">
        <v>0</v>
      </c>
      <c r="AG122" s="565">
        <v>0</v>
      </c>
      <c r="AH122" s="565">
        <v>0</v>
      </c>
      <c r="AI122" s="565">
        <v>0</v>
      </c>
      <c r="AJ122" s="565">
        <v>0</v>
      </c>
      <c r="AK122" s="565">
        <v>0</v>
      </c>
      <c r="AL122" s="565">
        <v>0</v>
      </c>
      <c r="AM122" s="565">
        <v>0</v>
      </c>
      <c r="AN122" s="377">
        <v>0</v>
      </c>
      <c r="AO122" s="377">
        <v>0</v>
      </c>
      <c r="AP122" s="377">
        <v>0</v>
      </c>
      <c r="AQ122" s="377">
        <v>0</v>
      </c>
      <c r="AR122" s="377">
        <v>0</v>
      </c>
      <c r="AS122" s="377">
        <v>0</v>
      </c>
    </row>
    <row r="123" spans="1:45" ht="15" x14ac:dyDescent="0.25">
      <c r="A123" s="292" t="s">
        <v>585</v>
      </c>
      <c r="B123" s="143"/>
      <c r="C123" s="293"/>
      <c r="D123" s="293"/>
      <c r="E123" s="293"/>
      <c r="F123" s="292" t="s">
        <v>586</v>
      </c>
      <c r="G123" s="143"/>
      <c r="H123" s="305" t="s">
        <v>793</v>
      </c>
      <c r="I123" s="304"/>
      <c r="J123" s="304"/>
      <c r="K123" s="304"/>
      <c r="L123" s="304"/>
      <c r="M123" s="304"/>
      <c r="N123" s="550">
        <v>29.809599999999996</v>
      </c>
      <c r="O123" s="550">
        <v>29.705500000000008</v>
      </c>
      <c r="P123" s="550">
        <v>29.303699999999996</v>
      </c>
      <c r="Q123" s="550">
        <v>26.194900000000001</v>
      </c>
      <c r="R123" s="550">
        <v>26.009699999999999</v>
      </c>
      <c r="S123" s="550">
        <v>22.985099999999999</v>
      </c>
      <c r="T123" s="550">
        <v>22.750800000000002</v>
      </c>
      <c r="U123" s="550">
        <v>22.5549</v>
      </c>
      <c r="V123" s="550">
        <v>20.113400000000002</v>
      </c>
      <c r="W123" s="550">
        <v>20.671299999999995</v>
      </c>
      <c r="X123" s="565">
        <v>19.9191</v>
      </c>
      <c r="Y123" s="565">
        <v>21.157599999999999</v>
      </c>
      <c r="Z123" s="565">
        <v>21.097299999999997</v>
      </c>
      <c r="AA123" s="565">
        <v>19.128299999999999</v>
      </c>
      <c r="AB123" s="565">
        <v>19.1248</v>
      </c>
      <c r="AC123" s="565">
        <v>15.458199999999998</v>
      </c>
      <c r="AD123" s="565">
        <v>14.133499999999998</v>
      </c>
      <c r="AE123" s="565">
        <v>14.891499999999997</v>
      </c>
      <c r="AF123" s="565">
        <v>13.720700000000003</v>
      </c>
      <c r="AG123" s="565">
        <v>14.249699999999999</v>
      </c>
      <c r="AH123" s="565">
        <v>13.2615</v>
      </c>
      <c r="AI123" s="565">
        <v>14.045100000000001</v>
      </c>
      <c r="AJ123" s="565">
        <v>15.611200000000004</v>
      </c>
      <c r="AK123" s="565">
        <v>18.095099999999995</v>
      </c>
      <c r="AL123" s="565">
        <v>18.6066</v>
      </c>
      <c r="AM123" s="565">
        <v>17.750399999999999</v>
      </c>
      <c r="AN123" s="377">
        <v>21.580099999999995</v>
      </c>
      <c r="AO123" s="377">
        <v>23.732899999999994</v>
      </c>
      <c r="AP123" s="377">
        <v>25.347899999999992</v>
      </c>
      <c r="AQ123" s="377">
        <v>24.394299999999998</v>
      </c>
      <c r="AR123" s="377">
        <v>24.934999999999995</v>
      </c>
      <c r="AS123" s="377">
        <v>26.6633</v>
      </c>
    </row>
    <row r="124" spans="1:45" ht="15" x14ac:dyDescent="0.25">
      <c r="A124" s="284" t="s">
        <v>587</v>
      </c>
      <c r="B124" s="143"/>
      <c r="C124" s="293"/>
      <c r="D124" s="293"/>
      <c r="E124" s="293"/>
      <c r="F124" s="284" t="s">
        <v>588</v>
      </c>
      <c r="G124" s="143"/>
      <c r="H124" s="305" t="s">
        <v>794</v>
      </c>
      <c r="I124" s="304"/>
      <c r="J124" s="304"/>
      <c r="K124" s="304"/>
      <c r="L124" s="304"/>
      <c r="M124" s="304"/>
      <c r="N124" s="550">
        <v>0</v>
      </c>
      <c r="O124" s="550">
        <v>0</v>
      </c>
      <c r="P124" s="550">
        <v>0</v>
      </c>
      <c r="Q124" s="550">
        <v>0</v>
      </c>
      <c r="R124" s="550">
        <v>0</v>
      </c>
      <c r="S124" s="550">
        <v>0</v>
      </c>
      <c r="T124" s="550">
        <v>0</v>
      </c>
      <c r="U124" s="550">
        <v>0</v>
      </c>
      <c r="V124" s="550">
        <v>0</v>
      </c>
      <c r="W124" s="550">
        <v>0</v>
      </c>
      <c r="X124" s="565">
        <v>0</v>
      </c>
      <c r="Y124" s="565">
        <v>0</v>
      </c>
      <c r="Z124" s="565">
        <v>0</v>
      </c>
      <c r="AA124" s="565">
        <v>0</v>
      </c>
      <c r="AB124" s="565">
        <v>0</v>
      </c>
      <c r="AC124" s="565">
        <v>0</v>
      </c>
      <c r="AD124" s="565">
        <v>0</v>
      </c>
      <c r="AE124" s="565">
        <v>0</v>
      </c>
      <c r="AF124" s="565">
        <v>0</v>
      </c>
      <c r="AG124" s="565">
        <v>0</v>
      </c>
      <c r="AH124" s="565">
        <v>0</v>
      </c>
      <c r="AI124" s="565">
        <v>0</v>
      </c>
      <c r="AJ124" s="565">
        <v>0</v>
      </c>
      <c r="AK124" s="565">
        <v>0</v>
      </c>
      <c r="AL124" s="565">
        <v>0</v>
      </c>
      <c r="AM124" s="565">
        <v>0</v>
      </c>
      <c r="AN124" s="377">
        <v>0</v>
      </c>
      <c r="AO124" s="377">
        <v>0</v>
      </c>
      <c r="AP124" s="377">
        <v>0</v>
      </c>
      <c r="AQ124" s="377">
        <v>0</v>
      </c>
      <c r="AR124" s="377">
        <v>0</v>
      </c>
      <c r="AS124" s="377">
        <v>0</v>
      </c>
    </row>
    <row r="125" spans="1:45" ht="15" x14ac:dyDescent="0.25">
      <c r="A125" s="328" t="s">
        <v>795</v>
      </c>
      <c r="B125" s="143"/>
      <c r="C125" s="293"/>
      <c r="D125" s="293"/>
      <c r="E125" s="293"/>
      <c r="F125" s="284" t="s">
        <v>796</v>
      </c>
      <c r="G125" s="143"/>
      <c r="H125" s="289" t="s">
        <v>797</v>
      </c>
      <c r="I125" s="304"/>
      <c r="J125" s="304"/>
      <c r="K125" s="304"/>
      <c r="L125" s="304"/>
      <c r="M125" s="304"/>
      <c r="N125" s="550">
        <v>0</v>
      </c>
      <c r="O125" s="550">
        <v>0</v>
      </c>
      <c r="P125" s="550">
        <v>0</v>
      </c>
      <c r="Q125" s="550">
        <v>0</v>
      </c>
      <c r="R125" s="550">
        <v>0</v>
      </c>
      <c r="S125" s="550">
        <v>0</v>
      </c>
      <c r="T125" s="550">
        <v>0</v>
      </c>
      <c r="U125" s="550">
        <v>0</v>
      </c>
      <c r="V125" s="550">
        <v>0</v>
      </c>
      <c r="W125" s="550">
        <v>0</v>
      </c>
      <c r="X125" s="565">
        <v>0</v>
      </c>
      <c r="Y125" s="565">
        <v>0</v>
      </c>
      <c r="Z125" s="565">
        <v>0</v>
      </c>
      <c r="AA125" s="565">
        <v>0</v>
      </c>
      <c r="AB125" s="565">
        <v>0</v>
      </c>
      <c r="AC125" s="565">
        <v>0</v>
      </c>
      <c r="AD125" s="565">
        <v>0</v>
      </c>
      <c r="AE125" s="565">
        <v>0</v>
      </c>
      <c r="AF125" s="565">
        <v>0</v>
      </c>
      <c r="AG125" s="565">
        <v>0</v>
      </c>
      <c r="AH125" s="565">
        <v>0</v>
      </c>
      <c r="AI125" s="565">
        <v>0</v>
      </c>
      <c r="AJ125" s="565">
        <v>0</v>
      </c>
      <c r="AK125" s="565">
        <v>0</v>
      </c>
      <c r="AL125" s="565">
        <v>0</v>
      </c>
      <c r="AM125" s="565">
        <v>0</v>
      </c>
      <c r="AN125" s="377">
        <v>0</v>
      </c>
      <c r="AO125" s="377">
        <v>0</v>
      </c>
      <c r="AP125" s="377">
        <v>0</v>
      </c>
      <c r="AQ125" s="377">
        <v>0</v>
      </c>
      <c r="AR125" s="377">
        <v>0</v>
      </c>
      <c r="AS125" s="377">
        <v>0</v>
      </c>
    </row>
    <row r="126" spans="1:45" ht="15" x14ac:dyDescent="0.25">
      <c r="A126" s="284" t="s">
        <v>589</v>
      </c>
      <c r="B126" s="143"/>
      <c r="C126" s="293"/>
      <c r="D126" s="293"/>
      <c r="E126" s="293"/>
      <c r="F126" s="284" t="s">
        <v>590</v>
      </c>
      <c r="G126" s="143"/>
      <c r="H126" s="305" t="s">
        <v>798</v>
      </c>
      <c r="I126" s="295"/>
      <c r="J126" s="295"/>
      <c r="K126" s="295"/>
      <c r="L126" s="295"/>
      <c r="M126" s="295"/>
      <c r="N126" s="519"/>
      <c r="O126" s="519"/>
      <c r="P126" s="519"/>
      <c r="Q126" s="519"/>
      <c r="R126" s="519"/>
      <c r="S126" s="519"/>
      <c r="T126" s="519"/>
      <c r="U126" s="519"/>
      <c r="V126" s="519"/>
      <c r="W126" s="519"/>
      <c r="X126" s="566"/>
      <c r="Y126" s="566"/>
      <c r="Z126" s="566"/>
      <c r="AA126" s="566"/>
      <c r="AB126" s="566"/>
      <c r="AC126" s="566"/>
      <c r="AD126" s="566"/>
      <c r="AE126" s="566"/>
      <c r="AF126" s="566"/>
      <c r="AG126" s="566"/>
      <c r="AH126" s="566"/>
      <c r="AI126" s="566"/>
      <c r="AJ126" s="566"/>
      <c r="AK126" s="566"/>
      <c r="AL126" s="566"/>
      <c r="AM126" s="566"/>
      <c r="AN126" s="376"/>
      <c r="AO126" s="376"/>
      <c r="AP126" s="376"/>
      <c r="AQ126" s="376"/>
      <c r="AR126" s="376"/>
      <c r="AS126" s="376"/>
    </row>
    <row r="127" spans="1:45" ht="15" x14ac:dyDescent="0.25">
      <c r="A127" s="284" t="s">
        <v>591</v>
      </c>
      <c r="B127" s="143"/>
      <c r="C127" s="293"/>
      <c r="D127" s="293"/>
      <c r="E127" s="293"/>
      <c r="F127" s="284" t="s">
        <v>592</v>
      </c>
      <c r="G127" s="143"/>
      <c r="H127" s="305" t="s">
        <v>799</v>
      </c>
      <c r="I127" s="304"/>
      <c r="J127" s="304"/>
      <c r="K127" s="304"/>
      <c r="L127" s="304"/>
      <c r="M127" s="304"/>
      <c r="N127" s="550">
        <v>0</v>
      </c>
      <c r="O127" s="550">
        <v>0</v>
      </c>
      <c r="P127" s="550">
        <v>0</v>
      </c>
      <c r="Q127" s="550">
        <v>0</v>
      </c>
      <c r="R127" s="550">
        <v>0</v>
      </c>
      <c r="S127" s="550">
        <v>0</v>
      </c>
      <c r="T127" s="550">
        <v>0</v>
      </c>
      <c r="U127" s="550">
        <v>0</v>
      </c>
      <c r="V127" s="550">
        <v>0</v>
      </c>
      <c r="W127" s="550">
        <v>0</v>
      </c>
      <c r="X127" s="565">
        <v>0</v>
      </c>
      <c r="Y127" s="565">
        <v>0</v>
      </c>
      <c r="Z127" s="565">
        <v>0</v>
      </c>
      <c r="AA127" s="565">
        <v>0</v>
      </c>
      <c r="AB127" s="565">
        <v>0</v>
      </c>
      <c r="AC127" s="565">
        <v>0</v>
      </c>
      <c r="AD127" s="565">
        <v>0</v>
      </c>
      <c r="AE127" s="565">
        <v>0</v>
      </c>
      <c r="AF127" s="565">
        <v>0</v>
      </c>
      <c r="AG127" s="565">
        <v>0</v>
      </c>
      <c r="AH127" s="565">
        <v>0</v>
      </c>
      <c r="AI127" s="565">
        <v>0</v>
      </c>
      <c r="AJ127" s="565">
        <v>0</v>
      </c>
      <c r="AK127" s="565">
        <v>0</v>
      </c>
      <c r="AL127" s="565">
        <v>0</v>
      </c>
      <c r="AM127" s="565">
        <v>0</v>
      </c>
      <c r="AN127" s="377">
        <v>0</v>
      </c>
      <c r="AO127" s="377">
        <v>0</v>
      </c>
      <c r="AP127" s="377">
        <v>0</v>
      </c>
      <c r="AQ127" s="377">
        <v>0</v>
      </c>
      <c r="AR127" s="377">
        <v>0</v>
      </c>
      <c r="AS127" s="377">
        <v>0</v>
      </c>
    </row>
    <row r="128" spans="1:45" ht="15" x14ac:dyDescent="0.25">
      <c r="A128" s="284" t="s">
        <v>593</v>
      </c>
      <c r="B128" s="143"/>
      <c r="C128" s="293"/>
      <c r="D128" s="293"/>
      <c r="E128" s="293"/>
      <c r="F128" s="284" t="s">
        <v>594</v>
      </c>
      <c r="G128" s="143"/>
      <c r="H128" s="305" t="s">
        <v>800</v>
      </c>
      <c r="I128" s="295"/>
      <c r="J128" s="295"/>
      <c r="K128" s="295"/>
      <c r="L128" s="295"/>
      <c r="M128" s="295"/>
      <c r="N128" s="519"/>
      <c r="O128" s="519"/>
      <c r="P128" s="519"/>
      <c r="Q128" s="519"/>
      <c r="R128" s="519"/>
      <c r="S128" s="519"/>
      <c r="T128" s="519"/>
      <c r="U128" s="519"/>
      <c r="V128" s="519"/>
      <c r="W128" s="519"/>
      <c r="X128" s="566"/>
      <c r="Y128" s="566"/>
      <c r="Z128" s="566"/>
      <c r="AA128" s="566"/>
      <c r="AB128" s="566"/>
      <c r="AC128" s="566"/>
      <c r="AD128" s="566"/>
      <c r="AE128" s="566"/>
      <c r="AF128" s="566"/>
      <c r="AG128" s="566"/>
      <c r="AH128" s="566"/>
      <c r="AI128" s="566"/>
      <c r="AJ128" s="566"/>
      <c r="AK128" s="566"/>
      <c r="AL128" s="566"/>
      <c r="AM128" s="566"/>
      <c r="AN128" s="376"/>
      <c r="AO128" s="376"/>
      <c r="AP128" s="376"/>
      <c r="AQ128" s="376"/>
      <c r="AR128" s="376"/>
      <c r="AS128" s="376"/>
    </row>
    <row r="129" spans="1:45" ht="15" x14ac:dyDescent="0.25">
      <c r="A129" s="284" t="s">
        <v>595</v>
      </c>
      <c r="B129" s="143"/>
      <c r="C129" s="293"/>
      <c r="D129" s="293"/>
      <c r="E129" s="293"/>
      <c r="F129" s="284" t="s">
        <v>596</v>
      </c>
      <c r="G129" s="143"/>
      <c r="H129" s="305" t="s">
        <v>801</v>
      </c>
      <c r="I129" s="295"/>
      <c r="J129" s="295"/>
      <c r="K129" s="295"/>
      <c r="L129" s="295"/>
      <c r="M129" s="295"/>
      <c r="N129" s="519"/>
      <c r="O129" s="519"/>
      <c r="P129" s="519"/>
      <c r="Q129" s="519"/>
      <c r="R129" s="519"/>
      <c r="S129" s="519"/>
      <c r="T129" s="519"/>
      <c r="U129" s="519"/>
      <c r="V129" s="519"/>
      <c r="W129" s="519"/>
      <c r="X129" s="566"/>
      <c r="Y129" s="566"/>
      <c r="Z129" s="566"/>
      <c r="AA129" s="566"/>
      <c r="AB129" s="566"/>
      <c r="AC129" s="566"/>
      <c r="AD129" s="566"/>
      <c r="AE129" s="566"/>
      <c r="AF129" s="566"/>
      <c r="AG129" s="566"/>
      <c r="AH129" s="566"/>
      <c r="AI129" s="566"/>
      <c r="AJ129" s="566"/>
      <c r="AK129" s="566"/>
      <c r="AL129" s="566"/>
      <c r="AM129" s="566"/>
      <c r="AN129" s="376"/>
      <c r="AO129" s="376"/>
      <c r="AP129" s="376"/>
      <c r="AQ129" s="376"/>
      <c r="AR129" s="376"/>
      <c r="AS129" s="376"/>
    </row>
    <row r="130" spans="1:45" ht="15" x14ac:dyDescent="0.25">
      <c r="A130" s="284" t="s">
        <v>597</v>
      </c>
      <c r="B130" s="143"/>
      <c r="C130" s="293"/>
      <c r="D130" s="293"/>
      <c r="E130" s="293"/>
      <c r="F130" s="284" t="s">
        <v>598</v>
      </c>
      <c r="G130" s="143"/>
      <c r="H130" s="305" t="s">
        <v>802</v>
      </c>
      <c r="I130" s="304"/>
      <c r="J130" s="304"/>
      <c r="K130" s="304"/>
      <c r="L130" s="304"/>
      <c r="M130" s="304"/>
      <c r="N130" s="550">
        <v>0</v>
      </c>
      <c r="O130" s="550">
        <v>0</v>
      </c>
      <c r="P130" s="550">
        <v>0</v>
      </c>
      <c r="Q130" s="550">
        <v>0</v>
      </c>
      <c r="R130" s="550">
        <v>0</v>
      </c>
      <c r="S130" s="550">
        <v>0</v>
      </c>
      <c r="T130" s="550">
        <v>0</v>
      </c>
      <c r="U130" s="550">
        <v>0</v>
      </c>
      <c r="V130" s="550">
        <v>0</v>
      </c>
      <c r="W130" s="550">
        <v>0</v>
      </c>
      <c r="X130" s="565">
        <v>0</v>
      </c>
      <c r="Y130" s="565">
        <v>0</v>
      </c>
      <c r="Z130" s="565">
        <v>0</v>
      </c>
      <c r="AA130" s="565">
        <v>0</v>
      </c>
      <c r="AB130" s="565">
        <v>0</v>
      </c>
      <c r="AC130" s="565">
        <v>0</v>
      </c>
      <c r="AD130" s="565">
        <v>0</v>
      </c>
      <c r="AE130" s="565">
        <v>0</v>
      </c>
      <c r="AF130" s="565">
        <v>0</v>
      </c>
      <c r="AG130" s="565">
        <v>0</v>
      </c>
      <c r="AH130" s="565">
        <v>0</v>
      </c>
      <c r="AI130" s="565">
        <v>0</v>
      </c>
      <c r="AJ130" s="565">
        <v>0</v>
      </c>
      <c r="AK130" s="565">
        <v>0</v>
      </c>
      <c r="AL130" s="565">
        <v>0</v>
      </c>
      <c r="AM130" s="565">
        <v>0</v>
      </c>
      <c r="AN130" s="377">
        <v>0</v>
      </c>
      <c r="AO130" s="377">
        <v>0</v>
      </c>
      <c r="AP130" s="377">
        <v>0</v>
      </c>
      <c r="AQ130" s="377">
        <v>0</v>
      </c>
      <c r="AR130" s="377">
        <v>0</v>
      </c>
      <c r="AS130" s="377">
        <v>0</v>
      </c>
    </row>
    <row r="131" spans="1:45" ht="15" x14ac:dyDescent="0.25">
      <c r="A131" s="284" t="s">
        <v>599</v>
      </c>
      <c r="B131" s="143"/>
      <c r="C131" s="293"/>
      <c r="D131" s="293"/>
      <c r="E131" s="293"/>
      <c r="F131" s="284" t="s">
        <v>600</v>
      </c>
      <c r="G131" s="143"/>
      <c r="H131" s="305" t="s">
        <v>803</v>
      </c>
      <c r="I131" s="295"/>
      <c r="J131" s="295"/>
      <c r="K131" s="295"/>
      <c r="L131" s="295"/>
      <c r="M131" s="295"/>
      <c r="N131" s="519"/>
      <c r="O131" s="519"/>
      <c r="P131" s="519"/>
      <c r="Q131" s="519"/>
      <c r="R131" s="519"/>
      <c r="S131" s="519"/>
      <c r="T131" s="519"/>
      <c r="U131" s="519"/>
      <c r="V131" s="519"/>
      <c r="W131" s="519"/>
      <c r="X131" s="566"/>
      <c r="Y131" s="566"/>
      <c r="Z131" s="566"/>
      <c r="AA131" s="566"/>
      <c r="AB131" s="566"/>
      <c r="AC131" s="566"/>
      <c r="AD131" s="566"/>
      <c r="AE131" s="566"/>
      <c r="AF131" s="566"/>
      <c r="AG131" s="566"/>
      <c r="AH131" s="566"/>
      <c r="AI131" s="566"/>
      <c r="AJ131" s="566"/>
      <c r="AK131" s="566"/>
      <c r="AL131" s="566"/>
      <c r="AM131" s="566"/>
      <c r="AN131" s="376"/>
      <c r="AO131" s="376"/>
      <c r="AP131" s="376"/>
      <c r="AQ131" s="376"/>
      <c r="AR131" s="376"/>
      <c r="AS131" s="376"/>
    </row>
    <row r="132" spans="1:45" ht="15" x14ac:dyDescent="0.25">
      <c r="A132" s="293" t="s">
        <v>335</v>
      </c>
      <c r="B132" s="293"/>
      <c r="C132" s="293"/>
      <c r="D132" s="293"/>
      <c r="E132" s="293" t="s">
        <v>72</v>
      </c>
      <c r="F132" s="292"/>
      <c r="G132" s="143"/>
      <c r="H132" s="305" t="s">
        <v>804</v>
      </c>
      <c r="I132" s="295"/>
      <c r="J132" s="295"/>
      <c r="K132" s="295"/>
      <c r="L132" s="295"/>
      <c r="M132" s="295"/>
      <c r="N132" s="519"/>
      <c r="O132" s="519"/>
      <c r="P132" s="519"/>
      <c r="Q132" s="519"/>
      <c r="R132" s="519"/>
      <c r="S132" s="519"/>
      <c r="T132" s="519"/>
      <c r="U132" s="519"/>
      <c r="V132" s="519"/>
      <c r="W132" s="519"/>
      <c r="X132" s="566"/>
      <c r="Y132" s="566"/>
      <c r="Z132" s="566"/>
      <c r="AA132" s="566"/>
      <c r="AB132" s="566"/>
      <c r="AC132" s="566"/>
      <c r="AD132" s="566"/>
      <c r="AE132" s="566"/>
      <c r="AF132" s="566"/>
      <c r="AG132" s="566"/>
      <c r="AH132" s="566"/>
      <c r="AI132" s="566"/>
      <c r="AJ132" s="566"/>
      <c r="AK132" s="566"/>
      <c r="AL132" s="566"/>
      <c r="AM132" s="566"/>
      <c r="AN132" s="376"/>
      <c r="AO132" s="376"/>
      <c r="AP132" s="376"/>
      <c r="AQ132" s="376"/>
      <c r="AR132" s="376"/>
      <c r="AS132" s="376"/>
    </row>
    <row r="133" spans="1:45" ht="15" x14ac:dyDescent="0.25">
      <c r="A133" s="293" t="s">
        <v>336</v>
      </c>
      <c r="B133" s="293"/>
      <c r="C133" s="293"/>
      <c r="D133" s="293"/>
      <c r="E133" s="293"/>
      <c r="F133" s="292" t="s">
        <v>805</v>
      </c>
      <c r="G133" s="143"/>
      <c r="H133" s="305" t="s">
        <v>806</v>
      </c>
      <c r="I133" s="304"/>
      <c r="J133" s="304"/>
      <c r="K133" s="304"/>
      <c r="L133" s="304"/>
      <c r="M133" s="304"/>
      <c r="N133" s="550">
        <v>1.0964699999999998</v>
      </c>
      <c r="O133" s="550">
        <v>1.0472399999999999</v>
      </c>
      <c r="P133" s="550">
        <v>1.0642499999999999</v>
      </c>
      <c r="Q133" s="550">
        <v>0.93581999999999954</v>
      </c>
      <c r="R133" s="550">
        <v>0.94058999999999982</v>
      </c>
      <c r="S133" s="550">
        <v>0.89217000000000013</v>
      </c>
      <c r="T133" s="550">
        <v>0.9210600000000001</v>
      </c>
      <c r="U133" s="550">
        <v>0.80342999999999987</v>
      </c>
      <c r="V133" s="550">
        <v>0.79802999999999957</v>
      </c>
      <c r="W133" s="550">
        <v>0.7745399999999999</v>
      </c>
      <c r="X133" s="565">
        <v>0.71756999999999993</v>
      </c>
      <c r="Y133" s="565">
        <v>0.59895000000000009</v>
      </c>
      <c r="Z133" s="565">
        <v>1.0812599999999999</v>
      </c>
      <c r="AA133" s="565">
        <v>0.70020000000000004</v>
      </c>
      <c r="AB133" s="565">
        <v>0.86760000000000015</v>
      </c>
      <c r="AC133" s="565">
        <v>0.75735000000000008</v>
      </c>
      <c r="AD133" s="565">
        <v>1.0323000000000002</v>
      </c>
      <c r="AE133" s="565">
        <v>1.1205899999999995</v>
      </c>
      <c r="AF133" s="565">
        <v>1.0065600000000001</v>
      </c>
      <c r="AG133" s="565">
        <v>1.2196800000000001</v>
      </c>
      <c r="AH133" s="565">
        <v>1.1959199999999999</v>
      </c>
      <c r="AI133" s="565">
        <v>1.1104199999999997</v>
      </c>
      <c r="AJ133" s="565">
        <v>1.0443599999999997</v>
      </c>
      <c r="AK133" s="565">
        <v>1.06803</v>
      </c>
      <c r="AL133" s="565">
        <v>1.2261599999999999</v>
      </c>
      <c r="AM133" s="565">
        <v>1.2366000000000001</v>
      </c>
      <c r="AN133" s="377">
        <v>1.40967</v>
      </c>
      <c r="AO133" s="377">
        <v>1.2836699999999994</v>
      </c>
      <c r="AP133" s="377">
        <v>1.2442500000000001</v>
      </c>
      <c r="AQ133" s="377">
        <v>1.5017400000000003</v>
      </c>
      <c r="AR133" s="377">
        <v>1.4418</v>
      </c>
      <c r="AS133" s="377">
        <v>1.7194499999999997</v>
      </c>
    </row>
    <row r="134" spans="1:45" ht="15" x14ac:dyDescent="0.25">
      <c r="A134" s="293" t="s">
        <v>337</v>
      </c>
      <c r="B134" s="293"/>
      <c r="C134" s="293"/>
      <c r="D134" s="293"/>
      <c r="E134" s="293"/>
      <c r="F134" s="292" t="s">
        <v>807</v>
      </c>
      <c r="G134" s="143"/>
      <c r="H134" s="305" t="s">
        <v>808</v>
      </c>
      <c r="I134" s="304"/>
      <c r="J134" s="304"/>
      <c r="K134" s="304"/>
      <c r="L134" s="304"/>
      <c r="M134" s="304"/>
      <c r="N134" s="550">
        <v>2.6934000000000005</v>
      </c>
      <c r="O134" s="550">
        <v>2.6510000000000002</v>
      </c>
      <c r="P134" s="550">
        <v>2.5972</v>
      </c>
      <c r="Q134" s="550">
        <v>2.5526000000000004</v>
      </c>
      <c r="R134" s="550">
        <v>2.4981</v>
      </c>
      <c r="S134" s="550">
        <v>2.160699999999999</v>
      </c>
      <c r="T134" s="550">
        <v>2.0848000000000004</v>
      </c>
      <c r="U134" s="550">
        <v>2.2123999999999997</v>
      </c>
      <c r="V134" s="550">
        <v>2.0341</v>
      </c>
      <c r="W134" s="550">
        <v>2.1270999999999995</v>
      </c>
      <c r="X134" s="565">
        <v>2.0134000000000003</v>
      </c>
      <c r="Y134" s="565">
        <v>1.9268999999999998</v>
      </c>
      <c r="Z134" s="565">
        <v>1.9887999999999999</v>
      </c>
      <c r="AA134" s="565">
        <v>1.7329000000000003</v>
      </c>
      <c r="AB134" s="565">
        <v>1.7884000000000002</v>
      </c>
      <c r="AC134" s="565">
        <v>1.5988999999999998</v>
      </c>
      <c r="AD134" s="565">
        <v>1.6366000000000001</v>
      </c>
      <c r="AE134" s="565">
        <v>1.4921</v>
      </c>
      <c r="AF134" s="565">
        <v>1.3152999999999999</v>
      </c>
      <c r="AG134" s="565">
        <v>1.2161999999999997</v>
      </c>
      <c r="AH134" s="565">
        <v>0.88569999999999993</v>
      </c>
      <c r="AI134" s="565">
        <v>0.89389999999999992</v>
      </c>
      <c r="AJ134" s="565">
        <v>0.96939999999999993</v>
      </c>
      <c r="AK134" s="565">
        <v>1.0040999999999995</v>
      </c>
      <c r="AL134" s="565">
        <v>1.0179</v>
      </c>
      <c r="AM134" s="565">
        <v>0.94449999999999978</v>
      </c>
      <c r="AN134" s="377">
        <v>0.94499999999999995</v>
      </c>
      <c r="AO134" s="377">
        <v>0.85090000000000021</v>
      </c>
      <c r="AP134" s="377">
        <v>0.78849999999999998</v>
      </c>
      <c r="AQ134" s="377">
        <v>0.75400000000000023</v>
      </c>
      <c r="AR134" s="377">
        <v>0.75710000000000011</v>
      </c>
      <c r="AS134" s="377">
        <v>0.79800000000000004</v>
      </c>
    </row>
    <row r="135" spans="1:45" ht="15" x14ac:dyDescent="0.25">
      <c r="A135" s="319" t="s">
        <v>809</v>
      </c>
      <c r="B135" s="293"/>
      <c r="C135" s="293"/>
      <c r="D135" s="293"/>
      <c r="E135" s="293"/>
      <c r="F135" s="292" t="s">
        <v>810</v>
      </c>
      <c r="G135" s="143"/>
      <c r="H135" s="289" t="s">
        <v>811</v>
      </c>
      <c r="I135" s="304"/>
      <c r="J135" s="304"/>
      <c r="K135" s="304"/>
      <c r="L135" s="304"/>
      <c r="M135" s="304"/>
      <c r="N135" s="550">
        <v>1.8020400000000003</v>
      </c>
      <c r="O135" s="550">
        <v>1.8169199999999996</v>
      </c>
      <c r="P135" s="550">
        <v>1.6229800000000001</v>
      </c>
      <c r="Q135" s="550">
        <v>1.4453399999999998</v>
      </c>
      <c r="R135" s="550">
        <v>1.2734799999999999</v>
      </c>
      <c r="S135" s="550">
        <v>1.2224599999999997</v>
      </c>
      <c r="T135" s="550">
        <v>0.95185999999999982</v>
      </c>
      <c r="U135" s="550">
        <v>0.96669999999999989</v>
      </c>
      <c r="V135" s="550">
        <v>0.97353999999999996</v>
      </c>
      <c r="W135" s="550">
        <v>0.95447999999999988</v>
      </c>
      <c r="X135" s="565">
        <v>1.0720999999999998</v>
      </c>
      <c r="Y135" s="565">
        <v>0.98972000000000004</v>
      </c>
      <c r="Z135" s="565">
        <v>0.89924000000000015</v>
      </c>
      <c r="AA135" s="565">
        <v>0.88814000000000004</v>
      </c>
      <c r="AB135" s="565">
        <v>0.91113999999999984</v>
      </c>
      <c r="AC135" s="565">
        <v>0.92815999999999999</v>
      </c>
      <c r="AD135" s="565">
        <v>1.0857800000000002</v>
      </c>
      <c r="AE135" s="565">
        <v>1.0719399999999999</v>
      </c>
      <c r="AF135" s="565">
        <v>0.97873999999999994</v>
      </c>
      <c r="AG135" s="565">
        <v>1.0436399999999999</v>
      </c>
      <c r="AH135" s="565">
        <v>1.0017199999999997</v>
      </c>
      <c r="AI135" s="565">
        <v>0.93560000000000021</v>
      </c>
      <c r="AJ135" s="565">
        <v>0.73544000000000009</v>
      </c>
      <c r="AK135" s="565">
        <v>0.61292000000000002</v>
      </c>
      <c r="AL135" s="565">
        <v>0.71318000000000004</v>
      </c>
      <c r="AM135" s="565">
        <v>0.72802</v>
      </c>
      <c r="AN135" s="377">
        <v>0.72572000000000003</v>
      </c>
      <c r="AO135" s="377">
        <v>0.80480000000000007</v>
      </c>
      <c r="AP135" s="377">
        <v>0.71376000000000017</v>
      </c>
      <c r="AQ135" s="377">
        <v>0.77680000000000016</v>
      </c>
      <c r="AR135" s="377">
        <v>0.73692000000000013</v>
      </c>
      <c r="AS135" s="377">
        <v>0.72962000000000016</v>
      </c>
    </row>
    <row r="136" spans="1:45" ht="15" x14ac:dyDescent="0.25">
      <c r="A136" s="284" t="s">
        <v>601</v>
      </c>
      <c r="B136" s="143"/>
      <c r="C136" s="293"/>
      <c r="D136" s="293"/>
      <c r="E136" s="293"/>
      <c r="F136" s="284" t="s">
        <v>602</v>
      </c>
      <c r="G136" s="143"/>
      <c r="H136" s="305" t="s">
        <v>812</v>
      </c>
      <c r="I136" s="295"/>
      <c r="J136" s="295"/>
      <c r="K136" s="295"/>
      <c r="L136" s="295"/>
      <c r="M136" s="295"/>
      <c r="N136" s="519"/>
      <c r="O136" s="519"/>
      <c r="P136" s="519"/>
      <c r="Q136" s="519"/>
      <c r="R136" s="519"/>
      <c r="S136" s="519"/>
      <c r="T136" s="519"/>
      <c r="U136" s="519"/>
      <c r="V136" s="519"/>
      <c r="W136" s="519"/>
      <c r="X136" s="566"/>
      <c r="Y136" s="566"/>
      <c r="Z136" s="566"/>
      <c r="AA136" s="566"/>
      <c r="AB136" s="566"/>
      <c r="AC136" s="566"/>
      <c r="AD136" s="566"/>
      <c r="AE136" s="566"/>
      <c r="AF136" s="566"/>
      <c r="AG136" s="566"/>
      <c r="AH136" s="566"/>
      <c r="AI136" s="566"/>
      <c r="AJ136" s="566"/>
      <c r="AK136" s="566"/>
      <c r="AL136" s="566"/>
      <c r="AM136" s="566"/>
      <c r="AN136" s="376"/>
      <c r="AO136" s="376"/>
      <c r="AP136" s="376"/>
      <c r="AQ136" s="376"/>
      <c r="AR136" s="376"/>
      <c r="AS136" s="376"/>
    </row>
    <row r="137" spans="1:45" ht="15" x14ac:dyDescent="0.25">
      <c r="A137" s="284" t="s">
        <v>603</v>
      </c>
      <c r="B137" s="143"/>
      <c r="C137" s="293"/>
      <c r="D137" s="293"/>
      <c r="E137" s="284" t="s">
        <v>604</v>
      </c>
      <c r="F137" s="143"/>
      <c r="G137" s="143"/>
      <c r="H137" s="305" t="s">
        <v>813</v>
      </c>
      <c r="I137" s="295"/>
      <c r="J137" s="295"/>
      <c r="K137" s="295"/>
      <c r="L137" s="295"/>
      <c r="M137" s="295"/>
      <c r="N137" s="519"/>
      <c r="O137" s="519"/>
      <c r="P137" s="519"/>
      <c r="Q137" s="519"/>
      <c r="R137" s="519"/>
      <c r="S137" s="519"/>
      <c r="T137" s="519"/>
      <c r="U137" s="519"/>
      <c r="V137" s="519"/>
      <c r="W137" s="519"/>
      <c r="X137" s="566"/>
      <c r="Y137" s="566"/>
      <c r="Z137" s="566"/>
      <c r="AA137" s="566"/>
      <c r="AB137" s="566"/>
      <c r="AC137" s="566"/>
      <c r="AD137" s="566"/>
      <c r="AE137" s="566"/>
      <c r="AF137" s="566"/>
      <c r="AG137" s="566"/>
      <c r="AH137" s="566"/>
      <c r="AI137" s="566"/>
      <c r="AJ137" s="566"/>
      <c r="AK137" s="566"/>
      <c r="AL137" s="566"/>
      <c r="AM137" s="566"/>
      <c r="AN137" s="376"/>
      <c r="AO137" s="376"/>
      <c r="AP137" s="376"/>
      <c r="AQ137" s="376"/>
      <c r="AR137" s="376"/>
      <c r="AS137" s="376"/>
    </row>
    <row r="138" spans="1:45" ht="15" x14ac:dyDescent="0.25">
      <c r="A138" s="284" t="s">
        <v>605</v>
      </c>
      <c r="B138" s="143"/>
      <c r="C138" s="293"/>
      <c r="D138" s="293"/>
      <c r="E138" s="284" t="s">
        <v>606</v>
      </c>
      <c r="F138" s="143"/>
      <c r="G138" s="143"/>
      <c r="H138" s="305" t="s">
        <v>814</v>
      </c>
      <c r="I138" s="304"/>
      <c r="J138" s="304"/>
      <c r="K138" s="304"/>
      <c r="L138" s="304"/>
      <c r="M138" s="304"/>
      <c r="N138" s="550">
        <v>3.3274999999999992E-2</v>
      </c>
      <c r="O138" s="550">
        <v>4.7454999999999997E-2</v>
      </c>
      <c r="P138" s="550">
        <v>4.5754999999999997E-2</v>
      </c>
      <c r="Q138" s="550">
        <v>4.6515000000000008E-2</v>
      </c>
      <c r="R138" s="550">
        <v>5.246E-2</v>
      </c>
      <c r="S138" s="550">
        <v>4.8505E-2</v>
      </c>
      <c r="T138" s="550">
        <v>4.7110000000000006E-2</v>
      </c>
      <c r="U138" s="550">
        <v>4.5675000000000007E-2</v>
      </c>
      <c r="V138" s="550">
        <v>5.5114999999999997E-2</v>
      </c>
      <c r="W138" s="550">
        <v>6.8040000000000003E-2</v>
      </c>
      <c r="X138" s="565">
        <v>8.3854999999999985E-2</v>
      </c>
      <c r="Y138" s="565">
        <v>0</v>
      </c>
      <c r="Z138" s="565">
        <v>9.002499999999998E-2</v>
      </c>
      <c r="AA138" s="565">
        <v>6.8074999999999983E-2</v>
      </c>
      <c r="AB138" s="565">
        <v>6.4650000000000013E-2</v>
      </c>
      <c r="AC138" s="565">
        <v>7.5590000000000018E-2</v>
      </c>
      <c r="AD138" s="565">
        <v>9.6544999999999992E-2</v>
      </c>
      <c r="AE138" s="565">
        <v>8.8085000000000024E-2</v>
      </c>
      <c r="AF138" s="565">
        <v>8.1220000000000014E-2</v>
      </c>
      <c r="AG138" s="565">
        <v>0.10020999999999999</v>
      </c>
      <c r="AH138" s="565">
        <v>7.455500000000001E-2</v>
      </c>
      <c r="AI138" s="565">
        <v>4.7170000000000011E-2</v>
      </c>
      <c r="AJ138" s="565">
        <v>4.7795000000000004E-2</v>
      </c>
      <c r="AK138" s="565">
        <v>6.0000000000000012E-2</v>
      </c>
      <c r="AL138" s="565">
        <v>5.9989999999999988E-2</v>
      </c>
      <c r="AM138" s="565">
        <v>4.4855000000000006E-2</v>
      </c>
      <c r="AN138" s="377">
        <v>2.1920000000000002E-2</v>
      </c>
      <c r="AO138" s="377">
        <v>2.138E-2</v>
      </c>
      <c r="AP138" s="377">
        <v>1.108E-2</v>
      </c>
      <c r="AQ138" s="377">
        <v>4.5245000000000007E-2</v>
      </c>
      <c r="AR138" s="377">
        <v>0</v>
      </c>
      <c r="AS138" s="377">
        <v>6.1075000000000018E-2</v>
      </c>
    </row>
    <row r="139" spans="1:45" ht="15" x14ac:dyDescent="0.25">
      <c r="A139" s="293"/>
      <c r="B139" s="293"/>
      <c r="C139" s="293"/>
      <c r="D139" s="293"/>
      <c r="E139" s="293"/>
      <c r="F139" s="293"/>
      <c r="G139" s="292"/>
      <c r="H139" s="289"/>
      <c r="I139" s="295"/>
      <c r="J139" s="295"/>
      <c r="K139" s="295"/>
      <c r="L139" s="295"/>
      <c r="M139" s="295"/>
      <c r="N139" s="519"/>
      <c r="O139" s="519"/>
      <c r="P139" s="519"/>
      <c r="Q139" s="519"/>
      <c r="R139" s="519"/>
      <c r="S139" s="519"/>
      <c r="T139" s="519"/>
      <c r="U139" s="519"/>
      <c r="V139" s="519"/>
      <c r="W139" s="519"/>
      <c r="X139" s="566"/>
      <c r="Y139" s="566"/>
      <c r="Z139" s="566"/>
      <c r="AA139" s="566"/>
      <c r="AB139" s="566"/>
      <c r="AC139" s="566"/>
      <c r="AD139" s="566"/>
      <c r="AE139" s="566"/>
      <c r="AF139" s="566"/>
      <c r="AG139" s="566"/>
      <c r="AH139" s="566"/>
      <c r="AI139" s="566"/>
      <c r="AJ139" s="566"/>
      <c r="AK139" s="566"/>
      <c r="AL139" s="566"/>
      <c r="AM139" s="566"/>
      <c r="AN139" s="376"/>
      <c r="AO139" s="376"/>
      <c r="AP139" s="376"/>
      <c r="AQ139" s="376"/>
      <c r="AR139" s="376"/>
      <c r="AS139" s="376"/>
    </row>
    <row r="140" spans="1:45" ht="15" x14ac:dyDescent="0.25">
      <c r="A140" s="331" t="s">
        <v>414</v>
      </c>
      <c r="B140" s="288"/>
      <c r="C140" s="288"/>
      <c r="D140" s="288" t="s">
        <v>338</v>
      </c>
      <c r="E140" s="288"/>
      <c r="F140" s="288"/>
      <c r="G140" s="287"/>
      <c r="H140" s="289"/>
      <c r="I140" s="290"/>
      <c r="J140" s="290"/>
      <c r="K140" s="290"/>
      <c r="L140" s="290"/>
      <c r="M140" s="290"/>
      <c r="N140" s="517">
        <v>0</v>
      </c>
      <c r="O140" s="517">
        <v>0</v>
      </c>
      <c r="P140" s="517">
        <v>0</v>
      </c>
      <c r="Q140" s="517">
        <v>0</v>
      </c>
      <c r="R140" s="517">
        <v>0</v>
      </c>
      <c r="S140" s="517">
        <v>0</v>
      </c>
      <c r="T140" s="517">
        <v>0</v>
      </c>
      <c r="U140" s="517">
        <v>0</v>
      </c>
      <c r="V140" s="517">
        <v>0</v>
      </c>
      <c r="W140" s="517">
        <v>0</v>
      </c>
      <c r="X140" s="574">
        <v>0</v>
      </c>
      <c r="Y140" s="574">
        <v>0</v>
      </c>
      <c r="Z140" s="574">
        <v>0</v>
      </c>
      <c r="AA140" s="574">
        <v>0</v>
      </c>
      <c r="AB140" s="574">
        <v>0</v>
      </c>
      <c r="AC140" s="574">
        <v>0</v>
      </c>
      <c r="AD140" s="574">
        <v>0</v>
      </c>
      <c r="AE140" s="574">
        <v>0</v>
      </c>
      <c r="AF140" s="574">
        <v>0</v>
      </c>
      <c r="AG140" s="574">
        <v>0</v>
      </c>
      <c r="AH140" s="574">
        <v>0</v>
      </c>
      <c r="AI140" s="574">
        <v>0</v>
      </c>
      <c r="AJ140" s="574">
        <v>0</v>
      </c>
      <c r="AK140" s="574">
        <v>0</v>
      </c>
      <c r="AL140" s="574">
        <v>0</v>
      </c>
      <c r="AM140" s="574">
        <v>0</v>
      </c>
      <c r="AN140" s="375">
        <v>0</v>
      </c>
      <c r="AO140" s="375">
        <v>0</v>
      </c>
      <c r="AP140" s="375">
        <v>0</v>
      </c>
      <c r="AQ140" s="375">
        <v>0</v>
      </c>
      <c r="AR140" s="375">
        <v>0</v>
      </c>
      <c r="AS140" s="375">
        <v>0</v>
      </c>
    </row>
    <row r="141" spans="1:45" ht="15" x14ac:dyDescent="0.25">
      <c r="A141" s="283"/>
      <c r="B141" s="283"/>
      <c r="C141" s="283"/>
      <c r="D141" s="283"/>
      <c r="E141" s="283"/>
      <c r="F141" s="283"/>
      <c r="G141" s="284"/>
      <c r="H141" s="289"/>
      <c r="I141" s="286"/>
      <c r="J141" s="286"/>
      <c r="K141" s="286"/>
      <c r="L141" s="286"/>
      <c r="M141" s="286"/>
      <c r="N141" s="551"/>
      <c r="O141" s="551"/>
      <c r="P141" s="551"/>
      <c r="Q141" s="551"/>
      <c r="R141" s="551"/>
      <c r="S141" s="551"/>
      <c r="T141" s="551"/>
      <c r="U141" s="551"/>
      <c r="V141" s="551"/>
      <c r="W141" s="551"/>
      <c r="X141" s="567"/>
      <c r="Y141" s="567"/>
      <c r="Z141" s="567"/>
      <c r="AA141" s="567"/>
      <c r="AB141" s="567"/>
      <c r="AC141" s="567"/>
      <c r="AD141" s="567"/>
      <c r="AE141" s="567"/>
      <c r="AF141" s="567"/>
      <c r="AG141" s="567"/>
      <c r="AH141" s="567"/>
      <c r="AI141" s="567"/>
      <c r="AJ141" s="567"/>
      <c r="AK141" s="567"/>
      <c r="AL141" s="567"/>
      <c r="AM141" s="567"/>
      <c r="AN141" s="374"/>
      <c r="AO141" s="374"/>
      <c r="AP141" s="374"/>
      <c r="AQ141" s="374"/>
      <c r="AR141" s="374"/>
      <c r="AS141" s="374"/>
    </row>
    <row r="142" spans="1:45" ht="15" x14ac:dyDescent="0.25">
      <c r="A142" s="331" t="s">
        <v>415</v>
      </c>
      <c r="B142" s="288"/>
      <c r="C142" s="288"/>
      <c r="D142" s="288" t="s">
        <v>68</v>
      </c>
      <c r="E142" s="288"/>
      <c r="F142" s="288"/>
      <c r="G142" s="287"/>
      <c r="H142" s="289"/>
      <c r="I142" s="290"/>
      <c r="J142" s="290"/>
      <c r="K142" s="290"/>
      <c r="L142" s="290"/>
      <c r="M142" s="290"/>
      <c r="N142" s="517"/>
      <c r="O142" s="517"/>
      <c r="P142" s="517"/>
      <c r="Q142" s="517"/>
      <c r="R142" s="517"/>
      <c r="S142" s="517"/>
      <c r="T142" s="517"/>
      <c r="U142" s="517"/>
      <c r="V142" s="517"/>
      <c r="W142" s="517"/>
      <c r="X142" s="574"/>
      <c r="Y142" s="574"/>
      <c r="Z142" s="574"/>
      <c r="AA142" s="574"/>
      <c r="AB142" s="574"/>
      <c r="AC142" s="574"/>
      <c r="AD142" s="574"/>
      <c r="AE142" s="574"/>
      <c r="AF142" s="574"/>
      <c r="AG142" s="574"/>
      <c r="AH142" s="574"/>
      <c r="AI142" s="574"/>
      <c r="AJ142" s="574"/>
      <c r="AK142" s="574"/>
      <c r="AL142" s="574"/>
      <c r="AM142" s="574"/>
      <c r="AN142" s="375"/>
      <c r="AO142" s="375"/>
      <c r="AP142" s="375"/>
      <c r="AQ142" s="375"/>
      <c r="AR142" s="375"/>
      <c r="AS142" s="375"/>
    </row>
    <row r="143" spans="1:45" ht="15" x14ac:dyDescent="0.25">
      <c r="A143" s="283"/>
      <c r="B143" s="283"/>
      <c r="C143" s="283"/>
      <c r="D143" s="283"/>
      <c r="E143" s="283"/>
      <c r="F143" s="283"/>
      <c r="G143" s="284"/>
      <c r="H143" s="289"/>
      <c r="I143" s="286"/>
      <c r="J143" s="286"/>
      <c r="K143" s="286"/>
      <c r="L143" s="286"/>
      <c r="M143" s="286"/>
      <c r="N143" s="551"/>
      <c r="O143" s="551"/>
      <c r="P143" s="551"/>
      <c r="Q143" s="551"/>
      <c r="R143" s="551"/>
      <c r="S143" s="551"/>
      <c r="T143" s="551"/>
      <c r="U143" s="551"/>
      <c r="V143" s="551"/>
      <c r="W143" s="551"/>
      <c r="X143" s="567"/>
      <c r="Y143" s="567"/>
      <c r="Z143" s="567"/>
      <c r="AA143" s="567"/>
      <c r="AB143" s="567"/>
      <c r="AC143" s="567"/>
      <c r="AD143" s="567"/>
      <c r="AE143" s="567"/>
      <c r="AF143" s="567"/>
      <c r="AG143" s="567"/>
      <c r="AH143" s="567"/>
      <c r="AI143" s="567"/>
      <c r="AJ143" s="567"/>
      <c r="AK143" s="567"/>
      <c r="AL143" s="567"/>
      <c r="AM143" s="567"/>
      <c r="AN143" s="374"/>
      <c r="AO143" s="374"/>
      <c r="AP143" s="374"/>
      <c r="AQ143" s="374"/>
      <c r="AR143" s="374"/>
      <c r="AS143" s="374"/>
    </row>
    <row r="144" spans="1:45" ht="15" x14ac:dyDescent="0.25">
      <c r="A144" s="276" t="s">
        <v>266</v>
      </c>
      <c r="B144" s="276"/>
      <c r="C144" s="276" t="s">
        <v>339</v>
      </c>
      <c r="D144" s="275"/>
      <c r="E144" s="276"/>
      <c r="F144" s="276"/>
      <c r="G144" s="332"/>
      <c r="H144" s="289"/>
      <c r="I144" s="333">
        <f t="shared" ref="I144:AS144" si="14">I146</f>
        <v>0</v>
      </c>
      <c r="J144" s="333">
        <f t="shared" si="14"/>
        <v>0</v>
      </c>
      <c r="K144" s="333">
        <f t="shared" si="14"/>
        <v>0</v>
      </c>
      <c r="L144" s="333">
        <f t="shared" si="14"/>
        <v>0</v>
      </c>
      <c r="M144" s="333">
        <f t="shared" si="14"/>
        <v>0</v>
      </c>
      <c r="N144" s="333">
        <f t="shared" si="14"/>
        <v>87.080062999999996</v>
      </c>
      <c r="O144" s="333">
        <f t="shared" si="14"/>
        <v>88.745764000000008</v>
      </c>
      <c r="P144" s="333">
        <f t="shared" si="14"/>
        <v>91.591890999999976</v>
      </c>
      <c r="Q144" s="333">
        <f t="shared" si="14"/>
        <v>87.698251999999982</v>
      </c>
      <c r="R144" s="333">
        <f t="shared" si="14"/>
        <v>92.83352499999998</v>
      </c>
      <c r="S144" s="333">
        <f t="shared" si="14"/>
        <v>96.806705000000022</v>
      </c>
      <c r="T144" s="333">
        <f t="shared" si="14"/>
        <v>91.589551690165365</v>
      </c>
      <c r="U144" s="333">
        <f t="shared" si="14"/>
        <v>80.572613200000006</v>
      </c>
      <c r="V144" s="333">
        <f t="shared" si="14"/>
        <v>87.378851800000021</v>
      </c>
      <c r="W144" s="333">
        <f t="shared" si="14"/>
        <v>91.211753999999971</v>
      </c>
      <c r="X144" s="333">
        <f t="shared" si="14"/>
        <v>94.362367000000006</v>
      </c>
      <c r="Y144" s="333">
        <f t="shared" si="14"/>
        <v>81.588449000000011</v>
      </c>
      <c r="Z144" s="333">
        <f t="shared" si="14"/>
        <v>72.304053999999994</v>
      </c>
      <c r="AA144" s="333">
        <f t="shared" si="14"/>
        <v>72.234617999999998</v>
      </c>
      <c r="AB144" s="333">
        <f t="shared" si="14"/>
        <v>70.672066999999984</v>
      </c>
      <c r="AC144" s="333">
        <f t="shared" si="14"/>
        <v>68.426605000000009</v>
      </c>
      <c r="AD144" s="333">
        <f t="shared" si="14"/>
        <v>66.359434999999991</v>
      </c>
      <c r="AE144" s="333">
        <f t="shared" si="14"/>
        <v>66.80990300000002</v>
      </c>
      <c r="AF144" s="333">
        <f t="shared" si="14"/>
        <v>60.193679000000003</v>
      </c>
      <c r="AG144" s="333">
        <f t="shared" si="14"/>
        <v>58.731494999999995</v>
      </c>
      <c r="AH144" s="333">
        <f t="shared" si="14"/>
        <v>66.651770000000013</v>
      </c>
      <c r="AI144" s="333">
        <f t="shared" si="14"/>
        <v>68.92952600000001</v>
      </c>
      <c r="AJ144" s="333">
        <f t="shared" si="14"/>
        <v>79.339427000000015</v>
      </c>
      <c r="AK144" s="333">
        <f t="shared" si="14"/>
        <v>80.367969000000002</v>
      </c>
      <c r="AL144" s="333">
        <f t="shared" si="14"/>
        <v>87.048259999999985</v>
      </c>
      <c r="AM144" s="333">
        <f t="shared" si="14"/>
        <v>72.090386000000009</v>
      </c>
      <c r="AN144" s="333">
        <f t="shared" si="14"/>
        <v>72.550293999999994</v>
      </c>
      <c r="AO144" s="333">
        <f t="shared" si="14"/>
        <v>79.199900999999997</v>
      </c>
      <c r="AP144" s="333">
        <f t="shared" si="14"/>
        <v>80.02315200000001</v>
      </c>
      <c r="AQ144" s="333">
        <f t="shared" si="14"/>
        <v>90.292898000000022</v>
      </c>
      <c r="AR144" s="333">
        <f t="shared" si="14"/>
        <v>84.115502000000006</v>
      </c>
      <c r="AS144" s="333">
        <f t="shared" si="14"/>
        <v>94.501486999999955</v>
      </c>
    </row>
    <row r="145" spans="1:45" ht="15" x14ac:dyDescent="0.25">
      <c r="A145" s="293"/>
      <c r="B145" s="293"/>
      <c r="C145" s="293"/>
      <c r="D145" s="293"/>
      <c r="E145" s="293"/>
      <c r="F145" s="293"/>
      <c r="G145" s="292"/>
      <c r="H145" s="289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</row>
    <row r="146" spans="1:45" ht="15" x14ac:dyDescent="0.25">
      <c r="A146" s="288" t="s">
        <v>267</v>
      </c>
      <c r="B146" s="288"/>
      <c r="C146" s="288"/>
      <c r="D146" s="288" t="s">
        <v>340</v>
      </c>
      <c r="E146" s="287"/>
      <c r="F146" s="334"/>
      <c r="G146" s="334"/>
      <c r="H146" s="305" t="s">
        <v>893</v>
      </c>
      <c r="I146" s="290">
        <f t="shared" ref="I146:M146" si="15">SUM(I148:I167)</f>
        <v>0</v>
      </c>
      <c r="J146" s="290">
        <f t="shared" si="15"/>
        <v>0</v>
      </c>
      <c r="K146" s="290">
        <f t="shared" si="15"/>
        <v>0</v>
      </c>
      <c r="L146" s="290">
        <f t="shared" si="15"/>
        <v>0</v>
      </c>
      <c r="M146" s="290">
        <f t="shared" si="15"/>
        <v>0</v>
      </c>
      <c r="N146" s="290">
        <f t="shared" ref="N146:AM146" si="16">SUM(N148:N167)</f>
        <v>87.080062999999996</v>
      </c>
      <c r="O146" s="290">
        <f t="shared" si="16"/>
        <v>88.745764000000008</v>
      </c>
      <c r="P146" s="290">
        <f t="shared" si="16"/>
        <v>91.591890999999976</v>
      </c>
      <c r="Q146" s="290">
        <f t="shared" si="16"/>
        <v>87.698251999999982</v>
      </c>
      <c r="R146" s="290">
        <f t="shared" si="16"/>
        <v>92.83352499999998</v>
      </c>
      <c r="S146" s="290">
        <f t="shared" si="16"/>
        <v>96.806705000000022</v>
      </c>
      <c r="T146" s="290">
        <f t="shared" si="16"/>
        <v>91.589551690165365</v>
      </c>
      <c r="U146" s="290">
        <f t="shared" si="16"/>
        <v>80.572613200000006</v>
      </c>
      <c r="V146" s="290">
        <f t="shared" si="16"/>
        <v>87.378851800000021</v>
      </c>
      <c r="W146" s="290">
        <f t="shared" si="16"/>
        <v>91.211753999999971</v>
      </c>
      <c r="X146" s="290">
        <f t="shared" si="16"/>
        <v>94.362367000000006</v>
      </c>
      <c r="Y146" s="290">
        <f t="shared" si="16"/>
        <v>81.588449000000011</v>
      </c>
      <c r="Z146" s="290">
        <f t="shared" si="16"/>
        <v>72.304053999999994</v>
      </c>
      <c r="AA146" s="290">
        <f t="shared" si="16"/>
        <v>72.234617999999998</v>
      </c>
      <c r="AB146" s="290">
        <f t="shared" si="16"/>
        <v>70.672066999999984</v>
      </c>
      <c r="AC146" s="290">
        <f t="shared" si="16"/>
        <v>68.426605000000009</v>
      </c>
      <c r="AD146" s="290">
        <f t="shared" si="16"/>
        <v>66.359434999999991</v>
      </c>
      <c r="AE146" s="290">
        <f t="shared" si="16"/>
        <v>66.80990300000002</v>
      </c>
      <c r="AF146" s="290">
        <f t="shared" si="16"/>
        <v>60.193679000000003</v>
      </c>
      <c r="AG146" s="290">
        <f t="shared" si="16"/>
        <v>58.731494999999995</v>
      </c>
      <c r="AH146" s="290">
        <f t="shared" si="16"/>
        <v>66.651770000000013</v>
      </c>
      <c r="AI146" s="290">
        <f t="shared" si="16"/>
        <v>68.92952600000001</v>
      </c>
      <c r="AJ146" s="290">
        <f t="shared" si="16"/>
        <v>79.339427000000015</v>
      </c>
      <c r="AK146" s="290">
        <f t="shared" si="16"/>
        <v>80.367969000000002</v>
      </c>
      <c r="AL146" s="290">
        <f t="shared" si="16"/>
        <v>87.048259999999985</v>
      </c>
      <c r="AM146" s="290">
        <f t="shared" si="16"/>
        <v>72.090386000000009</v>
      </c>
      <c r="AN146" s="290">
        <f t="shared" ref="AN146" si="17">SUM(AN148:AN167)</f>
        <v>72.550293999999994</v>
      </c>
      <c r="AO146" s="290">
        <f t="shared" ref="AO146:AS146" si="18">SUM(AO148:AO167)</f>
        <v>79.199900999999997</v>
      </c>
      <c r="AP146" s="290">
        <f t="shared" si="18"/>
        <v>80.02315200000001</v>
      </c>
      <c r="AQ146" s="290">
        <f t="shared" si="18"/>
        <v>90.292898000000022</v>
      </c>
      <c r="AR146" s="290">
        <f t="shared" si="18"/>
        <v>84.115502000000006</v>
      </c>
      <c r="AS146" s="290">
        <f t="shared" si="18"/>
        <v>94.501486999999955</v>
      </c>
    </row>
    <row r="147" spans="1:45" ht="15" x14ac:dyDescent="0.25">
      <c r="A147" s="293" t="s">
        <v>268</v>
      </c>
      <c r="B147" s="293"/>
      <c r="C147" s="293"/>
      <c r="D147" s="283"/>
      <c r="E147" s="143" t="s">
        <v>273</v>
      </c>
      <c r="F147" s="143"/>
      <c r="G147" s="143"/>
      <c r="H147" s="305" t="s">
        <v>894</v>
      </c>
      <c r="I147" s="295"/>
      <c r="J147" s="295"/>
      <c r="K147" s="295"/>
      <c r="L147" s="295"/>
      <c r="M147" s="295"/>
      <c r="N147" s="519"/>
      <c r="O147" s="519"/>
      <c r="P147" s="519"/>
      <c r="Q147" s="519"/>
      <c r="R147" s="519"/>
      <c r="S147" s="519"/>
      <c r="T147" s="519"/>
      <c r="U147" s="519"/>
      <c r="V147" s="519"/>
      <c r="W147" s="519"/>
      <c r="X147" s="519"/>
      <c r="Y147" s="519"/>
      <c r="Z147" s="519"/>
      <c r="AA147" s="519"/>
      <c r="AB147" s="519"/>
      <c r="AC147" s="519"/>
      <c r="AD147" s="519"/>
      <c r="AE147" s="519"/>
      <c r="AF147" s="519"/>
      <c r="AG147" s="519"/>
      <c r="AH147" s="519"/>
      <c r="AI147" s="519"/>
      <c r="AJ147" s="519"/>
      <c r="AK147" s="519"/>
      <c r="AL147" s="519"/>
      <c r="AM147" s="519"/>
      <c r="AN147" s="295"/>
      <c r="AO147" s="295"/>
      <c r="AP147" s="295"/>
      <c r="AQ147" s="295"/>
      <c r="AR147" s="295"/>
      <c r="AS147" s="295"/>
    </row>
    <row r="148" spans="1:45" ht="15" x14ac:dyDescent="0.25">
      <c r="A148" s="283" t="s">
        <v>341</v>
      </c>
      <c r="B148" s="283"/>
      <c r="C148" s="283"/>
      <c r="D148" s="119"/>
      <c r="E148" s="283"/>
      <c r="F148" s="335" t="s">
        <v>269</v>
      </c>
      <c r="G148" s="143"/>
      <c r="H148" s="305" t="s">
        <v>895</v>
      </c>
      <c r="I148" s="304"/>
      <c r="J148" s="304"/>
      <c r="K148" s="304"/>
      <c r="L148" s="304"/>
      <c r="M148" s="304"/>
      <c r="N148" s="550">
        <v>50.997200000000014</v>
      </c>
      <c r="O148" s="550">
        <v>53.559400000000011</v>
      </c>
      <c r="P148" s="550">
        <v>58.148799999999987</v>
      </c>
      <c r="Q148" s="550">
        <v>54.915799999999997</v>
      </c>
      <c r="R148" s="550">
        <v>63.399800000000006</v>
      </c>
      <c r="S148" s="550">
        <v>67.015800000000013</v>
      </c>
      <c r="T148" s="550">
        <v>61.085911745798043</v>
      </c>
      <c r="U148" s="550">
        <v>54.572544000000001</v>
      </c>
      <c r="V148" s="550">
        <v>60.460426000000005</v>
      </c>
      <c r="W148" s="550">
        <v>67.056999999999988</v>
      </c>
      <c r="X148" s="565">
        <v>71.590999999999994</v>
      </c>
      <c r="Y148" s="565">
        <v>59.636200000000002</v>
      </c>
      <c r="Z148" s="565">
        <v>49.726599999999998</v>
      </c>
      <c r="AA148" s="565">
        <v>52.384400000000007</v>
      </c>
      <c r="AB148" s="565">
        <v>46.950599999999987</v>
      </c>
      <c r="AC148" s="565">
        <v>49.376599999999996</v>
      </c>
      <c r="AD148" s="565">
        <v>44.761199999999995</v>
      </c>
      <c r="AE148" s="565">
        <v>44.8688</v>
      </c>
      <c r="AF148" s="565">
        <v>40.514599999999994</v>
      </c>
      <c r="AG148" s="565">
        <v>37.659400000000012</v>
      </c>
      <c r="AH148" s="565">
        <v>38.962799999999994</v>
      </c>
      <c r="AI148" s="565">
        <v>38.491199999999992</v>
      </c>
      <c r="AJ148" s="565">
        <v>45.009599999999999</v>
      </c>
      <c r="AK148" s="565">
        <v>48.64739999999999</v>
      </c>
      <c r="AL148" s="565">
        <v>49.645800000000008</v>
      </c>
      <c r="AM148" s="565">
        <v>35.012400000000007</v>
      </c>
      <c r="AN148" s="377">
        <v>33.334000000000003</v>
      </c>
      <c r="AO148" s="377">
        <v>39.570600000000006</v>
      </c>
      <c r="AP148" s="377">
        <v>35.291200000000003</v>
      </c>
      <c r="AQ148" s="377">
        <v>44.193400000000011</v>
      </c>
      <c r="AR148" s="377">
        <v>35.232599999999998</v>
      </c>
      <c r="AS148" s="377">
        <v>37.770199999999996</v>
      </c>
    </row>
    <row r="149" spans="1:45" ht="15" x14ac:dyDescent="0.25">
      <c r="A149" s="293" t="s">
        <v>270</v>
      </c>
      <c r="B149" s="293"/>
      <c r="C149" s="293"/>
      <c r="D149" s="143"/>
      <c r="E149" s="283"/>
      <c r="F149" s="143" t="s">
        <v>274</v>
      </c>
      <c r="G149" s="143"/>
      <c r="H149" s="305" t="s">
        <v>896</v>
      </c>
      <c r="I149" s="304"/>
      <c r="J149" s="304"/>
      <c r="K149" s="304"/>
      <c r="L149" s="304"/>
      <c r="M149" s="304"/>
      <c r="N149" s="550">
        <v>2.9271580000000008</v>
      </c>
      <c r="O149" s="550">
        <v>2.936361999999999</v>
      </c>
      <c r="P149" s="550">
        <v>3.1049979999999988</v>
      </c>
      <c r="Q149" s="550">
        <v>3.1509140000000002</v>
      </c>
      <c r="R149" s="550">
        <v>3.0058079999999996</v>
      </c>
      <c r="S149" s="550">
        <v>2.7191059999999991</v>
      </c>
      <c r="T149" s="550">
        <v>2.7276600000000006</v>
      </c>
      <c r="U149" s="550">
        <v>2.7334319999999992</v>
      </c>
      <c r="V149" s="550">
        <v>2.3213060000000003</v>
      </c>
      <c r="W149" s="550">
        <v>2.2232340000000006</v>
      </c>
      <c r="X149" s="565">
        <v>2.1227699999999996</v>
      </c>
      <c r="Y149" s="565">
        <v>2.1604439999999996</v>
      </c>
      <c r="Z149" s="565">
        <v>2.1949200000000002</v>
      </c>
      <c r="AA149" s="565">
        <v>2.2183979999999988</v>
      </c>
      <c r="AB149" s="565">
        <v>2.2623120000000001</v>
      </c>
      <c r="AC149" s="565">
        <v>2.299414000000001</v>
      </c>
      <c r="AD149" s="565">
        <v>2.4565839999999999</v>
      </c>
      <c r="AE149" s="565">
        <v>2.3126479999999994</v>
      </c>
      <c r="AF149" s="565">
        <v>2.4978199999999999</v>
      </c>
      <c r="AG149" s="565">
        <v>2.5475060000000007</v>
      </c>
      <c r="AH149" s="565">
        <v>2.521506</v>
      </c>
      <c r="AI149" s="565">
        <v>2.5075440000000015</v>
      </c>
      <c r="AJ149" s="565">
        <v>2.787434000000002</v>
      </c>
      <c r="AK149" s="565">
        <v>2.7842359999999999</v>
      </c>
      <c r="AL149" s="565">
        <v>2.8650959999999999</v>
      </c>
      <c r="AM149" s="565">
        <v>2.8058420000000019</v>
      </c>
      <c r="AN149" s="377">
        <v>2.7621879999999992</v>
      </c>
      <c r="AO149" s="377">
        <v>2.7912299999999988</v>
      </c>
      <c r="AP149" s="377">
        <v>2.7908660000000007</v>
      </c>
      <c r="AQ149" s="377">
        <v>3.0278299999999998</v>
      </c>
      <c r="AR149" s="377">
        <v>2.9931459999999994</v>
      </c>
      <c r="AS149" s="377">
        <v>3.0745259999999996</v>
      </c>
    </row>
    <row r="150" spans="1:45" ht="15" x14ac:dyDescent="0.25">
      <c r="A150" s="319" t="s">
        <v>897</v>
      </c>
      <c r="B150" s="293"/>
      <c r="C150" s="293"/>
      <c r="D150" s="143"/>
      <c r="E150" s="283"/>
      <c r="F150" s="143" t="s">
        <v>898</v>
      </c>
      <c r="G150" s="143"/>
      <c r="H150" s="289" t="s">
        <v>899</v>
      </c>
      <c r="I150" s="304"/>
      <c r="J150" s="304"/>
      <c r="K150" s="304"/>
      <c r="L150" s="304"/>
      <c r="M150" s="304"/>
      <c r="N150" s="550">
        <v>0.25057500000000005</v>
      </c>
      <c r="O150" s="550">
        <v>0.24582500000000002</v>
      </c>
      <c r="P150" s="550">
        <v>0.22682500000000003</v>
      </c>
      <c r="Q150" s="550">
        <v>0.21545</v>
      </c>
      <c r="R150" s="550">
        <v>0.24037500000000003</v>
      </c>
      <c r="S150" s="550">
        <v>0.15629999999999997</v>
      </c>
      <c r="T150" s="550">
        <v>0.16117500000000007</v>
      </c>
      <c r="U150" s="550">
        <v>0.12715000000000001</v>
      </c>
      <c r="V150" s="550">
        <v>0.22407499999999997</v>
      </c>
      <c r="W150" s="550">
        <v>0.155475</v>
      </c>
      <c r="X150" s="565">
        <v>0.14047499999999999</v>
      </c>
      <c r="Y150" s="565">
        <v>0.13212499999999999</v>
      </c>
      <c r="Z150" s="565">
        <v>0.13527499999999998</v>
      </c>
      <c r="AA150" s="565">
        <v>0.13192499999999999</v>
      </c>
      <c r="AB150" s="565">
        <v>0.13854999999999998</v>
      </c>
      <c r="AC150" s="565">
        <v>0.12614999999999996</v>
      </c>
      <c r="AD150" s="565">
        <v>0.10965</v>
      </c>
      <c r="AE150" s="565">
        <v>7.8074999999999978E-2</v>
      </c>
      <c r="AF150" s="565">
        <v>5.5249999999999987E-2</v>
      </c>
      <c r="AG150" s="565">
        <v>4.5525000000000017E-2</v>
      </c>
      <c r="AH150" s="565">
        <v>6.0200000000000004E-2</v>
      </c>
      <c r="AI150" s="565">
        <v>4.6749999999999986E-2</v>
      </c>
      <c r="AJ150" s="565">
        <v>8.8925000000000004E-2</v>
      </c>
      <c r="AK150" s="565">
        <v>6.0424999999999993E-2</v>
      </c>
      <c r="AL150" s="565">
        <v>7.17E-2</v>
      </c>
      <c r="AM150" s="565">
        <v>6.0449999999999983E-2</v>
      </c>
      <c r="AN150" s="377">
        <v>0.10099999999999998</v>
      </c>
      <c r="AO150" s="377">
        <v>0.10485000000000005</v>
      </c>
      <c r="AP150" s="377">
        <v>0.14580000000000001</v>
      </c>
      <c r="AQ150" s="377">
        <v>0.12835000000000002</v>
      </c>
      <c r="AR150" s="377">
        <v>0.135825</v>
      </c>
      <c r="AS150" s="377">
        <v>0.12589999999999998</v>
      </c>
    </row>
    <row r="151" spans="1:45" ht="15" x14ac:dyDescent="0.25">
      <c r="A151" s="293" t="s">
        <v>342</v>
      </c>
      <c r="B151" s="293"/>
      <c r="C151" s="293"/>
      <c r="D151" s="143"/>
      <c r="E151" s="283"/>
      <c r="F151" s="143" t="s">
        <v>343</v>
      </c>
      <c r="G151" s="143"/>
      <c r="H151" s="305" t="s">
        <v>900</v>
      </c>
      <c r="I151" s="304"/>
      <c r="J151" s="304"/>
      <c r="K151" s="304"/>
      <c r="L151" s="304"/>
      <c r="M151" s="304"/>
      <c r="N151" s="550">
        <v>12.099800000000002</v>
      </c>
      <c r="O151" s="550">
        <v>11.342540000000001</v>
      </c>
      <c r="P151" s="550">
        <v>10.43112</v>
      </c>
      <c r="Q151" s="550">
        <v>10.845980000000001</v>
      </c>
      <c r="R151" s="550">
        <v>9.4633199999999995</v>
      </c>
      <c r="S151" s="550">
        <v>9.2094399999999972</v>
      </c>
      <c r="T151" s="550">
        <v>10.316553627614876</v>
      </c>
      <c r="U151" s="550">
        <v>9.3140800000000006</v>
      </c>
      <c r="V151" s="550">
        <v>9.1357200000000045</v>
      </c>
      <c r="W151" s="550">
        <v>7.9952399999999981</v>
      </c>
      <c r="X151" s="565">
        <v>6.4539399999999985</v>
      </c>
      <c r="Y151" s="565">
        <v>7.6757799999999987</v>
      </c>
      <c r="Z151" s="565">
        <v>7.8504600000000018</v>
      </c>
      <c r="AA151" s="565">
        <v>5.5624999999999991</v>
      </c>
      <c r="AB151" s="565">
        <v>11.047179999999999</v>
      </c>
      <c r="AC151" s="565">
        <v>7.1853999999999987</v>
      </c>
      <c r="AD151" s="565">
        <v>7.8269999999999982</v>
      </c>
      <c r="AE151" s="565">
        <v>8.9914400000000025</v>
      </c>
      <c r="AF151" s="565">
        <v>7.9982200000000008</v>
      </c>
      <c r="AG151" s="565">
        <v>6.5860000000000012</v>
      </c>
      <c r="AH151" s="565">
        <v>9.5877799999999986</v>
      </c>
      <c r="AI151" s="565">
        <v>10.924140000000001</v>
      </c>
      <c r="AJ151" s="565">
        <v>14.023720000000003</v>
      </c>
      <c r="AK151" s="565">
        <v>11.359540000000003</v>
      </c>
      <c r="AL151" s="565">
        <v>14.31016</v>
      </c>
      <c r="AM151" s="565">
        <v>14.401340000000001</v>
      </c>
      <c r="AN151" s="377">
        <v>16.932179999999995</v>
      </c>
      <c r="AO151" s="377">
        <v>17.391659999999998</v>
      </c>
      <c r="AP151" s="377">
        <v>18.556440000000002</v>
      </c>
      <c r="AQ151" s="377">
        <v>18.839019999999994</v>
      </c>
      <c r="AR151" s="377">
        <v>22.119659999999996</v>
      </c>
      <c r="AS151" s="377">
        <v>27.513719999999992</v>
      </c>
    </row>
    <row r="152" spans="1:45" ht="30" x14ac:dyDescent="0.25">
      <c r="A152" s="283" t="s">
        <v>345</v>
      </c>
      <c r="B152" s="283"/>
      <c r="C152" s="283"/>
      <c r="D152" s="283"/>
      <c r="E152" s="283" t="s">
        <v>344</v>
      </c>
      <c r="F152" s="143"/>
      <c r="G152" s="143"/>
      <c r="H152" s="305" t="s">
        <v>901</v>
      </c>
      <c r="I152" s="295"/>
      <c r="J152" s="295"/>
      <c r="K152" s="295"/>
      <c r="L152" s="295"/>
      <c r="M152" s="295"/>
      <c r="N152" s="519"/>
      <c r="O152" s="519"/>
      <c r="P152" s="519"/>
      <c r="Q152" s="519"/>
      <c r="R152" s="519"/>
      <c r="S152" s="519"/>
      <c r="T152" s="519"/>
      <c r="U152" s="519"/>
      <c r="V152" s="519"/>
      <c r="W152" s="519"/>
      <c r="X152" s="566"/>
      <c r="Y152" s="566"/>
      <c r="Z152" s="566"/>
      <c r="AA152" s="566"/>
      <c r="AB152" s="566"/>
      <c r="AC152" s="566"/>
      <c r="AD152" s="566"/>
      <c r="AE152" s="566"/>
      <c r="AF152" s="566"/>
      <c r="AG152" s="566"/>
      <c r="AH152" s="566"/>
      <c r="AI152" s="566"/>
      <c r="AJ152" s="566"/>
      <c r="AK152" s="566"/>
      <c r="AL152" s="566"/>
      <c r="AM152" s="566"/>
      <c r="AN152" s="376"/>
      <c r="AO152" s="376"/>
      <c r="AP152" s="376"/>
      <c r="AQ152" s="376"/>
      <c r="AR152" s="376"/>
      <c r="AS152" s="376"/>
    </row>
    <row r="153" spans="1:45" ht="15" x14ac:dyDescent="0.25">
      <c r="A153" s="283" t="s">
        <v>272</v>
      </c>
      <c r="B153" s="283"/>
      <c r="C153" s="283"/>
      <c r="D153" s="283"/>
      <c r="E153" s="283"/>
      <c r="F153" s="143" t="s">
        <v>346</v>
      </c>
      <c r="G153" s="143"/>
      <c r="H153" s="305" t="s">
        <v>902</v>
      </c>
      <c r="I153" s="304"/>
      <c r="J153" s="304"/>
      <c r="K153" s="304"/>
      <c r="L153" s="304"/>
      <c r="M153" s="304"/>
      <c r="N153" s="550">
        <v>0.15494999999999998</v>
      </c>
      <c r="O153" s="550">
        <v>0.11174999999999999</v>
      </c>
      <c r="P153" s="550">
        <v>7.7990000000000004E-2</v>
      </c>
      <c r="Q153" s="550">
        <v>5.3940000000000002E-2</v>
      </c>
      <c r="R153" s="550">
        <v>3.8890000000000001E-2</v>
      </c>
      <c r="S153" s="550">
        <v>3.420999999999999E-2</v>
      </c>
      <c r="T153" s="550">
        <v>3.5069999999999997E-2</v>
      </c>
      <c r="U153" s="550">
        <v>3.5430000000000003E-2</v>
      </c>
      <c r="V153" s="550">
        <v>1.9589999999999993E-2</v>
      </c>
      <c r="W153" s="550">
        <v>1.9009999999999999E-2</v>
      </c>
      <c r="X153" s="565">
        <v>1.941E-2</v>
      </c>
      <c r="Y153" s="565">
        <v>1.4949999999999998E-2</v>
      </c>
      <c r="Z153" s="565">
        <v>6.9900000000000006E-3</v>
      </c>
      <c r="AA153" s="565">
        <v>4.239999999999999E-3</v>
      </c>
      <c r="AB153" s="565">
        <v>6.3099999999999996E-3</v>
      </c>
      <c r="AC153" s="565">
        <v>3.6000000000000003E-3</v>
      </c>
      <c r="AD153" s="565">
        <v>3.0999999999999999E-3</v>
      </c>
      <c r="AE153" s="565">
        <v>9.4000000000000008E-4</v>
      </c>
      <c r="AF153" s="565">
        <v>5.96E-3</v>
      </c>
      <c r="AG153" s="565">
        <v>3.98E-3</v>
      </c>
      <c r="AH153" s="565">
        <v>4.1899999999999993E-3</v>
      </c>
      <c r="AI153" s="565">
        <v>3.0700000000000002E-3</v>
      </c>
      <c r="AJ153" s="565">
        <v>3.7300000000000002E-3</v>
      </c>
      <c r="AK153" s="565">
        <v>6.3699999999999998E-3</v>
      </c>
      <c r="AL153" s="565">
        <v>7.490000000000001E-3</v>
      </c>
      <c r="AM153" s="565">
        <v>1.5259999999999999E-2</v>
      </c>
      <c r="AN153" s="377">
        <v>1.754E-2</v>
      </c>
      <c r="AO153" s="377">
        <v>1.8159999999999999E-2</v>
      </c>
      <c r="AP153" s="377">
        <v>1.7309999999999999E-2</v>
      </c>
      <c r="AQ153" s="377">
        <v>1.2920000000000001E-2</v>
      </c>
      <c r="AR153" s="377">
        <v>1.3509999999999999E-2</v>
      </c>
      <c r="AS153" s="377">
        <v>1.3329999999999998E-2</v>
      </c>
    </row>
    <row r="154" spans="1:45" ht="15" x14ac:dyDescent="0.25">
      <c r="A154" s="283" t="s">
        <v>271</v>
      </c>
      <c r="B154" s="283"/>
      <c r="C154" s="283"/>
      <c r="D154" s="283"/>
      <c r="E154" s="283"/>
      <c r="F154" s="143" t="s">
        <v>347</v>
      </c>
      <c r="G154" s="143"/>
      <c r="H154" s="305" t="s">
        <v>903</v>
      </c>
      <c r="I154" s="304"/>
      <c r="J154" s="304"/>
      <c r="K154" s="304"/>
      <c r="L154" s="304"/>
      <c r="M154" s="304"/>
      <c r="N154" s="550">
        <v>1.7289540000000003</v>
      </c>
      <c r="O154" s="550">
        <v>1.7026320000000001</v>
      </c>
      <c r="P154" s="550">
        <v>1.6761479999999997</v>
      </c>
      <c r="Q154" s="550">
        <v>1.708458</v>
      </c>
      <c r="R154" s="550">
        <v>1.5766379999999998</v>
      </c>
      <c r="S154" s="550">
        <v>1.4121780000000004</v>
      </c>
      <c r="T154" s="550">
        <v>1.3014263260024483</v>
      </c>
      <c r="U154" s="550">
        <v>1.3418159999999992</v>
      </c>
      <c r="V154" s="550">
        <v>1.3714140000000004</v>
      </c>
      <c r="W154" s="550">
        <v>1.398156</v>
      </c>
      <c r="X154" s="565">
        <v>1.4584139999999997</v>
      </c>
      <c r="Y154" s="565">
        <v>1.4478840000000011</v>
      </c>
      <c r="Z154" s="565">
        <v>1.3627200000000004</v>
      </c>
      <c r="AA154" s="565">
        <v>1.4440800000000003</v>
      </c>
      <c r="AB154" s="565">
        <v>1.4520779999999995</v>
      </c>
      <c r="AC154" s="565">
        <v>1.3789619999999998</v>
      </c>
      <c r="AD154" s="565">
        <v>1.4490779999999996</v>
      </c>
      <c r="AE154" s="565">
        <v>1.437114</v>
      </c>
      <c r="AF154" s="565">
        <v>1.2336179999999997</v>
      </c>
      <c r="AG154" s="565">
        <v>1.3872899999999997</v>
      </c>
      <c r="AH154" s="565">
        <v>1.5365459999999997</v>
      </c>
      <c r="AI154" s="565">
        <v>1.4491800000000001</v>
      </c>
      <c r="AJ154" s="565">
        <v>1.4362800000000002</v>
      </c>
      <c r="AK154" s="565">
        <v>1.3747859999999996</v>
      </c>
      <c r="AL154" s="565">
        <v>1.4202000000000004</v>
      </c>
      <c r="AM154" s="565">
        <v>1.4743140000000003</v>
      </c>
      <c r="AN154" s="377">
        <v>1.5460799999999997</v>
      </c>
      <c r="AO154" s="377">
        <v>1.5381300000000004</v>
      </c>
      <c r="AP154" s="377">
        <v>1.4913240000000003</v>
      </c>
      <c r="AQ154" s="377">
        <v>1.5006360000000005</v>
      </c>
      <c r="AR154" s="377">
        <v>1.4947439999999999</v>
      </c>
      <c r="AS154" s="377">
        <v>1.4226600000000003</v>
      </c>
    </row>
    <row r="155" spans="1:45" ht="15" x14ac:dyDescent="0.25">
      <c r="A155" s="319" t="s">
        <v>904</v>
      </c>
      <c r="B155" s="283"/>
      <c r="C155" s="283"/>
      <c r="D155" s="283"/>
      <c r="E155" s="283"/>
      <c r="F155" s="143" t="s">
        <v>905</v>
      </c>
      <c r="G155" s="143"/>
      <c r="H155" s="305" t="s">
        <v>906</v>
      </c>
      <c r="I155" s="304"/>
      <c r="J155" s="304"/>
      <c r="K155" s="304"/>
      <c r="L155" s="304"/>
      <c r="M155" s="304"/>
      <c r="N155" s="550">
        <v>0.67463999999999991</v>
      </c>
      <c r="O155" s="550">
        <v>0.66143999999999992</v>
      </c>
      <c r="P155" s="550">
        <v>0.5565199999999999</v>
      </c>
      <c r="Q155" s="550">
        <v>0.43868000000000007</v>
      </c>
      <c r="R155" s="550">
        <v>0.55628</v>
      </c>
      <c r="S155" s="550">
        <v>0.40586</v>
      </c>
      <c r="T155" s="550">
        <v>0.35366118469445795</v>
      </c>
      <c r="U155" s="550">
        <v>0.28828000000000004</v>
      </c>
      <c r="V155" s="550">
        <v>0.21760000000000002</v>
      </c>
      <c r="W155" s="550">
        <v>0.20558000000000001</v>
      </c>
      <c r="X155" s="565">
        <v>0.1958</v>
      </c>
      <c r="Y155" s="565">
        <v>0.19367999999999999</v>
      </c>
      <c r="Z155" s="565">
        <v>0.15899999999999997</v>
      </c>
      <c r="AA155" s="565">
        <v>0.18324000000000007</v>
      </c>
      <c r="AB155" s="565">
        <v>0.19874000000000008</v>
      </c>
      <c r="AC155" s="565">
        <v>0.1638</v>
      </c>
      <c r="AD155" s="565">
        <v>0.21098</v>
      </c>
      <c r="AE155" s="565">
        <v>0.24517999999999998</v>
      </c>
      <c r="AF155" s="565">
        <v>0.24005999999999997</v>
      </c>
      <c r="AG155" s="565">
        <v>0.22153999999999993</v>
      </c>
      <c r="AH155" s="565">
        <v>0.31906000000000007</v>
      </c>
      <c r="AI155" s="565">
        <v>0.22542000000000006</v>
      </c>
      <c r="AJ155" s="565">
        <v>0.27288000000000001</v>
      </c>
      <c r="AK155" s="565">
        <v>0.21080000000000004</v>
      </c>
      <c r="AL155" s="565">
        <v>0.16813999999999998</v>
      </c>
      <c r="AM155" s="565">
        <v>0.2686599999999999</v>
      </c>
      <c r="AN155" s="377">
        <v>0.33842000000000005</v>
      </c>
      <c r="AO155" s="377">
        <v>0.30736000000000008</v>
      </c>
      <c r="AP155" s="377">
        <v>0.38163999999999998</v>
      </c>
      <c r="AQ155" s="377">
        <v>0.41418000000000005</v>
      </c>
      <c r="AR155" s="377">
        <v>0.40920000000000012</v>
      </c>
      <c r="AS155" s="377">
        <v>0.41460000000000002</v>
      </c>
    </row>
    <row r="156" spans="1:45" ht="15" x14ac:dyDescent="0.25">
      <c r="A156" s="319" t="s">
        <v>907</v>
      </c>
      <c r="B156" s="283"/>
      <c r="C156" s="283"/>
      <c r="D156" s="283"/>
      <c r="E156" s="283"/>
      <c r="F156" s="143" t="s">
        <v>908</v>
      </c>
      <c r="G156" s="143"/>
      <c r="H156" s="305" t="s">
        <v>909</v>
      </c>
      <c r="I156" s="304"/>
      <c r="J156" s="304"/>
      <c r="K156" s="304"/>
      <c r="L156" s="304"/>
      <c r="M156" s="304"/>
      <c r="N156" s="550">
        <v>4.879E-2</v>
      </c>
      <c r="O156" s="550">
        <v>4.8650000000000006E-2</v>
      </c>
      <c r="P156" s="550">
        <v>1.959E-2</v>
      </c>
      <c r="Q156" s="550">
        <v>1.5809999999999998E-2</v>
      </c>
      <c r="R156" s="550">
        <v>2.4199999999999999E-2</v>
      </c>
      <c r="S156" s="550">
        <v>2.4129999999999999E-2</v>
      </c>
      <c r="T156" s="550">
        <v>5.3080000000000002E-2</v>
      </c>
      <c r="U156" s="550">
        <v>2.2720000000000001E-2</v>
      </c>
      <c r="V156" s="550">
        <v>2.2880000000000001E-2</v>
      </c>
      <c r="W156" s="550">
        <v>2.307E-2</v>
      </c>
      <c r="X156" s="565">
        <v>2.2009999999999998E-2</v>
      </c>
      <c r="Y156" s="565">
        <v>2.0800000000000003E-2</v>
      </c>
      <c r="Z156" s="565">
        <v>2.0379999999999999E-2</v>
      </c>
      <c r="AA156" s="565">
        <v>2.0119999999999999E-2</v>
      </c>
      <c r="AB156" s="565">
        <v>6.5600000000000007E-3</v>
      </c>
      <c r="AC156" s="565">
        <v>4.7699999999999999E-3</v>
      </c>
      <c r="AD156" s="565">
        <v>4.8799999999999998E-3</v>
      </c>
      <c r="AE156" s="565">
        <v>7.0300000000000007E-3</v>
      </c>
      <c r="AF156" s="565">
        <v>1.0360000000000001E-2</v>
      </c>
      <c r="AG156" s="565">
        <v>6.6699999999999997E-3</v>
      </c>
      <c r="AH156" s="565">
        <v>9.5700000000000004E-3</v>
      </c>
      <c r="AI156" s="565">
        <v>1.1200000000000001E-3</v>
      </c>
      <c r="AJ156" s="565">
        <v>1.9599999999999999E-3</v>
      </c>
      <c r="AK156" s="565">
        <v>7.0999999999999991E-4</v>
      </c>
      <c r="AL156" s="565">
        <v>8.7000000000000001E-4</v>
      </c>
      <c r="AM156" s="565">
        <v>1.0300000000000001E-3</v>
      </c>
      <c r="AN156" s="377">
        <v>2.48E-3</v>
      </c>
      <c r="AO156" s="377">
        <v>1.6199999999999999E-3</v>
      </c>
      <c r="AP156" s="377">
        <v>9.6000000000000013E-4</v>
      </c>
      <c r="AQ156" s="377">
        <v>2.3000000000000004E-3</v>
      </c>
      <c r="AR156" s="377">
        <v>1.75E-3</v>
      </c>
      <c r="AS156" s="377">
        <v>4.2299999999999985E-3</v>
      </c>
    </row>
    <row r="157" spans="1:45" ht="15" x14ac:dyDescent="0.25">
      <c r="A157" s="319" t="s">
        <v>910</v>
      </c>
      <c r="B157" s="283"/>
      <c r="C157" s="283"/>
      <c r="D157" s="283"/>
      <c r="E157" s="283"/>
      <c r="F157" s="143" t="s">
        <v>911</v>
      </c>
      <c r="G157" s="143"/>
      <c r="H157" s="289" t="s">
        <v>912</v>
      </c>
      <c r="I157" s="304"/>
      <c r="J157" s="304"/>
      <c r="K157" s="304"/>
      <c r="L157" s="304"/>
      <c r="M157" s="304"/>
      <c r="N157" s="550">
        <v>14.736839999999999</v>
      </c>
      <c r="O157" s="550">
        <v>14.885400000000002</v>
      </c>
      <c r="P157" s="550">
        <v>14.569560000000001</v>
      </c>
      <c r="Q157" s="550">
        <v>14.415279999999997</v>
      </c>
      <c r="R157" s="550">
        <v>12.553780000000001</v>
      </c>
      <c r="S157" s="550">
        <v>13.749699999999999</v>
      </c>
      <c r="T157" s="550">
        <v>13.721451806055525</v>
      </c>
      <c r="U157" s="550">
        <v>10.4033272</v>
      </c>
      <c r="V157" s="550">
        <v>11.271213799999998</v>
      </c>
      <c r="W157" s="550">
        <v>10.56846</v>
      </c>
      <c r="X157" s="565">
        <v>10.524060000000002</v>
      </c>
      <c r="Y157" s="565">
        <v>9.6081000000000003</v>
      </c>
      <c r="Z157" s="565">
        <v>9.4734400000000019</v>
      </c>
      <c r="AA157" s="565">
        <v>8.4745400000000011</v>
      </c>
      <c r="AB157" s="565">
        <v>7.2617400000000005</v>
      </c>
      <c r="AC157" s="565">
        <v>6.847760000000001</v>
      </c>
      <c r="AD157" s="565">
        <v>8.5175999999999998</v>
      </c>
      <c r="AE157" s="565">
        <v>7.5065200000000001</v>
      </c>
      <c r="AF157" s="565">
        <v>6.3670600000000004</v>
      </c>
      <c r="AG157" s="565">
        <v>8.5842199999999984</v>
      </c>
      <c r="AH157" s="565">
        <v>12.084860000000003</v>
      </c>
      <c r="AI157" s="565">
        <v>13.367899999999993</v>
      </c>
      <c r="AJ157" s="565">
        <v>13.375919999999999</v>
      </c>
      <c r="AK157" s="565">
        <v>14.112300000000003</v>
      </c>
      <c r="AL157" s="565">
        <v>16.070499999999999</v>
      </c>
      <c r="AM157" s="565">
        <v>17.063580000000002</v>
      </c>
      <c r="AN157" s="377">
        <v>16.566219999999998</v>
      </c>
      <c r="AO157" s="377">
        <v>16.613079999999997</v>
      </c>
      <c r="AP157" s="377">
        <v>20.255700000000008</v>
      </c>
      <c r="AQ157" s="377">
        <v>21.177160000000001</v>
      </c>
      <c r="AR157" s="377">
        <v>20.895620000000001</v>
      </c>
      <c r="AS157" s="377">
        <v>22.80218</v>
      </c>
    </row>
    <row r="158" spans="1:45" ht="30" x14ac:dyDescent="0.25">
      <c r="A158" s="283" t="s">
        <v>348</v>
      </c>
      <c r="B158" s="283"/>
      <c r="C158" s="283"/>
      <c r="D158" s="283"/>
      <c r="E158" s="283"/>
      <c r="F158" s="143" t="s">
        <v>349</v>
      </c>
      <c r="G158" s="143"/>
      <c r="H158" s="305" t="s">
        <v>913</v>
      </c>
      <c r="I158" s="304"/>
      <c r="J158" s="304"/>
      <c r="K158" s="304"/>
      <c r="L158" s="304"/>
      <c r="M158" s="304"/>
      <c r="N158" s="550">
        <v>1.8248000000000002</v>
      </c>
      <c r="O158" s="550">
        <v>1.6578400000000002</v>
      </c>
      <c r="P158" s="550">
        <v>1.39906</v>
      </c>
      <c r="Q158" s="550">
        <v>0.72840000000000005</v>
      </c>
      <c r="R158" s="550">
        <v>0.81135999999999986</v>
      </c>
      <c r="S158" s="550">
        <v>1.0326600000000004</v>
      </c>
      <c r="T158" s="550">
        <v>0.73311999999999988</v>
      </c>
      <c r="U158" s="550">
        <v>0.95047999999999999</v>
      </c>
      <c r="V158" s="550">
        <v>1.7229199999999998</v>
      </c>
      <c r="W158" s="550">
        <v>0.57790000000000008</v>
      </c>
      <c r="X158" s="565">
        <v>0.71745999999999999</v>
      </c>
      <c r="Y158" s="565">
        <v>0.44773999999999997</v>
      </c>
      <c r="Z158" s="565">
        <v>0.42191999999999996</v>
      </c>
      <c r="AA158" s="565">
        <v>0.58268000000000009</v>
      </c>
      <c r="AB158" s="565">
        <v>0.49659999999999993</v>
      </c>
      <c r="AC158" s="565">
        <v>0.43687999999999999</v>
      </c>
      <c r="AD158" s="565">
        <v>0.51522000000000001</v>
      </c>
      <c r="AE158" s="565">
        <v>0.61059999999999992</v>
      </c>
      <c r="AF158" s="565">
        <v>0.64822000000000024</v>
      </c>
      <c r="AG158" s="565">
        <v>0.75697999999999988</v>
      </c>
      <c r="AH158" s="565">
        <v>0.86614000000000024</v>
      </c>
      <c r="AI158" s="565">
        <v>0.69440000000000002</v>
      </c>
      <c r="AJ158" s="565">
        <v>1.7384599999999999</v>
      </c>
      <c r="AK158" s="565">
        <v>1.26542</v>
      </c>
      <c r="AL158" s="565">
        <v>1.8558200000000007</v>
      </c>
      <c r="AM158" s="565">
        <v>0.34440000000000004</v>
      </c>
      <c r="AN158" s="377">
        <v>0.41116000000000003</v>
      </c>
      <c r="AO158" s="377">
        <v>0.51129999999999987</v>
      </c>
      <c r="AP158" s="377">
        <v>0.77644000000000002</v>
      </c>
      <c r="AQ158" s="377">
        <v>0.75675999999999999</v>
      </c>
      <c r="AR158" s="377">
        <v>0.62934000000000001</v>
      </c>
      <c r="AS158" s="377">
        <v>1.1791199999999997</v>
      </c>
    </row>
    <row r="159" spans="1:45" ht="15" x14ac:dyDescent="0.25">
      <c r="A159" s="329" t="s">
        <v>284</v>
      </c>
      <c r="B159" s="283"/>
      <c r="C159" s="283"/>
      <c r="D159" s="283"/>
      <c r="E159" s="283"/>
      <c r="F159" s="283" t="s">
        <v>69</v>
      </c>
      <c r="G159" s="143"/>
      <c r="H159" s="305" t="s">
        <v>914</v>
      </c>
      <c r="I159" s="304"/>
      <c r="J159" s="304"/>
      <c r="K159" s="304"/>
      <c r="L159" s="304"/>
      <c r="M159" s="304"/>
      <c r="N159" s="550">
        <v>0.27568500000000001</v>
      </c>
      <c r="O159" s="550">
        <v>0.28044499999999994</v>
      </c>
      <c r="P159" s="550">
        <v>0.23641999999999991</v>
      </c>
      <c r="Q159" s="550">
        <v>0.22254000000000004</v>
      </c>
      <c r="R159" s="550">
        <v>0.21040499999999993</v>
      </c>
      <c r="S159" s="550">
        <v>0.16938999999999993</v>
      </c>
      <c r="T159" s="550">
        <v>0.13652</v>
      </c>
      <c r="U159" s="550">
        <v>0.1245</v>
      </c>
      <c r="V159" s="550">
        <v>8.1405000000000033E-2</v>
      </c>
      <c r="W159" s="550">
        <v>8.0125000000000016E-2</v>
      </c>
      <c r="X159" s="565">
        <v>7.3944999999999997E-2</v>
      </c>
      <c r="Y159" s="565">
        <v>5.5074999999999999E-2</v>
      </c>
      <c r="Z159" s="565">
        <v>5.2964999999999998E-2</v>
      </c>
      <c r="AA159" s="565">
        <v>5.1164999999999995E-2</v>
      </c>
      <c r="AB159" s="565">
        <v>5.0225000000000006E-2</v>
      </c>
      <c r="AC159" s="565">
        <v>3.6180000000000004E-2</v>
      </c>
      <c r="AD159" s="565">
        <v>3.3830000000000006E-2</v>
      </c>
      <c r="AE159" s="565">
        <v>2.7614999999999994E-2</v>
      </c>
      <c r="AF159" s="565">
        <v>2.6865E-2</v>
      </c>
      <c r="AG159" s="565">
        <v>2.5695000000000003E-2</v>
      </c>
      <c r="AH159" s="565">
        <v>2.3290000000000009E-2</v>
      </c>
      <c r="AI159" s="565">
        <v>2.0565000000000007E-2</v>
      </c>
      <c r="AJ159" s="565">
        <v>2.0185000000000012E-2</v>
      </c>
      <c r="AK159" s="565">
        <v>2.0290000000000002E-2</v>
      </c>
      <c r="AL159" s="565">
        <v>2.0989999999999995E-2</v>
      </c>
      <c r="AM159" s="565">
        <v>1.9445000000000007E-2</v>
      </c>
      <c r="AN159" s="377">
        <v>1.8800000000000001E-2</v>
      </c>
      <c r="AO159" s="377">
        <v>1.7215000000000001E-2</v>
      </c>
      <c r="AP159" s="377">
        <v>1.6385E-2</v>
      </c>
      <c r="AQ159" s="377">
        <v>1.7240000000000002E-2</v>
      </c>
      <c r="AR159" s="377">
        <v>1.4930000000000001E-2</v>
      </c>
      <c r="AS159" s="377">
        <v>1.4444999999999998E-2</v>
      </c>
    </row>
    <row r="160" spans="1:45" ht="15" x14ac:dyDescent="0.25">
      <c r="A160" s="329" t="s">
        <v>367</v>
      </c>
      <c r="B160" s="283"/>
      <c r="C160" s="283"/>
      <c r="D160" s="283"/>
      <c r="E160" s="283"/>
      <c r="F160" s="365" t="s">
        <v>70</v>
      </c>
      <c r="G160" s="143"/>
      <c r="H160" s="305" t="s">
        <v>915</v>
      </c>
      <c r="I160" s="295"/>
      <c r="J160" s="295"/>
      <c r="K160" s="295"/>
      <c r="L160" s="295"/>
      <c r="M160" s="295"/>
      <c r="N160" s="519"/>
      <c r="O160" s="519"/>
      <c r="P160" s="519"/>
      <c r="Q160" s="519"/>
      <c r="R160" s="519"/>
      <c r="S160" s="519"/>
      <c r="T160" s="519"/>
      <c r="U160" s="519"/>
      <c r="V160" s="519"/>
      <c r="W160" s="519"/>
      <c r="X160" s="566"/>
      <c r="Y160" s="566"/>
      <c r="Z160" s="566"/>
      <c r="AA160" s="566"/>
      <c r="AB160" s="566"/>
      <c r="AC160" s="566"/>
      <c r="AD160" s="566"/>
      <c r="AE160" s="566"/>
      <c r="AF160" s="566"/>
      <c r="AG160" s="566"/>
      <c r="AH160" s="566"/>
      <c r="AI160" s="566"/>
      <c r="AJ160" s="566"/>
      <c r="AK160" s="566"/>
      <c r="AL160" s="566"/>
      <c r="AM160" s="566"/>
      <c r="AN160" s="376"/>
      <c r="AO160" s="376"/>
      <c r="AP160" s="376"/>
      <c r="AQ160" s="376"/>
      <c r="AR160" s="376"/>
      <c r="AS160" s="376"/>
    </row>
    <row r="161" spans="1:45" ht="15" x14ac:dyDescent="0.25">
      <c r="A161" s="329" t="s">
        <v>370</v>
      </c>
      <c r="B161" s="283"/>
      <c r="C161" s="283"/>
      <c r="D161" s="283"/>
      <c r="E161" s="283"/>
      <c r="F161" s="283"/>
      <c r="G161" s="307" t="s">
        <v>373</v>
      </c>
      <c r="H161" s="289" t="s">
        <v>916</v>
      </c>
      <c r="I161" s="295"/>
      <c r="J161" s="295"/>
      <c r="K161" s="295"/>
      <c r="L161" s="295"/>
      <c r="M161" s="295"/>
      <c r="N161" s="519"/>
      <c r="O161" s="519"/>
      <c r="P161" s="519"/>
      <c r="Q161" s="519"/>
      <c r="R161" s="519"/>
      <c r="S161" s="519"/>
      <c r="T161" s="519"/>
      <c r="U161" s="519"/>
      <c r="V161" s="519"/>
      <c r="W161" s="519"/>
      <c r="X161" s="566"/>
      <c r="Y161" s="566"/>
      <c r="Z161" s="566"/>
      <c r="AA161" s="566"/>
      <c r="AB161" s="566"/>
      <c r="AC161" s="566"/>
      <c r="AD161" s="566"/>
      <c r="AE161" s="566"/>
      <c r="AF161" s="566"/>
      <c r="AG161" s="566"/>
      <c r="AH161" s="566"/>
      <c r="AI161" s="566"/>
      <c r="AJ161" s="566"/>
      <c r="AK161" s="566"/>
      <c r="AL161" s="566"/>
      <c r="AM161" s="566"/>
      <c r="AN161" s="376"/>
      <c r="AO161" s="376"/>
      <c r="AP161" s="376"/>
      <c r="AQ161" s="376"/>
      <c r="AR161" s="376"/>
      <c r="AS161" s="376"/>
    </row>
    <row r="162" spans="1:45" ht="15" x14ac:dyDescent="0.25">
      <c r="A162" s="329" t="s">
        <v>371</v>
      </c>
      <c r="B162" s="283"/>
      <c r="C162" s="283"/>
      <c r="D162" s="283"/>
      <c r="E162" s="283"/>
      <c r="F162" s="283"/>
      <c r="G162" s="307" t="s">
        <v>374</v>
      </c>
      <c r="H162" s="289" t="s">
        <v>917</v>
      </c>
      <c r="I162" s="304"/>
      <c r="J162" s="304"/>
      <c r="K162" s="304"/>
      <c r="L162" s="304"/>
      <c r="M162" s="304"/>
      <c r="N162" s="550">
        <v>8.0049999999999982E-3</v>
      </c>
      <c r="O162" s="550">
        <v>7.7700000000000017E-3</v>
      </c>
      <c r="P162" s="550">
        <v>5.6749999999999986E-3</v>
      </c>
      <c r="Q162" s="550">
        <v>4.8249999999999994E-3</v>
      </c>
      <c r="R162" s="550">
        <v>4.429999999999999E-3</v>
      </c>
      <c r="S162" s="550">
        <v>5.4450000000000002E-3</v>
      </c>
      <c r="T162" s="550">
        <v>9.1549999999999999E-3</v>
      </c>
      <c r="U162" s="550">
        <v>6.6699999999999997E-3</v>
      </c>
      <c r="V162" s="550">
        <v>4.9350000000000002E-3</v>
      </c>
      <c r="W162" s="550">
        <v>8.0125000000000016E-2</v>
      </c>
      <c r="X162" s="565">
        <v>4.344999999999999E-3</v>
      </c>
      <c r="Y162" s="565">
        <v>0</v>
      </c>
      <c r="Z162" s="565">
        <v>1.6000000000000001E-4</v>
      </c>
      <c r="AA162" s="565">
        <v>3.5000000000000005E-4</v>
      </c>
      <c r="AB162" s="565">
        <v>2.6000000000000003E-4</v>
      </c>
      <c r="AC162" s="565">
        <v>5.8499999999999991E-4</v>
      </c>
      <c r="AD162" s="565">
        <v>2.8499999999999999E-4</v>
      </c>
      <c r="AE162" s="565">
        <v>6.3500000000000004E-4</v>
      </c>
      <c r="AF162" s="565">
        <v>4.2000000000000002E-4</v>
      </c>
      <c r="AG162" s="565">
        <v>4.0500000000000003E-4</v>
      </c>
      <c r="AH162" s="565">
        <v>1.8999999999999998E-4</v>
      </c>
      <c r="AI162" s="565">
        <v>4.8999999999999998E-4</v>
      </c>
      <c r="AJ162" s="565">
        <v>3.3500000000000001E-4</v>
      </c>
      <c r="AK162" s="565">
        <v>3.9000000000000005E-4</v>
      </c>
      <c r="AL162" s="565">
        <v>4.0999999999999999E-4</v>
      </c>
      <c r="AM162" s="565">
        <v>2.3000000000000001E-4</v>
      </c>
      <c r="AN162" s="377">
        <v>1.9000000000000001E-4</v>
      </c>
      <c r="AO162" s="377">
        <v>1.25E-4</v>
      </c>
      <c r="AP162" s="377">
        <v>0</v>
      </c>
      <c r="AQ162" s="377">
        <v>2.0000000000000002E-5</v>
      </c>
      <c r="AR162" s="377">
        <v>1.4999999999999999E-4</v>
      </c>
      <c r="AS162" s="377">
        <v>7.85E-4</v>
      </c>
    </row>
    <row r="163" spans="1:45" ht="15" x14ac:dyDescent="0.25">
      <c r="A163" s="329" t="s">
        <v>372</v>
      </c>
      <c r="B163" s="283"/>
      <c r="C163" s="283"/>
      <c r="D163" s="283"/>
      <c r="E163" s="283"/>
      <c r="F163" s="283"/>
      <c r="G163" s="307" t="s">
        <v>375</v>
      </c>
      <c r="H163" s="289" t="s">
        <v>918</v>
      </c>
      <c r="I163" s="304"/>
      <c r="J163" s="304"/>
      <c r="K163" s="304"/>
      <c r="L163" s="304"/>
      <c r="M163" s="304"/>
      <c r="N163" s="550">
        <v>1.0656399999999999</v>
      </c>
      <c r="O163" s="550">
        <v>1.02996</v>
      </c>
      <c r="P163" s="550">
        <v>0.85418499999999997</v>
      </c>
      <c r="Q163" s="550">
        <v>0.74185999999999996</v>
      </c>
      <c r="R163" s="550">
        <v>0.69105999999999967</v>
      </c>
      <c r="S163" s="550">
        <v>0.65859999999999985</v>
      </c>
      <c r="T163" s="550">
        <v>0.6037199999999997</v>
      </c>
      <c r="U163" s="550">
        <v>0.41123999999999999</v>
      </c>
      <c r="V163" s="550">
        <v>0.24576999999999991</v>
      </c>
      <c r="W163" s="550">
        <v>0.13014999999999999</v>
      </c>
      <c r="X163" s="565">
        <v>0.12432000000000001</v>
      </c>
      <c r="Y163" s="565">
        <v>0.10688499999999999</v>
      </c>
      <c r="Z163" s="565">
        <v>7.0544999999999983E-2</v>
      </c>
      <c r="AA163" s="565">
        <v>8.6030000000000009E-2</v>
      </c>
      <c r="AB163" s="565">
        <v>4.5700000000000011E-2</v>
      </c>
      <c r="AC163" s="565">
        <v>4.5249999999999999E-2</v>
      </c>
      <c r="AD163" s="565">
        <v>3.7069999999999999E-2</v>
      </c>
      <c r="AE163" s="565">
        <v>3.4299999999999997E-2</v>
      </c>
      <c r="AF163" s="565">
        <v>3.4304999999999995E-2</v>
      </c>
      <c r="AG163" s="565">
        <v>3.2969999999999999E-2</v>
      </c>
      <c r="AH163" s="565">
        <v>2.828E-2</v>
      </c>
      <c r="AI163" s="565">
        <v>9.8105000000000012E-2</v>
      </c>
      <c r="AJ163" s="565">
        <v>9.4820000000000002E-2</v>
      </c>
      <c r="AK163" s="565">
        <v>3.381E-2</v>
      </c>
      <c r="AL163" s="565">
        <v>3.2805000000000001E-2</v>
      </c>
      <c r="AM163" s="565">
        <v>2.428000000000001E-2</v>
      </c>
      <c r="AN163" s="377">
        <v>2.334E-2</v>
      </c>
      <c r="AO163" s="377">
        <v>2.7315000000000002E-2</v>
      </c>
      <c r="AP163" s="377">
        <v>3.6620000000000007E-2</v>
      </c>
      <c r="AQ163" s="377">
        <v>3.5509999999999993E-2</v>
      </c>
      <c r="AR163" s="377">
        <v>3.3714999999999995E-2</v>
      </c>
      <c r="AS163" s="377">
        <v>2.9270000000000004E-2</v>
      </c>
    </row>
    <row r="164" spans="1:45" ht="15" x14ac:dyDescent="0.25">
      <c r="A164" s="329" t="s">
        <v>369</v>
      </c>
      <c r="B164" s="283"/>
      <c r="C164" s="283"/>
      <c r="D164" s="283"/>
      <c r="E164" s="283"/>
      <c r="F164" s="283"/>
      <c r="G164" s="307" t="s">
        <v>368</v>
      </c>
      <c r="H164" s="289" t="s">
        <v>919</v>
      </c>
      <c r="I164" s="304"/>
      <c r="J164" s="304"/>
      <c r="K164" s="304"/>
      <c r="L164" s="304"/>
      <c r="M164" s="304"/>
      <c r="N164" s="550">
        <v>0.14998799999999995</v>
      </c>
      <c r="O164" s="550">
        <v>0.14935199999999998</v>
      </c>
      <c r="P164" s="550">
        <v>0.143544</v>
      </c>
      <c r="Q164" s="550">
        <v>0.12155999999999997</v>
      </c>
      <c r="R164" s="550">
        <v>0.11763599999999999</v>
      </c>
      <c r="S164" s="550">
        <v>0.10855200000000001</v>
      </c>
      <c r="T164" s="550">
        <v>0.13309200000000002</v>
      </c>
      <c r="U164" s="550">
        <v>0.11644800000000001</v>
      </c>
      <c r="V164" s="550">
        <v>6.2256000000000006E-2</v>
      </c>
      <c r="W164" s="550">
        <v>7.2359999999999994E-2</v>
      </c>
      <c r="X164" s="565">
        <v>8.2751999999999992E-2</v>
      </c>
      <c r="Y164" s="565">
        <v>8.0339999999999995E-2</v>
      </c>
      <c r="Z164" s="565">
        <v>8.0664E-2</v>
      </c>
      <c r="AA164" s="565">
        <v>8.4347999999999979E-2</v>
      </c>
      <c r="AB164" s="565">
        <v>7.9667999999999961E-2</v>
      </c>
      <c r="AC164" s="565">
        <v>7.5659999999999963E-2</v>
      </c>
      <c r="AD164" s="565">
        <v>6.8663999999999975E-2</v>
      </c>
      <c r="AE164" s="565">
        <v>6.517199999999998E-2</v>
      </c>
      <c r="AF164" s="565">
        <v>6.3996000000000011E-2</v>
      </c>
      <c r="AG164" s="565">
        <v>7.3331999999999994E-2</v>
      </c>
      <c r="AH164" s="565">
        <v>5.8788000000000007E-2</v>
      </c>
      <c r="AI164" s="565">
        <v>5.9783999999999997E-2</v>
      </c>
      <c r="AJ164" s="565">
        <v>6.1079999999999995E-2</v>
      </c>
      <c r="AK164" s="565">
        <v>5.8380000000000001E-2</v>
      </c>
      <c r="AL164" s="565">
        <v>5.8499999999999996E-2</v>
      </c>
      <c r="AM164" s="565">
        <v>5.7251999999999997E-2</v>
      </c>
      <c r="AN164" s="377">
        <v>5.7360000000000001E-2</v>
      </c>
      <c r="AO164" s="377">
        <v>5.5212000000000004E-2</v>
      </c>
      <c r="AP164" s="377">
        <v>5.3904000000000007E-2</v>
      </c>
      <c r="AQ164" s="377">
        <v>4.9812000000000002E-2</v>
      </c>
      <c r="AR164" s="377">
        <v>4.8707999999999994E-2</v>
      </c>
      <c r="AS164" s="377">
        <v>4.7627999999999997E-2</v>
      </c>
    </row>
    <row r="165" spans="1:45" ht="15" x14ac:dyDescent="0.25">
      <c r="A165" s="319" t="s">
        <v>920</v>
      </c>
      <c r="B165" s="143"/>
      <c r="C165" s="143"/>
      <c r="D165" s="143"/>
      <c r="E165" s="143"/>
      <c r="F165" s="143"/>
      <c r="G165" s="143"/>
      <c r="H165" s="289" t="s">
        <v>921</v>
      </c>
      <c r="I165" s="304"/>
      <c r="J165" s="304"/>
      <c r="K165" s="304"/>
      <c r="L165" s="304"/>
      <c r="M165" s="304"/>
      <c r="N165" s="550">
        <v>3.125300000000001E-2</v>
      </c>
      <c r="O165" s="550">
        <v>2.7497999999999998E-2</v>
      </c>
      <c r="P165" s="550">
        <v>2.4615999999999999E-2</v>
      </c>
      <c r="Q165" s="550">
        <v>1.9934999999999998E-2</v>
      </c>
      <c r="R165" s="550">
        <v>1.7283E-2</v>
      </c>
      <c r="S165" s="550">
        <v>1.9019000000000005E-2</v>
      </c>
      <c r="T165" s="550">
        <v>0.15033999999999997</v>
      </c>
      <c r="U165" s="550">
        <v>1.5721000000000002E-2</v>
      </c>
      <c r="V165" s="550">
        <v>1.5141E-2</v>
      </c>
      <c r="W165" s="550">
        <v>1.5148999999999998E-2</v>
      </c>
      <c r="X165" s="565">
        <v>1.1400999999999998E-2</v>
      </c>
      <c r="Y165" s="565">
        <v>8.4460000000000004E-3</v>
      </c>
      <c r="Z165" s="565">
        <v>6.1400000000000014E-3</v>
      </c>
      <c r="AA165" s="565">
        <v>1.0981999999999999E-2</v>
      </c>
      <c r="AB165" s="565">
        <v>1.0933999999999999E-2</v>
      </c>
      <c r="AC165" s="565">
        <v>1.1264000000000001E-2</v>
      </c>
      <c r="AD165" s="565">
        <v>1.3543999999999999E-2</v>
      </c>
      <c r="AE165" s="565">
        <v>1.0709E-2</v>
      </c>
      <c r="AF165" s="565">
        <v>0</v>
      </c>
      <c r="AG165" s="565">
        <v>8.4620000000000008E-3</v>
      </c>
      <c r="AH165" s="565">
        <v>1.2320000000000003E-2</v>
      </c>
      <c r="AI165" s="565">
        <v>1.3243000000000001E-2</v>
      </c>
      <c r="AJ165" s="565">
        <v>1.0283E-2</v>
      </c>
      <c r="AK165" s="565">
        <v>9.4970000000000002E-3</v>
      </c>
      <c r="AL165" s="565">
        <v>1.1039E-2</v>
      </c>
      <c r="AM165" s="565">
        <v>1.0943000000000001E-2</v>
      </c>
      <c r="AN165" s="377">
        <v>1.0881E-2</v>
      </c>
      <c r="AO165" s="377">
        <v>1.1274000000000001E-2</v>
      </c>
      <c r="AP165" s="377">
        <v>1.0548000000000002E-2</v>
      </c>
      <c r="AQ165" s="377">
        <v>1.0999999999999998E-2</v>
      </c>
      <c r="AR165" s="377">
        <v>1.0909E-2</v>
      </c>
      <c r="AS165" s="377">
        <v>1.1057999999999998E-2</v>
      </c>
    </row>
    <row r="166" spans="1:45" ht="15" x14ac:dyDescent="0.25">
      <c r="A166" s="319" t="s">
        <v>922</v>
      </c>
      <c r="B166" s="283"/>
      <c r="C166" s="283"/>
      <c r="D166" s="283"/>
      <c r="E166" s="283"/>
      <c r="F166" s="143"/>
      <c r="G166" s="143" t="s">
        <v>923</v>
      </c>
      <c r="H166" s="289" t="s">
        <v>924</v>
      </c>
      <c r="I166" s="304"/>
      <c r="J166" s="304"/>
      <c r="K166" s="304"/>
      <c r="L166" s="304"/>
      <c r="M166" s="304"/>
      <c r="N166" s="550">
        <v>0</v>
      </c>
      <c r="O166" s="550">
        <v>0</v>
      </c>
      <c r="P166" s="550">
        <v>0</v>
      </c>
      <c r="Q166" s="550">
        <v>0</v>
      </c>
      <c r="R166" s="550">
        <v>0</v>
      </c>
      <c r="S166" s="550">
        <v>0</v>
      </c>
      <c r="T166" s="550">
        <v>0</v>
      </c>
      <c r="U166" s="550">
        <v>0</v>
      </c>
      <c r="V166" s="550">
        <v>0</v>
      </c>
      <c r="W166" s="550">
        <v>0</v>
      </c>
      <c r="X166" s="565">
        <v>0</v>
      </c>
      <c r="Y166" s="565">
        <v>0</v>
      </c>
      <c r="Z166" s="565">
        <v>0</v>
      </c>
      <c r="AA166" s="565">
        <v>0</v>
      </c>
      <c r="AB166" s="565">
        <v>0</v>
      </c>
      <c r="AC166" s="565">
        <v>0</v>
      </c>
      <c r="AD166" s="565">
        <v>0</v>
      </c>
      <c r="AE166" s="565">
        <v>0</v>
      </c>
      <c r="AF166" s="565">
        <v>0</v>
      </c>
      <c r="AG166" s="565">
        <v>0</v>
      </c>
      <c r="AH166" s="565">
        <v>0</v>
      </c>
      <c r="AI166" s="565">
        <v>0</v>
      </c>
      <c r="AJ166" s="565">
        <v>0</v>
      </c>
      <c r="AK166" s="565">
        <v>0</v>
      </c>
      <c r="AL166" s="565">
        <v>0</v>
      </c>
      <c r="AM166" s="565">
        <v>0</v>
      </c>
      <c r="AN166" s="377">
        <v>0</v>
      </c>
      <c r="AO166" s="377">
        <v>0</v>
      </c>
      <c r="AP166" s="377">
        <v>0</v>
      </c>
      <c r="AQ166" s="377">
        <v>0</v>
      </c>
      <c r="AR166" s="377">
        <v>0</v>
      </c>
      <c r="AS166" s="377">
        <v>0</v>
      </c>
    </row>
    <row r="167" spans="1:45" ht="15" x14ac:dyDescent="0.25">
      <c r="A167" s="319" t="s">
        <v>925</v>
      </c>
      <c r="B167" s="283"/>
      <c r="C167" s="283"/>
      <c r="D167" s="283"/>
      <c r="E167" s="283"/>
      <c r="F167" s="143" t="s">
        <v>926</v>
      </c>
      <c r="G167" s="143"/>
      <c r="H167" s="289" t="s">
        <v>927</v>
      </c>
      <c r="I167" s="304"/>
      <c r="J167" s="304"/>
      <c r="K167" s="304"/>
      <c r="L167" s="304"/>
      <c r="M167" s="304"/>
      <c r="N167" s="550">
        <v>0.10578499999999999</v>
      </c>
      <c r="O167" s="550">
        <v>9.8899999999999988E-2</v>
      </c>
      <c r="P167" s="550">
        <v>0.11683999999999999</v>
      </c>
      <c r="Q167" s="550">
        <v>9.8820000000000005E-2</v>
      </c>
      <c r="R167" s="550">
        <v>0.12226000000000001</v>
      </c>
      <c r="S167" s="550">
        <v>8.6315000000000003E-2</v>
      </c>
      <c r="T167" s="550">
        <v>6.7614999999999995E-2</v>
      </c>
      <c r="U167" s="550">
        <v>0.10877500000000002</v>
      </c>
      <c r="V167" s="550">
        <v>0.20219999999999994</v>
      </c>
      <c r="W167" s="550">
        <v>0.61072000000000004</v>
      </c>
      <c r="X167" s="565">
        <v>0.82026500000000002</v>
      </c>
      <c r="Y167" s="565">
        <v>0</v>
      </c>
      <c r="Z167" s="565">
        <v>0.74187499999999995</v>
      </c>
      <c r="AA167" s="565">
        <v>0.99562000000000017</v>
      </c>
      <c r="AB167" s="565">
        <v>0.66461000000000003</v>
      </c>
      <c r="AC167" s="565">
        <v>0.43433000000000005</v>
      </c>
      <c r="AD167" s="565">
        <v>0.35075000000000001</v>
      </c>
      <c r="AE167" s="565">
        <v>0.61312500000000003</v>
      </c>
      <c r="AF167" s="565">
        <v>0.49692499999999995</v>
      </c>
      <c r="AG167" s="565">
        <v>0.79152000000000022</v>
      </c>
      <c r="AH167" s="565">
        <v>0.57625000000000004</v>
      </c>
      <c r="AI167" s="565">
        <v>1.0266150000000001</v>
      </c>
      <c r="AJ167" s="565">
        <v>0.41381499999999999</v>
      </c>
      <c r="AK167" s="565">
        <v>0.42361499999999996</v>
      </c>
      <c r="AL167" s="565">
        <v>0.50873999999999997</v>
      </c>
      <c r="AM167" s="565">
        <v>0.5309600000000001</v>
      </c>
      <c r="AN167" s="377">
        <v>0.42845499999999997</v>
      </c>
      <c r="AO167" s="377">
        <v>0.24076999999999998</v>
      </c>
      <c r="AP167" s="377">
        <v>0.198015</v>
      </c>
      <c r="AQ167" s="377">
        <v>0.12676000000000004</v>
      </c>
      <c r="AR167" s="377">
        <v>8.1695000000000018E-2</v>
      </c>
      <c r="AS167" s="377">
        <v>7.7835000000000015E-2</v>
      </c>
    </row>
  </sheetData>
  <mergeCells count="1">
    <mergeCell ref="AM1:AO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30" fitToWidth="2" orientation="landscape" verticalDpi="0" r:id="rId1"/>
  <headerFooter alignWithMargins="0">
    <oddHeader>&amp;LCOUNTRY:        ESPAÑA</oddHeader>
    <oddFooter>&amp;R&amp;"Times,Normal"&amp;D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tabColor rgb="FF0000FF"/>
    <pageSetUpPr fitToPage="1"/>
  </sheetPr>
  <dimension ref="B1:AU167"/>
  <sheetViews>
    <sheetView topLeftCell="B1" zoomScale="85" zoomScaleNormal="85" workbookViewId="0">
      <pane xSplit="13" ySplit="2" topLeftCell="O3" activePane="bottomRight" state="frozen"/>
      <selection activeCell="CJ41" sqref="CJ41"/>
      <selection pane="topRight" activeCell="CJ41" sqref="CJ41"/>
      <selection pane="bottomLeft" activeCell="CJ41" sqref="CJ41"/>
      <selection pane="bottomRight" activeCell="O9" sqref="O9"/>
    </sheetView>
  </sheetViews>
  <sheetFormatPr baseColWidth="10" defaultRowHeight="12.75" outlineLevelCol="1" x14ac:dyDescent="0.2"/>
  <cols>
    <col min="2" max="2" width="10.42578125" customWidth="1"/>
    <col min="3" max="3" width="3.85546875" customWidth="1"/>
    <col min="4" max="4" width="5.7109375" customWidth="1"/>
    <col min="5" max="5" width="2.85546875" customWidth="1"/>
    <col min="6" max="6" width="1.85546875" customWidth="1"/>
    <col min="7" max="7" width="2.85546875" customWidth="1"/>
    <col min="8" max="8" width="54.5703125" customWidth="1"/>
    <col min="9" max="9" width="47.28515625" customWidth="1"/>
    <col min="10" max="14" width="6.28515625" hidden="1" customWidth="1" outlineLevel="1"/>
    <col min="15" max="15" width="5.7109375" bestFit="1" customWidth="1" collapsed="1"/>
    <col min="16" max="20" width="5.7109375" bestFit="1" customWidth="1"/>
    <col min="21" max="21" width="5.7109375" bestFit="1" customWidth="1" collapsed="1"/>
    <col min="22" max="26" width="5.7109375" bestFit="1" customWidth="1"/>
    <col min="27" max="27" width="5.7109375" bestFit="1" customWidth="1" collapsed="1"/>
    <col min="28" max="42" width="5.7109375" bestFit="1" customWidth="1"/>
    <col min="43" max="45" width="5.7109375" customWidth="1"/>
    <col min="46" max="47" width="6.5703125" customWidth="1"/>
  </cols>
  <sheetData>
    <row r="1" spans="2:47" ht="14.25" x14ac:dyDescent="0.2">
      <c r="B1" s="129" t="s">
        <v>1003</v>
      </c>
      <c r="C1" s="129"/>
      <c r="D1" s="129"/>
      <c r="E1" s="130"/>
      <c r="F1" s="130"/>
      <c r="G1" s="130"/>
      <c r="H1" s="130"/>
      <c r="I1" s="562"/>
      <c r="J1" s="132"/>
      <c r="K1" s="132"/>
      <c r="L1" s="132"/>
      <c r="M1" s="132"/>
      <c r="O1" s="401"/>
      <c r="P1" s="401"/>
      <c r="Q1" s="401"/>
      <c r="R1" s="401"/>
      <c r="S1" s="401"/>
      <c r="T1" s="401"/>
      <c r="U1" s="401"/>
      <c r="V1" s="401"/>
      <c r="W1" s="401"/>
      <c r="X1" s="401"/>
      <c r="Y1" s="401"/>
      <c r="Z1" s="401"/>
      <c r="AA1" s="401"/>
      <c r="AB1" s="401"/>
      <c r="AC1" s="401"/>
      <c r="AD1" s="401"/>
      <c r="AE1" s="401"/>
      <c r="AF1" s="401"/>
      <c r="AG1" s="401"/>
      <c r="AH1" s="401"/>
      <c r="AI1" s="401"/>
      <c r="AJ1" s="401"/>
      <c r="AM1" s="620" t="s">
        <v>648</v>
      </c>
      <c r="AN1" s="620"/>
      <c r="AO1" s="620"/>
      <c r="AP1" s="620"/>
      <c r="AQ1" s="401"/>
      <c r="AR1" s="401"/>
      <c r="AS1" s="401"/>
    </row>
    <row r="2" spans="2:47" ht="28.5" x14ac:dyDescent="0.2">
      <c r="B2" s="101" t="s">
        <v>190</v>
      </c>
      <c r="C2" s="101"/>
      <c r="D2" s="101"/>
      <c r="E2" s="102"/>
      <c r="F2" s="102"/>
      <c r="G2" s="102" t="s">
        <v>1</v>
      </c>
      <c r="H2" s="102"/>
      <c r="I2" s="250" t="s">
        <v>0</v>
      </c>
      <c r="J2" s="443">
        <v>1985</v>
      </c>
      <c r="K2" s="443">
        <v>1986</v>
      </c>
      <c r="L2" s="443">
        <v>1987</v>
      </c>
      <c r="M2" s="443">
        <v>1988</v>
      </c>
      <c r="N2" s="443">
        <v>1989</v>
      </c>
      <c r="O2" s="443">
        <v>1990</v>
      </c>
      <c r="P2" s="443">
        <v>1991</v>
      </c>
      <c r="Q2" s="443">
        <v>1992</v>
      </c>
      <c r="R2" s="443">
        <v>1993</v>
      </c>
      <c r="S2" s="443">
        <v>1994</v>
      </c>
      <c r="T2" s="443">
        <v>1995</v>
      </c>
      <c r="U2" s="443">
        <v>1996</v>
      </c>
      <c r="V2" s="93">
        <v>1997</v>
      </c>
      <c r="W2" s="93">
        <v>1998</v>
      </c>
      <c r="X2" s="93">
        <v>1999</v>
      </c>
      <c r="Y2" s="93">
        <v>2000</v>
      </c>
      <c r="Z2" s="93">
        <v>2001</v>
      </c>
      <c r="AA2" s="93">
        <v>2002</v>
      </c>
      <c r="AB2" s="93">
        <v>2003</v>
      </c>
      <c r="AC2" s="93">
        <v>2004</v>
      </c>
      <c r="AD2" s="93">
        <v>2005</v>
      </c>
      <c r="AE2" s="93">
        <v>2006</v>
      </c>
      <c r="AF2" s="93">
        <v>2007</v>
      </c>
      <c r="AG2" s="93">
        <v>2008</v>
      </c>
      <c r="AH2" s="93">
        <v>2009</v>
      </c>
      <c r="AI2" s="93">
        <v>2010</v>
      </c>
      <c r="AJ2" s="93">
        <v>2011</v>
      </c>
      <c r="AK2" s="93">
        <v>2012</v>
      </c>
      <c r="AL2" s="93">
        <v>2013</v>
      </c>
      <c r="AM2" s="93">
        <v>2014</v>
      </c>
      <c r="AN2" s="93">
        <v>2015</v>
      </c>
      <c r="AO2" s="93">
        <v>2016</v>
      </c>
      <c r="AP2" s="93">
        <v>2017</v>
      </c>
      <c r="AQ2" s="93">
        <v>2018</v>
      </c>
      <c r="AR2" s="93">
        <v>2019</v>
      </c>
      <c r="AS2" s="93">
        <v>2020</v>
      </c>
      <c r="AT2" s="93">
        <v>2020</v>
      </c>
      <c r="AU2" s="93">
        <v>2021</v>
      </c>
    </row>
    <row r="3" spans="2:47" ht="15" x14ac:dyDescent="0.25">
      <c r="B3" s="174" t="s">
        <v>1000</v>
      </c>
      <c r="C3" s="138"/>
      <c r="D3" s="139" t="s">
        <v>1001</v>
      </c>
      <c r="E3" s="145"/>
      <c r="F3" s="145"/>
      <c r="G3" s="139"/>
      <c r="H3" s="138"/>
      <c r="I3" s="252"/>
      <c r="J3" s="372"/>
      <c r="K3" s="372"/>
      <c r="L3" s="372"/>
      <c r="M3" s="372"/>
      <c r="N3" s="372"/>
      <c r="O3" s="372"/>
      <c r="P3" s="372"/>
      <c r="Q3" s="372"/>
      <c r="R3" s="372"/>
      <c r="S3" s="372"/>
      <c r="T3" s="372"/>
      <c r="U3" s="372"/>
      <c r="V3" s="372"/>
      <c r="W3" s="372"/>
      <c r="X3" s="372"/>
      <c r="Y3" s="372"/>
      <c r="Z3" s="372"/>
      <c r="AA3" s="372"/>
      <c r="AB3" s="372"/>
      <c r="AC3" s="372"/>
      <c r="AD3" s="372"/>
      <c r="AE3" s="372"/>
      <c r="AF3" s="372"/>
      <c r="AG3" s="372"/>
      <c r="AH3" s="372"/>
      <c r="AI3" s="372"/>
      <c r="AJ3" s="372"/>
      <c r="AK3" s="372"/>
      <c r="AL3" s="372"/>
      <c r="AM3" s="372"/>
      <c r="AN3" s="372"/>
      <c r="AO3" s="372"/>
      <c r="AP3" s="372"/>
      <c r="AQ3" s="372"/>
      <c r="AR3" s="372"/>
      <c r="AS3" s="372"/>
      <c r="AT3" s="372"/>
      <c r="AU3" s="372"/>
    </row>
    <row r="4" spans="2:47" ht="14.25" x14ac:dyDescent="0.2">
      <c r="B4" s="135"/>
      <c r="C4" s="135"/>
      <c r="D4" s="135"/>
      <c r="E4" s="135"/>
      <c r="F4" s="135"/>
      <c r="G4" s="135"/>
      <c r="H4" s="135"/>
      <c r="I4" s="251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  <c r="AT4" s="373"/>
      <c r="AU4" s="373"/>
    </row>
    <row r="5" spans="2:47" ht="15" x14ac:dyDescent="0.25">
      <c r="B5" s="273" t="s">
        <v>403</v>
      </c>
      <c r="C5" s="274"/>
      <c r="D5" s="275" t="s">
        <v>48</v>
      </c>
      <c r="E5" s="276"/>
      <c r="F5" s="276"/>
      <c r="G5" s="275"/>
      <c r="H5" s="274"/>
      <c r="I5" s="277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U5" s="278"/>
      <c r="V5" s="278"/>
      <c r="W5" s="278"/>
      <c r="X5" s="278"/>
      <c r="Y5" s="278"/>
      <c r="Z5" s="278"/>
      <c r="AA5" s="278"/>
      <c r="AB5" s="278"/>
      <c r="AC5" s="278"/>
      <c r="AD5" s="278"/>
      <c r="AE5" s="278"/>
      <c r="AF5" s="278"/>
      <c r="AG5" s="278"/>
      <c r="AH5" s="278"/>
      <c r="AI5" s="278"/>
      <c r="AJ5" s="278"/>
      <c r="AK5" s="278"/>
      <c r="AL5" s="278"/>
      <c r="AM5" s="278"/>
      <c r="AN5" s="278"/>
      <c r="AO5" s="278"/>
      <c r="AP5" s="278"/>
      <c r="AQ5" s="278"/>
      <c r="AR5" s="278"/>
      <c r="AS5" s="278"/>
      <c r="AT5" s="278"/>
      <c r="AU5" s="278"/>
    </row>
    <row r="6" spans="2:47" ht="15" x14ac:dyDescent="0.25">
      <c r="B6" s="282"/>
      <c r="C6" s="282"/>
      <c r="D6" s="282"/>
      <c r="E6" s="283"/>
      <c r="F6" s="283"/>
      <c r="G6" s="283"/>
      <c r="H6" s="284"/>
      <c r="I6" s="285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  <c r="AT6" s="286"/>
      <c r="AU6" s="286"/>
    </row>
    <row r="7" spans="2:47" ht="15" x14ac:dyDescent="0.25">
      <c r="B7" s="287" t="s">
        <v>191</v>
      </c>
      <c r="C7" s="287"/>
      <c r="D7" s="288"/>
      <c r="E7" s="288" t="s">
        <v>219</v>
      </c>
      <c r="F7" s="288"/>
      <c r="G7" s="288"/>
      <c r="H7" s="287"/>
      <c r="I7" s="289" t="s">
        <v>665</v>
      </c>
      <c r="J7" s="290"/>
      <c r="K7" s="290"/>
      <c r="L7" s="290"/>
      <c r="M7" s="290"/>
      <c r="N7" s="290"/>
      <c r="O7" s="290"/>
      <c r="P7" s="290"/>
      <c r="Q7" s="290"/>
      <c r="R7" s="290"/>
      <c r="S7" s="290"/>
      <c r="T7" s="290"/>
      <c r="U7" s="290"/>
      <c r="V7" s="290"/>
      <c r="W7" s="290"/>
      <c r="X7" s="290"/>
      <c r="Y7" s="290"/>
      <c r="Z7" s="290"/>
      <c r="AA7" s="290"/>
      <c r="AB7" s="290"/>
      <c r="AC7" s="290"/>
      <c r="AD7" s="290"/>
      <c r="AE7" s="290"/>
      <c r="AF7" s="290"/>
      <c r="AG7" s="290"/>
      <c r="AH7" s="290"/>
      <c r="AI7" s="290"/>
      <c r="AJ7" s="290"/>
      <c r="AK7" s="290"/>
      <c r="AL7" s="290"/>
      <c r="AM7" s="290"/>
      <c r="AN7" s="290"/>
      <c r="AO7" s="290"/>
      <c r="AP7" s="290"/>
      <c r="AQ7" s="290"/>
      <c r="AR7" s="290"/>
      <c r="AS7" s="290"/>
      <c r="AT7" s="290"/>
      <c r="AU7" s="290"/>
    </row>
    <row r="8" spans="2:47" ht="15" x14ac:dyDescent="0.25">
      <c r="B8" s="291" t="s">
        <v>404</v>
      </c>
      <c r="C8" s="292"/>
      <c r="D8" s="293"/>
      <c r="E8" s="293"/>
      <c r="F8" s="293" t="s">
        <v>405</v>
      </c>
      <c r="G8" s="293"/>
      <c r="H8" s="291"/>
      <c r="I8" s="294" t="s">
        <v>666</v>
      </c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  <c r="AT8" s="295"/>
      <c r="AU8" s="295"/>
    </row>
    <row r="9" spans="2:47" ht="15" x14ac:dyDescent="0.25">
      <c r="B9" s="284" t="s">
        <v>193</v>
      </c>
      <c r="C9" s="284"/>
      <c r="D9" s="284"/>
      <c r="E9" s="283"/>
      <c r="F9" s="283"/>
      <c r="G9" s="283" t="s">
        <v>49</v>
      </c>
      <c r="H9" s="296"/>
      <c r="I9" s="297" t="s">
        <v>667</v>
      </c>
      <c r="J9" s="377"/>
      <c r="K9" s="377"/>
      <c r="L9" s="377"/>
      <c r="M9" s="377"/>
      <c r="N9" s="377"/>
      <c r="O9" s="377">
        <v>8</v>
      </c>
      <c r="P9" s="377">
        <v>8</v>
      </c>
      <c r="Q9" s="377">
        <v>8</v>
      </c>
      <c r="R9" s="377">
        <v>8</v>
      </c>
      <c r="S9" s="377">
        <v>8</v>
      </c>
      <c r="T9" s="377">
        <v>8</v>
      </c>
      <c r="U9" s="377">
        <v>8</v>
      </c>
      <c r="V9" s="377">
        <v>8</v>
      </c>
      <c r="W9" s="377">
        <v>8.0000000000000018</v>
      </c>
      <c r="X9" s="377">
        <v>8.0000000000000018</v>
      </c>
      <c r="Y9" s="377">
        <v>8</v>
      </c>
      <c r="Z9" s="377">
        <v>8.0000000000000018</v>
      </c>
      <c r="AA9" s="377">
        <v>7.9999999999999982</v>
      </c>
      <c r="AB9" s="377">
        <v>8</v>
      </c>
      <c r="AC9" s="377">
        <v>8.0000000000000018</v>
      </c>
      <c r="AD9" s="377">
        <v>8</v>
      </c>
      <c r="AE9" s="377">
        <v>8</v>
      </c>
      <c r="AF9" s="377">
        <v>8</v>
      </c>
      <c r="AG9" s="377">
        <v>8</v>
      </c>
      <c r="AH9" s="377">
        <v>8</v>
      </c>
      <c r="AI9" s="377">
        <v>8</v>
      </c>
      <c r="AJ9" s="377">
        <v>8</v>
      </c>
      <c r="AK9" s="377">
        <v>8</v>
      </c>
      <c r="AL9" s="377">
        <v>8</v>
      </c>
      <c r="AM9" s="377">
        <v>8</v>
      </c>
      <c r="AN9" s="377">
        <v>8</v>
      </c>
      <c r="AO9" s="377">
        <v>8</v>
      </c>
      <c r="AP9" s="377">
        <v>8</v>
      </c>
      <c r="AQ9" s="377">
        <v>8</v>
      </c>
      <c r="AR9" s="377">
        <v>8</v>
      </c>
      <c r="AS9" s="377">
        <v>8</v>
      </c>
      <c r="AT9" s="377">
        <v>8</v>
      </c>
      <c r="AU9" s="377">
        <v>8</v>
      </c>
    </row>
    <row r="10" spans="2:47" ht="15" x14ac:dyDescent="0.25">
      <c r="B10" s="291" t="s">
        <v>194</v>
      </c>
      <c r="C10" s="284"/>
      <c r="D10" s="284"/>
      <c r="E10" s="283"/>
      <c r="F10" s="283"/>
      <c r="G10" s="296"/>
      <c r="H10" s="298" t="s">
        <v>192</v>
      </c>
      <c r="I10" s="299" t="s">
        <v>668</v>
      </c>
      <c r="J10" s="376"/>
      <c r="K10" s="376"/>
      <c r="L10" s="376"/>
      <c r="M10" s="376"/>
      <c r="N10" s="376"/>
      <c r="O10" s="376"/>
      <c r="P10" s="376"/>
      <c r="Q10" s="376"/>
      <c r="R10" s="376"/>
      <c r="S10" s="376"/>
      <c r="T10" s="376"/>
      <c r="U10" s="376"/>
      <c r="V10" s="376"/>
      <c r="W10" s="376"/>
      <c r="X10" s="376"/>
      <c r="Y10" s="376"/>
      <c r="Z10" s="376"/>
      <c r="AA10" s="376"/>
      <c r="AB10" s="376"/>
      <c r="AC10" s="376"/>
      <c r="AD10" s="376"/>
      <c r="AE10" s="376"/>
      <c r="AF10" s="376"/>
      <c r="AG10" s="376"/>
      <c r="AH10" s="376"/>
      <c r="AI10" s="376"/>
      <c r="AJ10" s="376"/>
      <c r="AK10" s="376"/>
      <c r="AL10" s="376"/>
      <c r="AM10" s="376"/>
      <c r="AN10" s="376"/>
      <c r="AO10" s="376"/>
      <c r="AP10" s="376"/>
      <c r="AQ10" s="376"/>
      <c r="AR10" s="376"/>
      <c r="AS10" s="376"/>
      <c r="AT10" s="376"/>
      <c r="AU10" s="376"/>
    </row>
    <row r="11" spans="2:47" ht="15" x14ac:dyDescent="0.25">
      <c r="B11" s="296" t="s">
        <v>195</v>
      </c>
      <c r="C11" s="284"/>
      <c r="D11" s="284"/>
      <c r="E11" s="283"/>
      <c r="F11" s="283"/>
      <c r="G11" s="283"/>
      <c r="H11" s="300" t="s">
        <v>99</v>
      </c>
      <c r="I11" s="294" t="s">
        <v>669</v>
      </c>
      <c r="J11" s="374"/>
      <c r="K11" s="374"/>
      <c r="L11" s="374"/>
      <c r="M11" s="374"/>
      <c r="N11" s="374"/>
      <c r="O11" s="374"/>
      <c r="P11" s="374"/>
      <c r="Q11" s="374"/>
      <c r="R11" s="374"/>
      <c r="S11" s="374"/>
      <c r="T11" s="374"/>
      <c r="U11" s="374"/>
      <c r="V11" s="374"/>
      <c r="W11" s="374"/>
      <c r="X11" s="374"/>
      <c r="Y11" s="374"/>
      <c r="Z11" s="374"/>
      <c r="AA11" s="374"/>
      <c r="AB11" s="374"/>
      <c r="AC11" s="374"/>
      <c r="AD11" s="374"/>
      <c r="AE11" s="374"/>
      <c r="AF11" s="374"/>
      <c r="AG11" s="374"/>
      <c r="AH11" s="374"/>
      <c r="AI11" s="374"/>
      <c r="AJ11" s="374"/>
      <c r="AK11" s="374"/>
      <c r="AL11" s="374"/>
      <c r="AM11" s="374"/>
      <c r="AN11" s="374"/>
      <c r="AO11" s="374"/>
      <c r="AP11" s="374"/>
      <c r="AQ11" s="374"/>
      <c r="AR11" s="374"/>
      <c r="AS11" s="374"/>
      <c r="AT11" s="374"/>
      <c r="AU11" s="374"/>
    </row>
    <row r="12" spans="2:47" ht="15" x14ac:dyDescent="0.25">
      <c r="B12" s="301" t="s">
        <v>536</v>
      </c>
      <c r="C12" s="283"/>
      <c r="D12" s="283"/>
      <c r="E12" s="283"/>
      <c r="F12" s="283"/>
      <c r="G12" s="283"/>
      <c r="H12" s="300" t="s">
        <v>357</v>
      </c>
      <c r="I12" s="294" t="s">
        <v>670</v>
      </c>
      <c r="J12" s="376"/>
      <c r="K12" s="376"/>
      <c r="L12" s="376"/>
      <c r="M12" s="376"/>
      <c r="N12" s="376"/>
      <c r="O12" s="376"/>
      <c r="P12" s="376"/>
      <c r="Q12" s="376"/>
      <c r="R12" s="376"/>
      <c r="S12" s="376"/>
      <c r="T12" s="376"/>
      <c r="U12" s="376"/>
      <c r="V12" s="376"/>
      <c r="W12" s="376"/>
      <c r="X12" s="376"/>
      <c r="Y12" s="376"/>
      <c r="Z12" s="376"/>
      <c r="AA12" s="376"/>
      <c r="AB12" s="376"/>
      <c r="AC12" s="376"/>
      <c r="AD12" s="376"/>
      <c r="AE12" s="376"/>
      <c r="AF12" s="376"/>
      <c r="AG12" s="376"/>
      <c r="AH12" s="376"/>
      <c r="AI12" s="376"/>
      <c r="AJ12" s="376"/>
      <c r="AK12" s="376"/>
      <c r="AL12" s="376"/>
      <c r="AM12" s="376"/>
      <c r="AN12" s="376"/>
      <c r="AO12" s="376"/>
      <c r="AP12" s="376"/>
      <c r="AQ12" s="376"/>
      <c r="AR12" s="376"/>
      <c r="AS12" s="376"/>
      <c r="AT12" s="376"/>
      <c r="AU12" s="376"/>
    </row>
    <row r="13" spans="2:47" ht="15" x14ac:dyDescent="0.25">
      <c r="B13" s="284" t="s">
        <v>196</v>
      </c>
      <c r="C13" s="284"/>
      <c r="D13" s="284"/>
      <c r="E13" s="283"/>
      <c r="F13" s="283"/>
      <c r="G13" s="283"/>
      <c r="H13" s="298" t="s">
        <v>50</v>
      </c>
      <c r="I13" s="294" t="s">
        <v>671</v>
      </c>
      <c r="J13" s="376"/>
      <c r="K13" s="376"/>
      <c r="L13" s="376"/>
      <c r="M13" s="376"/>
      <c r="N13" s="376"/>
      <c r="O13" s="376"/>
      <c r="P13" s="376"/>
      <c r="Q13" s="376"/>
      <c r="R13" s="376"/>
      <c r="S13" s="376"/>
      <c r="T13" s="376"/>
      <c r="U13" s="376"/>
      <c r="V13" s="376"/>
      <c r="W13" s="376"/>
      <c r="X13" s="376"/>
      <c r="Y13" s="376"/>
      <c r="Z13" s="376"/>
      <c r="AA13" s="376"/>
      <c r="AB13" s="376"/>
      <c r="AC13" s="376"/>
      <c r="AD13" s="376"/>
      <c r="AE13" s="376"/>
      <c r="AF13" s="376"/>
      <c r="AG13" s="376"/>
      <c r="AH13" s="376"/>
      <c r="AI13" s="376"/>
      <c r="AJ13" s="376"/>
      <c r="AK13" s="376"/>
      <c r="AL13" s="376"/>
      <c r="AM13" s="376"/>
      <c r="AN13" s="376"/>
      <c r="AO13" s="376"/>
      <c r="AP13" s="376"/>
      <c r="AQ13" s="376"/>
      <c r="AR13" s="376"/>
      <c r="AS13" s="376"/>
      <c r="AT13" s="376"/>
      <c r="AU13" s="376"/>
    </row>
    <row r="14" spans="2:47" ht="15" x14ac:dyDescent="0.25">
      <c r="B14" s="296" t="s">
        <v>92</v>
      </c>
      <c r="C14" s="284"/>
      <c r="D14" s="284"/>
      <c r="E14" s="283"/>
      <c r="F14" s="283"/>
      <c r="G14" s="283"/>
      <c r="H14" s="300" t="s">
        <v>206</v>
      </c>
      <c r="I14" s="294" t="s">
        <v>672</v>
      </c>
      <c r="J14" s="374"/>
      <c r="K14" s="374"/>
      <c r="L14" s="374"/>
      <c r="M14" s="374"/>
      <c r="N14" s="374"/>
      <c r="O14" s="374"/>
      <c r="P14" s="374"/>
      <c r="Q14" s="374"/>
      <c r="R14" s="374"/>
      <c r="S14" s="374"/>
      <c r="T14" s="374"/>
      <c r="U14" s="374"/>
      <c r="V14" s="374"/>
      <c r="W14" s="374"/>
      <c r="X14" s="374"/>
      <c r="Y14" s="374"/>
      <c r="Z14" s="374"/>
      <c r="AA14" s="374"/>
      <c r="AB14" s="374"/>
      <c r="AC14" s="374"/>
      <c r="AD14" s="374"/>
      <c r="AE14" s="374"/>
      <c r="AF14" s="374"/>
      <c r="AG14" s="374"/>
      <c r="AH14" s="374"/>
      <c r="AI14" s="374"/>
      <c r="AJ14" s="374"/>
      <c r="AK14" s="374"/>
      <c r="AL14" s="374"/>
      <c r="AM14" s="374"/>
      <c r="AN14" s="374"/>
      <c r="AO14" s="374"/>
      <c r="AP14" s="374"/>
      <c r="AQ14" s="374"/>
      <c r="AR14" s="374"/>
      <c r="AS14" s="374"/>
      <c r="AT14" s="374"/>
      <c r="AU14" s="374"/>
    </row>
    <row r="15" spans="2:47" ht="15" x14ac:dyDescent="0.25">
      <c r="B15" s="296" t="s">
        <v>93</v>
      </c>
      <c r="C15" s="284"/>
      <c r="D15" s="284"/>
      <c r="E15" s="283"/>
      <c r="F15" s="283"/>
      <c r="G15" s="283"/>
      <c r="H15" s="300" t="s">
        <v>207</v>
      </c>
      <c r="I15" s="294" t="s">
        <v>673</v>
      </c>
      <c r="J15" s="374"/>
      <c r="K15" s="374"/>
      <c r="L15" s="374"/>
      <c r="M15" s="374"/>
      <c r="N15" s="374"/>
      <c r="O15" s="374"/>
      <c r="P15" s="374"/>
      <c r="Q15" s="374"/>
      <c r="R15" s="374"/>
      <c r="S15" s="374"/>
      <c r="T15" s="374"/>
      <c r="U15" s="374"/>
      <c r="V15" s="374"/>
      <c r="W15" s="374"/>
      <c r="X15" s="374"/>
      <c r="Y15" s="374"/>
      <c r="Z15" s="374"/>
      <c r="AA15" s="374"/>
      <c r="AB15" s="374"/>
      <c r="AC15" s="374"/>
      <c r="AD15" s="374"/>
      <c r="AE15" s="374"/>
      <c r="AF15" s="374"/>
      <c r="AG15" s="374"/>
      <c r="AH15" s="374"/>
      <c r="AI15" s="374"/>
      <c r="AJ15" s="374"/>
      <c r="AK15" s="374"/>
      <c r="AL15" s="374"/>
      <c r="AM15" s="374"/>
      <c r="AN15" s="374"/>
      <c r="AO15" s="374"/>
      <c r="AP15" s="374"/>
      <c r="AQ15" s="374"/>
      <c r="AR15" s="374"/>
      <c r="AS15" s="374"/>
      <c r="AT15" s="374"/>
      <c r="AU15" s="374"/>
    </row>
    <row r="16" spans="2:47" ht="15" x14ac:dyDescent="0.25">
      <c r="B16" s="296" t="s">
        <v>358</v>
      </c>
      <c r="C16" s="296"/>
      <c r="D16" s="296"/>
      <c r="E16" s="301"/>
      <c r="F16" s="301"/>
      <c r="G16" s="296" t="s">
        <v>359</v>
      </c>
      <c r="H16" s="298"/>
      <c r="I16" s="299" t="s">
        <v>674</v>
      </c>
      <c r="J16" s="374"/>
      <c r="K16" s="374"/>
      <c r="L16" s="374"/>
      <c r="M16" s="374"/>
      <c r="N16" s="374"/>
      <c r="O16" s="374"/>
      <c r="P16" s="374"/>
      <c r="Q16" s="374"/>
      <c r="R16" s="374"/>
      <c r="S16" s="374"/>
      <c r="T16" s="374"/>
      <c r="U16" s="374"/>
      <c r="V16" s="374"/>
      <c r="W16" s="374"/>
      <c r="X16" s="374"/>
      <c r="Y16" s="374"/>
      <c r="Z16" s="374"/>
      <c r="AA16" s="374"/>
      <c r="AB16" s="374"/>
      <c r="AC16" s="374"/>
      <c r="AD16" s="374"/>
      <c r="AE16" s="374"/>
      <c r="AF16" s="374"/>
      <c r="AG16" s="374"/>
      <c r="AH16" s="374"/>
      <c r="AI16" s="374"/>
      <c r="AJ16" s="374"/>
      <c r="AK16" s="374"/>
      <c r="AL16" s="374"/>
      <c r="AM16" s="374"/>
      <c r="AN16" s="374"/>
      <c r="AO16" s="374"/>
      <c r="AP16" s="374"/>
      <c r="AQ16" s="374"/>
      <c r="AR16" s="374"/>
      <c r="AS16" s="374"/>
      <c r="AT16" s="374"/>
      <c r="AU16" s="374"/>
    </row>
    <row r="17" spans="2:47" ht="15" x14ac:dyDescent="0.25">
      <c r="B17" s="284" t="s">
        <v>201</v>
      </c>
      <c r="C17" s="284"/>
      <c r="D17" s="284"/>
      <c r="E17" s="283"/>
      <c r="F17" s="283"/>
      <c r="G17" s="143"/>
      <c r="H17" s="283" t="s">
        <v>54</v>
      </c>
      <c r="I17" s="297" t="s">
        <v>675</v>
      </c>
      <c r="J17" s="377"/>
      <c r="K17" s="377"/>
      <c r="L17" s="377"/>
      <c r="M17" s="377"/>
      <c r="N17" s="377"/>
      <c r="O17" s="377">
        <v>8</v>
      </c>
      <c r="P17" s="377">
        <v>8</v>
      </c>
      <c r="Q17" s="377">
        <v>8</v>
      </c>
      <c r="R17" s="377">
        <v>8</v>
      </c>
      <c r="S17" s="377">
        <v>8</v>
      </c>
      <c r="T17" s="377">
        <v>8</v>
      </c>
      <c r="U17" s="377">
        <v>8</v>
      </c>
      <c r="V17" s="377">
        <v>8</v>
      </c>
      <c r="W17" s="377">
        <v>8</v>
      </c>
      <c r="X17" s="377">
        <v>8</v>
      </c>
      <c r="Y17" s="377">
        <v>8</v>
      </c>
      <c r="Z17" s="377">
        <v>8.0000000000000018</v>
      </c>
      <c r="AA17" s="377">
        <v>7.9999999999999982</v>
      </c>
      <c r="AB17" s="377">
        <v>8</v>
      </c>
      <c r="AC17" s="377">
        <v>8</v>
      </c>
      <c r="AD17" s="377">
        <v>8</v>
      </c>
      <c r="AE17" s="377">
        <v>8</v>
      </c>
      <c r="AF17" s="377">
        <v>8</v>
      </c>
      <c r="AG17" s="377">
        <v>8.0000000000000018</v>
      </c>
      <c r="AH17" s="377">
        <v>8</v>
      </c>
      <c r="AI17" s="377">
        <v>8.0000000000000018</v>
      </c>
      <c r="AJ17" s="377">
        <v>7.9999999999999991</v>
      </c>
      <c r="AK17" s="377">
        <v>7.9999999999999991</v>
      </c>
      <c r="AL17" s="377">
        <v>8</v>
      </c>
      <c r="AM17" s="377">
        <v>8</v>
      </c>
      <c r="AN17" s="377">
        <v>7.9999999999999991</v>
      </c>
      <c r="AO17" s="377">
        <v>8</v>
      </c>
      <c r="AP17" s="377">
        <v>8</v>
      </c>
      <c r="AQ17" s="377">
        <v>8</v>
      </c>
      <c r="AR17" s="377">
        <v>8</v>
      </c>
      <c r="AS17" s="377">
        <v>8.0000000000000018</v>
      </c>
      <c r="AT17" s="377">
        <v>8.0000000000000018</v>
      </c>
      <c r="AU17" s="377">
        <v>8</v>
      </c>
    </row>
    <row r="18" spans="2:47" ht="15" x14ac:dyDescent="0.25">
      <c r="B18" s="296" t="s">
        <v>215</v>
      </c>
      <c r="C18" s="284"/>
      <c r="D18" s="284"/>
      <c r="E18" s="283"/>
      <c r="F18" s="283"/>
      <c r="G18" s="283"/>
      <c r="H18" s="300" t="s">
        <v>217</v>
      </c>
      <c r="I18" s="294" t="s">
        <v>676</v>
      </c>
      <c r="J18" s="374"/>
      <c r="K18" s="374"/>
      <c r="L18" s="374"/>
      <c r="M18" s="374"/>
      <c r="N18" s="374"/>
      <c r="O18" s="374"/>
      <c r="P18" s="374"/>
      <c r="Q18" s="374"/>
      <c r="R18" s="374"/>
      <c r="S18" s="374"/>
      <c r="T18" s="374"/>
      <c r="U18" s="374"/>
      <c r="V18" s="374"/>
      <c r="W18" s="374"/>
      <c r="X18" s="374"/>
      <c r="Y18" s="374"/>
      <c r="Z18" s="374"/>
      <c r="AA18" s="374"/>
      <c r="AB18" s="374"/>
      <c r="AC18" s="374"/>
      <c r="AD18" s="374"/>
      <c r="AE18" s="374"/>
      <c r="AF18" s="374"/>
      <c r="AG18" s="374"/>
      <c r="AH18" s="374"/>
      <c r="AI18" s="374"/>
      <c r="AJ18" s="374"/>
      <c r="AK18" s="374"/>
      <c r="AL18" s="374"/>
      <c r="AM18" s="374"/>
      <c r="AN18" s="374"/>
      <c r="AO18" s="374"/>
      <c r="AP18" s="374"/>
      <c r="AQ18" s="374"/>
      <c r="AR18" s="374"/>
      <c r="AS18" s="374"/>
      <c r="AT18" s="374"/>
      <c r="AU18" s="374"/>
    </row>
    <row r="19" spans="2:47" ht="15" x14ac:dyDescent="0.25">
      <c r="B19" s="296" t="s">
        <v>216</v>
      </c>
      <c r="C19" s="284"/>
      <c r="D19" s="284"/>
      <c r="E19" s="283"/>
      <c r="F19" s="283"/>
      <c r="G19" s="283"/>
      <c r="H19" s="300" t="s">
        <v>218</v>
      </c>
      <c r="I19" s="294" t="s">
        <v>677</v>
      </c>
      <c r="J19" s="374"/>
      <c r="K19" s="374"/>
      <c r="L19" s="374"/>
      <c r="M19" s="374"/>
      <c r="N19" s="374"/>
      <c r="O19" s="374"/>
      <c r="P19" s="374"/>
      <c r="Q19" s="374"/>
      <c r="R19" s="374"/>
      <c r="S19" s="374"/>
      <c r="T19" s="374"/>
      <c r="U19" s="374"/>
      <c r="V19" s="374"/>
      <c r="W19" s="374"/>
      <c r="X19" s="374"/>
      <c r="Y19" s="374"/>
      <c r="Z19" s="374"/>
      <c r="AA19" s="374"/>
      <c r="AB19" s="374"/>
      <c r="AC19" s="374"/>
      <c r="AD19" s="374"/>
      <c r="AE19" s="374"/>
      <c r="AF19" s="374"/>
      <c r="AG19" s="374"/>
      <c r="AH19" s="374"/>
      <c r="AI19" s="374"/>
      <c r="AJ19" s="374"/>
      <c r="AK19" s="374"/>
      <c r="AL19" s="374"/>
      <c r="AM19" s="374"/>
      <c r="AN19" s="374"/>
      <c r="AO19" s="374"/>
      <c r="AP19" s="374"/>
      <c r="AQ19" s="374"/>
      <c r="AR19" s="374"/>
      <c r="AS19" s="374"/>
      <c r="AT19" s="374"/>
      <c r="AU19" s="374"/>
    </row>
    <row r="20" spans="2:47" ht="15" x14ac:dyDescent="0.25">
      <c r="B20" s="284" t="s">
        <v>205</v>
      </c>
      <c r="C20" s="284"/>
      <c r="D20" s="284"/>
      <c r="E20" s="283"/>
      <c r="F20" s="283"/>
      <c r="G20" s="283"/>
      <c r="H20" s="283" t="s">
        <v>360</v>
      </c>
      <c r="I20" s="297" t="s">
        <v>678</v>
      </c>
      <c r="J20" s="377"/>
      <c r="K20" s="377"/>
      <c r="L20" s="377"/>
      <c r="M20" s="377"/>
      <c r="N20" s="377"/>
      <c r="O20" s="377">
        <v>8</v>
      </c>
      <c r="P20" s="377">
        <v>8</v>
      </c>
      <c r="Q20" s="377">
        <v>8</v>
      </c>
      <c r="R20" s="377">
        <v>8</v>
      </c>
      <c r="S20" s="377">
        <v>8</v>
      </c>
      <c r="T20" s="377">
        <v>8</v>
      </c>
      <c r="U20" s="377">
        <v>7.9999999999999982</v>
      </c>
      <c r="V20" s="377">
        <v>8</v>
      </c>
      <c r="W20" s="377">
        <v>8</v>
      </c>
      <c r="X20" s="377">
        <v>7.9999999999999991</v>
      </c>
      <c r="Y20" s="377">
        <v>8</v>
      </c>
      <c r="Z20" s="377">
        <v>8</v>
      </c>
      <c r="AA20" s="377">
        <v>8.0000000000000018</v>
      </c>
      <c r="AB20" s="377">
        <v>8</v>
      </c>
      <c r="AC20" s="377">
        <v>8</v>
      </c>
      <c r="AD20" s="377">
        <v>8</v>
      </c>
      <c r="AE20" s="377">
        <v>8</v>
      </c>
      <c r="AF20" s="377">
        <v>8</v>
      </c>
      <c r="AG20" s="377">
        <v>8</v>
      </c>
      <c r="AH20" s="377">
        <v>7.9999999999999991</v>
      </c>
      <c r="AI20" s="377">
        <v>8</v>
      </c>
      <c r="AJ20" s="377">
        <v>8.0000000000000018</v>
      </c>
      <c r="AK20" s="377">
        <v>8</v>
      </c>
      <c r="AL20" s="377">
        <v>8</v>
      </c>
      <c r="AM20" s="377">
        <v>8.0000000000000018</v>
      </c>
      <c r="AN20" s="377">
        <v>8</v>
      </c>
      <c r="AO20" s="377">
        <v>8</v>
      </c>
      <c r="AP20" s="377">
        <v>8.0000000000000018</v>
      </c>
      <c r="AQ20" s="377">
        <v>8</v>
      </c>
      <c r="AR20" s="377">
        <v>8.0000000000000018</v>
      </c>
      <c r="AS20" s="377">
        <v>8.0000000000000018</v>
      </c>
      <c r="AT20" s="377">
        <v>8.0000000000000018</v>
      </c>
      <c r="AU20" s="377">
        <v>8</v>
      </c>
    </row>
    <row r="21" spans="2:47" ht="15" x14ac:dyDescent="0.25">
      <c r="B21" s="284" t="s">
        <v>198</v>
      </c>
      <c r="C21" s="284"/>
      <c r="D21" s="284"/>
      <c r="E21" s="283"/>
      <c r="F21" s="283"/>
      <c r="G21" s="283" t="s">
        <v>52</v>
      </c>
      <c r="H21" s="143"/>
      <c r="I21" s="305" t="s">
        <v>679</v>
      </c>
      <c r="J21" s="377"/>
      <c r="K21" s="377"/>
      <c r="L21" s="377"/>
      <c r="M21" s="377"/>
      <c r="N21" s="377"/>
      <c r="O21" s="377">
        <v>7.9999999999999991</v>
      </c>
      <c r="P21" s="377">
        <v>8</v>
      </c>
      <c r="Q21" s="377">
        <v>8</v>
      </c>
      <c r="R21" s="377">
        <v>8</v>
      </c>
      <c r="S21" s="377">
        <v>8</v>
      </c>
      <c r="T21" s="377">
        <v>8</v>
      </c>
      <c r="U21" s="377">
        <v>7.9999999999999982</v>
      </c>
      <c r="V21" s="377">
        <v>8</v>
      </c>
      <c r="W21" s="377">
        <v>8</v>
      </c>
      <c r="X21" s="377">
        <v>7.9999999999999982</v>
      </c>
      <c r="Y21" s="377">
        <v>8</v>
      </c>
      <c r="Z21" s="377">
        <v>8</v>
      </c>
      <c r="AA21" s="377">
        <v>8</v>
      </c>
      <c r="AB21" s="377">
        <v>8</v>
      </c>
      <c r="AC21" s="377">
        <v>8</v>
      </c>
      <c r="AD21" s="377">
        <v>8.0000000000000018</v>
      </c>
      <c r="AE21" s="377">
        <v>8.0000000000000018</v>
      </c>
      <c r="AF21" s="377">
        <v>8.0000000000000018</v>
      </c>
      <c r="AG21" s="377">
        <v>8</v>
      </c>
      <c r="AH21" s="377">
        <v>8</v>
      </c>
      <c r="AI21" s="377">
        <v>8</v>
      </c>
      <c r="AJ21" s="377">
        <v>8</v>
      </c>
      <c r="AK21" s="377">
        <v>8.0000000000000018</v>
      </c>
      <c r="AL21" s="377">
        <v>8</v>
      </c>
      <c r="AM21" s="377">
        <v>8</v>
      </c>
      <c r="AN21" s="377">
        <v>8</v>
      </c>
      <c r="AO21" s="377">
        <v>8</v>
      </c>
      <c r="AP21" s="377">
        <v>8</v>
      </c>
      <c r="AQ21" s="377">
        <v>8</v>
      </c>
      <c r="AR21" s="377">
        <v>8</v>
      </c>
      <c r="AS21" s="377">
        <v>8</v>
      </c>
      <c r="AT21" s="377">
        <v>8</v>
      </c>
      <c r="AU21" s="377">
        <v>8</v>
      </c>
    </row>
    <row r="22" spans="2:47" ht="15" x14ac:dyDescent="0.25">
      <c r="B22" s="296" t="s">
        <v>211</v>
      </c>
      <c r="C22" s="284"/>
      <c r="D22" s="284"/>
      <c r="E22" s="283"/>
      <c r="F22" s="283"/>
      <c r="G22" s="283"/>
      <c r="H22" s="300" t="s">
        <v>213</v>
      </c>
      <c r="I22" s="294" t="s">
        <v>680</v>
      </c>
      <c r="J22" s="374"/>
      <c r="K22" s="374"/>
      <c r="L22" s="374"/>
      <c r="M22" s="374"/>
      <c r="N22" s="374"/>
      <c r="O22" s="374"/>
      <c r="P22" s="374"/>
      <c r="Q22" s="374"/>
      <c r="R22" s="374"/>
      <c r="S22" s="374"/>
      <c r="T22" s="374"/>
      <c r="U22" s="374"/>
      <c r="V22" s="374"/>
      <c r="W22" s="374"/>
      <c r="X22" s="374"/>
      <c r="Y22" s="374"/>
      <c r="Z22" s="374"/>
      <c r="AA22" s="374"/>
      <c r="AB22" s="374"/>
      <c r="AC22" s="374"/>
      <c r="AD22" s="374"/>
      <c r="AE22" s="374"/>
      <c r="AF22" s="374"/>
      <c r="AG22" s="374"/>
      <c r="AH22" s="374"/>
      <c r="AI22" s="374"/>
      <c r="AJ22" s="374"/>
      <c r="AK22" s="374"/>
      <c r="AL22" s="374"/>
      <c r="AM22" s="374"/>
      <c r="AN22" s="374"/>
      <c r="AO22" s="374"/>
      <c r="AP22" s="374"/>
      <c r="AQ22" s="374"/>
      <c r="AR22" s="374"/>
      <c r="AS22" s="374"/>
      <c r="AT22" s="374"/>
      <c r="AU22" s="374"/>
    </row>
    <row r="23" spans="2:47" ht="15" x14ac:dyDescent="0.25">
      <c r="B23" s="296" t="s">
        <v>212</v>
      </c>
      <c r="C23" s="284"/>
      <c r="D23" s="284"/>
      <c r="E23" s="283"/>
      <c r="F23" s="283"/>
      <c r="G23" s="283"/>
      <c r="H23" s="300" t="s">
        <v>214</v>
      </c>
      <c r="I23" s="294" t="s">
        <v>681</v>
      </c>
      <c r="J23" s="374"/>
      <c r="K23" s="374"/>
      <c r="L23" s="374"/>
      <c r="M23" s="374"/>
      <c r="N23" s="374"/>
      <c r="O23" s="374"/>
      <c r="P23" s="374"/>
      <c r="Q23" s="374"/>
      <c r="R23" s="374"/>
      <c r="S23" s="374"/>
      <c r="T23" s="374"/>
      <c r="U23" s="374"/>
      <c r="V23" s="374"/>
      <c r="W23" s="374"/>
      <c r="X23" s="374"/>
      <c r="Y23" s="374"/>
      <c r="Z23" s="374"/>
      <c r="AA23" s="374"/>
      <c r="AB23" s="374"/>
      <c r="AC23" s="374"/>
      <c r="AD23" s="374"/>
      <c r="AE23" s="374"/>
      <c r="AF23" s="374"/>
      <c r="AG23" s="374"/>
      <c r="AH23" s="374"/>
      <c r="AI23" s="374"/>
      <c r="AJ23" s="374"/>
      <c r="AK23" s="374"/>
      <c r="AL23" s="374"/>
      <c r="AM23" s="374"/>
      <c r="AN23" s="374"/>
      <c r="AO23" s="374"/>
      <c r="AP23" s="374"/>
      <c r="AQ23" s="374"/>
      <c r="AR23" s="374"/>
      <c r="AS23" s="374"/>
      <c r="AT23" s="374"/>
      <c r="AU23" s="374"/>
    </row>
    <row r="24" spans="2:47" ht="15" x14ac:dyDescent="0.25">
      <c r="B24" s="296" t="s">
        <v>200</v>
      </c>
      <c r="C24" s="296"/>
      <c r="D24" s="296"/>
      <c r="E24" s="301"/>
      <c r="F24" s="301"/>
      <c r="G24" s="301" t="s">
        <v>361</v>
      </c>
      <c r="H24" s="298"/>
      <c r="I24" s="299" t="s">
        <v>682</v>
      </c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8"/>
      <c r="AL24" s="378"/>
      <c r="AM24" s="378"/>
      <c r="AN24" s="378"/>
      <c r="AO24" s="378"/>
      <c r="AP24" s="378"/>
      <c r="AQ24" s="378"/>
      <c r="AR24" s="378"/>
      <c r="AS24" s="378"/>
      <c r="AT24" s="378"/>
      <c r="AU24" s="378"/>
    </row>
    <row r="25" spans="2:47" ht="15" x14ac:dyDescent="0.25">
      <c r="B25" s="284" t="s">
        <v>210</v>
      </c>
      <c r="C25" s="284"/>
      <c r="D25" s="284"/>
      <c r="E25" s="283"/>
      <c r="F25" s="283"/>
      <c r="G25" s="283"/>
      <c r="H25" s="307" t="s">
        <v>53</v>
      </c>
      <c r="I25" s="289" t="s">
        <v>682</v>
      </c>
      <c r="J25" s="377"/>
      <c r="K25" s="377"/>
      <c r="L25" s="377"/>
      <c r="M25" s="377"/>
      <c r="N25" s="377"/>
      <c r="O25" s="377">
        <v>8</v>
      </c>
      <c r="P25" s="377">
        <v>8</v>
      </c>
      <c r="Q25" s="377">
        <v>8.0000000000000018</v>
      </c>
      <c r="R25" s="377">
        <v>8</v>
      </c>
      <c r="S25" s="377">
        <v>8</v>
      </c>
      <c r="T25" s="377">
        <v>8</v>
      </c>
      <c r="U25" s="377">
        <v>8</v>
      </c>
      <c r="V25" s="377">
        <v>8</v>
      </c>
      <c r="W25" s="377">
        <v>8</v>
      </c>
      <c r="X25" s="377">
        <v>8</v>
      </c>
      <c r="Y25" s="377">
        <v>8</v>
      </c>
      <c r="Z25" s="377">
        <v>8</v>
      </c>
      <c r="AA25" s="377">
        <v>8</v>
      </c>
      <c r="AB25" s="377">
        <v>8</v>
      </c>
      <c r="AC25" s="377">
        <v>7.9999999999999982</v>
      </c>
      <c r="AD25" s="377">
        <v>8</v>
      </c>
      <c r="AE25" s="377">
        <v>8</v>
      </c>
      <c r="AF25" s="377">
        <v>8</v>
      </c>
      <c r="AG25" s="377">
        <v>8</v>
      </c>
      <c r="AH25" s="377">
        <v>8</v>
      </c>
      <c r="AI25" s="377">
        <v>8</v>
      </c>
      <c r="AJ25" s="377">
        <v>8</v>
      </c>
      <c r="AK25" s="377">
        <v>8</v>
      </c>
      <c r="AL25" s="377">
        <v>8</v>
      </c>
      <c r="AM25" s="377">
        <v>8</v>
      </c>
      <c r="AN25" s="377">
        <v>7.9999999999999991</v>
      </c>
      <c r="AO25" s="377">
        <v>8</v>
      </c>
      <c r="AP25" s="377">
        <v>8.0000000000000018</v>
      </c>
      <c r="AQ25" s="377">
        <v>8</v>
      </c>
      <c r="AR25" s="377">
        <v>8</v>
      </c>
      <c r="AS25" s="377">
        <v>8</v>
      </c>
      <c r="AT25" s="377">
        <v>8</v>
      </c>
      <c r="AU25" s="377">
        <v>8</v>
      </c>
    </row>
    <row r="26" spans="2:47" ht="15" x14ac:dyDescent="0.25">
      <c r="B26" s="296" t="s">
        <v>203</v>
      </c>
      <c r="C26" s="284"/>
      <c r="D26" s="284"/>
      <c r="E26" s="283"/>
      <c r="F26" s="283"/>
      <c r="G26" s="283"/>
      <c r="H26" s="301" t="s">
        <v>406</v>
      </c>
      <c r="I26" s="308" t="s">
        <v>683</v>
      </c>
      <c r="J26" s="374"/>
      <c r="K26" s="374"/>
      <c r="L26" s="374"/>
      <c r="M26" s="374"/>
      <c r="N26" s="374"/>
      <c r="O26" s="374"/>
      <c r="P26" s="374"/>
      <c r="Q26" s="374"/>
      <c r="R26" s="374"/>
      <c r="S26" s="374"/>
      <c r="T26" s="374"/>
      <c r="U26" s="374"/>
      <c r="V26" s="374"/>
      <c r="W26" s="374"/>
      <c r="X26" s="374"/>
      <c r="Y26" s="374"/>
      <c r="Z26" s="374"/>
      <c r="AA26" s="374"/>
      <c r="AB26" s="374"/>
      <c r="AC26" s="374"/>
      <c r="AD26" s="374"/>
      <c r="AE26" s="374"/>
      <c r="AF26" s="374"/>
      <c r="AG26" s="374"/>
      <c r="AH26" s="374"/>
      <c r="AI26" s="374"/>
      <c r="AJ26" s="374"/>
      <c r="AK26" s="374"/>
      <c r="AL26" s="374"/>
      <c r="AM26" s="374"/>
      <c r="AN26" s="374"/>
      <c r="AO26" s="374"/>
      <c r="AP26" s="374"/>
      <c r="AQ26" s="374"/>
      <c r="AR26" s="374"/>
      <c r="AS26" s="374"/>
      <c r="AT26" s="374"/>
      <c r="AU26" s="374"/>
    </row>
    <row r="27" spans="2:47" ht="15" x14ac:dyDescent="0.25">
      <c r="B27" s="284" t="s">
        <v>199</v>
      </c>
      <c r="C27" s="284"/>
      <c r="D27" s="284"/>
      <c r="E27" s="283"/>
      <c r="F27" s="283"/>
      <c r="G27" s="283" t="s">
        <v>362</v>
      </c>
      <c r="H27" s="143"/>
      <c r="I27" s="305" t="s">
        <v>684</v>
      </c>
      <c r="J27" s="377"/>
      <c r="K27" s="377"/>
      <c r="L27" s="377"/>
      <c r="M27" s="377"/>
      <c r="N27" s="377"/>
      <c r="O27" s="377">
        <v>8</v>
      </c>
      <c r="P27" s="377">
        <v>8</v>
      </c>
      <c r="Q27" s="377">
        <v>8</v>
      </c>
      <c r="R27" s="377">
        <v>8</v>
      </c>
      <c r="S27" s="377">
        <v>8.0000000000000018</v>
      </c>
      <c r="T27" s="377">
        <v>8</v>
      </c>
      <c r="U27" s="377">
        <v>8</v>
      </c>
      <c r="V27" s="377">
        <v>8</v>
      </c>
      <c r="W27" s="377">
        <v>8</v>
      </c>
      <c r="X27" s="377">
        <v>7.9999999999999991</v>
      </c>
      <c r="Y27" s="377">
        <v>8</v>
      </c>
      <c r="Z27" s="377">
        <v>8</v>
      </c>
      <c r="AA27" s="377">
        <v>8</v>
      </c>
      <c r="AB27" s="377">
        <v>8</v>
      </c>
      <c r="AC27" s="377">
        <v>8</v>
      </c>
      <c r="AD27" s="377">
        <v>8</v>
      </c>
      <c r="AE27" s="377">
        <v>8</v>
      </c>
      <c r="AF27" s="377">
        <v>8</v>
      </c>
      <c r="AG27" s="377">
        <v>8</v>
      </c>
      <c r="AH27" s="377">
        <v>8</v>
      </c>
      <c r="AI27" s="377">
        <v>8</v>
      </c>
      <c r="AJ27" s="377">
        <v>7.9999999999999991</v>
      </c>
      <c r="AK27" s="377">
        <v>8</v>
      </c>
      <c r="AL27" s="377">
        <v>8.0000000000000018</v>
      </c>
      <c r="AM27" s="377">
        <v>8</v>
      </c>
      <c r="AN27" s="377">
        <v>8</v>
      </c>
      <c r="AO27" s="377">
        <v>8</v>
      </c>
      <c r="AP27" s="377">
        <v>8</v>
      </c>
      <c r="AQ27" s="377">
        <v>8</v>
      </c>
      <c r="AR27" s="377">
        <v>7.9999999999999991</v>
      </c>
      <c r="AS27" s="377">
        <v>8</v>
      </c>
      <c r="AT27" s="377">
        <v>8</v>
      </c>
      <c r="AU27" s="377">
        <v>8</v>
      </c>
    </row>
    <row r="28" spans="2:47" ht="15" x14ac:dyDescent="0.25">
      <c r="B28" s="284" t="s">
        <v>202</v>
      </c>
      <c r="C28" s="284"/>
      <c r="D28" s="284"/>
      <c r="E28" s="283"/>
      <c r="F28" s="283"/>
      <c r="G28" s="283" t="s">
        <v>55</v>
      </c>
      <c r="H28" s="143"/>
      <c r="I28" s="305" t="s">
        <v>685</v>
      </c>
      <c r="J28" s="377"/>
      <c r="K28" s="377"/>
      <c r="L28" s="377"/>
      <c r="M28" s="377"/>
      <c r="N28" s="377"/>
      <c r="O28" s="377">
        <v>8</v>
      </c>
      <c r="P28" s="377">
        <v>8</v>
      </c>
      <c r="Q28" s="377">
        <v>8</v>
      </c>
      <c r="R28" s="377">
        <v>8</v>
      </c>
      <c r="S28" s="377">
        <v>8</v>
      </c>
      <c r="T28" s="377">
        <v>8</v>
      </c>
      <c r="U28" s="377">
        <v>8</v>
      </c>
      <c r="V28" s="377">
        <v>8.0000000000000018</v>
      </c>
      <c r="W28" s="377">
        <v>8</v>
      </c>
      <c r="X28" s="377">
        <v>7.9999999999999982</v>
      </c>
      <c r="Y28" s="377">
        <v>8</v>
      </c>
      <c r="Z28" s="377">
        <v>8</v>
      </c>
      <c r="AA28" s="377">
        <v>8</v>
      </c>
      <c r="AB28" s="377">
        <v>8</v>
      </c>
      <c r="AC28" s="377">
        <v>8</v>
      </c>
      <c r="AD28" s="377">
        <v>8</v>
      </c>
      <c r="AE28" s="377">
        <v>7.9999999999999991</v>
      </c>
      <c r="AF28" s="377">
        <v>8</v>
      </c>
      <c r="AG28" s="377">
        <v>7.9999999999999982</v>
      </c>
      <c r="AH28" s="377">
        <v>8</v>
      </c>
      <c r="AI28" s="377">
        <v>8</v>
      </c>
      <c r="AJ28" s="377">
        <v>8</v>
      </c>
      <c r="AK28" s="377">
        <v>8</v>
      </c>
      <c r="AL28" s="377">
        <v>8</v>
      </c>
      <c r="AM28" s="377">
        <v>8</v>
      </c>
      <c r="AN28" s="377">
        <v>8</v>
      </c>
      <c r="AO28" s="377">
        <v>8</v>
      </c>
      <c r="AP28" s="377">
        <v>8</v>
      </c>
      <c r="AQ28" s="377"/>
      <c r="AR28" s="377">
        <v>8</v>
      </c>
      <c r="AS28" s="377">
        <v>8</v>
      </c>
      <c r="AT28" s="377">
        <v>8</v>
      </c>
      <c r="AU28" s="377">
        <v>8</v>
      </c>
    </row>
    <row r="29" spans="2:47" ht="15" x14ac:dyDescent="0.25">
      <c r="B29" s="284" t="s">
        <v>204</v>
      </c>
      <c r="C29" s="284"/>
      <c r="D29" s="284"/>
      <c r="E29" s="283"/>
      <c r="F29" s="283"/>
      <c r="G29" s="283" t="s">
        <v>56</v>
      </c>
      <c r="H29" s="143"/>
      <c r="I29" s="305" t="s">
        <v>56</v>
      </c>
      <c r="J29" s="377"/>
      <c r="K29" s="377"/>
      <c r="L29" s="377"/>
      <c r="M29" s="377"/>
      <c r="N29" s="377"/>
      <c r="O29" s="377">
        <v>8</v>
      </c>
      <c r="P29" s="377">
        <v>8</v>
      </c>
      <c r="Q29" s="377">
        <v>7.9999999999999982</v>
      </c>
      <c r="R29" s="377">
        <v>8</v>
      </c>
      <c r="S29" s="377">
        <v>8</v>
      </c>
      <c r="T29" s="377">
        <v>8</v>
      </c>
      <c r="U29" s="377">
        <v>8</v>
      </c>
      <c r="V29" s="377">
        <v>8</v>
      </c>
      <c r="W29" s="377">
        <v>8</v>
      </c>
      <c r="X29" s="377">
        <v>8</v>
      </c>
      <c r="Y29" s="377">
        <v>8</v>
      </c>
      <c r="Z29" s="377">
        <v>8</v>
      </c>
      <c r="AA29" s="377">
        <v>8</v>
      </c>
      <c r="AB29" s="377">
        <v>8.0000000000000018</v>
      </c>
      <c r="AC29" s="377">
        <v>8</v>
      </c>
      <c r="AD29" s="377">
        <v>8</v>
      </c>
      <c r="AE29" s="377">
        <v>8.0000000000000018</v>
      </c>
      <c r="AF29" s="377">
        <v>8</v>
      </c>
      <c r="AG29" s="377">
        <v>8</v>
      </c>
      <c r="AH29" s="377">
        <v>7.9999999999999991</v>
      </c>
      <c r="AI29" s="377">
        <v>7.9999999999999991</v>
      </c>
      <c r="AJ29" s="377">
        <v>7.9999999999999991</v>
      </c>
      <c r="AK29" s="377">
        <v>8</v>
      </c>
      <c r="AL29" s="377">
        <v>8</v>
      </c>
      <c r="AM29" s="377">
        <v>8</v>
      </c>
      <c r="AN29" s="377">
        <v>8</v>
      </c>
      <c r="AO29" s="377">
        <v>8</v>
      </c>
      <c r="AP29" s="377">
        <v>8</v>
      </c>
      <c r="AQ29" s="377">
        <v>8</v>
      </c>
      <c r="AR29" s="377">
        <v>8.0000000000000018</v>
      </c>
      <c r="AS29" s="377">
        <v>8</v>
      </c>
      <c r="AT29" s="377">
        <v>8</v>
      </c>
      <c r="AU29" s="377">
        <v>8</v>
      </c>
    </row>
    <row r="30" spans="2:47" ht="15" x14ac:dyDescent="0.25">
      <c r="B30" s="296" t="s">
        <v>208</v>
      </c>
      <c r="C30" s="284"/>
      <c r="D30" s="284"/>
      <c r="E30" s="283"/>
      <c r="F30" s="283"/>
      <c r="G30" s="283"/>
      <c r="H30" s="300" t="s">
        <v>209</v>
      </c>
      <c r="I30" s="294" t="s">
        <v>686</v>
      </c>
      <c r="J30" s="374"/>
      <c r="K30" s="374"/>
      <c r="L30" s="374"/>
      <c r="M30" s="374"/>
      <c r="N30" s="374"/>
      <c r="O30" s="374"/>
      <c r="P30" s="374"/>
      <c r="Q30" s="374"/>
      <c r="R30" s="374"/>
      <c r="S30" s="374"/>
      <c r="T30" s="374"/>
      <c r="U30" s="374"/>
      <c r="V30" s="374"/>
      <c r="W30" s="374"/>
      <c r="X30" s="374"/>
      <c r="Y30" s="374"/>
      <c r="Z30" s="374"/>
      <c r="AA30" s="374"/>
      <c r="AB30" s="374"/>
      <c r="AC30" s="374"/>
      <c r="AD30" s="374"/>
      <c r="AE30" s="374"/>
      <c r="AF30" s="374"/>
      <c r="AG30" s="374"/>
      <c r="AH30" s="374"/>
      <c r="AI30" s="374"/>
      <c r="AJ30" s="374"/>
      <c r="AK30" s="374"/>
      <c r="AL30" s="374"/>
      <c r="AM30" s="374"/>
      <c r="AN30" s="374"/>
      <c r="AO30" s="374"/>
      <c r="AP30" s="374"/>
      <c r="AQ30" s="374"/>
      <c r="AR30" s="374"/>
      <c r="AS30" s="374"/>
      <c r="AT30" s="374"/>
      <c r="AU30" s="374"/>
    </row>
    <row r="31" spans="2:47" ht="15" x14ac:dyDescent="0.25">
      <c r="B31" s="283" t="s">
        <v>276</v>
      </c>
      <c r="C31" s="283"/>
      <c r="D31" s="283"/>
      <c r="E31" s="283"/>
      <c r="F31" s="283"/>
      <c r="G31" s="309" t="s">
        <v>277</v>
      </c>
      <c r="H31" s="143"/>
      <c r="I31" s="305" t="s">
        <v>687</v>
      </c>
      <c r="J31" s="379"/>
      <c r="K31" s="379"/>
      <c r="L31" s="379"/>
      <c r="M31" s="379"/>
      <c r="N31" s="379"/>
      <c r="O31" s="379">
        <v>8</v>
      </c>
      <c r="P31" s="379">
        <v>8</v>
      </c>
      <c r="Q31" s="379">
        <v>8</v>
      </c>
      <c r="R31" s="379">
        <v>8</v>
      </c>
      <c r="S31" s="379">
        <v>8</v>
      </c>
      <c r="T31" s="379">
        <v>8</v>
      </c>
      <c r="U31" s="379">
        <v>8</v>
      </c>
      <c r="V31" s="379">
        <v>8.0000000000000018</v>
      </c>
      <c r="W31" s="379">
        <v>8</v>
      </c>
      <c r="X31" s="379">
        <v>8</v>
      </c>
      <c r="Y31" s="379">
        <v>8</v>
      </c>
      <c r="Z31" s="379">
        <v>8</v>
      </c>
      <c r="AA31" s="379">
        <v>8</v>
      </c>
      <c r="AB31" s="379">
        <v>8</v>
      </c>
      <c r="AC31" s="379">
        <v>8</v>
      </c>
      <c r="AD31" s="379">
        <v>7.9999999999999991</v>
      </c>
      <c r="AE31" s="379">
        <v>8</v>
      </c>
      <c r="AF31" s="379">
        <v>8</v>
      </c>
      <c r="AG31" s="379">
        <v>8</v>
      </c>
      <c r="AH31" s="379">
        <v>8</v>
      </c>
      <c r="AI31" s="379">
        <v>8</v>
      </c>
      <c r="AJ31" s="379">
        <v>8</v>
      </c>
      <c r="AK31" s="379">
        <v>8</v>
      </c>
      <c r="AL31" s="379">
        <v>8</v>
      </c>
      <c r="AM31" s="379">
        <v>8</v>
      </c>
      <c r="AN31" s="379">
        <v>8</v>
      </c>
      <c r="AO31" s="379">
        <v>8</v>
      </c>
      <c r="AP31" s="379">
        <v>8</v>
      </c>
      <c r="AQ31" s="379">
        <v>8.0000000000000018</v>
      </c>
      <c r="AR31" s="379">
        <v>8</v>
      </c>
      <c r="AS31" s="379">
        <v>8</v>
      </c>
      <c r="AT31" s="379">
        <v>8</v>
      </c>
      <c r="AU31" s="379">
        <v>8</v>
      </c>
    </row>
    <row r="32" spans="2:47" ht="15" x14ac:dyDescent="0.25">
      <c r="B32" s="284" t="s">
        <v>197</v>
      </c>
      <c r="C32" s="284"/>
      <c r="D32" s="284"/>
      <c r="E32" s="283"/>
      <c r="F32" s="283" t="s">
        <v>51</v>
      </c>
      <c r="G32" s="143"/>
      <c r="H32" s="284"/>
      <c r="I32" s="289" t="s">
        <v>688</v>
      </c>
      <c r="J32" s="377"/>
      <c r="K32" s="377"/>
      <c r="L32" s="377"/>
      <c r="M32" s="377"/>
      <c r="N32" s="377"/>
      <c r="O32" s="377">
        <v>8</v>
      </c>
      <c r="P32" s="377">
        <v>8</v>
      </c>
      <c r="Q32" s="377">
        <v>8</v>
      </c>
      <c r="R32" s="377">
        <v>8</v>
      </c>
      <c r="S32" s="377">
        <v>8</v>
      </c>
      <c r="T32" s="377">
        <v>8</v>
      </c>
      <c r="U32" s="377">
        <v>8</v>
      </c>
      <c r="V32" s="377">
        <v>8.0000000000000018</v>
      </c>
      <c r="W32" s="377">
        <v>8</v>
      </c>
      <c r="X32" s="377">
        <v>8</v>
      </c>
      <c r="Y32" s="377">
        <v>8</v>
      </c>
      <c r="Z32" s="377">
        <v>8.0000000000000018</v>
      </c>
      <c r="AA32" s="377">
        <v>8</v>
      </c>
      <c r="AB32" s="377">
        <v>8</v>
      </c>
      <c r="AC32" s="377">
        <v>8</v>
      </c>
      <c r="AD32" s="377">
        <v>8.0000000000000018</v>
      </c>
      <c r="AE32" s="377">
        <v>8.0000000000000018</v>
      </c>
      <c r="AF32" s="377">
        <v>8</v>
      </c>
      <c r="AG32" s="377">
        <v>8</v>
      </c>
      <c r="AH32" s="377">
        <v>8.0000000000000018</v>
      </c>
      <c r="AI32" s="377">
        <v>8</v>
      </c>
      <c r="AJ32" s="377">
        <v>8</v>
      </c>
      <c r="AK32" s="377">
        <v>8</v>
      </c>
      <c r="AL32" s="377">
        <v>8</v>
      </c>
      <c r="AM32" s="377">
        <v>8</v>
      </c>
      <c r="AN32" s="377">
        <v>8</v>
      </c>
      <c r="AO32" s="377">
        <v>8</v>
      </c>
      <c r="AP32" s="377">
        <v>8</v>
      </c>
      <c r="AQ32" s="377">
        <v>8</v>
      </c>
      <c r="AR32" s="377">
        <v>8</v>
      </c>
      <c r="AS32" s="377">
        <v>8</v>
      </c>
      <c r="AT32" s="377">
        <v>8</v>
      </c>
      <c r="AU32" s="377">
        <v>8</v>
      </c>
    </row>
    <row r="33" spans="2:47" ht="15" x14ac:dyDescent="0.25">
      <c r="B33" s="283"/>
      <c r="C33" s="283"/>
      <c r="D33" s="283"/>
      <c r="E33" s="283"/>
      <c r="F33" s="283"/>
      <c r="G33" s="283"/>
      <c r="H33" s="283"/>
      <c r="I33" s="297"/>
      <c r="J33" s="374"/>
      <c r="K33" s="374"/>
      <c r="L33" s="374"/>
      <c r="M33" s="374"/>
      <c r="N33" s="374"/>
      <c r="O33" s="374"/>
      <c r="P33" s="374"/>
      <c r="Q33" s="374"/>
      <c r="R33" s="374"/>
      <c r="S33" s="374"/>
      <c r="T33" s="374"/>
      <c r="U33" s="374"/>
      <c r="V33" s="374"/>
      <c r="W33" s="374"/>
      <c r="X33" s="374"/>
      <c r="Y33" s="374"/>
      <c r="Z33" s="374"/>
      <c r="AA33" s="374"/>
      <c r="AB33" s="374"/>
      <c r="AC33" s="374"/>
      <c r="AD33" s="374"/>
      <c r="AE33" s="374"/>
      <c r="AF33" s="374"/>
      <c r="AG33" s="374"/>
      <c r="AH33" s="374"/>
      <c r="AI33" s="374"/>
      <c r="AJ33" s="374"/>
      <c r="AK33" s="374"/>
      <c r="AL33" s="374"/>
      <c r="AM33" s="374"/>
      <c r="AN33" s="374"/>
      <c r="AO33" s="374"/>
      <c r="AP33" s="374"/>
      <c r="AQ33" s="374"/>
      <c r="AR33" s="374"/>
      <c r="AS33" s="374"/>
      <c r="AT33" s="374"/>
      <c r="AU33" s="374"/>
    </row>
    <row r="34" spans="2:47" ht="15" x14ac:dyDescent="0.25">
      <c r="B34" s="288" t="s">
        <v>233</v>
      </c>
      <c r="C34" s="288"/>
      <c r="D34" s="288"/>
      <c r="E34" s="288" t="s">
        <v>363</v>
      </c>
      <c r="F34" s="288"/>
      <c r="G34" s="288"/>
      <c r="H34" s="287"/>
      <c r="I34" s="289" t="s">
        <v>689</v>
      </c>
      <c r="J34" s="380"/>
      <c r="K34" s="380"/>
      <c r="L34" s="380"/>
      <c r="M34" s="380"/>
      <c r="N34" s="380"/>
      <c r="O34" s="380"/>
      <c r="P34" s="380"/>
      <c r="Q34" s="380"/>
      <c r="R34" s="380"/>
      <c r="S34" s="380"/>
      <c r="T34" s="380"/>
      <c r="U34" s="380"/>
      <c r="V34" s="380"/>
      <c r="W34" s="380"/>
      <c r="X34" s="380"/>
      <c r="Y34" s="380"/>
      <c r="Z34" s="380"/>
      <c r="AA34" s="380"/>
      <c r="AB34" s="380"/>
      <c r="AC34" s="380"/>
      <c r="AD34" s="380"/>
      <c r="AE34" s="380"/>
      <c r="AF34" s="380"/>
      <c r="AG34" s="380"/>
      <c r="AH34" s="380"/>
      <c r="AI34" s="380"/>
      <c r="AJ34" s="380"/>
      <c r="AK34" s="380"/>
      <c r="AL34" s="380"/>
      <c r="AM34" s="380"/>
      <c r="AN34" s="380"/>
      <c r="AO34" s="380"/>
      <c r="AP34" s="380"/>
      <c r="AQ34" s="380"/>
      <c r="AR34" s="380"/>
      <c r="AS34" s="380"/>
      <c r="AT34" s="380"/>
      <c r="AU34" s="380"/>
    </row>
    <row r="35" spans="2:47" ht="15" x14ac:dyDescent="0.25">
      <c r="B35" s="312" t="s">
        <v>235</v>
      </c>
      <c r="C35" s="312"/>
      <c r="D35" s="312"/>
      <c r="E35" s="312"/>
      <c r="F35" s="312"/>
      <c r="G35" s="312" t="s">
        <v>234</v>
      </c>
      <c r="H35" s="291"/>
      <c r="I35" s="294" t="s">
        <v>690</v>
      </c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1"/>
      <c r="AS35" s="381"/>
      <c r="AT35" s="381"/>
      <c r="AU35" s="381"/>
    </row>
    <row r="36" spans="2:47" ht="15" x14ac:dyDescent="0.25">
      <c r="B36" s="293" t="s">
        <v>236</v>
      </c>
      <c r="C36" s="293"/>
      <c r="D36" s="293"/>
      <c r="E36" s="293"/>
      <c r="F36" s="293"/>
      <c r="G36" s="293"/>
      <c r="H36" s="293" t="s">
        <v>237</v>
      </c>
      <c r="I36" s="297" t="s">
        <v>691</v>
      </c>
      <c r="J36" s="382"/>
      <c r="K36" s="382"/>
      <c r="L36" s="382"/>
      <c r="M36" s="382"/>
      <c r="N36" s="382"/>
      <c r="O36" s="382">
        <v>11.900000000000002</v>
      </c>
      <c r="P36" s="382">
        <v>11.900000000000006</v>
      </c>
      <c r="Q36" s="382">
        <v>11.899999999999999</v>
      </c>
      <c r="R36" s="382">
        <v>11.900000000000002</v>
      </c>
      <c r="S36" s="382">
        <v>11.899999999999999</v>
      </c>
      <c r="T36" s="382">
        <v>11.9</v>
      </c>
      <c r="U36" s="382">
        <v>11.899999999999997</v>
      </c>
      <c r="V36" s="382">
        <v>11.900000000000002</v>
      </c>
      <c r="W36" s="382">
        <v>11.900000000000004</v>
      </c>
      <c r="X36" s="382">
        <v>11.9</v>
      </c>
      <c r="Y36" s="382">
        <v>11.899999999999995</v>
      </c>
      <c r="Z36" s="382">
        <v>11.899999999999999</v>
      </c>
      <c r="AA36" s="382">
        <v>11.900000000000002</v>
      </c>
      <c r="AB36" s="382">
        <v>11.900000000000006</v>
      </c>
      <c r="AC36" s="382">
        <v>11.899999999999997</v>
      </c>
      <c r="AD36" s="382">
        <v>11.899999999999997</v>
      </c>
      <c r="AE36" s="382">
        <v>11.900000000000002</v>
      </c>
      <c r="AF36" s="382">
        <v>11.900000000000002</v>
      </c>
      <c r="AG36" s="382">
        <v>11.899999999999999</v>
      </c>
      <c r="AH36" s="382">
        <v>11.899999999999999</v>
      </c>
      <c r="AI36" s="382">
        <v>11.899999999999999</v>
      </c>
      <c r="AJ36" s="382">
        <v>11.9</v>
      </c>
      <c r="AK36" s="382">
        <v>11.899999999999999</v>
      </c>
      <c r="AL36" s="382">
        <v>11.9</v>
      </c>
      <c r="AM36" s="382">
        <v>11.899999999999995</v>
      </c>
      <c r="AN36" s="382">
        <v>11.899999999999999</v>
      </c>
      <c r="AO36" s="382">
        <v>11.900000000000002</v>
      </c>
      <c r="AP36" s="382">
        <v>11.899999999999997</v>
      </c>
      <c r="AQ36" s="382">
        <v>11.900000000000006</v>
      </c>
      <c r="AR36" s="382">
        <v>11.900000000000002</v>
      </c>
      <c r="AS36" s="382">
        <v>11.900000000000004</v>
      </c>
      <c r="AT36" s="382">
        <v>11.900000000000004</v>
      </c>
      <c r="AU36" s="382">
        <v>11.900000000000004</v>
      </c>
    </row>
    <row r="37" spans="2:47" ht="15" x14ac:dyDescent="0.25">
      <c r="B37" s="293" t="s">
        <v>364</v>
      </c>
      <c r="C37" s="293"/>
      <c r="D37" s="293"/>
      <c r="E37" s="293"/>
      <c r="F37" s="293"/>
      <c r="G37" s="293"/>
      <c r="H37" s="293" t="s">
        <v>365</v>
      </c>
      <c r="I37" s="297" t="s">
        <v>692</v>
      </c>
      <c r="J37" s="382"/>
      <c r="K37" s="382"/>
      <c r="L37" s="382"/>
      <c r="M37" s="382"/>
      <c r="N37" s="382"/>
      <c r="O37" s="382">
        <v>11.900000000000002</v>
      </c>
      <c r="P37" s="382">
        <v>11.9</v>
      </c>
      <c r="Q37" s="382">
        <v>11.9</v>
      </c>
      <c r="R37" s="382">
        <v>11.899999999999999</v>
      </c>
      <c r="S37" s="382">
        <v>11.899999999999999</v>
      </c>
      <c r="T37" s="382">
        <v>11.900000000000002</v>
      </c>
      <c r="U37" s="382">
        <v>11.9</v>
      </c>
      <c r="V37" s="382">
        <v>11.900000000000002</v>
      </c>
      <c r="W37" s="382">
        <v>11.900000000000002</v>
      </c>
      <c r="X37" s="382">
        <v>11.9</v>
      </c>
      <c r="Y37" s="382">
        <v>11.900000000000002</v>
      </c>
      <c r="Z37" s="382">
        <v>11.900000000000002</v>
      </c>
      <c r="AA37" s="382">
        <v>11.900000000000002</v>
      </c>
      <c r="AB37" s="382">
        <v>11.899999999999997</v>
      </c>
      <c r="AC37" s="382">
        <v>11.9</v>
      </c>
      <c r="AD37" s="382">
        <v>11.899999999999997</v>
      </c>
      <c r="AE37" s="382">
        <v>11.899999999999999</v>
      </c>
      <c r="AF37" s="382">
        <v>11.900000000000002</v>
      </c>
      <c r="AG37" s="382">
        <v>11.9</v>
      </c>
      <c r="AH37" s="382">
        <v>11.900000000000004</v>
      </c>
      <c r="AI37" s="382">
        <v>11.9</v>
      </c>
      <c r="AJ37" s="382">
        <v>11.899999999999997</v>
      </c>
      <c r="AK37" s="382">
        <v>11.9</v>
      </c>
      <c r="AL37" s="382">
        <v>11.900000000000004</v>
      </c>
      <c r="AM37" s="382">
        <v>11.899999999999997</v>
      </c>
      <c r="AN37" s="382">
        <v>11.900000000000002</v>
      </c>
      <c r="AO37" s="382">
        <v>11.899999999999999</v>
      </c>
      <c r="AP37" s="382">
        <v>11.899999999999999</v>
      </c>
      <c r="AQ37" s="382">
        <v>11.899999999999999</v>
      </c>
      <c r="AR37" s="382">
        <v>11.900000000000002</v>
      </c>
      <c r="AS37" s="382">
        <v>11.9</v>
      </c>
      <c r="AT37" s="382">
        <v>11.9</v>
      </c>
      <c r="AU37" s="382">
        <v>11.9</v>
      </c>
    </row>
    <row r="38" spans="2:47" ht="15" x14ac:dyDescent="0.25">
      <c r="B38" s="312" t="s">
        <v>238</v>
      </c>
      <c r="C38" s="312"/>
      <c r="D38" s="312"/>
      <c r="E38" s="312"/>
      <c r="F38" s="312"/>
      <c r="G38" s="315" t="s">
        <v>409</v>
      </c>
      <c r="H38" s="291"/>
      <c r="I38" s="294" t="s">
        <v>690</v>
      </c>
      <c r="J38" s="381"/>
      <c r="K38" s="381"/>
      <c r="L38" s="381"/>
      <c r="M38" s="381"/>
      <c r="N38" s="381"/>
      <c r="O38" s="381"/>
      <c r="P38" s="381"/>
      <c r="Q38" s="381"/>
      <c r="R38" s="381"/>
      <c r="S38" s="381"/>
      <c r="T38" s="381"/>
      <c r="U38" s="381"/>
      <c r="V38" s="381"/>
      <c r="W38" s="381"/>
      <c r="X38" s="381"/>
      <c r="Y38" s="381"/>
      <c r="Z38" s="381"/>
      <c r="AA38" s="381"/>
      <c r="AB38" s="381"/>
      <c r="AC38" s="381"/>
      <c r="AD38" s="381"/>
      <c r="AE38" s="381"/>
      <c r="AF38" s="381"/>
      <c r="AG38" s="381"/>
      <c r="AH38" s="381"/>
      <c r="AI38" s="381"/>
      <c r="AJ38" s="381"/>
      <c r="AK38" s="381"/>
      <c r="AL38" s="381"/>
      <c r="AM38" s="381"/>
      <c r="AN38" s="381"/>
      <c r="AO38" s="381"/>
      <c r="AP38" s="381"/>
      <c r="AQ38" s="381"/>
      <c r="AR38" s="381"/>
      <c r="AS38" s="381"/>
      <c r="AT38" s="381"/>
      <c r="AU38" s="381"/>
    </row>
    <row r="39" spans="2:47" ht="15" x14ac:dyDescent="0.25">
      <c r="B39" s="293" t="s">
        <v>239</v>
      </c>
      <c r="C39" s="293"/>
      <c r="D39" s="293"/>
      <c r="E39" s="293"/>
      <c r="F39" s="293"/>
      <c r="G39" s="293"/>
      <c r="H39" s="292" t="s">
        <v>240</v>
      </c>
      <c r="I39" s="289" t="s">
        <v>693</v>
      </c>
      <c r="J39" s="382"/>
      <c r="K39" s="382"/>
      <c r="L39" s="382"/>
      <c r="M39" s="382"/>
      <c r="N39" s="382"/>
      <c r="O39" s="382">
        <v>11.899999999999997</v>
      </c>
      <c r="P39" s="382">
        <v>11.9</v>
      </c>
      <c r="Q39" s="382">
        <v>11.899999999999997</v>
      </c>
      <c r="R39" s="382">
        <v>11.900000000000002</v>
      </c>
      <c r="S39" s="382">
        <v>11.9</v>
      </c>
      <c r="T39" s="382">
        <v>11.900000000000002</v>
      </c>
      <c r="U39" s="382">
        <v>11.900000000000002</v>
      </c>
      <c r="V39" s="382">
        <v>11.900000000000002</v>
      </c>
      <c r="W39" s="382">
        <v>11.9</v>
      </c>
      <c r="X39" s="382">
        <v>11.900000000000002</v>
      </c>
      <c r="Y39" s="382">
        <v>11.9</v>
      </c>
      <c r="Z39" s="382">
        <v>11.9</v>
      </c>
      <c r="AA39" s="382">
        <v>11.899999999999999</v>
      </c>
      <c r="AB39" s="382">
        <v>11.900000000000004</v>
      </c>
      <c r="AC39" s="382">
        <v>11.899999999999999</v>
      </c>
      <c r="AD39" s="382">
        <v>11.899999999999997</v>
      </c>
      <c r="AE39" s="382">
        <v>11.899999999999993</v>
      </c>
      <c r="AF39" s="382">
        <v>11.900000000000002</v>
      </c>
      <c r="AG39" s="382">
        <v>11.9</v>
      </c>
      <c r="AH39" s="382">
        <v>11.9</v>
      </c>
      <c r="AI39" s="382">
        <v>11.900000000000006</v>
      </c>
      <c r="AJ39" s="382">
        <v>11.9</v>
      </c>
      <c r="AK39" s="382">
        <v>11.900000000000002</v>
      </c>
      <c r="AL39" s="382">
        <v>11.899999999999995</v>
      </c>
      <c r="AM39" s="382">
        <v>11.899999999999995</v>
      </c>
      <c r="AN39" s="382">
        <v>11.899999999999999</v>
      </c>
      <c r="AO39" s="382">
        <v>11.900000000000004</v>
      </c>
      <c r="AP39" s="382">
        <v>11.9</v>
      </c>
      <c r="AQ39" s="382">
        <v>11.900000000000002</v>
      </c>
      <c r="AR39" s="382">
        <v>11.900000000000002</v>
      </c>
      <c r="AS39" s="382">
        <v>11.899999999999993</v>
      </c>
      <c r="AT39" s="382">
        <v>11.899999999999993</v>
      </c>
      <c r="AU39" s="382">
        <v>11.899999999999997</v>
      </c>
    </row>
    <row r="40" spans="2:47" ht="15" x14ac:dyDescent="0.25">
      <c r="B40" s="1" t="s">
        <v>407</v>
      </c>
      <c r="C40" s="316"/>
      <c r="D40" s="316"/>
      <c r="E40" s="316"/>
      <c r="F40" s="143"/>
      <c r="G40" s="316"/>
      <c r="H40" s="316" t="s">
        <v>408</v>
      </c>
      <c r="I40" s="317" t="s">
        <v>694</v>
      </c>
      <c r="J40" s="382"/>
      <c r="K40" s="382"/>
      <c r="L40" s="382"/>
      <c r="M40" s="382"/>
      <c r="N40" s="382"/>
      <c r="O40" s="382">
        <v>11.899999999999999</v>
      </c>
      <c r="P40" s="382">
        <v>11.9</v>
      </c>
      <c r="Q40" s="382">
        <v>11.899999999999995</v>
      </c>
      <c r="R40" s="382">
        <v>11.899999999999999</v>
      </c>
      <c r="S40" s="382">
        <v>11.899999999999999</v>
      </c>
      <c r="T40" s="382">
        <v>11.899999999999999</v>
      </c>
      <c r="U40" s="382">
        <v>11.9</v>
      </c>
      <c r="V40" s="382">
        <v>11.900000000000002</v>
      </c>
      <c r="W40" s="382">
        <v>11.9</v>
      </c>
      <c r="X40" s="382">
        <v>11.900000000000002</v>
      </c>
      <c r="Y40" s="382">
        <v>11.9</v>
      </c>
      <c r="Z40" s="382">
        <v>11.9</v>
      </c>
      <c r="AA40" s="382">
        <v>11.899999999999999</v>
      </c>
      <c r="AB40" s="382">
        <v>11.899999999999999</v>
      </c>
      <c r="AC40" s="382">
        <v>11.9</v>
      </c>
      <c r="AD40" s="382">
        <v>11.9</v>
      </c>
      <c r="AE40" s="382">
        <v>11.9</v>
      </c>
      <c r="AF40" s="382">
        <v>11.9</v>
      </c>
      <c r="AG40" s="382">
        <v>11.899999999999999</v>
      </c>
      <c r="AH40" s="382">
        <v>11.899999999999997</v>
      </c>
      <c r="AI40" s="382">
        <v>11.900000000000002</v>
      </c>
      <c r="AJ40" s="382">
        <v>11.9</v>
      </c>
      <c r="AK40" s="382">
        <v>11.899999999999997</v>
      </c>
      <c r="AL40" s="382">
        <v>11.9</v>
      </c>
      <c r="AM40" s="382">
        <v>11.899999999999999</v>
      </c>
      <c r="AN40" s="382">
        <v>11.9</v>
      </c>
      <c r="AO40" s="382">
        <v>11.9</v>
      </c>
      <c r="AP40" s="382">
        <v>11.9</v>
      </c>
      <c r="AQ40" s="382">
        <v>11.899999999999995</v>
      </c>
      <c r="AR40" s="382">
        <v>11.899999999999999</v>
      </c>
      <c r="AS40" s="382">
        <v>11.899999999999997</v>
      </c>
      <c r="AT40" s="382">
        <v>11.899999999999997</v>
      </c>
      <c r="AU40" s="382">
        <v>11.900000000000002</v>
      </c>
    </row>
    <row r="41" spans="2:47" ht="15" x14ac:dyDescent="0.25">
      <c r="B41" s="312" t="s">
        <v>241</v>
      </c>
      <c r="C41" s="312"/>
      <c r="D41" s="312"/>
      <c r="E41" s="312"/>
      <c r="F41" s="312"/>
      <c r="G41" s="312" t="s">
        <v>242</v>
      </c>
      <c r="H41" s="315"/>
      <c r="I41" s="318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1"/>
      <c r="AL41" s="381"/>
      <c r="AM41" s="381"/>
      <c r="AN41" s="381"/>
      <c r="AO41" s="381"/>
      <c r="AP41" s="381"/>
      <c r="AQ41" s="381"/>
      <c r="AR41" s="381"/>
      <c r="AS41" s="381"/>
      <c r="AT41" s="381"/>
      <c r="AU41" s="381"/>
    </row>
    <row r="42" spans="2:47" ht="15" x14ac:dyDescent="0.25">
      <c r="B42" s="293" t="s">
        <v>243</v>
      </c>
      <c r="C42" s="293"/>
      <c r="D42" s="293"/>
      <c r="E42" s="293"/>
      <c r="F42" s="293"/>
      <c r="G42" s="293"/>
      <c r="H42" s="292" t="s">
        <v>244</v>
      </c>
      <c r="I42" s="289" t="s">
        <v>695</v>
      </c>
      <c r="J42" s="382"/>
      <c r="K42" s="382"/>
      <c r="L42" s="382"/>
      <c r="M42" s="382"/>
      <c r="N42" s="382"/>
      <c r="O42" s="382">
        <v>11.900000000000004</v>
      </c>
      <c r="P42" s="382">
        <v>11.899999999999993</v>
      </c>
      <c r="Q42" s="382">
        <v>11.900000000000004</v>
      </c>
      <c r="R42" s="382">
        <v>11.9</v>
      </c>
      <c r="S42" s="382">
        <v>11.9</v>
      </c>
      <c r="T42" s="382">
        <v>11.9</v>
      </c>
      <c r="U42" s="382">
        <v>11.900000000000002</v>
      </c>
      <c r="V42" s="382">
        <v>11.899999999999995</v>
      </c>
      <c r="W42" s="382">
        <v>11.899999999999995</v>
      </c>
      <c r="X42" s="382">
        <v>11.9</v>
      </c>
      <c r="Y42" s="382">
        <v>11.9</v>
      </c>
      <c r="Z42" s="382">
        <v>11.9</v>
      </c>
      <c r="AA42" s="382">
        <v>11.899999999999997</v>
      </c>
      <c r="AB42" s="382">
        <v>11.9</v>
      </c>
      <c r="AC42" s="382">
        <v>11.899999999999991</v>
      </c>
      <c r="AD42" s="382">
        <v>11.899999999999997</v>
      </c>
      <c r="AE42" s="382">
        <v>11.899999999999999</v>
      </c>
      <c r="AF42" s="382">
        <v>11.900000000000004</v>
      </c>
      <c r="AG42" s="382">
        <v>11.900000000000004</v>
      </c>
      <c r="AH42" s="382">
        <v>11.900000000000004</v>
      </c>
      <c r="AI42" s="382">
        <v>11.9</v>
      </c>
      <c r="AJ42" s="382">
        <v>11.900000000000002</v>
      </c>
      <c r="AK42" s="382">
        <v>11.899999999999997</v>
      </c>
      <c r="AL42" s="382">
        <v>11.9</v>
      </c>
      <c r="AM42" s="382">
        <v>11.899999999999999</v>
      </c>
      <c r="AN42" s="382">
        <v>11.9</v>
      </c>
      <c r="AO42" s="382">
        <v>11.9</v>
      </c>
      <c r="AP42" s="382">
        <v>11.899999999999997</v>
      </c>
      <c r="AQ42" s="382">
        <v>11.900000000000002</v>
      </c>
      <c r="AR42" s="382">
        <v>11.899999999999999</v>
      </c>
      <c r="AS42" s="382">
        <v>11.899999999999995</v>
      </c>
      <c r="AT42" s="382">
        <v>11.899999999999995</v>
      </c>
      <c r="AU42" s="382">
        <v>11.900000000000002</v>
      </c>
    </row>
    <row r="43" spans="2:47" ht="15" x14ac:dyDescent="0.25">
      <c r="B43" s="293" t="s">
        <v>248</v>
      </c>
      <c r="C43" s="293"/>
      <c r="D43" s="293"/>
      <c r="E43" s="293"/>
      <c r="F43" s="293"/>
      <c r="G43" s="293"/>
      <c r="H43" s="292" t="s">
        <v>245</v>
      </c>
      <c r="I43" s="289" t="s">
        <v>696</v>
      </c>
      <c r="J43" s="382"/>
      <c r="K43" s="382"/>
      <c r="L43" s="382"/>
      <c r="M43" s="382"/>
      <c r="N43" s="382"/>
      <c r="O43" s="382">
        <v>11.900000000000004</v>
      </c>
      <c r="P43" s="382">
        <v>11.899999999999997</v>
      </c>
      <c r="Q43" s="382">
        <v>11.900000000000002</v>
      </c>
      <c r="R43" s="382">
        <v>11.899999999999999</v>
      </c>
      <c r="S43" s="382">
        <v>11.9</v>
      </c>
      <c r="T43" s="382">
        <v>11.9</v>
      </c>
      <c r="U43" s="382">
        <v>11.899999999999995</v>
      </c>
      <c r="V43" s="382">
        <v>11.9</v>
      </c>
      <c r="W43" s="382">
        <v>11.900000000000002</v>
      </c>
      <c r="X43" s="382">
        <v>11.899999999999995</v>
      </c>
      <c r="Y43" s="382">
        <v>11.899999999999997</v>
      </c>
      <c r="Z43" s="382">
        <v>11.900000000000002</v>
      </c>
      <c r="AA43" s="382">
        <v>11.9</v>
      </c>
      <c r="AB43" s="382">
        <v>11.899999999999999</v>
      </c>
      <c r="AC43" s="382">
        <v>11.9</v>
      </c>
      <c r="AD43" s="382">
        <v>11.900000000000004</v>
      </c>
      <c r="AE43" s="382">
        <v>11.900000000000006</v>
      </c>
      <c r="AF43" s="382">
        <v>11.9</v>
      </c>
      <c r="AG43" s="382">
        <v>11.899999999999999</v>
      </c>
      <c r="AH43" s="382">
        <v>11.9</v>
      </c>
      <c r="AI43" s="382">
        <v>11.900000000000006</v>
      </c>
      <c r="AJ43" s="382">
        <v>11.899999999999999</v>
      </c>
      <c r="AK43" s="382">
        <v>11.899999999999999</v>
      </c>
      <c r="AL43" s="382">
        <v>11.899999999999997</v>
      </c>
      <c r="AM43" s="382">
        <v>11.899999999999999</v>
      </c>
      <c r="AN43" s="382">
        <v>11.900000000000004</v>
      </c>
      <c r="AO43" s="382">
        <v>11.900000000000004</v>
      </c>
      <c r="AP43" s="382">
        <v>11.900000000000004</v>
      </c>
      <c r="AQ43" s="382">
        <v>11.9</v>
      </c>
      <c r="AR43" s="382">
        <v>11.900000000000002</v>
      </c>
      <c r="AS43" s="382">
        <v>11.899999999999999</v>
      </c>
      <c r="AT43" s="382">
        <v>11.899999999999999</v>
      </c>
      <c r="AU43" s="382">
        <v>11.899999999999995</v>
      </c>
    </row>
    <row r="44" spans="2:47" ht="15" x14ac:dyDescent="0.25">
      <c r="B44" s="293" t="s">
        <v>249</v>
      </c>
      <c r="C44" s="293"/>
      <c r="D44" s="293"/>
      <c r="E44" s="293"/>
      <c r="F44" s="293"/>
      <c r="G44" s="293"/>
      <c r="H44" s="292" t="s">
        <v>246</v>
      </c>
      <c r="I44" s="289" t="s">
        <v>697</v>
      </c>
      <c r="J44" s="377"/>
      <c r="K44" s="377"/>
      <c r="L44" s="377"/>
      <c r="M44" s="377"/>
      <c r="N44" s="377"/>
      <c r="O44" s="377">
        <v>11.9</v>
      </c>
      <c r="P44" s="377">
        <v>11.899999999999999</v>
      </c>
      <c r="Q44" s="377">
        <v>11.9</v>
      </c>
      <c r="R44" s="377">
        <v>11.9</v>
      </c>
      <c r="S44" s="377">
        <v>11.900000000000004</v>
      </c>
      <c r="T44" s="377">
        <v>11.899999999999999</v>
      </c>
      <c r="U44" s="377">
        <v>11.900000000000002</v>
      </c>
      <c r="V44" s="377">
        <v>11.899999999999999</v>
      </c>
      <c r="W44" s="377">
        <v>11.899999999999999</v>
      </c>
      <c r="X44" s="377">
        <v>11.899999999999999</v>
      </c>
      <c r="Y44" s="377">
        <v>11.899999999999999</v>
      </c>
      <c r="Z44" s="377">
        <v>11.9</v>
      </c>
      <c r="AA44" s="377">
        <v>11.899999999999999</v>
      </c>
      <c r="AB44" s="377">
        <v>11.899999999999999</v>
      </c>
      <c r="AC44" s="377">
        <v>11.9</v>
      </c>
      <c r="AD44" s="377">
        <v>11.9</v>
      </c>
      <c r="AE44" s="377">
        <v>11.899999999999999</v>
      </c>
      <c r="AF44" s="377">
        <v>11.899999999999999</v>
      </c>
      <c r="AG44" s="377">
        <v>11.900000000000002</v>
      </c>
      <c r="AH44" s="377">
        <v>11.899999999999999</v>
      </c>
      <c r="AI44" s="377">
        <v>11.899999999999999</v>
      </c>
      <c r="AJ44" s="377">
        <v>11.9</v>
      </c>
      <c r="AK44" s="377">
        <v>11.899999999999999</v>
      </c>
      <c r="AL44" s="377">
        <v>11.899999999999997</v>
      </c>
      <c r="AM44" s="377">
        <v>11.899999999999999</v>
      </c>
      <c r="AN44" s="377">
        <v>11.9</v>
      </c>
      <c r="AO44" s="377">
        <v>11.899999999999999</v>
      </c>
      <c r="AP44" s="377">
        <v>11.899999999999999</v>
      </c>
      <c r="AQ44" s="377">
        <v>11.9</v>
      </c>
      <c r="AR44" s="377">
        <v>11.899999999999997</v>
      </c>
      <c r="AS44" s="377">
        <v>11.900000000000002</v>
      </c>
      <c r="AT44" s="377">
        <v>11.900000000000002</v>
      </c>
      <c r="AU44" s="377">
        <v>11.900000000000002</v>
      </c>
    </row>
    <row r="45" spans="2:47" ht="15" x14ac:dyDescent="0.25">
      <c r="B45" s="293" t="s">
        <v>250</v>
      </c>
      <c r="C45" s="293"/>
      <c r="D45" s="293"/>
      <c r="E45" s="283"/>
      <c r="F45" s="283"/>
      <c r="G45" s="283"/>
      <c r="H45" s="284" t="s">
        <v>247</v>
      </c>
      <c r="I45" s="289" t="s">
        <v>698</v>
      </c>
      <c r="J45" s="377"/>
      <c r="K45" s="377"/>
      <c r="L45" s="377"/>
      <c r="M45" s="377"/>
      <c r="N45" s="377"/>
      <c r="O45" s="377">
        <v>11.899999999999999</v>
      </c>
      <c r="P45" s="377">
        <v>11.899999999999999</v>
      </c>
      <c r="Q45" s="377">
        <v>11.9</v>
      </c>
      <c r="R45" s="377">
        <v>11.899999999999997</v>
      </c>
      <c r="S45" s="377">
        <v>11.899999999999999</v>
      </c>
      <c r="T45" s="377">
        <v>11.9</v>
      </c>
      <c r="U45" s="377">
        <v>11.899999999999999</v>
      </c>
      <c r="V45" s="377">
        <v>11.900000000000002</v>
      </c>
      <c r="W45" s="377">
        <v>11.9</v>
      </c>
      <c r="X45" s="377">
        <v>11.900000000000004</v>
      </c>
      <c r="Y45" s="377">
        <v>11.900000000000002</v>
      </c>
      <c r="Z45" s="377">
        <v>11.899999999999999</v>
      </c>
      <c r="AA45" s="377">
        <v>11.9</v>
      </c>
      <c r="AB45" s="377">
        <v>11.899999999999999</v>
      </c>
      <c r="AC45" s="377">
        <v>11.899999999999999</v>
      </c>
      <c r="AD45" s="377">
        <v>11.899999999999997</v>
      </c>
      <c r="AE45" s="377">
        <v>11.899999999999997</v>
      </c>
      <c r="AF45" s="377">
        <v>11.9</v>
      </c>
      <c r="AG45" s="377">
        <v>11.899999999999999</v>
      </c>
      <c r="AH45" s="377">
        <v>11.899999999999997</v>
      </c>
      <c r="AI45" s="377">
        <v>11.900000000000004</v>
      </c>
      <c r="AJ45" s="377">
        <v>11.9</v>
      </c>
      <c r="AK45" s="377">
        <v>11.899999999999999</v>
      </c>
      <c r="AL45" s="377">
        <v>11.9</v>
      </c>
      <c r="AM45" s="377">
        <v>11.900000000000002</v>
      </c>
      <c r="AN45" s="377">
        <v>11.899999999999999</v>
      </c>
      <c r="AO45" s="377">
        <v>11.899999999999999</v>
      </c>
      <c r="AP45" s="377">
        <v>11.900000000000004</v>
      </c>
      <c r="AQ45" s="377">
        <v>11.900000000000004</v>
      </c>
      <c r="AR45" s="377">
        <v>11.899999999999995</v>
      </c>
      <c r="AS45" s="377">
        <v>11.899999999999995</v>
      </c>
      <c r="AT45" s="377">
        <v>11.899999999999995</v>
      </c>
      <c r="AU45" s="377">
        <v>11.9</v>
      </c>
    </row>
    <row r="46" spans="2:47" ht="15" x14ac:dyDescent="0.25">
      <c r="B46" s="319" t="s">
        <v>699</v>
      </c>
      <c r="C46" s="293"/>
      <c r="D46" s="293"/>
      <c r="E46" s="283"/>
      <c r="F46" s="283"/>
      <c r="G46" s="283"/>
      <c r="H46" s="284" t="s">
        <v>700</v>
      </c>
      <c r="I46" s="289" t="s">
        <v>701</v>
      </c>
      <c r="J46" s="383"/>
      <c r="K46" s="383"/>
      <c r="L46" s="383"/>
      <c r="M46" s="383"/>
      <c r="N46" s="383"/>
      <c r="O46" s="383">
        <v>11.899999999999999</v>
      </c>
      <c r="P46" s="383">
        <v>11.900000000000006</v>
      </c>
      <c r="Q46" s="383">
        <v>11.9</v>
      </c>
      <c r="R46" s="383">
        <v>11.899999999999999</v>
      </c>
      <c r="S46" s="383">
        <v>11.900000000000002</v>
      </c>
      <c r="T46" s="383">
        <v>11.900000000000004</v>
      </c>
      <c r="U46" s="383">
        <v>11.900000000000004</v>
      </c>
      <c r="V46" s="383">
        <v>11.899999999999999</v>
      </c>
      <c r="W46" s="383">
        <v>11.899999999999993</v>
      </c>
      <c r="X46" s="383">
        <v>11.899999999999999</v>
      </c>
      <c r="Y46" s="383">
        <v>11.9</v>
      </c>
      <c r="Z46" s="383">
        <v>11.900000000000002</v>
      </c>
      <c r="AA46" s="383">
        <v>11.900000000000002</v>
      </c>
      <c r="AB46" s="383">
        <v>11.899999999999995</v>
      </c>
      <c r="AC46" s="383">
        <v>11.900000000000002</v>
      </c>
      <c r="AD46" s="383">
        <v>11.900000000000002</v>
      </c>
      <c r="AE46" s="383">
        <v>11.9</v>
      </c>
      <c r="AF46" s="383">
        <v>11.9</v>
      </c>
      <c r="AG46" s="383">
        <v>11.899999999999997</v>
      </c>
      <c r="AH46" s="383">
        <v>11.899999999999997</v>
      </c>
      <c r="AI46" s="383">
        <v>11.899999999999995</v>
      </c>
      <c r="AJ46" s="383">
        <v>11.9</v>
      </c>
      <c r="AK46" s="383">
        <v>11.900000000000002</v>
      </c>
      <c r="AL46" s="383">
        <v>11.9</v>
      </c>
      <c r="AM46" s="383">
        <v>11.899999999999995</v>
      </c>
      <c r="AN46" s="383">
        <v>11.899999999999997</v>
      </c>
      <c r="AO46" s="383">
        <v>11.899999999999997</v>
      </c>
      <c r="AP46" s="383">
        <v>11.900000000000004</v>
      </c>
      <c r="AQ46" s="383">
        <v>11.900000000000004</v>
      </c>
      <c r="AR46" s="383">
        <v>11.899999999999997</v>
      </c>
      <c r="AS46" s="383">
        <v>11.900000000000002</v>
      </c>
      <c r="AT46" s="383">
        <v>11.900000000000002</v>
      </c>
      <c r="AU46" s="383">
        <v>11.899999999999995</v>
      </c>
    </row>
    <row r="47" spans="2:47" ht="15" x14ac:dyDescent="0.25">
      <c r="B47" s="288" t="s">
        <v>278</v>
      </c>
      <c r="C47" s="288"/>
      <c r="D47" s="288"/>
      <c r="E47" s="288" t="s">
        <v>366</v>
      </c>
      <c r="F47" s="288"/>
      <c r="G47" s="288"/>
      <c r="H47" s="287"/>
      <c r="I47" s="289" t="s">
        <v>702</v>
      </c>
      <c r="J47" s="380"/>
      <c r="K47" s="380"/>
      <c r="L47" s="380"/>
      <c r="M47" s="380"/>
      <c r="N47" s="380"/>
      <c r="O47" s="380"/>
      <c r="P47" s="380"/>
      <c r="Q47" s="380"/>
      <c r="R47" s="380"/>
      <c r="S47" s="380"/>
      <c r="T47" s="380"/>
      <c r="U47" s="380"/>
      <c r="V47" s="380"/>
      <c r="W47" s="380"/>
      <c r="X47" s="380"/>
      <c r="Y47" s="380"/>
      <c r="Z47" s="380"/>
      <c r="AA47" s="380"/>
      <c r="AB47" s="380"/>
      <c r="AC47" s="380"/>
      <c r="AD47" s="380"/>
      <c r="AE47" s="380"/>
      <c r="AF47" s="380"/>
      <c r="AG47" s="380"/>
      <c r="AH47" s="380"/>
      <c r="AI47" s="380"/>
      <c r="AJ47" s="380"/>
      <c r="AK47" s="380"/>
      <c r="AL47" s="380"/>
      <c r="AM47" s="380"/>
      <c r="AN47" s="380"/>
      <c r="AO47" s="380"/>
      <c r="AP47" s="380"/>
      <c r="AQ47" s="380"/>
      <c r="AR47" s="380"/>
      <c r="AS47" s="380"/>
      <c r="AT47" s="380"/>
      <c r="AU47" s="380"/>
    </row>
    <row r="48" spans="2:47" ht="15" x14ac:dyDescent="0.25">
      <c r="B48" s="301" t="s">
        <v>283</v>
      </c>
      <c r="C48" s="301"/>
      <c r="D48" s="301"/>
      <c r="E48" s="301"/>
      <c r="F48" s="301"/>
      <c r="G48" s="301" t="s">
        <v>58</v>
      </c>
      <c r="H48" s="296"/>
      <c r="I48" s="294" t="s">
        <v>703</v>
      </c>
      <c r="J48" s="384"/>
      <c r="K48" s="384"/>
      <c r="L48" s="384"/>
      <c r="M48" s="384"/>
      <c r="N48" s="384"/>
      <c r="O48" s="384"/>
      <c r="P48" s="384"/>
      <c r="Q48" s="384"/>
      <c r="R48" s="384"/>
      <c r="S48" s="384"/>
      <c r="T48" s="384"/>
      <c r="U48" s="384"/>
      <c r="V48" s="384"/>
      <c r="W48" s="384"/>
      <c r="X48" s="384"/>
      <c r="Y48" s="384"/>
      <c r="Z48" s="384"/>
      <c r="AA48" s="384"/>
      <c r="AB48" s="384"/>
      <c r="AC48" s="384"/>
      <c r="AD48" s="384"/>
      <c r="AE48" s="384"/>
      <c r="AF48" s="384"/>
      <c r="AG48" s="384"/>
      <c r="AH48" s="384"/>
      <c r="AI48" s="384"/>
      <c r="AJ48" s="384"/>
      <c r="AK48" s="384"/>
      <c r="AL48" s="384"/>
      <c r="AM48" s="384"/>
      <c r="AN48" s="384"/>
      <c r="AO48" s="384"/>
      <c r="AP48" s="384"/>
      <c r="AQ48" s="384"/>
      <c r="AR48" s="384"/>
      <c r="AS48" s="384"/>
      <c r="AT48" s="384"/>
      <c r="AU48" s="384"/>
    </row>
    <row r="49" spans="2:47" ht="15" x14ac:dyDescent="0.25">
      <c r="B49" s="283" t="s">
        <v>279</v>
      </c>
      <c r="C49" s="283"/>
      <c r="D49" s="283"/>
      <c r="E49" s="283"/>
      <c r="F49" s="283"/>
      <c r="G49" s="143"/>
      <c r="H49" s="283" t="s">
        <v>280</v>
      </c>
      <c r="I49" s="297" t="s">
        <v>704</v>
      </c>
      <c r="J49" s="377"/>
      <c r="K49" s="377"/>
      <c r="L49" s="377"/>
      <c r="M49" s="377"/>
      <c r="N49" s="377"/>
      <c r="O49" s="377">
        <v>1.5999999999999999</v>
      </c>
      <c r="P49" s="377">
        <v>1.5999999999999996</v>
      </c>
      <c r="Q49" s="377">
        <v>1.5999999999999999</v>
      </c>
      <c r="R49" s="377">
        <v>1.6</v>
      </c>
      <c r="S49" s="377">
        <v>1.6000000000000005</v>
      </c>
      <c r="T49" s="377">
        <v>1.5999999999999999</v>
      </c>
      <c r="U49" s="377">
        <v>1.5999999999999999</v>
      </c>
      <c r="V49" s="377">
        <v>1.6000000000000003</v>
      </c>
      <c r="W49" s="377">
        <v>1.5999999999999999</v>
      </c>
      <c r="X49" s="377">
        <v>1.5999999999999996</v>
      </c>
      <c r="Y49" s="377">
        <v>1.6</v>
      </c>
      <c r="Z49" s="377">
        <v>1.6</v>
      </c>
      <c r="AA49" s="377">
        <v>1.5999999999999999</v>
      </c>
      <c r="AB49" s="377">
        <v>1.6000000000000003</v>
      </c>
      <c r="AC49" s="377">
        <v>1.5999999999999996</v>
      </c>
      <c r="AD49" s="377">
        <v>1.5999999999999999</v>
      </c>
      <c r="AE49" s="377">
        <v>1.5999999999999999</v>
      </c>
      <c r="AF49" s="377">
        <v>1.6</v>
      </c>
      <c r="AG49" s="377">
        <v>1.5999999999999999</v>
      </c>
      <c r="AH49" s="377">
        <v>1.6</v>
      </c>
      <c r="AI49" s="377">
        <v>1.6</v>
      </c>
      <c r="AJ49" s="377">
        <v>1.6</v>
      </c>
      <c r="AK49" s="377">
        <v>1.6000000000000003</v>
      </c>
      <c r="AL49" s="377">
        <v>1.6</v>
      </c>
      <c r="AM49" s="377">
        <v>1.6000000000000005</v>
      </c>
      <c r="AN49" s="377">
        <v>1.6000000000000003</v>
      </c>
      <c r="AO49" s="377">
        <v>1.6</v>
      </c>
      <c r="AP49" s="377">
        <v>1.5999999999999999</v>
      </c>
      <c r="AQ49" s="377">
        <v>1.6000000000000003</v>
      </c>
      <c r="AR49" s="377">
        <v>1.6000000000000003</v>
      </c>
      <c r="AS49" s="377">
        <v>1.5999999999999999</v>
      </c>
      <c r="AT49" s="377">
        <v>1.5999999999999999</v>
      </c>
      <c r="AU49" s="377">
        <v>1.5999999999999994</v>
      </c>
    </row>
    <row r="50" spans="2:47" ht="15" x14ac:dyDescent="0.25">
      <c r="B50" s="283" t="s">
        <v>281</v>
      </c>
      <c r="C50" s="283"/>
      <c r="D50" s="283"/>
      <c r="E50" s="283"/>
      <c r="F50" s="283"/>
      <c r="G50" s="283"/>
      <c r="H50" s="284" t="s">
        <v>282</v>
      </c>
      <c r="I50" s="289" t="s">
        <v>705</v>
      </c>
      <c r="J50" s="377"/>
      <c r="K50" s="377"/>
      <c r="L50" s="377"/>
      <c r="M50" s="377"/>
      <c r="N50" s="377"/>
      <c r="O50" s="377">
        <v>1.5999999999999994</v>
      </c>
      <c r="P50" s="377">
        <v>1.5999999999999994</v>
      </c>
      <c r="Q50" s="377">
        <v>1.5999999999999981</v>
      </c>
      <c r="R50" s="377">
        <v>1.6000000000000005</v>
      </c>
      <c r="S50" s="377">
        <v>1.6</v>
      </c>
      <c r="T50" s="377">
        <v>1.600000000000001</v>
      </c>
      <c r="U50" s="377">
        <v>1.6000000000000003</v>
      </c>
      <c r="V50" s="377">
        <v>1.599999999999999</v>
      </c>
      <c r="W50" s="377">
        <v>1.600000000000001</v>
      </c>
      <c r="X50" s="377">
        <v>1.5999999999999996</v>
      </c>
      <c r="Y50" s="377">
        <v>1.5999999999999999</v>
      </c>
      <c r="Z50" s="377">
        <v>1.6000000000000005</v>
      </c>
      <c r="AA50" s="377">
        <v>1.6000000000000003</v>
      </c>
      <c r="AB50" s="377">
        <v>1.600000000000001</v>
      </c>
      <c r="AC50" s="377">
        <v>1.6000000000000003</v>
      </c>
      <c r="AD50" s="377">
        <v>1.6000000000000008</v>
      </c>
      <c r="AE50" s="377">
        <v>1.5999999999999996</v>
      </c>
      <c r="AF50" s="377">
        <v>1.6</v>
      </c>
      <c r="AG50" s="377">
        <v>1.6000000000000008</v>
      </c>
      <c r="AH50" s="377">
        <v>1.6000000000000003</v>
      </c>
      <c r="AI50" s="377">
        <v>1.5999999999999999</v>
      </c>
      <c r="AJ50" s="377">
        <v>1.6</v>
      </c>
      <c r="AK50" s="377">
        <v>1.6</v>
      </c>
      <c r="AL50" s="377">
        <v>1.6000000000000008</v>
      </c>
      <c r="AM50" s="377">
        <v>1.5999999999999999</v>
      </c>
      <c r="AN50" s="377">
        <v>1.6000000000000012</v>
      </c>
      <c r="AO50" s="377">
        <v>1.600000000000001</v>
      </c>
      <c r="AP50" s="377">
        <v>1.6</v>
      </c>
      <c r="AQ50" s="377">
        <v>1.5999999999999996</v>
      </c>
      <c r="AR50" s="377">
        <v>1.6000000000000003</v>
      </c>
      <c r="AS50" s="377">
        <v>1.6000000000000005</v>
      </c>
      <c r="AT50" s="377">
        <v>1.6000000000000005</v>
      </c>
      <c r="AU50" s="377">
        <v>1.5999999999999996</v>
      </c>
    </row>
    <row r="51" spans="2:47" ht="15" x14ac:dyDescent="0.25">
      <c r="B51" s="283" t="s">
        <v>706</v>
      </c>
      <c r="C51" s="283"/>
      <c r="D51" s="283"/>
      <c r="E51" s="283"/>
      <c r="F51" s="283"/>
      <c r="G51" s="283" t="s">
        <v>707</v>
      </c>
      <c r="H51" s="284"/>
      <c r="I51" s="294" t="s">
        <v>708</v>
      </c>
      <c r="J51" s="374"/>
      <c r="K51" s="374"/>
      <c r="L51" s="374"/>
      <c r="M51" s="374"/>
      <c r="N51" s="374"/>
      <c r="O51" s="374"/>
      <c r="P51" s="374"/>
      <c r="Q51" s="374"/>
      <c r="R51" s="374"/>
      <c r="S51" s="374"/>
      <c r="T51" s="374"/>
      <c r="U51" s="374"/>
      <c r="V51" s="374"/>
      <c r="W51" s="374"/>
      <c r="X51" s="374"/>
      <c r="Y51" s="374"/>
      <c r="Z51" s="374"/>
      <c r="AA51" s="374"/>
      <c r="AB51" s="374"/>
      <c r="AC51" s="374"/>
      <c r="AD51" s="374"/>
      <c r="AE51" s="374"/>
      <c r="AF51" s="374"/>
      <c r="AG51" s="374"/>
      <c r="AH51" s="374"/>
      <c r="AI51" s="374"/>
      <c r="AJ51" s="374"/>
      <c r="AK51" s="374"/>
      <c r="AL51" s="374"/>
      <c r="AM51" s="374"/>
      <c r="AN51" s="374"/>
      <c r="AO51" s="374"/>
      <c r="AP51" s="374"/>
      <c r="AQ51" s="374"/>
      <c r="AR51" s="374"/>
      <c r="AS51" s="374"/>
      <c r="AT51" s="374"/>
      <c r="AU51" s="374"/>
    </row>
    <row r="52" spans="2:47" ht="15" x14ac:dyDescent="0.25">
      <c r="B52" s="283" t="s">
        <v>251</v>
      </c>
      <c r="C52" s="283"/>
      <c r="D52" s="283"/>
      <c r="E52" s="283"/>
      <c r="F52" s="283"/>
      <c r="G52" s="283" t="s">
        <v>63</v>
      </c>
      <c r="H52" s="283"/>
      <c r="I52" s="297" t="s">
        <v>709</v>
      </c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</row>
    <row r="53" spans="2:47" ht="15" x14ac:dyDescent="0.25">
      <c r="B53" s="283" t="s">
        <v>252</v>
      </c>
      <c r="C53" s="283"/>
      <c r="D53" s="283"/>
      <c r="E53" s="283"/>
      <c r="F53" s="283"/>
      <c r="G53" s="143"/>
      <c r="H53" s="307" t="s">
        <v>376</v>
      </c>
      <c r="I53" s="289" t="s">
        <v>710</v>
      </c>
      <c r="J53" s="377"/>
      <c r="K53" s="377"/>
      <c r="L53" s="377"/>
      <c r="M53" s="377"/>
      <c r="N53" s="377"/>
      <c r="O53" s="377">
        <v>1.6000000000000003</v>
      </c>
      <c r="P53" s="377">
        <v>1.6</v>
      </c>
      <c r="Q53" s="377">
        <v>1.5999999999999999</v>
      </c>
      <c r="R53" s="377">
        <v>1.6000000000000005</v>
      </c>
      <c r="S53" s="377">
        <v>1.6000000000000005</v>
      </c>
      <c r="T53" s="377">
        <v>1.6000000000000003</v>
      </c>
      <c r="U53" s="377">
        <v>1.5999999999999999</v>
      </c>
      <c r="V53" s="377">
        <v>1.6000000000000005</v>
      </c>
      <c r="W53" s="377">
        <v>1.5999999999999999</v>
      </c>
      <c r="X53" s="377">
        <v>1.6</v>
      </c>
      <c r="Y53" s="377">
        <v>1.6000000000000003</v>
      </c>
      <c r="Z53" s="377">
        <v>1.6</v>
      </c>
      <c r="AA53" s="377">
        <v>1.5999999999999999</v>
      </c>
      <c r="AB53" s="377">
        <v>1.6000000000000003</v>
      </c>
      <c r="AC53" s="377">
        <v>1.6000000000000003</v>
      </c>
      <c r="AD53" s="377">
        <v>1.6</v>
      </c>
      <c r="AE53" s="377">
        <v>1.6</v>
      </c>
      <c r="AF53" s="377">
        <v>1.5999999999999999</v>
      </c>
      <c r="AG53" s="377">
        <v>1.6000000000000003</v>
      </c>
      <c r="AH53" s="377">
        <v>1.6</v>
      </c>
      <c r="AI53" s="377">
        <v>1.6000000000000003</v>
      </c>
      <c r="AJ53" s="377">
        <v>1.6</v>
      </c>
      <c r="AK53" s="377">
        <v>1.6</v>
      </c>
      <c r="AL53" s="377">
        <v>1.6</v>
      </c>
      <c r="AM53" s="377">
        <v>1.5999999999999996</v>
      </c>
      <c r="AN53" s="377">
        <v>1.6000000000000003</v>
      </c>
      <c r="AO53" s="377">
        <v>1.6</v>
      </c>
      <c r="AP53" s="377">
        <v>1.6000000000000005</v>
      </c>
      <c r="AQ53" s="377">
        <v>1.5999999999999999</v>
      </c>
      <c r="AR53" s="377">
        <v>1.6</v>
      </c>
      <c r="AS53" s="377">
        <v>1.5999999999999996</v>
      </c>
      <c r="AT53" s="377">
        <v>1.5999999999999996</v>
      </c>
      <c r="AU53" s="377">
        <v>1.6000000000000005</v>
      </c>
    </row>
    <row r="54" spans="2:47" ht="15" x14ac:dyDescent="0.25">
      <c r="B54" s="293"/>
      <c r="C54" s="293"/>
      <c r="D54" s="293"/>
      <c r="E54" s="283"/>
      <c r="F54" s="283"/>
      <c r="G54" s="283"/>
      <c r="H54" s="284"/>
      <c r="I54" s="289"/>
      <c r="J54" s="374"/>
      <c r="K54" s="374"/>
      <c r="L54" s="374"/>
      <c r="M54" s="374"/>
      <c r="N54" s="374"/>
      <c r="O54" s="374"/>
      <c r="P54" s="374"/>
      <c r="Q54" s="374"/>
      <c r="R54" s="374"/>
      <c r="S54" s="374"/>
      <c r="T54" s="374"/>
      <c r="U54" s="374"/>
      <c r="V54" s="374"/>
      <c r="W54" s="374"/>
      <c r="X54" s="374"/>
      <c r="Y54" s="374"/>
      <c r="Z54" s="374"/>
      <c r="AA54" s="374"/>
      <c r="AB54" s="374"/>
      <c r="AC54" s="374"/>
      <c r="AD54" s="374"/>
      <c r="AE54" s="374"/>
      <c r="AF54" s="374"/>
      <c r="AG54" s="374"/>
      <c r="AH54" s="374"/>
      <c r="AI54" s="374"/>
      <c r="AJ54" s="374"/>
      <c r="AK54" s="374"/>
      <c r="AL54" s="374"/>
      <c r="AM54" s="374"/>
      <c r="AN54" s="374"/>
      <c r="AO54" s="374"/>
      <c r="AP54" s="374"/>
      <c r="AQ54" s="374"/>
      <c r="AR54" s="374"/>
      <c r="AS54" s="374"/>
      <c r="AT54" s="374"/>
      <c r="AU54" s="374"/>
    </row>
    <row r="55" spans="2:47" ht="15" x14ac:dyDescent="0.25">
      <c r="B55" s="287" t="s">
        <v>285</v>
      </c>
      <c r="C55" s="287"/>
      <c r="D55" s="287"/>
      <c r="E55" s="287" t="s">
        <v>286</v>
      </c>
      <c r="F55" s="287"/>
      <c r="G55" s="288"/>
      <c r="H55" s="287"/>
      <c r="I55" s="289" t="s">
        <v>711</v>
      </c>
      <c r="J55" s="380"/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80"/>
      <c r="AH55" s="380"/>
      <c r="AI55" s="380"/>
      <c r="AJ55" s="380"/>
      <c r="AK55" s="380"/>
      <c r="AL55" s="380"/>
      <c r="AM55" s="380"/>
      <c r="AN55" s="380"/>
      <c r="AO55" s="380"/>
      <c r="AP55" s="380"/>
      <c r="AQ55" s="380"/>
      <c r="AR55" s="380"/>
      <c r="AS55" s="380"/>
      <c r="AT55" s="380"/>
      <c r="AU55" s="380"/>
    </row>
    <row r="56" spans="2:47" ht="15" x14ac:dyDescent="0.25">
      <c r="B56" s="312" t="s">
        <v>220</v>
      </c>
      <c r="C56" s="312"/>
      <c r="D56" s="312"/>
      <c r="E56" s="298"/>
      <c r="F56" s="312" t="s">
        <v>377</v>
      </c>
      <c r="G56" s="312"/>
      <c r="H56" s="291"/>
      <c r="I56" s="294" t="s">
        <v>712</v>
      </c>
      <c r="J56" s="385"/>
      <c r="K56" s="385"/>
      <c r="L56" s="385"/>
      <c r="M56" s="385"/>
      <c r="N56" s="385"/>
      <c r="O56" s="385"/>
      <c r="P56" s="385"/>
      <c r="Q56" s="385"/>
      <c r="R56" s="385"/>
      <c r="S56" s="385"/>
      <c r="T56" s="385"/>
      <c r="U56" s="385"/>
      <c r="V56" s="385"/>
      <c r="W56" s="385"/>
      <c r="X56" s="385"/>
      <c r="Y56" s="385"/>
      <c r="Z56" s="385"/>
      <c r="AA56" s="385"/>
      <c r="AB56" s="385"/>
      <c r="AC56" s="385"/>
      <c r="AD56" s="385"/>
      <c r="AE56" s="385"/>
      <c r="AF56" s="385"/>
      <c r="AG56" s="385"/>
      <c r="AH56" s="385"/>
      <c r="AI56" s="385"/>
      <c r="AJ56" s="385"/>
      <c r="AK56" s="385"/>
      <c r="AL56" s="385"/>
      <c r="AM56" s="385"/>
      <c r="AN56" s="385"/>
      <c r="AO56" s="385"/>
      <c r="AP56" s="385"/>
      <c r="AQ56" s="385"/>
      <c r="AR56" s="385"/>
      <c r="AS56" s="385"/>
      <c r="AT56" s="385"/>
      <c r="AU56" s="385"/>
    </row>
    <row r="57" spans="2:47" ht="15" x14ac:dyDescent="0.25">
      <c r="B57" s="301" t="s">
        <v>223</v>
      </c>
      <c r="C57" s="301"/>
      <c r="D57" s="301"/>
      <c r="E57" s="301"/>
      <c r="F57" s="301"/>
      <c r="G57" s="301" t="s">
        <v>381</v>
      </c>
      <c r="H57" s="301"/>
      <c r="I57" s="308" t="s">
        <v>713</v>
      </c>
      <c r="J57" s="374"/>
      <c r="K57" s="374"/>
      <c r="L57" s="374"/>
      <c r="M57" s="374"/>
      <c r="N57" s="374"/>
      <c r="O57" s="374"/>
      <c r="P57" s="374"/>
      <c r="Q57" s="374"/>
      <c r="R57" s="374"/>
      <c r="S57" s="374"/>
      <c r="T57" s="374"/>
      <c r="U57" s="374"/>
      <c r="V57" s="374"/>
      <c r="W57" s="374"/>
      <c r="X57" s="374"/>
      <c r="Y57" s="374"/>
      <c r="Z57" s="374"/>
      <c r="AA57" s="374"/>
      <c r="AB57" s="374"/>
      <c r="AC57" s="374"/>
      <c r="AD57" s="374"/>
      <c r="AE57" s="374"/>
      <c r="AF57" s="374"/>
      <c r="AG57" s="374"/>
      <c r="AH57" s="374"/>
      <c r="AI57" s="374"/>
      <c r="AJ57" s="374"/>
      <c r="AK57" s="374"/>
      <c r="AL57" s="374"/>
      <c r="AM57" s="374"/>
      <c r="AN57" s="374"/>
      <c r="AO57" s="374"/>
      <c r="AP57" s="374"/>
      <c r="AQ57" s="374"/>
      <c r="AR57" s="374"/>
      <c r="AS57" s="374"/>
      <c r="AT57" s="374"/>
      <c r="AU57" s="374"/>
    </row>
    <row r="58" spans="2:47" ht="15" x14ac:dyDescent="0.25">
      <c r="B58" s="283" t="s">
        <v>224</v>
      </c>
      <c r="C58" s="283"/>
      <c r="D58" s="283"/>
      <c r="E58" s="283"/>
      <c r="F58" s="283"/>
      <c r="G58" s="143"/>
      <c r="H58" s="283" t="s">
        <v>57</v>
      </c>
      <c r="I58" s="297" t="s">
        <v>714</v>
      </c>
      <c r="J58" s="379"/>
      <c r="K58" s="379"/>
      <c r="L58" s="379"/>
      <c r="M58" s="379"/>
      <c r="N58" s="379"/>
      <c r="O58" s="379">
        <v>14.000000000000002</v>
      </c>
      <c r="P58" s="379">
        <v>13.999999999999996</v>
      </c>
      <c r="Q58" s="379">
        <v>13.999999999999996</v>
      </c>
      <c r="R58" s="379">
        <v>14</v>
      </c>
      <c r="S58" s="379">
        <v>14.000000000000004</v>
      </c>
      <c r="T58" s="379">
        <v>13.999999999999996</v>
      </c>
      <c r="U58" s="379">
        <v>13.999999999999998</v>
      </c>
      <c r="V58" s="379">
        <v>13.999999999999996</v>
      </c>
      <c r="W58" s="379">
        <v>14</v>
      </c>
      <c r="X58" s="379">
        <v>14</v>
      </c>
      <c r="Y58" s="379">
        <v>13.999999999999996</v>
      </c>
      <c r="Z58" s="379">
        <v>13.999999999999998</v>
      </c>
      <c r="AA58" s="379">
        <v>13.999999999999995</v>
      </c>
      <c r="AB58" s="379">
        <v>13.999999999999996</v>
      </c>
      <c r="AC58" s="379">
        <v>13.999999999999998</v>
      </c>
      <c r="AD58" s="379">
        <v>13.999999999999998</v>
      </c>
      <c r="AE58" s="379">
        <v>13.999999999999998</v>
      </c>
      <c r="AF58" s="379">
        <v>14.000000000000005</v>
      </c>
      <c r="AG58" s="379">
        <v>14.000000000000002</v>
      </c>
      <c r="AH58" s="379">
        <v>14.000000000000004</v>
      </c>
      <c r="AI58" s="379">
        <v>14.000000000000004</v>
      </c>
      <c r="AJ58" s="379">
        <v>14</v>
      </c>
      <c r="AK58" s="379">
        <v>13.999999999999996</v>
      </c>
      <c r="AL58" s="379">
        <v>14</v>
      </c>
      <c r="AM58" s="379">
        <v>14.000000000000002</v>
      </c>
      <c r="AN58" s="379">
        <v>14.000000000000005</v>
      </c>
      <c r="AO58" s="379">
        <v>13.999999999999995</v>
      </c>
      <c r="AP58" s="379">
        <v>13.999999999999998</v>
      </c>
      <c r="AQ58" s="379">
        <v>13.999999999999996</v>
      </c>
      <c r="AR58" s="379">
        <v>13.999999999999995</v>
      </c>
      <c r="AS58" s="379">
        <v>13.999999999999998</v>
      </c>
      <c r="AT58" s="379">
        <v>13.999999999999998</v>
      </c>
      <c r="AU58" s="379">
        <v>14.000000000000007</v>
      </c>
    </row>
    <row r="59" spans="2:47" ht="15" x14ac:dyDescent="0.25">
      <c r="B59" s="301" t="s">
        <v>225</v>
      </c>
      <c r="C59" s="301"/>
      <c r="D59" s="301"/>
      <c r="E59" s="301"/>
      <c r="F59" s="301"/>
      <c r="G59" s="301"/>
      <c r="H59" s="300" t="s">
        <v>90</v>
      </c>
      <c r="I59" s="294" t="s">
        <v>715</v>
      </c>
      <c r="J59" s="374"/>
      <c r="K59" s="374"/>
      <c r="L59" s="374"/>
      <c r="M59" s="374"/>
      <c r="N59" s="374"/>
      <c r="O59" s="374"/>
      <c r="P59" s="374"/>
      <c r="Q59" s="374"/>
      <c r="R59" s="374"/>
      <c r="S59" s="374"/>
      <c r="T59" s="374"/>
      <c r="U59" s="374"/>
      <c r="V59" s="374"/>
      <c r="W59" s="374"/>
      <c r="X59" s="374"/>
      <c r="Y59" s="374"/>
      <c r="Z59" s="374"/>
      <c r="AA59" s="374"/>
      <c r="AB59" s="374"/>
      <c r="AC59" s="374"/>
      <c r="AD59" s="374"/>
      <c r="AE59" s="374"/>
      <c r="AF59" s="374"/>
      <c r="AG59" s="374"/>
      <c r="AH59" s="374"/>
      <c r="AI59" s="374"/>
      <c r="AJ59" s="374"/>
      <c r="AK59" s="374"/>
      <c r="AL59" s="374"/>
      <c r="AM59" s="374"/>
      <c r="AN59" s="374"/>
      <c r="AO59" s="374"/>
      <c r="AP59" s="374"/>
      <c r="AQ59" s="374"/>
      <c r="AR59" s="374"/>
      <c r="AS59" s="374"/>
      <c r="AT59" s="374"/>
      <c r="AU59" s="374"/>
    </row>
    <row r="60" spans="2:47" ht="15" x14ac:dyDescent="0.25">
      <c r="B60" s="301" t="s">
        <v>226</v>
      </c>
      <c r="C60" s="301"/>
      <c r="D60" s="301"/>
      <c r="E60" s="301"/>
      <c r="F60" s="301"/>
      <c r="G60" s="301"/>
      <c r="H60" s="300" t="s">
        <v>227</v>
      </c>
      <c r="I60" s="294" t="s">
        <v>716</v>
      </c>
      <c r="J60" s="374"/>
      <c r="K60" s="374"/>
      <c r="L60" s="374"/>
      <c r="M60" s="374"/>
      <c r="N60" s="374"/>
      <c r="O60" s="374"/>
      <c r="P60" s="374"/>
      <c r="Q60" s="374"/>
      <c r="R60" s="374"/>
      <c r="S60" s="374"/>
      <c r="T60" s="374"/>
      <c r="U60" s="374"/>
      <c r="V60" s="374"/>
      <c r="W60" s="374"/>
      <c r="X60" s="374"/>
      <c r="Y60" s="374"/>
      <c r="Z60" s="374"/>
      <c r="AA60" s="374"/>
      <c r="AB60" s="374"/>
      <c r="AC60" s="374"/>
      <c r="AD60" s="374"/>
      <c r="AE60" s="374"/>
      <c r="AF60" s="374"/>
      <c r="AG60" s="374"/>
      <c r="AH60" s="374"/>
      <c r="AI60" s="374"/>
      <c r="AJ60" s="374"/>
      <c r="AK60" s="374"/>
      <c r="AL60" s="374"/>
      <c r="AM60" s="374"/>
      <c r="AN60" s="374"/>
      <c r="AO60" s="374"/>
      <c r="AP60" s="374"/>
      <c r="AQ60" s="374"/>
      <c r="AR60" s="374"/>
      <c r="AS60" s="374"/>
      <c r="AT60" s="374"/>
      <c r="AU60" s="374"/>
    </row>
    <row r="61" spans="2:47" ht="15" x14ac:dyDescent="0.25">
      <c r="B61" s="301" t="s">
        <v>229</v>
      </c>
      <c r="C61" s="301"/>
      <c r="D61" s="301"/>
      <c r="E61" s="301"/>
      <c r="F61" s="301"/>
      <c r="G61" s="301"/>
      <c r="H61" s="296" t="s">
        <v>228</v>
      </c>
      <c r="I61" s="294" t="s">
        <v>717</v>
      </c>
      <c r="J61" s="374"/>
      <c r="K61" s="374"/>
      <c r="L61" s="374"/>
      <c r="M61" s="374"/>
      <c r="N61" s="374"/>
      <c r="O61" s="374"/>
      <c r="P61" s="374"/>
      <c r="Q61" s="374"/>
      <c r="R61" s="374"/>
      <c r="S61" s="374"/>
      <c r="T61" s="374"/>
      <c r="U61" s="374"/>
      <c r="V61" s="374"/>
      <c r="W61" s="374"/>
      <c r="X61" s="374"/>
      <c r="Y61" s="374"/>
      <c r="Z61" s="374"/>
      <c r="AA61" s="374"/>
      <c r="AB61" s="374"/>
      <c r="AC61" s="374"/>
      <c r="AD61" s="374"/>
      <c r="AE61" s="374"/>
      <c r="AF61" s="374"/>
      <c r="AG61" s="374"/>
      <c r="AH61" s="374"/>
      <c r="AI61" s="374"/>
      <c r="AJ61" s="374"/>
      <c r="AK61" s="374"/>
      <c r="AL61" s="374"/>
      <c r="AM61" s="374"/>
      <c r="AN61" s="374"/>
      <c r="AO61" s="374"/>
      <c r="AP61" s="374"/>
      <c r="AQ61" s="374"/>
      <c r="AR61" s="374"/>
      <c r="AS61" s="374"/>
      <c r="AT61" s="374"/>
      <c r="AU61" s="374"/>
    </row>
    <row r="62" spans="2:47" ht="15" x14ac:dyDescent="0.25">
      <c r="B62" s="283" t="s">
        <v>222</v>
      </c>
      <c r="C62" s="283"/>
      <c r="D62" s="283"/>
      <c r="E62" s="283"/>
      <c r="F62" s="283"/>
      <c r="G62" s="283" t="s">
        <v>287</v>
      </c>
      <c r="H62" s="283"/>
      <c r="I62" s="297" t="s">
        <v>718</v>
      </c>
      <c r="J62" s="377"/>
      <c r="K62" s="377"/>
      <c r="L62" s="377"/>
      <c r="M62" s="377"/>
      <c r="N62" s="377"/>
      <c r="O62" s="377">
        <v>12.600000000000003</v>
      </c>
      <c r="P62" s="377">
        <v>12.599999999999996</v>
      </c>
      <c r="Q62" s="377">
        <v>12.599999999999998</v>
      </c>
      <c r="R62" s="377">
        <v>12.6</v>
      </c>
      <c r="S62" s="377">
        <v>12.6</v>
      </c>
      <c r="T62" s="377">
        <v>12.600000000000001</v>
      </c>
      <c r="U62" s="377">
        <v>12.600000000000003</v>
      </c>
      <c r="V62" s="377">
        <v>12.6</v>
      </c>
      <c r="W62" s="377">
        <v>12.599999999999998</v>
      </c>
      <c r="X62" s="377">
        <v>12.600000000000001</v>
      </c>
      <c r="Y62" s="377">
        <v>12.600000000000001</v>
      </c>
      <c r="Z62" s="377">
        <v>12.599999999999998</v>
      </c>
      <c r="AA62" s="377">
        <v>12.600000000000003</v>
      </c>
      <c r="AB62" s="377">
        <v>12.6</v>
      </c>
      <c r="AC62" s="377">
        <v>12.600000000000001</v>
      </c>
      <c r="AD62" s="377">
        <v>12.6</v>
      </c>
      <c r="AE62" s="377">
        <v>12.599999999999998</v>
      </c>
      <c r="AF62" s="377">
        <v>12.600000000000001</v>
      </c>
      <c r="AG62" s="377">
        <v>12.6</v>
      </c>
      <c r="AH62" s="377">
        <v>12.599999999999998</v>
      </c>
      <c r="AI62" s="377">
        <v>12.599999999999998</v>
      </c>
      <c r="AJ62" s="377">
        <v>12.600000000000001</v>
      </c>
      <c r="AK62" s="377">
        <v>12.600000000000003</v>
      </c>
      <c r="AL62" s="377">
        <v>12.599999999999998</v>
      </c>
      <c r="AM62" s="377">
        <v>12.599999999999998</v>
      </c>
      <c r="AN62" s="377">
        <v>12.600000000000001</v>
      </c>
      <c r="AO62" s="377">
        <v>12.600000000000001</v>
      </c>
      <c r="AP62" s="377">
        <v>12.600000000000001</v>
      </c>
      <c r="AQ62" s="377">
        <v>12.599999999999996</v>
      </c>
      <c r="AR62" s="377">
        <v>12.6</v>
      </c>
      <c r="AS62" s="377">
        <v>12.6</v>
      </c>
      <c r="AT62" s="377">
        <v>12.6</v>
      </c>
      <c r="AU62" s="377">
        <v>12.600000000000003</v>
      </c>
    </row>
    <row r="63" spans="2:47" ht="15" x14ac:dyDescent="0.25">
      <c r="B63" s="283" t="s">
        <v>230</v>
      </c>
      <c r="C63" s="283"/>
      <c r="D63" s="283"/>
      <c r="E63" s="283"/>
      <c r="F63" s="283"/>
      <c r="G63" s="284" t="s">
        <v>288</v>
      </c>
      <c r="H63" s="283"/>
      <c r="I63" s="297" t="s">
        <v>719</v>
      </c>
      <c r="J63" s="377"/>
      <c r="K63" s="377"/>
      <c r="L63" s="377"/>
      <c r="M63" s="377"/>
      <c r="N63" s="377"/>
      <c r="O63" s="377"/>
      <c r="P63" s="377"/>
      <c r="Q63" s="377"/>
      <c r="R63" s="377"/>
      <c r="S63" s="377">
        <v>5.9999999999999991</v>
      </c>
      <c r="T63" s="377">
        <v>5.9999999999999991</v>
      </c>
      <c r="U63" s="377">
        <v>6</v>
      </c>
      <c r="V63" s="377">
        <v>6</v>
      </c>
      <c r="W63" s="377">
        <v>6.0000000000000009</v>
      </c>
      <c r="X63" s="377">
        <v>6.0000000000000018</v>
      </c>
      <c r="Y63" s="377">
        <v>5.9999999999999982</v>
      </c>
      <c r="Z63" s="377">
        <v>6.0000000000000009</v>
      </c>
      <c r="AA63" s="377">
        <v>6</v>
      </c>
      <c r="AB63" s="377">
        <v>6.0000000000000018</v>
      </c>
      <c r="AC63" s="377">
        <v>6.0000000000000018</v>
      </c>
      <c r="AD63" s="377">
        <v>6</v>
      </c>
      <c r="AE63" s="377">
        <v>6</v>
      </c>
      <c r="AF63" s="377">
        <v>6.0000000000000009</v>
      </c>
      <c r="AG63" s="377">
        <v>6.0000000000000018</v>
      </c>
      <c r="AH63" s="377">
        <v>6</v>
      </c>
      <c r="AI63" s="377">
        <v>6</v>
      </c>
      <c r="AJ63" s="377">
        <v>6</v>
      </c>
      <c r="AK63" s="377">
        <v>5.9999999999999991</v>
      </c>
      <c r="AL63" s="377">
        <v>5.9999999999999991</v>
      </c>
      <c r="AM63" s="377">
        <v>5.9999999999999991</v>
      </c>
      <c r="AN63" s="377">
        <v>6</v>
      </c>
      <c r="AO63" s="377">
        <v>6.0000000000000018</v>
      </c>
      <c r="AP63" s="377">
        <v>6.0000000000000009</v>
      </c>
      <c r="AQ63" s="377">
        <v>5.9999999999999991</v>
      </c>
      <c r="AR63" s="377">
        <v>5.9999999999999991</v>
      </c>
      <c r="AS63" s="377">
        <v>6.0000000000000009</v>
      </c>
      <c r="AT63" s="377">
        <v>6.0000000000000009</v>
      </c>
      <c r="AU63" s="377">
        <v>6</v>
      </c>
    </row>
    <row r="64" spans="2:47" ht="15" x14ac:dyDescent="0.25">
      <c r="B64" s="283" t="s">
        <v>221</v>
      </c>
      <c r="C64" s="283"/>
      <c r="D64" s="283"/>
      <c r="E64" s="283"/>
      <c r="F64" s="283"/>
      <c r="G64" s="283" t="s">
        <v>378</v>
      </c>
      <c r="H64" s="283"/>
      <c r="I64" s="297" t="s">
        <v>720</v>
      </c>
      <c r="J64" s="377"/>
      <c r="K64" s="377"/>
      <c r="L64" s="377"/>
      <c r="M64" s="377"/>
      <c r="N64" s="377"/>
      <c r="O64" s="377">
        <v>6.0000000000000009</v>
      </c>
      <c r="P64" s="377">
        <v>6.0000000000000018</v>
      </c>
      <c r="Q64" s="377">
        <v>6.0000000000000018</v>
      </c>
      <c r="R64" s="377">
        <v>5.9999999999999991</v>
      </c>
      <c r="S64" s="377">
        <v>5.9999999999999991</v>
      </c>
      <c r="T64" s="377">
        <v>5.9999999999999991</v>
      </c>
      <c r="U64" s="377">
        <v>6</v>
      </c>
      <c r="V64" s="377">
        <v>5.9999999999999982</v>
      </c>
      <c r="W64" s="377">
        <v>6</v>
      </c>
      <c r="X64" s="377">
        <v>6.0000000000000009</v>
      </c>
      <c r="Y64" s="377">
        <v>5.9999999999999991</v>
      </c>
      <c r="Z64" s="377">
        <v>6</v>
      </c>
      <c r="AA64" s="377">
        <v>6</v>
      </c>
      <c r="AB64" s="377">
        <v>6.0000000000000009</v>
      </c>
      <c r="AC64" s="377">
        <v>6</v>
      </c>
      <c r="AD64" s="377">
        <v>5.9999999999999991</v>
      </c>
      <c r="AE64" s="377">
        <v>6</v>
      </c>
      <c r="AF64" s="377">
        <v>6.0000000000000009</v>
      </c>
      <c r="AG64" s="377">
        <v>6.0000000000000009</v>
      </c>
      <c r="AH64" s="377">
        <v>6</v>
      </c>
      <c r="AI64" s="377">
        <v>6</v>
      </c>
      <c r="AJ64" s="377">
        <v>6</v>
      </c>
      <c r="AK64" s="377">
        <v>6</v>
      </c>
      <c r="AL64" s="377">
        <v>5.9999999999999991</v>
      </c>
      <c r="AM64" s="377">
        <v>6</v>
      </c>
      <c r="AN64" s="377">
        <v>6</v>
      </c>
      <c r="AO64" s="377">
        <v>6</v>
      </c>
      <c r="AP64" s="377">
        <v>6.0000000000000009</v>
      </c>
      <c r="AQ64" s="377">
        <v>5.9999999999999991</v>
      </c>
      <c r="AR64" s="377">
        <v>6</v>
      </c>
      <c r="AS64" s="377">
        <v>6</v>
      </c>
      <c r="AT64" s="377">
        <v>6</v>
      </c>
      <c r="AU64" s="377">
        <v>6.0000000000000027</v>
      </c>
    </row>
    <row r="65" spans="2:47" ht="60" x14ac:dyDescent="0.25">
      <c r="B65" s="301" t="s">
        <v>231</v>
      </c>
      <c r="C65" s="301"/>
      <c r="D65" s="301"/>
      <c r="E65" s="301"/>
      <c r="F65" s="301"/>
      <c r="G65" s="323" t="s">
        <v>390</v>
      </c>
      <c r="H65" s="298"/>
      <c r="I65" s="294" t="s">
        <v>721</v>
      </c>
      <c r="J65" s="386"/>
      <c r="K65" s="386"/>
      <c r="L65" s="386"/>
      <c r="M65" s="386"/>
      <c r="N65" s="386"/>
      <c r="O65" s="386"/>
      <c r="P65" s="386"/>
      <c r="Q65" s="386"/>
      <c r="R65" s="386"/>
      <c r="S65" s="386"/>
      <c r="T65" s="386"/>
      <c r="U65" s="386"/>
      <c r="V65" s="386"/>
      <c r="W65" s="386"/>
      <c r="X65" s="386"/>
      <c r="Y65" s="386"/>
      <c r="Z65" s="386"/>
      <c r="AA65" s="386"/>
      <c r="AB65" s="386"/>
      <c r="AC65" s="386"/>
      <c r="AD65" s="386"/>
      <c r="AE65" s="386"/>
      <c r="AF65" s="386"/>
      <c r="AG65" s="386"/>
      <c r="AH65" s="386"/>
      <c r="AI65" s="386"/>
      <c r="AJ65" s="386"/>
      <c r="AK65" s="386"/>
      <c r="AL65" s="386"/>
      <c r="AM65" s="386"/>
      <c r="AN65" s="386"/>
      <c r="AO65" s="386"/>
      <c r="AP65" s="386"/>
      <c r="AQ65" s="386"/>
      <c r="AR65" s="386"/>
      <c r="AS65" s="386"/>
      <c r="AT65" s="386"/>
      <c r="AU65" s="386"/>
    </row>
    <row r="66" spans="2:47" ht="15" x14ac:dyDescent="0.25">
      <c r="B66" s="301" t="s">
        <v>232</v>
      </c>
      <c r="C66" s="301"/>
      <c r="D66" s="301"/>
      <c r="E66" s="301"/>
      <c r="F66" s="301"/>
      <c r="G66" s="301" t="s">
        <v>379</v>
      </c>
      <c r="H66" s="301"/>
      <c r="I66" s="308" t="s">
        <v>722</v>
      </c>
      <c r="J66" s="374"/>
      <c r="K66" s="374"/>
      <c r="L66" s="374"/>
      <c r="M66" s="374"/>
      <c r="N66" s="374"/>
      <c r="O66" s="374"/>
      <c r="P66" s="374"/>
      <c r="Q66" s="374"/>
      <c r="R66" s="374"/>
      <c r="S66" s="374"/>
      <c r="T66" s="374"/>
      <c r="U66" s="374"/>
      <c r="V66" s="374"/>
      <c r="W66" s="374"/>
      <c r="X66" s="374"/>
      <c r="Y66" s="374"/>
      <c r="Z66" s="374"/>
      <c r="AA66" s="374"/>
      <c r="AB66" s="374"/>
      <c r="AC66" s="374"/>
      <c r="AD66" s="374"/>
      <c r="AE66" s="374"/>
      <c r="AF66" s="374"/>
      <c r="AG66" s="374"/>
      <c r="AH66" s="374"/>
      <c r="AI66" s="374"/>
      <c r="AJ66" s="374"/>
      <c r="AK66" s="374"/>
      <c r="AL66" s="374"/>
      <c r="AM66" s="374"/>
      <c r="AN66" s="374"/>
      <c r="AO66" s="374"/>
      <c r="AP66" s="374"/>
      <c r="AQ66" s="374"/>
      <c r="AR66" s="374"/>
      <c r="AS66" s="374"/>
      <c r="AT66" s="374"/>
      <c r="AU66" s="374"/>
    </row>
    <row r="67" spans="2:47" ht="15" x14ac:dyDescent="0.25">
      <c r="B67" s="283" t="s">
        <v>255</v>
      </c>
      <c r="C67" s="283"/>
      <c r="D67" s="283"/>
      <c r="E67" s="283"/>
      <c r="F67" s="312" t="s">
        <v>380</v>
      </c>
      <c r="G67" s="143"/>
      <c r="H67" s="284"/>
      <c r="I67" s="308" t="s">
        <v>723</v>
      </c>
      <c r="J67" s="374"/>
      <c r="K67" s="374"/>
      <c r="L67" s="374"/>
      <c r="M67" s="374"/>
      <c r="N67" s="374"/>
      <c r="O67" s="374"/>
      <c r="P67" s="374"/>
      <c r="Q67" s="374"/>
      <c r="R67" s="374"/>
      <c r="S67" s="374"/>
      <c r="T67" s="374"/>
      <c r="U67" s="374"/>
      <c r="V67" s="374"/>
      <c r="W67" s="374"/>
      <c r="X67" s="374"/>
      <c r="Y67" s="374"/>
      <c r="Z67" s="374"/>
      <c r="AA67" s="374"/>
      <c r="AB67" s="374"/>
      <c r="AC67" s="374"/>
      <c r="AD67" s="374"/>
      <c r="AE67" s="374"/>
      <c r="AF67" s="374"/>
      <c r="AG67" s="374"/>
      <c r="AH67" s="374"/>
      <c r="AI67" s="374"/>
      <c r="AJ67" s="374"/>
      <c r="AK67" s="374"/>
      <c r="AL67" s="374"/>
      <c r="AM67" s="374"/>
      <c r="AN67" s="374"/>
      <c r="AO67" s="374"/>
      <c r="AP67" s="374"/>
      <c r="AQ67" s="374"/>
      <c r="AR67" s="374"/>
      <c r="AS67" s="374"/>
      <c r="AT67" s="374"/>
      <c r="AU67" s="374"/>
    </row>
    <row r="68" spans="2:47" ht="15" x14ac:dyDescent="0.25">
      <c r="B68" s="301" t="s">
        <v>256</v>
      </c>
      <c r="C68" s="301"/>
      <c r="D68" s="301"/>
      <c r="E68" s="301"/>
      <c r="F68" s="301"/>
      <c r="G68" s="301" t="s">
        <v>253</v>
      </c>
      <c r="H68" s="298"/>
      <c r="I68" s="299" t="s">
        <v>724</v>
      </c>
      <c r="J68" s="374"/>
      <c r="K68" s="374"/>
      <c r="L68" s="374"/>
      <c r="M68" s="374"/>
      <c r="N68" s="374"/>
      <c r="O68" s="374"/>
      <c r="P68" s="374"/>
      <c r="Q68" s="374"/>
      <c r="R68" s="374"/>
      <c r="S68" s="374"/>
      <c r="T68" s="374"/>
      <c r="U68" s="374"/>
      <c r="V68" s="374"/>
      <c r="W68" s="374"/>
      <c r="X68" s="374"/>
      <c r="Y68" s="374"/>
      <c r="Z68" s="374"/>
      <c r="AA68" s="374"/>
      <c r="AB68" s="374"/>
      <c r="AC68" s="374"/>
      <c r="AD68" s="374"/>
      <c r="AE68" s="374"/>
      <c r="AF68" s="374"/>
      <c r="AG68" s="374"/>
      <c r="AH68" s="374"/>
      <c r="AI68" s="374"/>
      <c r="AJ68" s="374"/>
      <c r="AK68" s="374"/>
      <c r="AL68" s="374"/>
      <c r="AM68" s="374"/>
      <c r="AN68" s="374"/>
      <c r="AO68" s="374"/>
      <c r="AP68" s="374"/>
      <c r="AQ68" s="374"/>
      <c r="AR68" s="374"/>
      <c r="AS68" s="374"/>
      <c r="AT68" s="374"/>
      <c r="AU68" s="374"/>
    </row>
    <row r="69" spans="2:47" ht="15" x14ac:dyDescent="0.25">
      <c r="B69" s="283" t="s">
        <v>257</v>
      </c>
      <c r="C69" s="283"/>
      <c r="D69" s="283"/>
      <c r="E69" s="283"/>
      <c r="F69" s="283"/>
      <c r="G69" s="283" t="s">
        <v>254</v>
      </c>
      <c r="H69" s="143"/>
      <c r="I69" s="305" t="s">
        <v>725</v>
      </c>
      <c r="J69" s="377"/>
      <c r="K69" s="377"/>
      <c r="L69" s="377"/>
      <c r="M69" s="377"/>
      <c r="N69" s="377"/>
      <c r="O69" s="377"/>
      <c r="P69" s="377"/>
      <c r="Q69" s="377"/>
      <c r="R69" s="377"/>
      <c r="S69" s="377"/>
      <c r="T69" s="377"/>
      <c r="U69" s="377"/>
      <c r="V69" s="377"/>
      <c r="W69" s="377"/>
      <c r="X69" s="377"/>
      <c r="Y69" s="377"/>
      <c r="Z69" s="377"/>
      <c r="AA69" s="377"/>
      <c r="AB69" s="377"/>
      <c r="AC69" s="377"/>
      <c r="AD69" s="377"/>
      <c r="AE69" s="377"/>
      <c r="AF69" s="377"/>
      <c r="AG69" s="377"/>
      <c r="AH69" s="377"/>
      <c r="AI69" s="377"/>
      <c r="AJ69" s="377"/>
      <c r="AK69" s="377"/>
      <c r="AL69" s="377"/>
      <c r="AM69" s="377"/>
      <c r="AN69" s="377"/>
      <c r="AO69" s="377"/>
      <c r="AP69" s="377"/>
      <c r="AQ69" s="377"/>
      <c r="AR69" s="377"/>
      <c r="AS69" s="377"/>
      <c r="AT69" s="377"/>
      <c r="AU69" s="377"/>
    </row>
    <row r="70" spans="2:47" ht="15" x14ac:dyDescent="0.25">
      <c r="B70" s="283" t="s">
        <v>258</v>
      </c>
      <c r="C70" s="283"/>
      <c r="D70" s="283"/>
      <c r="E70" s="283"/>
      <c r="F70" s="283"/>
      <c r="G70" s="283" t="s">
        <v>382</v>
      </c>
      <c r="H70" s="143"/>
      <c r="I70" s="305" t="s">
        <v>726</v>
      </c>
      <c r="J70" s="377"/>
      <c r="K70" s="377"/>
      <c r="L70" s="377"/>
      <c r="M70" s="377"/>
      <c r="N70" s="377"/>
      <c r="O70" s="377">
        <v>0</v>
      </c>
      <c r="P70" s="377">
        <v>0</v>
      </c>
      <c r="Q70" s="377">
        <v>0</v>
      </c>
      <c r="R70" s="377">
        <v>0</v>
      </c>
      <c r="S70" s="377">
        <v>0</v>
      </c>
      <c r="T70" s="377">
        <v>0</v>
      </c>
      <c r="U70" s="377">
        <v>0</v>
      </c>
      <c r="V70" s="377">
        <v>0</v>
      </c>
      <c r="W70" s="377">
        <v>0</v>
      </c>
      <c r="X70" s="377">
        <v>0</v>
      </c>
      <c r="Y70" s="377">
        <v>0</v>
      </c>
      <c r="Z70" s="377">
        <v>0</v>
      </c>
      <c r="AA70" s="377">
        <v>0</v>
      </c>
      <c r="AB70" s="377">
        <v>0</v>
      </c>
      <c r="AC70" s="377">
        <v>0</v>
      </c>
      <c r="AD70" s="377">
        <v>0</v>
      </c>
      <c r="AE70" s="377">
        <v>0</v>
      </c>
      <c r="AF70" s="377">
        <v>0</v>
      </c>
      <c r="AG70" s="377">
        <v>0</v>
      </c>
      <c r="AH70" s="377">
        <v>0</v>
      </c>
      <c r="AI70" s="377">
        <v>0</v>
      </c>
      <c r="AJ70" s="377">
        <v>0</v>
      </c>
      <c r="AK70" s="377">
        <v>0</v>
      </c>
      <c r="AL70" s="377">
        <v>0</v>
      </c>
      <c r="AM70" s="377">
        <v>0</v>
      </c>
      <c r="AN70" s="377">
        <v>0</v>
      </c>
      <c r="AO70" s="377">
        <v>0</v>
      </c>
      <c r="AP70" s="377">
        <v>0</v>
      </c>
      <c r="AQ70" s="377">
        <v>0</v>
      </c>
      <c r="AR70" s="377">
        <v>0</v>
      </c>
      <c r="AS70" s="377">
        <v>0</v>
      </c>
      <c r="AT70" s="377">
        <v>0</v>
      </c>
      <c r="AU70" s="377">
        <v>0</v>
      </c>
    </row>
    <row r="71" spans="2:47" ht="15" x14ac:dyDescent="0.25">
      <c r="B71" s="301" t="s">
        <v>259</v>
      </c>
      <c r="C71" s="301"/>
      <c r="D71" s="301"/>
      <c r="E71" s="301"/>
      <c r="F71" s="301"/>
      <c r="G71" s="301" t="s">
        <v>64</v>
      </c>
      <c r="H71" s="298"/>
      <c r="I71" s="299" t="s">
        <v>727</v>
      </c>
      <c r="J71" s="374"/>
      <c r="K71" s="374"/>
      <c r="L71" s="374"/>
      <c r="M71" s="374"/>
      <c r="N71" s="374"/>
      <c r="O71" s="374"/>
      <c r="P71" s="374"/>
      <c r="Q71" s="374"/>
      <c r="R71" s="374"/>
      <c r="S71" s="374"/>
      <c r="T71" s="374"/>
      <c r="U71" s="374"/>
      <c r="V71" s="374"/>
      <c r="W71" s="374"/>
      <c r="X71" s="374"/>
      <c r="Y71" s="374"/>
      <c r="Z71" s="374"/>
      <c r="AA71" s="374"/>
      <c r="AB71" s="374"/>
      <c r="AC71" s="374"/>
      <c r="AD71" s="374"/>
      <c r="AE71" s="374"/>
      <c r="AF71" s="374"/>
      <c r="AG71" s="374"/>
      <c r="AH71" s="374"/>
      <c r="AI71" s="374"/>
      <c r="AJ71" s="374"/>
      <c r="AK71" s="374"/>
      <c r="AL71" s="374"/>
      <c r="AM71" s="374"/>
      <c r="AN71" s="374"/>
      <c r="AO71" s="374"/>
      <c r="AP71" s="374"/>
      <c r="AQ71" s="374"/>
      <c r="AR71" s="374"/>
      <c r="AS71" s="374"/>
      <c r="AT71" s="374"/>
      <c r="AU71" s="374"/>
    </row>
    <row r="72" spans="2:47" ht="15" x14ac:dyDescent="0.25">
      <c r="B72" s="283" t="s">
        <v>261</v>
      </c>
      <c r="C72" s="283"/>
      <c r="D72" s="283"/>
      <c r="E72" s="283"/>
      <c r="F72" s="283" t="s">
        <v>66</v>
      </c>
      <c r="G72" s="143"/>
      <c r="H72" s="143"/>
      <c r="I72" s="305" t="s">
        <v>728</v>
      </c>
      <c r="J72" s="377"/>
      <c r="K72" s="377"/>
      <c r="L72" s="377"/>
      <c r="M72" s="377"/>
      <c r="N72" s="377"/>
      <c r="O72" s="377"/>
      <c r="P72" s="377"/>
      <c r="Q72" s="377"/>
      <c r="R72" s="377"/>
      <c r="S72" s="377"/>
      <c r="T72" s="377"/>
      <c r="U72" s="377"/>
      <c r="V72" s="377"/>
      <c r="W72" s="377"/>
      <c r="X72" s="377"/>
      <c r="Y72" s="377"/>
      <c r="Z72" s="377"/>
      <c r="AA72" s="377"/>
      <c r="AB72" s="377"/>
      <c r="AC72" s="377"/>
      <c r="AD72" s="377"/>
      <c r="AE72" s="377"/>
      <c r="AF72" s="377"/>
      <c r="AG72" s="377"/>
      <c r="AH72" s="377"/>
      <c r="AI72" s="377"/>
      <c r="AJ72" s="377"/>
      <c r="AK72" s="377"/>
      <c r="AL72" s="377"/>
      <c r="AM72" s="377"/>
      <c r="AN72" s="377"/>
      <c r="AO72" s="377"/>
      <c r="AP72" s="377"/>
      <c r="AQ72" s="377"/>
      <c r="AR72" s="377"/>
      <c r="AS72" s="377"/>
      <c r="AT72" s="377"/>
      <c r="AU72" s="377"/>
    </row>
    <row r="73" spans="2:47" ht="15" x14ac:dyDescent="0.25">
      <c r="B73" s="283" t="s">
        <v>263</v>
      </c>
      <c r="C73" s="283"/>
      <c r="D73" s="283"/>
      <c r="E73" s="283"/>
      <c r="F73" s="283" t="s">
        <v>383</v>
      </c>
      <c r="G73" s="143"/>
      <c r="H73" s="143"/>
      <c r="I73" s="289" t="s">
        <v>729</v>
      </c>
      <c r="J73" s="379"/>
      <c r="K73" s="379"/>
      <c r="L73" s="379"/>
      <c r="M73" s="379"/>
      <c r="N73" s="379"/>
      <c r="O73" s="379"/>
      <c r="P73" s="379"/>
      <c r="Q73" s="379"/>
      <c r="R73" s="379"/>
      <c r="S73" s="379"/>
      <c r="T73" s="379"/>
      <c r="U73" s="379"/>
      <c r="V73" s="379"/>
      <c r="W73" s="379"/>
      <c r="X73" s="379"/>
      <c r="Y73" s="379"/>
      <c r="Z73" s="379"/>
      <c r="AA73" s="379"/>
      <c r="AB73" s="379"/>
      <c r="AC73" s="379"/>
      <c r="AD73" s="379"/>
      <c r="AE73" s="379"/>
      <c r="AF73" s="379"/>
      <c r="AG73" s="379"/>
      <c r="AH73" s="379"/>
      <c r="AI73" s="379"/>
      <c r="AJ73" s="379"/>
      <c r="AK73" s="379"/>
      <c r="AL73" s="379"/>
      <c r="AM73" s="379"/>
      <c r="AN73" s="379"/>
      <c r="AO73" s="379"/>
      <c r="AP73" s="379"/>
      <c r="AQ73" s="379"/>
      <c r="AR73" s="379"/>
      <c r="AS73" s="379"/>
      <c r="AT73" s="379"/>
      <c r="AU73" s="379"/>
    </row>
    <row r="74" spans="2:47" ht="15" x14ac:dyDescent="0.25">
      <c r="B74" s="283" t="s">
        <v>260</v>
      </c>
      <c r="C74" s="283"/>
      <c r="D74" s="283"/>
      <c r="E74" s="283"/>
      <c r="F74" s="283" t="s">
        <v>65</v>
      </c>
      <c r="G74" s="143"/>
      <c r="H74" s="284"/>
      <c r="I74" s="305" t="s">
        <v>730</v>
      </c>
      <c r="J74" s="387"/>
      <c r="K74" s="387"/>
      <c r="L74" s="387"/>
      <c r="M74" s="387"/>
      <c r="N74" s="387"/>
      <c r="O74" s="387"/>
      <c r="P74" s="387"/>
      <c r="Q74" s="387"/>
      <c r="R74" s="387"/>
      <c r="S74" s="387"/>
      <c r="T74" s="387"/>
      <c r="U74" s="387"/>
      <c r="V74" s="387"/>
      <c r="W74" s="387"/>
      <c r="X74" s="387"/>
      <c r="Y74" s="387"/>
      <c r="Z74" s="387"/>
      <c r="AA74" s="387"/>
      <c r="AB74" s="387"/>
      <c r="AC74" s="387"/>
      <c r="AD74" s="387"/>
      <c r="AE74" s="387"/>
      <c r="AF74" s="387"/>
      <c r="AG74" s="387"/>
      <c r="AH74" s="387"/>
      <c r="AI74" s="387"/>
      <c r="AJ74" s="387"/>
      <c r="AK74" s="387"/>
      <c r="AL74" s="387"/>
      <c r="AM74" s="387"/>
      <c r="AN74" s="387"/>
      <c r="AO74" s="387"/>
      <c r="AP74" s="387"/>
      <c r="AQ74" s="387"/>
      <c r="AR74" s="387"/>
      <c r="AS74" s="387"/>
      <c r="AT74" s="387"/>
      <c r="AU74" s="387"/>
    </row>
    <row r="75" spans="2:47" ht="15" x14ac:dyDescent="0.25">
      <c r="B75" s="301" t="s">
        <v>262</v>
      </c>
      <c r="C75" s="301"/>
      <c r="D75" s="301"/>
      <c r="E75" s="301"/>
      <c r="F75" s="301"/>
      <c r="G75" s="301" t="s">
        <v>67</v>
      </c>
      <c r="H75" s="298"/>
      <c r="I75" s="299" t="s">
        <v>731</v>
      </c>
      <c r="J75" s="374"/>
      <c r="K75" s="374"/>
      <c r="L75" s="374"/>
      <c r="M75" s="374"/>
      <c r="N75" s="374"/>
      <c r="O75" s="374"/>
      <c r="P75" s="374"/>
      <c r="Q75" s="374"/>
      <c r="R75" s="374"/>
      <c r="S75" s="374"/>
      <c r="T75" s="374"/>
      <c r="U75" s="374"/>
      <c r="V75" s="374"/>
      <c r="W75" s="374"/>
      <c r="X75" s="374"/>
      <c r="Y75" s="374"/>
      <c r="Z75" s="374"/>
      <c r="AA75" s="374"/>
      <c r="AB75" s="374"/>
      <c r="AC75" s="374"/>
      <c r="AD75" s="374"/>
      <c r="AE75" s="374"/>
      <c r="AF75" s="374"/>
      <c r="AG75" s="374"/>
      <c r="AH75" s="374"/>
      <c r="AI75" s="374"/>
      <c r="AJ75" s="374"/>
      <c r="AK75" s="374"/>
      <c r="AL75" s="374"/>
      <c r="AM75" s="374"/>
      <c r="AN75" s="374"/>
      <c r="AO75" s="374"/>
      <c r="AP75" s="374"/>
      <c r="AQ75" s="374"/>
      <c r="AR75" s="374"/>
      <c r="AS75" s="374"/>
      <c r="AT75" s="374"/>
      <c r="AU75" s="374"/>
    </row>
    <row r="76" spans="2:47" ht="15" x14ac:dyDescent="0.25">
      <c r="B76" s="301" t="s">
        <v>384</v>
      </c>
      <c r="C76" s="301"/>
      <c r="D76" s="301"/>
      <c r="E76" s="301"/>
      <c r="F76" s="301"/>
      <c r="G76" s="301" t="s">
        <v>385</v>
      </c>
      <c r="H76" s="298"/>
      <c r="I76" s="308" t="s">
        <v>732</v>
      </c>
      <c r="J76" s="374"/>
      <c r="K76" s="374"/>
      <c r="L76" s="374"/>
      <c r="M76" s="374"/>
      <c r="N76" s="374"/>
      <c r="O76" s="374"/>
      <c r="P76" s="374"/>
      <c r="Q76" s="374"/>
      <c r="R76" s="374"/>
      <c r="S76" s="374"/>
      <c r="T76" s="374"/>
      <c r="U76" s="374"/>
      <c r="V76" s="374"/>
      <c r="W76" s="374"/>
      <c r="X76" s="374"/>
      <c r="Y76" s="374"/>
      <c r="Z76" s="374"/>
      <c r="AA76" s="374"/>
      <c r="AB76" s="374"/>
      <c r="AC76" s="374"/>
      <c r="AD76" s="374"/>
      <c r="AE76" s="374"/>
      <c r="AF76" s="374"/>
      <c r="AG76" s="374"/>
      <c r="AH76" s="374"/>
      <c r="AI76" s="374"/>
      <c r="AJ76" s="374"/>
      <c r="AK76" s="374"/>
      <c r="AL76" s="374"/>
      <c r="AM76" s="374"/>
      <c r="AN76" s="374"/>
      <c r="AO76" s="374"/>
      <c r="AP76" s="374"/>
      <c r="AQ76" s="374"/>
      <c r="AR76" s="374"/>
      <c r="AS76" s="374"/>
      <c r="AT76" s="374"/>
      <c r="AU76" s="374"/>
    </row>
    <row r="77" spans="2:47" ht="15" x14ac:dyDescent="0.25">
      <c r="B77" s="301" t="s">
        <v>264</v>
      </c>
      <c r="C77" s="301"/>
      <c r="D77" s="301"/>
      <c r="E77" s="301"/>
      <c r="F77" s="301"/>
      <c r="G77" s="301" t="s">
        <v>265</v>
      </c>
      <c r="H77" s="301"/>
      <c r="I77" s="308" t="s">
        <v>733</v>
      </c>
      <c r="J77" s="378"/>
      <c r="K77" s="378"/>
      <c r="L77" s="378"/>
      <c r="M77" s="378"/>
      <c r="N77" s="378"/>
      <c r="O77" s="378"/>
      <c r="P77" s="378"/>
      <c r="Q77" s="378"/>
      <c r="R77" s="378"/>
      <c r="S77" s="378"/>
      <c r="T77" s="378"/>
      <c r="U77" s="378"/>
      <c r="V77" s="378"/>
      <c r="W77" s="378"/>
      <c r="X77" s="378"/>
      <c r="Y77" s="378"/>
      <c r="Z77" s="378"/>
      <c r="AA77" s="378"/>
      <c r="AB77" s="378"/>
      <c r="AC77" s="378"/>
      <c r="AD77" s="378"/>
      <c r="AE77" s="378"/>
      <c r="AF77" s="378"/>
      <c r="AG77" s="378"/>
      <c r="AH77" s="378"/>
      <c r="AI77" s="378"/>
      <c r="AJ77" s="378"/>
      <c r="AK77" s="378"/>
      <c r="AL77" s="378"/>
      <c r="AM77" s="378"/>
      <c r="AN77" s="378"/>
      <c r="AO77" s="378"/>
      <c r="AP77" s="378"/>
      <c r="AQ77" s="378"/>
      <c r="AR77" s="378"/>
      <c r="AS77" s="378"/>
      <c r="AT77" s="378"/>
      <c r="AU77" s="378"/>
    </row>
    <row r="78" spans="2:47" ht="15" x14ac:dyDescent="0.25">
      <c r="B78" s="301" t="s">
        <v>386</v>
      </c>
      <c r="C78" s="301"/>
      <c r="D78" s="301"/>
      <c r="E78" s="301"/>
      <c r="F78" s="301"/>
      <c r="G78" s="301"/>
      <c r="H78" s="301" t="s">
        <v>387</v>
      </c>
      <c r="I78" s="308" t="s">
        <v>734</v>
      </c>
      <c r="J78" s="378"/>
      <c r="K78" s="378"/>
      <c r="L78" s="378"/>
      <c r="M78" s="378"/>
      <c r="N78" s="378"/>
      <c r="O78" s="378"/>
      <c r="P78" s="378"/>
      <c r="Q78" s="378"/>
      <c r="R78" s="378"/>
      <c r="S78" s="378"/>
      <c r="T78" s="378"/>
      <c r="U78" s="378"/>
      <c r="V78" s="378"/>
      <c r="W78" s="378"/>
      <c r="X78" s="378"/>
      <c r="Y78" s="378"/>
      <c r="Z78" s="378"/>
      <c r="AA78" s="378"/>
      <c r="AB78" s="378"/>
      <c r="AC78" s="378"/>
      <c r="AD78" s="378"/>
      <c r="AE78" s="378"/>
      <c r="AF78" s="378"/>
      <c r="AG78" s="378"/>
      <c r="AH78" s="378"/>
      <c r="AI78" s="378"/>
      <c r="AJ78" s="378"/>
      <c r="AK78" s="378"/>
      <c r="AL78" s="378"/>
      <c r="AM78" s="378"/>
      <c r="AN78" s="378"/>
      <c r="AO78" s="378"/>
      <c r="AP78" s="378"/>
      <c r="AQ78" s="378"/>
      <c r="AR78" s="378"/>
      <c r="AS78" s="378"/>
      <c r="AT78" s="378"/>
      <c r="AU78" s="378"/>
    </row>
    <row r="79" spans="2:47" ht="15" x14ac:dyDescent="0.25">
      <c r="B79" s="301" t="s">
        <v>410</v>
      </c>
      <c r="C79" s="301"/>
      <c r="D79" s="301"/>
      <c r="E79" s="301"/>
      <c r="F79" s="301"/>
      <c r="G79" s="301" t="s">
        <v>411</v>
      </c>
      <c r="H79" s="301"/>
      <c r="I79" s="326" t="s">
        <v>735</v>
      </c>
      <c r="J79" s="378"/>
      <c r="K79" s="378"/>
      <c r="L79" s="378"/>
      <c r="M79" s="378"/>
      <c r="N79" s="378"/>
      <c r="O79" s="378"/>
      <c r="P79" s="378"/>
      <c r="Q79" s="378"/>
      <c r="R79" s="378"/>
      <c r="S79" s="378"/>
      <c r="T79" s="378"/>
      <c r="U79" s="378"/>
      <c r="V79" s="378"/>
      <c r="W79" s="378"/>
      <c r="X79" s="378"/>
      <c r="Y79" s="378"/>
      <c r="Z79" s="378"/>
      <c r="AA79" s="378"/>
      <c r="AB79" s="378"/>
      <c r="AC79" s="378"/>
      <c r="AD79" s="378"/>
      <c r="AE79" s="378"/>
      <c r="AF79" s="378"/>
      <c r="AG79" s="378"/>
      <c r="AH79" s="378"/>
      <c r="AI79" s="378"/>
      <c r="AJ79" s="378"/>
      <c r="AK79" s="378"/>
      <c r="AL79" s="378"/>
      <c r="AM79" s="378"/>
      <c r="AN79" s="378"/>
      <c r="AO79" s="378"/>
      <c r="AP79" s="378"/>
      <c r="AQ79" s="378"/>
      <c r="AR79" s="378"/>
      <c r="AS79" s="378"/>
      <c r="AT79" s="378"/>
      <c r="AU79" s="378"/>
    </row>
    <row r="80" spans="2:47" ht="15" x14ac:dyDescent="0.25">
      <c r="B80" s="319" t="s">
        <v>736</v>
      </c>
      <c r="C80" s="283"/>
      <c r="D80" s="283"/>
      <c r="E80" s="283"/>
      <c r="F80" s="283"/>
      <c r="G80" s="283" t="s">
        <v>737</v>
      </c>
      <c r="H80" s="119"/>
      <c r="I80" s="289" t="s">
        <v>738</v>
      </c>
      <c r="J80" s="383"/>
      <c r="K80" s="383"/>
      <c r="L80" s="383"/>
      <c r="M80" s="383"/>
      <c r="N80" s="383"/>
      <c r="O80" s="387"/>
      <c r="P80" s="387"/>
      <c r="Q80" s="387"/>
      <c r="R80" s="387"/>
      <c r="S80" s="387"/>
      <c r="T80" s="387"/>
      <c r="U80" s="387"/>
      <c r="V80" s="387"/>
      <c r="W80" s="387"/>
      <c r="X80" s="387"/>
      <c r="Y80" s="387"/>
      <c r="Z80" s="387"/>
      <c r="AA80" s="387"/>
      <c r="AB80" s="387"/>
      <c r="AC80" s="387"/>
      <c r="AD80" s="387"/>
      <c r="AE80" s="387"/>
      <c r="AF80" s="387"/>
      <c r="AG80" s="387"/>
      <c r="AH80" s="387"/>
      <c r="AI80" s="387"/>
      <c r="AJ80" s="387"/>
      <c r="AK80" s="387"/>
      <c r="AL80" s="387"/>
      <c r="AM80" s="387"/>
      <c r="AN80" s="387"/>
      <c r="AO80" s="387"/>
      <c r="AP80" s="387"/>
      <c r="AQ80" s="387"/>
      <c r="AR80" s="387"/>
      <c r="AS80" s="387"/>
      <c r="AT80" s="387"/>
      <c r="AU80" s="387"/>
    </row>
    <row r="81" spans="2:47" ht="15" x14ac:dyDescent="0.25">
      <c r="B81" s="288" t="s">
        <v>289</v>
      </c>
      <c r="C81" s="288"/>
      <c r="D81" s="288"/>
      <c r="E81" s="288" t="s">
        <v>62</v>
      </c>
      <c r="F81" s="288"/>
      <c r="G81" s="288"/>
      <c r="H81" s="287"/>
      <c r="I81" s="289" t="s">
        <v>739</v>
      </c>
      <c r="J81" s="375"/>
      <c r="K81" s="375"/>
      <c r="L81" s="375"/>
      <c r="M81" s="375"/>
      <c r="N81" s="375"/>
      <c r="O81" s="375"/>
      <c r="P81" s="375"/>
      <c r="Q81" s="375"/>
      <c r="R81" s="375"/>
      <c r="S81" s="375"/>
      <c r="T81" s="375"/>
      <c r="U81" s="375"/>
      <c r="V81" s="375"/>
      <c r="W81" s="375"/>
      <c r="X81" s="375"/>
      <c r="Y81" s="375"/>
      <c r="Z81" s="375"/>
      <c r="AA81" s="375"/>
      <c r="AB81" s="375"/>
      <c r="AC81" s="375"/>
      <c r="AD81" s="375"/>
      <c r="AE81" s="375"/>
      <c r="AF81" s="375"/>
      <c r="AG81" s="375"/>
      <c r="AH81" s="375"/>
      <c r="AI81" s="375"/>
      <c r="AJ81" s="375"/>
      <c r="AK81" s="375"/>
      <c r="AL81" s="375"/>
      <c r="AM81" s="375"/>
      <c r="AN81" s="375"/>
      <c r="AO81" s="375"/>
      <c r="AP81" s="375"/>
      <c r="AQ81" s="375"/>
      <c r="AR81" s="375"/>
      <c r="AS81" s="375"/>
      <c r="AT81" s="375"/>
      <c r="AU81" s="375"/>
    </row>
    <row r="82" spans="2:47" ht="15" x14ac:dyDescent="0.25">
      <c r="B82" s="293" t="s">
        <v>319</v>
      </c>
      <c r="C82" s="293"/>
      <c r="D82" s="293"/>
      <c r="E82" s="293"/>
      <c r="F82" s="312" t="s">
        <v>388</v>
      </c>
      <c r="G82" s="292"/>
      <c r="H82" s="143"/>
      <c r="I82" s="308" t="s">
        <v>740</v>
      </c>
      <c r="J82" s="376"/>
      <c r="K82" s="376"/>
      <c r="L82" s="376"/>
      <c r="M82" s="376"/>
      <c r="N82" s="376"/>
      <c r="O82" s="376"/>
      <c r="P82" s="376"/>
      <c r="Q82" s="376"/>
      <c r="R82" s="376"/>
      <c r="S82" s="376"/>
      <c r="T82" s="376"/>
      <c r="U82" s="376"/>
      <c r="V82" s="376"/>
      <c r="W82" s="376"/>
      <c r="X82" s="376"/>
      <c r="Y82" s="376"/>
      <c r="Z82" s="376"/>
      <c r="AA82" s="376"/>
      <c r="AB82" s="376"/>
      <c r="AC82" s="376"/>
      <c r="AD82" s="376"/>
      <c r="AE82" s="376"/>
      <c r="AF82" s="376"/>
      <c r="AG82" s="376"/>
      <c r="AH82" s="376"/>
      <c r="AI82" s="376"/>
      <c r="AJ82" s="376"/>
      <c r="AK82" s="376"/>
      <c r="AL82" s="376"/>
      <c r="AM82" s="376"/>
      <c r="AN82" s="376"/>
      <c r="AO82" s="376"/>
      <c r="AP82" s="376"/>
      <c r="AQ82" s="376"/>
      <c r="AR82" s="376"/>
      <c r="AS82" s="376"/>
      <c r="AT82" s="376"/>
      <c r="AU82" s="376"/>
    </row>
    <row r="83" spans="2:47" ht="15" x14ac:dyDescent="0.25">
      <c r="B83" s="292" t="s">
        <v>537</v>
      </c>
      <c r="C83" s="143"/>
      <c r="D83" s="293"/>
      <c r="E83" s="293"/>
      <c r="F83" s="293"/>
      <c r="G83" s="292" t="s">
        <v>538</v>
      </c>
      <c r="H83" s="143"/>
      <c r="I83" s="305" t="s">
        <v>741</v>
      </c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377"/>
      <c r="AR83" s="377"/>
      <c r="AS83" s="377"/>
      <c r="AT83" s="377"/>
      <c r="AU83" s="377"/>
    </row>
    <row r="84" spans="2:47" ht="15" x14ac:dyDescent="0.25">
      <c r="B84" s="319" t="s">
        <v>742</v>
      </c>
      <c r="C84" s="143"/>
      <c r="D84" s="293"/>
      <c r="E84" s="293"/>
      <c r="F84" s="293"/>
      <c r="G84" s="292" t="s">
        <v>743</v>
      </c>
      <c r="H84" s="143"/>
      <c r="I84" s="289" t="s">
        <v>744</v>
      </c>
      <c r="J84" s="377"/>
      <c r="K84" s="377"/>
      <c r="L84" s="377"/>
      <c r="M84" s="377"/>
      <c r="N84" s="377"/>
      <c r="O84" s="377"/>
      <c r="P84" s="377"/>
      <c r="Q84" s="377"/>
      <c r="R84" s="377"/>
      <c r="S84" s="377"/>
      <c r="T84" s="377"/>
      <c r="U84" s="377"/>
      <c r="V84" s="377"/>
      <c r="W84" s="377"/>
      <c r="X84" s="377"/>
      <c r="Y84" s="377"/>
      <c r="Z84" s="377"/>
      <c r="AA84" s="377"/>
      <c r="AB84" s="377"/>
      <c r="AC84" s="377"/>
      <c r="AD84" s="377"/>
      <c r="AE84" s="377"/>
      <c r="AF84" s="377"/>
      <c r="AG84" s="377"/>
      <c r="AH84" s="377"/>
      <c r="AI84" s="377"/>
      <c r="AJ84" s="377"/>
      <c r="AK84" s="377"/>
      <c r="AL84" s="377"/>
      <c r="AM84" s="377"/>
      <c r="AN84" s="377"/>
      <c r="AO84" s="377"/>
      <c r="AP84" s="377"/>
      <c r="AQ84" s="377"/>
      <c r="AR84" s="377"/>
      <c r="AS84" s="377"/>
      <c r="AT84" s="377"/>
      <c r="AU84" s="377"/>
    </row>
    <row r="85" spans="2:47" ht="15" x14ac:dyDescent="0.25">
      <c r="B85" s="291" t="s">
        <v>539</v>
      </c>
      <c r="C85" s="298"/>
      <c r="D85" s="312"/>
      <c r="E85" s="312"/>
      <c r="F85" s="312"/>
      <c r="G85" s="291" t="s">
        <v>540</v>
      </c>
      <c r="H85" s="298"/>
      <c r="I85" s="299" t="s">
        <v>745</v>
      </c>
      <c r="J85" s="376"/>
      <c r="K85" s="376"/>
      <c r="L85" s="376"/>
      <c r="M85" s="376"/>
      <c r="N85" s="376"/>
      <c r="O85" s="376"/>
      <c r="P85" s="376"/>
      <c r="Q85" s="376"/>
      <c r="R85" s="376"/>
      <c r="S85" s="376"/>
      <c r="T85" s="376"/>
      <c r="U85" s="376"/>
      <c r="V85" s="376"/>
      <c r="W85" s="376"/>
      <c r="X85" s="376"/>
      <c r="Y85" s="376"/>
      <c r="Z85" s="376"/>
      <c r="AA85" s="376"/>
      <c r="AB85" s="376"/>
      <c r="AC85" s="376"/>
      <c r="AD85" s="376"/>
      <c r="AE85" s="376"/>
      <c r="AF85" s="376"/>
      <c r="AG85" s="376"/>
      <c r="AH85" s="376"/>
      <c r="AI85" s="376"/>
      <c r="AJ85" s="376"/>
      <c r="AK85" s="376"/>
      <c r="AL85" s="376"/>
      <c r="AM85" s="376"/>
      <c r="AN85" s="376"/>
      <c r="AO85" s="376"/>
      <c r="AP85" s="376"/>
      <c r="AQ85" s="376"/>
      <c r="AR85" s="376"/>
      <c r="AS85" s="376"/>
      <c r="AT85" s="376"/>
      <c r="AU85" s="376"/>
    </row>
    <row r="86" spans="2:47" ht="15" x14ac:dyDescent="0.25">
      <c r="B86" s="291" t="s">
        <v>541</v>
      </c>
      <c r="C86" s="298"/>
      <c r="D86" s="312"/>
      <c r="E86" s="312"/>
      <c r="F86" s="312"/>
      <c r="G86" s="291" t="s">
        <v>542</v>
      </c>
      <c r="H86" s="298"/>
      <c r="I86" s="299" t="s">
        <v>746</v>
      </c>
      <c r="J86" s="376"/>
      <c r="K86" s="376"/>
      <c r="L86" s="376"/>
      <c r="M86" s="376"/>
      <c r="N86" s="376"/>
      <c r="O86" s="376"/>
      <c r="P86" s="376"/>
      <c r="Q86" s="376"/>
      <c r="R86" s="376"/>
      <c r="S86" s="376"/>
      <c r="T86" s="376"/>
      <c r="U86" s="376"/>
      <c r="V86" s="376"/>
      <c r="W86" s="376"/>
      <c r="X86" s="376"/>
      <c r="Y86" s="376"/>
      <c r="Z86" s="376"/>
      <c r="AA86" s="376"/>
      <c r="AB86" s="376"/>
      <c r="AC86" s="376"/>
      <c r="AD86" s="376"/>
      <c r="AE86" s="376"/>
      <c r="AF86" s="376"/>
      <c r="AG86" s="376"/>
      <c r="AH86" s="376"/>
      <c r="AI86" s="376"/>
      <c r="AJ86" s="376"/>
      <c r="AK86" s="376"/>
      <c r="AL86" s="376"/>
      <c r="AM86" s="376"/>
      <c r="AN86" s="376"/>
      <c r="AO86" s="376"/>
      <c r="AP86" s="376"/>
      <c r="AQ86" s="376"/>
      <c r="AR86" s="376"/>
      <c r="AS86" s="376"/>
      <c r="AT86" s="376"/>
      <c r="AU86" s="376"/>
    </row>
    <row r="87" spans="2:47" ht="15" x14ac:dyDescent="0.25">
      <c r="B87" s="327" t="s">
        <v>747</v>
      </c>
      <c r="C87" s="143"/>
      <c r="D87" s="293"/>
      <c r="E87" s="293"/>
      <c r="F87" s="293"/>
      <c r="G87" s="292" t="s">
        <v>748</v>
      </c>
      <c r="H87" s="143"/>
      <c r="I87" s="289" t="s">
        <v>749</v>
      </c>
      <c r="J87" s="377"/>
      <c r="K87" s="377"/>
      <c r="L87" s="377"/>
      <c r="M87" s="377"/>
      <c r="N87" s="377"/>
      <c r="O87" s="377"/>
      <c r="P87" s="377"/>
      <c r="Q87" s="377"/>
      <c r="R87" s="377"/>
      <c r="S87" s="377"/>
      <c r="T87" s="377"/>
      <c r="U87" s="377"/>
      <c r="V87" s="377"/>
      <c r="W87" s="377"/>
      <c r="X87" s="377"/>
      <c r="Y87" s="377"/>
      <c r="Z87" s="377"/>
      <c r="AA87" s="377"/>
      <c r="AB87" s="377"/>
      <c r="AC87" s="377"/>
      <c r="AD87" s="377"/>
      <c r="AE87" s="377"/>
      <c r="AF87" s="377"/>
      <c r="AG87" s="377"/>
      <c r="AH87" s="377"/>
      <c r="AI87" s="377"/>
      <c r="AJ87" s="377"/>
      <c r="AK87" s="377"/>
      <c r="AL87" s="377"/>
      <c r="AM87" s="377"/>
      <c r="AN87" s="377"/>
      <c r="AO87" s="377"/>
      <c r="AP87" s="377"/>
      <c r="AQ87" s="377"/>
      <c r="AR87" s="377"/>
      <c r="AS87" s="377"/>
      <c r="AT87" s="377"/>
      <c r="AU87" s="377"/>
    </row>
    <row r="88" spans="2:47" ht="15" x14ac:dyDescent="0.25">
      <c r="B88" s="291" t="s">
        <v>543</v>
      </c>
      <c r="C88" s="298"/>
      <c r="D88" s="312"/>
      <c r="E88" s="312"/>
      <c r="F88" s="312"/>
      <c r="G88" s="291" t="s">
        <v>544</v>
      </c>
      <c r="H88" s="298"/>
      <c r="I88" s="299" t="s">
        <v>750</v>
      </c>
      <c r="J88" s="376"/>
      <c r="K88" s="376"/>
      <c r="L88" s="376"/>
      <c r="M88" s="376"/>
      <c r="N88" s="376"/>
      <c r="O88" s="376"/>
      <c r="P88" s="376"/>
      <c r="Q88" s="376"/>
      <c r="R88" s="376"/>
      <c r="S88" s="376"/>
      <c r="T88" s="376"/>
      <c r="U88" s="376"/>
      <c r="V88" s="376"/>
      <c r="W88" s="376"/>
      <c r="X88" s="376"/>
      <c r="Y88" s="376"/>
      <c r="Z88" s="376"/>
      <c r="AA88" s="376"/>
      <c r="AB88" s="376"/>
      <c r="AC88" s="376"/>
      <c r="AD88" s="376"/>
      <c r="AE88" s="376"/>
      <c r="AF88" s="376"/>
      <c r="AG88" s="376"/>
      <c r="AH88" s="376"/>
      <c r="AI88" s="376"/>
      <c r="AJ88" s="376"/>
      <c r="AK88" s="376"/>
      <c r="AL88" s="376"/>
      <c r="AM88" s="376"/>
      <c r="AN88" s="376"/>
      <c r="AO88" s="376"/>
      <c r="AP88" s="376"/>
      <c r="AQ88" s="376"/>
      <c r="AR88" s="376"/>
      <c r="AS88" s="376"/>
      <c r="AT88" s="376"/>
      <c r="AU88" s="376"/>
    </row>
    <row r="89" spans="2:47" ht="15" x14ac:dyDescent="0.25">
      <c r="B89" s="312" t="s">
        <v>320</v>
      </c>
      <c r="C89" s="312"/>
      <c r="D89" s="312"/>
      <c r="E89" s="312"/>
      <c r="F89" s="312" t="s">
        <v>321</v>
      </c>
      <c r="G89" s="291"/>
      <c r="H89" s="298"/>
      <c r="I89" s="299" t="s">
        <v>751</v>
      </c>
      <c r="J89" s="376"/>
      <c r="K89" s="376"/>
      <c r="L89" s="376"/>
      <c r="M89" s="376"/>
      <c r="N89" s="376"/>
      <c r="O89" s="376"/>
      <c r="P89" s="376"/>
      <c r="Q89" s="376"/>
      <c r="R89" s="376"/>
      <c r="S89" s="376"/>
      <c r="T89" s="376"/>
      <c r="U89" s="376"/>
      <c r="V89" s="376"/>
      <c r="W89" s="376"/>
      <c r="X89" s="376"/>
      <c r="Y89" s="376"/>
      <c r="Z89" s="376"/>
      <c r="AA89" s="376"/>
      <c r="AB89" s="376"/>
      <c r="AC89" s="376"/>
      <c r="AD89" s="376"/>
      <c r="AE89" s="376"/>
      <c r="AF89" s="376"/>
      <c r="AG89" s="376"/>
      <c r="AH89" s="376"/>
      <c r="AI89" s="376"/>
      <c r="AJ89" s="376"/>
      <c r="AK89" s="376"/>
      <c r="AL89" s="376"/>
      <c r="AM89" s="376"/>
      <c r="AN89" s="376"/>
      <c r="AO89" s="376"/>
      <c r="AP89" s="376"/>
      <c r="AQ89" s="376"/>
      <c r="AR89" s="376"/>
      <c r="AS89" s="376"/>
      <c r="AT89" s="376"/>
      <c r="AU89" s="376"/>
    </row>
    <row r="90" spans="2:47" ht="15" x14ac:dyDescent="0.25">
      <c r="B90" s="291" t="s">
        <v>545</v>
      </c>
      <c r="C90" s="298"/>
      <c r="D90" s="312"/>
      <c r="E90" s="312"/>
      <c r="F90" s="312"/>
      <c r="G90" s="291" t="s">
        <v>546</v>
      </c>
      <c r="H90" s="298"/>
      <c r="I90" s="299" t="s">
        <v>752</v>
      </c>
      <c r="J90" s="376"/>
      <c r="K90" s="376"/>
      <c r="L90" s="376"/>
      <c r="M90" s="376"/>
      <c r="N90" s="376"/>
      <c r="O90" s="376"/>
      <c r="P90" s="376"/>
      <c r="Q90" s="376"/>
      <c r="R90" s="376"/>
      <c r="S90" s="376"/>
      <c r="T90" s="376"/>
      <c r="U90" s="376"/>
      <c r="V90" s="376"/>
      <c r="W90" s="376"/>
      <c r="X90" s="376"/>
      <c r="Y90" s="376"/>
      <c r="Z90" s="376"/>
      <c r="AA90" s="376"/>
      <c r="AB90" s="376"/>
      <c r="AC90" s="376"/>
      <c r="AD90" s="376"/>
      <c r="AE90" s="376"/>
      <c r="AF90" s="376"/>
      <c r="AG90" s="376"/>
      <c r="AH90" s="376"/>
      <c r="AI90" s="376"/>
      <c r="AJ90" s="376"/>
      <c r="AK90" s="376"/>
      <c r="AL90" s="376"/>
      <c r="AM90" s="376"/>
      <c r="AN90" s="376"/>
      <c r="AO90" s="376"/>
      <c r="AP90" s="376"/>
      <c r="AQ90" s="376"/>
      <c r="AR90" s="376"/>
      <c r="AS90" s="376"/>
      <c r="AT90" s="376"/>
      <c r="AU90" s="376"/>
    </row>
    <row r="91" spans="2:47" ht="15" x14ac:dyDescent="0.25">
      <c r="B91" s="292" t="s">
        <v>547</v>
      </c>
      <c r="C91" s="143"/>
      <c r="D91" s="293"/>
      <c r="E91" s="293"/>
      <c r="F91" s="293"/>
      <c r="G91" s="292" t="s">
        <v>548</v>
      </c>
      <c r="H91" s="143"/>
      <c r="I91" s="305" t="s">
        <v>753</v>
      </c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  <c r="AU91" s="377"/>
    </row>
    <row r="92" spans="2:47" ht="15" x14ac:dyDescent="0.25">
      <c r="B92" s="292" t="s">
        <v>549</v>
      </c>
      <c r="C92" s="143"/>
      <c r="D92" s="293"/>
      <c r="E92" s="293"/>
      <c r="F92" s="293"/>
      <c r="G92" s="292" t="s">
        <v>550</v>
      </c>
      <c r="H92" s="143"/>
      <c r="I92" s="305" t="s">
        <v>754</v>
      </c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</row>
    <row r="93" spans="2:47" ht="15" x14ac:dyDescent="0.25">
      <c r="B93" s="292" t="s">
        <v>551</v>
      </c>
      <c r="C93" s="143"/>
      <c r="D93" s="293"/>
      <c r="E93" s="293"/>
      <c r="F93" s="293"/>
      <c r="G93" s="292" t="s">
        <v>552</v>
      </c>
      <c r="H93" s="143"/>
      <c r="I93" s="305" t="s">
        <v>755</v>
      </c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</row>
    <row r="94" spans="2:47" ht="15" x14ac:dyDescent="0.25">
      <c r="B94" s="292" t="s">
        <v>553</v>
      </c>
      <c r="C94" s="143"/>
      <c r="D94" s="293"/>
      <c r="E94" s="293"/>
      <c r="F94" s="293"/>
      <c r="G94" s="292" t="s">
        <v>554</v>
      </c>
      <c r="H94" s="143"/>
      <c r="I94" s="305" t="s">
        <v>756</v>
      </c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</row>
    <row r="95" spans="2:47" ht="15" x14ac:dyDescent="0.25">
      <c r="B95" s="328" t="s">
        <v>757</v>
      </c>
      <c r="C95" s="143"/>
      <c r="D95" s="293"/>
      <c r="E95" s="293"/>
      <c r="F95" s="293"/>
      <c r="G95" s="292" t="s">
        <v>758</v>
      </c>
      <c r="H95" s="143"/>
      <c r="I95" s="289" t="s">
        <v>759</v>
      </c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</row>
    <row r="96" spans="2:47" ht="15" x14ac:dyDescent="0.25">
      <c r="B96" s="328" t="s">
        <v>760</v>
      </c>
      <c r="C96" s="143"/>
      <c r="D96" s="293"/>
      <c r="E96" s="293"/>
      <c r="F96" s="293"/>
      <c r="G96" s="292" t="s">
        <v>761</v>
      </c>
      <c r="H96" s="143"/>
      <c r="I96" s="289" t="s">
        <v>762</v>
      </c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  <c r="AL96" s="377"/>
      <c r="AM96" s="377"/>
      <c r="AN96" s="377"/>
      <c r="AO96" s="377"/>
      <c r="AP96" s="377"/>
      <c r="AQ96" s="377"/>
      <c r="AR96" s="377"/>
      <c r="AS96" s="377"/>
      <c r="AT96" s="377"/>
      <c r="AU96" s="377"/>
    </row>
    <row r="97" spans="2:47" ht="15" x14ac:dyDescent="0.25">
      <c r="B97" s="328" t="s">
        <v>763</v>
      </c>
      <c r="C97" s="143"/>
      <c r="D97" s="293"/>
      <c r="E97" s="293"/>
      <c r="F97" s="293"/>
      <c r="G97" s="292" t="s">
        <v>764</v>
      </c>
      <c r="H97" s="143"/>
      <c r="I97" s="289" t="s">
        <v>765</v>
      </c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7"/>
      <c r="AM97" s="377"/>
      <c r="AN97" s="377"/>
      <c r="AO97" s="377"/>
      <c r="AP97" s="377"/>
      <c r="AQ97" s="377"/>
      <c r="AR97" s="377"/>
      <c r="AS97" s="377"/>
      <c r="AT97" s="377"/>
      <c r="AU97" s="377"/>
    </row>
    <row r="98" spans="2:47" ht="15" x14ac:dyDescent="0.25">
      <c r="B98" s="292" t="s">
        <v>555</v>
      </c>
      <c r="C98" s="143"/>
      <c r="D98" s="293"/>
      <c r="E98" s="293"/>
      <c r="F98" s="293"/>
      <c r="G98" s="292" t="s">
        <v>556</v>
      </c>
      <c r="H98" s="143"/>
      <c r="I98" s="305" t="s">
        <v>766</v>
      </c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  <c r="AT98" s="377"/>
      <c r="AU98" s="377"/>
    </row>
    <row r="99" spans="2:47" ht="15" x14ac:dyDescent="0.25">
      <c r="B99" s="284" t="s">
        <v>557</v>
      </c>
      <c r="C99" s="143"/>
      <c r="D99" s="293"/>
      <c r="E99" s="293"/>
      <c r="F99" s="293"/>
      <c r="G99" s="292" t="s">
        <v>558</v>
      </c>
      <c r="H99" s="143"/>
      <c r="I99" s="305" t="s">
        <v>767</v>
      </c>
      <c r="J99" s="377"/>
      <c r="K99" s="377"/>
      <c r="L99" s="377"/>
      <c r="M99" s="377"/>
      <c r="N99" s="377"/>
      <c r="O99" s="377"/>
      <c r="P99" s="377"/>
      <c r="Q99" s="377"/>
      <c r="R99" s="377"/>
      <c r="S99" s="377"/>
      <c r="T99" s="377"/>
      <c r="U99" s="377"/>
      <c r="V99" s="377"/>
      <c r="W99" s="377"/>
      <c r="X99" s="377"/>
      <c r="Y99" s="377"/>
      <c r="Z99" s="377"/>
      <c r="AA99" s="377"/>
      <c r="AB99" s="377"/>
      <c r="AC99" s="377"/>
      <c r="AD99" s="377"/>
      <c r="AE99" s="377"/>
      <c r="AF99" s="377"/>
      <c r="AG99" s="377"/>
      <c r="AH99" s="377"/>
      <c r="AI99" s="377"/>
      <c r="AJ99" s="377"/>
      <c r="AK99" s="377"/>
      <c r="AL99" s="377"/>
      <c r="AM99" s="377"/>
      <c r="AN99" s="377"/>
      <c r="AO99" s="377"/>
      <c r="AP99" s="377"/>
      <c r="AQ99" s="377"/>
      <c r="AR99" s="377"/>
      <c r="AS99" s="377"/>
      <c r="AT99" s="377"/>
      <c r="AU99" s="377"/>
    </row>
    <row r="100" spans="2:47" ht="15" x14ac:dyDescent="0.25">
      <c r="B100" s="292" t="s">
        <v>559</v>
      </c>
      <c r="C100" s="143"/>
      <c r="D100" s="293"/>
      <c r="E100" s="293"/>
      <c r="F100" s="293"/>
      <c r="G100" s="292" t="s">
        <v>560</v>
      </c>
      <c r="H100" s="143"/>
      <c r="I100" s="305" t="s">
        <v>731</v>
      </c>
      <c r="J100" s="377"/>
      <c r="K100" s="377"/>
      <c r="L100" s="377"/>
      <c r="M100" s="377"/>
      <c r="N100" s="377"/>
      <c r="O100" s="377"/>
      <c r="P100" s="377"/>
      <c r="Q100" s="377"/>
      <c r="R100" s="377"/>
      <c r="S100" s="377"/>
      <c r="T100" s="377"/>
      <c r="U100" s="377"/>
      <c r="V100" s="377"/>
      <c r="W100" s="377"/>
      <c r="X100" s="377"/>
      <c r="Y100" s="377"/>
      <c r="Z100" s="377"/>
      <c r="AA100" s="377"/>
      <c r="AB100" s="377"/>
      <c r="AC100" s="377"/>
      <c r="AD100" s="377"/>
      <c r="AE100" s="377"/>
      <c r="AF100" s="377"/>
      <c r="AG100" s="377"/>
      <c r="AH100" s="377"/>
      <c r="AI100" s="377"/>
      <c r="AJ100" s="377"/>
      <c r="AK100" s="377"/>
      <c r="AL100" s="377"/>
      <c r="AM100" s="377"/>
      <c r="AN100" s="377"/>
      <c r="AO100" s="377"/>
      <c r="AP100" s="377"/>
      <c r="AQ100" s="377"/>
      <c r="AR100" s="377"/>
      <c r="AS100" s="377"/>
      <c r="AT100" s="377"/>
      <c r="AU100" s="377"/>
    </row>
    <row r="101" spans="2:47" ht="15" x14ac:dyDescent="0.25">
      <c r="B101" s="328" t="s">
        <v>768</v>
      </c>
      <c r="C101" s="143"/>
      <c r="D101" s="293"/>
      <c r="E101" s="293"/>
      <c r="F101" s="293"/>
      <c r="G101" s="292" t="s">
        <v>769</v>
      </c>
      <c r="H101" s="143"/>
      <c r="I101" s="305" t="s">
        <v>770</v>
      </c>
      <c r="J101" s="377"/>
      <c r="K101" s="377"/>
      <c r="L101" s="377"/>
      <c r="M101" s="377"/>
      <c r="N101" s="377"/>
      <c r="O101" s="377"/>
      <c r="P101" s="377"/>
      <c r="Q101" s="377"/>
      <c r="R101" s="377"/>
      <c r="S101" s="377"/>
      <c r="T101" s="377"/>
      <c r="U101" s="377"/>
      <c r="V101" s="377"/>
      <c r="W101" s="377"/>
      <c r="X101" s="377"/>
      <c r="Y101" s="377"/>
      <c r="Z101" s="377"/>
      <c r="AA101" s="377"/>
      <c r="AB101" s="377"/>
      <c r="AC101" s="377"/>
      <c r="AD101" s="377"/>
      <c r="AE101" s="377"/>
      <c r="AF101" s="377"/>
      <c r="AG101" s="377"/>
      <c r="AH101" s="377"/>
      <c r="AI101" s="377"/>
      <c r="AJ101" s="377"/>
      <c r="AK101" s="377"/>
      <c r="AL101" s="377"/>
      <c r="AM101" s="377"/>
      <c r="AN101" s="377"/>
      <c r="AO101" s="377"/>
      <c r="AP101" s="377"/>
      <c r="AQ101" s="377"/>
      <c r="AR101" s="377"/>
      <c r="AS101" s="377"/>
      <c r="AT101" s="377"/>
      <c r="AU101" s="377"/>
    </row>
    <row r="102" spans="2:47" ht="15" x14ac:dyDescent="0.25">
      <c r="B102" s="328" t="s">
        <v>771</v>
      </c>
      <c r="C102" s="143"/>
      <c r="D102" s="293"/>
      <c r="E102" s="293"/>
      <c r="F102" s="293"/>
      <c r="G102" s="292" t="s">
        <v>772</v>
      </c>
      <c r="H102" s="143"/>
      <c r="I102" s="305" t="s">
        <v>773</v>
      </c>
      <c r="J102" s="377"/>
      <c r="K102" s="377"/>
      <c r="L102" s="377"/>
      <c r="M102" s="377"/>
      <c r="N102" s="377"/>
      <c r="O102" s="377"/>
      <c r="P102" s="377"/>
      <c r="Q102" s="377"/>
      <c r="R102" s="377"/>
      <c r="S102" s="377"/>
      <c r="T102" s="377"/>
      <c r="U102" s="377"/>
      <c r="V102" s="377"/>
      <c r="W102" s="377"/>
      <c r="X102" s="377"/>
      <c r="Y102" s="377"/>
      <c r="Z102" s="377"/>
      <c r="AA102" s="377"/>
      <c r="AB102" s="377"/>
      <c r="AC102" s="377"/>
      <c r="AD102" s="377"/>
      <c r="AE102" s="377"/>
      <c r="AF102" s="377"/>
      <c r="AG102" s="377"/>
      <c r="AH102" s="377"/>
      <c r="AI102" s="377"/>
      <c r="AJ102" s="377"/>
      <c r="AK102" s="377"/>
      <c r="AL102" s="377"/>
      <c r="AM102" s="377"/>
      <c r="AN102" s="377"/>
      <c r="AO102" s="377"/>
      <c r="AP102" s="377"/>
      <c r="AQ102" s="377"/>
      <c r="AR102" s="377"/>
      <c r="AS102" s="377"/>
      <c r="AT102" s="377"/>
      <c r="AU102" s="377"/>
    </row>
    <row r="103" spans="2:47" ht="15" x14ac:dyDescent="0.25">
      <c r="B103" s="292" t="s">
        <v>561</v>
      </c>
      <c r="C103" s="143"/>
      <c r="D103" s="293"/>
      <c r="E103" s="293"/>
      <c r="F103" s="293"/>
      <c r="G103" s="292" t="s">
        <v>562</v>
      </c>
      <c r="H103" s="143"/>
      <c r="I103" s="305" t="s">
        <v>774</v>
      </c>
      <c r="J103" s="377"/>
      <c r="K103" s="377"/>
      <c r="L103" s="377"/>
      <c r="M103" s="377"/>
      <c r="N103" s="377"/>
      <c r="O103" s="377"/>
      <c r="P103" s="377"/>
      <c r="Q103" s="377"/>
      <c r="R103" s="377"/>
      <c r="S103" s="377"/>
      <c r="T103" s="377"/>
      <c r="U103" s="377"/>
      <c r="V103" s="377"/>
      <c r="W103" s="377"/>
      <c r="X103" s="377"/>
      <c r="Y103" s="377"/>
      <c r="Z103" s="377"/>
      <c r="AA103" s="377"/>
      <c r="AB103" s="377"/>
      <c r="AC103" s="377"/>
      <c r="AD103" s="377"/>
      <c r="AE103" s="377"/>
      <c r="AF103" s="377"/>
      <c r="AG103" s="377"/>
      <c r="AH103" s="377"/>
      <c r="AI103" s="377"/>
      <c r="AJ103" s="377"/>
      <c r="AK103" s="377"/>
      <c r="AL103" s="377"/>
      <c r="AM103" s="377"/>
      <c r="AN103" s="377"/>
      <c r="AO103" s="377"/>
      <c r="AP103" s="377"/>
      <c r="AQ103" s="377"/>
      <c r="AR103" s="377"/>
      <c r="AS103" s="377"/>
      <c r="AT103" s="377"/>
      <c r="AU103" s="377"/>
    </row>
    <row r="104" spans="2:47" ht="15" x14ac:dyDescent="0.25">
      <c r="B104" s="296" t="s">
        <v>563</v>
      </c>
      <c r="C104" s="298"/>
      <c r="D104" s="312"/>
      <c r="E104" s="312"/>
      <c r="F104" s="291"/>
      <c r="G104" s="291" t="s">
        <v>564</v>
      </c>
      <c r="H104" s="298"/>
      <c r="I104" s="299" t="s">
        <v>775</v>
      </c>
      <c r="J104" s="376"/>
      <c r="K104" s="376"/>
      <c r="L104" s="376"/>
      <c r="M104" s="376"/>
      <c r="N104" s="376"/>
      <c r="O104" s="376"/>
      <c r="P104" s="376"/>
      <c r="Q104" s="376"/>
      <c r="R104" s="376"/>
      <c r="S104" s="376"/>
      <c r="T104" s="376"/>
      <c r="U104" s="376"/>
      <c r="V104" s="376"/>
      <c r="W104" s="376"/>
      <c r="X104" s="376"/>
      <c r="Y104" s="376"/>
      <c r="Z104" s="376"/>
      <c r="AA104" s="376"/>
      <c r="AB104" s="376"/>
      <c r="AC104" s="376"/>
      <c r="AD104" s="376"/>
      <c r="AE104" s="376"/>
      <c r="AF104" s="376"/>
      <c r="AG104" s="376"/>
      <c r="AH104" s="376"/>
      <c r="AI104" s="376"/>
      <c r="AJ104" s="376"/>
      <c r="AK104" s="376"/>
      <c r="AL104" s="376"/>
      <c r="AM104" s="376"/>
      <c r="AN104" s="376"/>
      <c r="AO104" s="376"/>
      <c r="AP104" s="376"/>
      <c r="AQ104" s="376"/>
      <c r="AR104" s="376"/>
      <c r="AS104" s="376"/>
      <c r="AT104" s="376"/>
      <c r="AU104" s="376"/>
    </row>
    <row r="105" spans="2:47" ht="15" x14ac:dyDescent="0.25">
      <c r="B105" s="312" t="s">
        <v>322</v>
      </c>
      <c r="C105" s="312"/>
      <c r="D105" s="312"/>
      <c r="E105" s="312"/>
      <c r="F105" s="312" t="s">
        <v>323</v>
      </c>
      <c r="G105" s="291"/>
      <c r="H105" s="298"/>
      <c r="I105" s="299" t="s">
        <v>776</v>
      </c>
      <c r="J105" s="376"/>
      <c r="K105" s="376"/>
      <c r="L105" s="376"/>
      <c r="M105" s="376"/>
      <c r="N105" s="376"/>
      <c r="O105" s="376"/>
      <c r="P105" s="376"/>
      <c r="Q105" s="376"/>
      <c r="R105" s="376"/>
      <c r="S105" s="376"/>
      <c r="T105" s="376"/>
      <c r="U105" s="376"/>
      <c r="V105" s="376"/>
      <c r="W105" s="376"/>
      <c r="X105" s="376"/>
      <c r="Y105" s="376"/>
      <c r="Z105" s="376"/>
      <c r="AA105" s="376"/>
      <c r="AB105" s="376"/>
      <c r="AC105" s="376"/>
      <c r="AD105" s="376"/>
      <c r="AE105" s="376"/>
      <c r="AF105" s="376"/>
      <c r="AG105" s="376"/>
      <c r="AH105" s="376"/>
      <c r="AI105" s="376"/>
      <c r="AJ105" s="376"/>
      <c r="AK105" s="376"/>
      <c r="AL105" s="376"/>
      <c r="AM105" s="376"/>
      <c r="AN105" s="376"/>
      <c r="AO105" s="376"/>
      <c r="AP105" s="376"/>
      <c r="AQ105" s="376"/>
      <c r="AR105" s="376"/>
      <c r="AS105" s="376"/>
      <c r="AT105" s="376"/>
      <c r="AU105" s="376"/>
    </row>
    <row r="106" spans="2:47" ht="15" x14ac:dyDescent="0.25">
      <c r="B106" s="293" t="s">
        <v>324</v>
      </c>
      <c r="C106" s="293"/>
      <c r="D106" s="293"/>
      <c r="E106" s="293"/>
      <c r="F106" s="293"/>
      <c r="G106" s="292" t="s">
        <v>325</v>
      </c>
      <c r="H106" s="143"/>
      <c r="I106" s="305" t="s">
        <v>777</v>
      </c>
      <c r="J106" s="377"/>
      <c r="K106" s="377"/>
      <c r="L106" s="377"/>
      <c r="M106" s="377"/>
      <c r="N106" s="377"/>
      <c r="O106" s="377"/>
      <c r="P106" s="377"/>
      <c r="Q106" s="377"/>
      <c r="R106" s="377"/>
      <c r="S106" s="377"/>
      <c r="T106" s="377"/>
      <c r="U106" s="377"/>
      <c r="V106" s="377"/>
      <c r="W106" s="377"/>
      <c r="X106" s="377"/>
      <c r="Y106" s="377"/>
      <c r="Z106" s="377"/>
      <c r="AA106" s="377"/>
      <c r="AB106" s="377"/>
      <c r="AC106" s="377"/>
      <c r="AD106" s="377"/>
      <c r="AE106" s="377"/>
      <c r="AF106" s="377"/>
      <c r="AG106" s="377"/>
      <c r="AH106" s="377"/>
      <c r="AI106" s="377"/>
      <c r="AJ106" s="377"/>
      <c r="AK106" s="377"/>
      <c r="AL106" s="377"/>
      <c r="AM106" s="377"/>
      <c r="AN106" s="377"/>
      <c r="AO106" s="377"/>
      <c r="AP106" s="377"/>
      <c r="AQ106" s="377"/>
      <c r="AR106" s="377"/>
      <c r="AS106" s="377"/>
      <c r="AT106" s="377"/>
      <c r="AU106" s="377"/>
    </row>
    <row r="107" spans="2:47" ht="15" x14ac:dyDescent="0.25">
      <c r="B107" s="293" t="s">
        <v>326</v>
      </c>
      <c r="C107" s="293"/>
      <c r="D107" s="293"/>
      <c r="E107" s="293"/>
      <c r="F107" s="293"/>
      <c r="G107" s="292" t="s">
        <v>327</v>
      </c>
      <c r="H107" s="143"/>
      <c r="I107" s="305" t="s">
        <v>778</v>
      </c>
      <c r="J107" s="377"/>
      <c r="K107" s="377"/>
      <c r="L107" s="377"/>
      <c r="M107" s="377"/>
      <c r="N107" s="377"/>
      <c r="O107" s="377"/>
      <c r="P107" s="377"/>
      <c r="Q107" s="377"/>
      <c r="R107" s="377"/>
      <c r="S107" s="377"/>
      <c r="T107" s="377"/>
      <c r="U107" s="377"/>
      <c r="V107" s="377"/>
      <c r="W107" s="377"/>
      <c r="X107" s="377"/>
      <c r="Y107" s="377"/>
      <c r="Z107" s="377"/>
      <c r="AA107" s="377"/>
      <c r="AB107" s="377"/>
      <c r="AC107" s="377"/>
      <c r="AD107" s="377"/>
      <c r="AE107" s="377"/>
      <c r="AF107" s="377"/>
      <c r="AG107" s="377"/>
      <c r="AH107" s="377"/>
      <c r="AI107" s="377"/>
      <c r="AJ107" s="377"/>
      <c r="AK107" s="377"/>
      <c r="AL107" s="377"/>
      <c r="AM107" s="377"/>
      <c r="AN107" s="377"/>
      <c r="AO107" s="377"/>
      <c r="AP107" s="377"/>
      <c r="AQ107" s="377"/>
      <c r="AR107" s="377"/>
      <c r="AS107" s="377"/>
      <c r="AT107" s="377"/>
      <c r="AU107" s="377"/>
    </row>
    <row r="108" spans="2:47" ht="15" x14ac:dyDescent="0.25">
      <c r="B108" s="292" t="s">
        <v>565</v>
      </c>
      <c r="C108" s="143"/>
      <c r="D108" s="293"/>
      <c r="E108" s="293"/>
      <c r="F108" s="293"/>
      <c r="G108" s="292" t="s">
        <v>566</v>
      </c>
      <c r="H108" s="143"/>
      <c r="I108" s="305" t="s">
        <v>779</v>
      </c>
      <c r="J108" s="377"/>
      <c r="K108" s="377"/>
      <c r="L108" s="377"/>
      <c r="M108" s="377"/>
      <c r="N108" s="377"/>
      <c r="O108" s="377"/>
      <c r="P108" s="377"/>
      <c r="Q108" s="377"/>
      <c r="R108" s="377"/>
      <c r="S108" s="377"/>
      <c r="T108" s="377"/>
      <c r="U108" s="377"/>
      <c r="V108" s="377"/>
      <c r="W108" s="377"/>
      <c r="X108" s="377"/>
      <c r="Y108" s="377"/>
      <c r="Z108" s="377"/>
      <c r="AA108" s="377"/>
      <c r="AB108" s="377"/>
      <c r="AC108" s="377"/>
      <c r="AD108" s="377"/>
      <c r="AE108" s="377"/>
      <c r="AF108" s="377"/>
      <c r="AG108" s="377"/>
      <c r="AH108" s="377"/>
      <c r="AI108" s="377"/>
      <c r="AJ108" s="377"/>
      <c r="AK108" s="377"/>
      <c r="AL108" s="377"/>
      <c r="AM108" s="377"/>
      <c r="AN108" s="377"/>
      <c r="AO108" s="377"/>
      <c r="AP108" s="377"/>
      <c r="AQ108" s="377"/>
      <c r="AR108" s="377"/>
      <c r="AS108" s="377"/>
      <c r="AT108" s="377"/>
      <c r="AU108" s="377"/>
    </row>
    <row r="109" spans="2:47" ht="15" x14ac:dyDescent="0.25">
      <c r="B109" s="293" t="s">
        <v>328</v>
      </c>
      <c r="C109" s="293"/>
      <c r="D109" s="293"/>
      <c r="E109" s="293"/>
      <c r="F109" s="293"/>
      <c r="G109" s="292" t="s">
        <v>329</v>
      </c>
      <c r="H109" s="143"/>
      <c r="I109" s="305" t="s">
        <v>780</v>
      </c>
      <c r="J109" s="377"/>
      <c r="K109" s="377"/>
      <c r="L109" s="377"/>
      <c r="M109" s="377"/>
      <c r="N109" s="377"/>
      <c r="O109" s="377">
        <v>1</v>
      </c>
      <c r="P109" s="377">
        <v>1</v>
      </c>
      <c r="Q109" s="377">
        <v>1.0000000000000002</v>
      </c>
      <c r="R109" s="377">
        <v>1</v>
      </c>
      <c r="S109" s="377">
        <v>1</v>
      </c>
      <c r="T109" s="377">
        <v>1.0000000000000002</v>
      </c>
      <c r="U109" s="377">
        <v>1.0000000000000002</v>
      </c>
      <c r="V109" s="377">
        <v>1.0000000000000002</v>
      </c>
      <c r="W109" s="377">
        <v>1</v>
      </c>
      <c r="X109" s="377">
        <v>1</v>
      </c>
      <c r="Y109" s="377">
        <v>1.0000000000000002</v>
      </c>
      <c r="Z109" s="377">
        <v>1</v>
      </c>
      <c r="AA109" s="377">
        <v>1</v>
      </c>
      <c r="AB109" s="377">
        <v>1</v>
      </c>
      <c r="AC109" s="377">
        <v>1</v>
      </c>
      <c r="AD109" s="377">
        <v>1</v>
      </c>
      <c r="AE109" s="377">
        <v>1.0000000000000002</v>
      </c>
      <c r="AF109" s="377">
        <v>1.0000000000000002</v>
      </c>
      <c r="AG109" s="377">
        <v>1</v>
      </c>
      <c r="AH109" s="377">
        <v>1</v>
      </c>
      <c r="AI109" s="377">
        <v>1</v>
      </c>
      <c r="AJ109" s="377">
        <v>1</v>
      </c>
      <c r="AK109" s="377">
        <v>1</v>
      </c>
      <c r="AL109" s="377">
        <v>1.0000000000000002</v>
      </c>
      <c r="AM109" s="377">
        <v>1</v>
      </c>
      <c r="AN109" s="377">
        <v>1.0000000000000002</v>
      </c>
      <c r="AO109" s="377">
        <v>1</v>
      </c>
      <c r="AP109" s="377">
        <v>1</v>
      </c>
      <c r="AQ109" s="377">
        <v>1.0000000000000002</v>
      </c>
      <c r="AR109" s="377">
        <v>1</v>
      </c>
      <c r="AS109" s="377">
        <v>1</v>
      </c>
      <c r="AT109" s="377">
        <v>1</v>
      </c>
      <c r="AU109" s="377">
        <v>1</v>
      </c>
    </row>
    <row r="110" spans="2:47" ht="15" x14ac:dyDescent="0.25">
      <c r="B110" s="293" t="s">
        <v>330</v>
      </c>
      <c r="C110" s="293"/>
      <c r="D110" s="293"/>
      <c r="E110" s="293"/>
      <c r="F110" s="293"/>
      <c r="G110" s="292" t="s">
        <v>331</v>
      </c>
      <c r="H110" s="143"/>
      <c r="I110" s="305" t="s">
        <v>781</v>
      </c>
      <c r="J110" s="377"/>
      <c r="K110" s="377"/>
      <c r="L110" s="377"/>
      <c r="M110" s="377"/>
      <c r="N110" s="377"/>
      <c r="O110" s="377">
        <v>1</v>
      </c>
      <c r="P110" s="377">
        <v>1</v>
      </c>
      <c r="Q110" s="377">
        <v>1</v>
      </c>
      <c r="R110" s="377">
        <v>1</v>
      </c>
      <c r="S110" s="377">
        <v>1</v>
      </c>
      <c r="T110" s="377">
        <v>1.0000000000000002</v>
      </c>
      <c r="U110" s="377">
        <v>1</v>
      </c>
      <c r="V110" s="377">
        <v>1</v>
      </c>
      <c r="W110" s="377">
        <v>1</v>
      </c>
      <c r="X110" s="377">
        <v>1</v>
      </c>
      <c r="Y110" s="377">
        <v>1</v>
      </c>
      <c r="Z110" s="377">
        <v>1</v>
      </c>
      <c r="AA110" s="377">
        <v>1</v>
      </c>
      <c r="AB110" s="377">
        <v>1.0000000000000002</v>
      </c>
      <c r="AC110" s="377">
        <v>1</v>
      </c>
      <c r="AD110" s="377">
        <v>1.0000000000000002</v>
      </c>
      <c r="AE110" s="377">
        <v>1</v>
      </c>
      <c r="AF110" s="377">
        <v>1.0000000000000002</v>
      </c>
      <c r="AG110" s="377">
        <v>1</v>
      </c>
      <c r="AH110" s="377">
        <v>1</v>
      </c>
      <c r="AI110" s="377">
        <v>1</v>
      </c>
      <c r="AJ110" s="377">
        <v>1</v>
      </c>
      <c r="AK110" s="377">
        <v>1</v>
      </c>
      <c r="AL110" s="377">
        <v>1</v>
      </c>
      <c r="AM110" s="377">
        <v>1</v>
      </c>
      <c r="AN110" s="377">
        <v>1</v>
      </c>
      <c r="AO110" s="377">
        <v>1</v>
      </c>
      <c r="AP110" s="377">
        <v>1</v>
      </c>
      <c r="AQ110" s="377">
        <v>1</v>
      </c>
      <c r="AR110" s="377">
        <v>1.0000000000000002</v>
      </c>
      <c r="AS110" s="377">
        <v>1.0000000000000002</v>
      </c>
      <c r="AT110" s="377">
        <v>1.0000000000000002</v>
      </c>
      <c r="AU110" s="377">
        <v>1</v>
      </c>
    </row>
    <row r="111" spans="2:47" ht="15" x14ac:dyDescent="0.25">
      <c r="B111" s="329" t="s">
        <v>310</v>
      </c>
      <c r="C111" s="283"/>
      <c r="D111" s="283"/>
      <c r="E111" s="283"/>
      <c r="F111" s="143"/>
      <c r="G111" s="283" t="s">
        <v>311</v>
      </c>
      <c r="H111" s="283"/>
      <c r="I111" s="297" t="s">
        <v>782</v>
      </c>
      <c r="J111" s="377"/>
      <c r="K111" s="377"/>
      <c r="L111" s="377"/>
      <c r="M111" s="377"/>
      <c r="N111" s="377"/>
      <c r="O111" s="377"/>
      <c r="P111" s="377"/>
      <c r="Q111" s="377"/>
      <c r="R111" s="377"/>
      <c r="S111" s="377"/>
      <c r="T111" s="377"/>
      <c r="U111" s="377"/>
      <c r="V111" s="377"/>
      <c r="W111" s="377"/>
      <c r="X111" s="377"/>
      <c r="Y111" s="377"/>
      <c r="Z111" s="377"/>
      <c r="AA111" s="377"/>
      <c r="AB111" s="377"/>
      <c r="AC111" s="377"/>
      <c r="AD111" s="377"/>
      <c r="AE111" s="377"/>
      <c r="AF111" s="377"/>
      <c r="AG111" s="377"/>
      <c r="AH111" s="377"/>
      <c r="AI111" s="377"/>
      <c r="AJ111" s="377"/>
      <c r="AK111" s="377"/>
      <c r="AL111" s="377"/>
      <c r="AM111" s="377"/>
      <c r="AN111" s="377"/>
      <c r="AO111" s="377"/>
      <c r="AP111" s="377"/>
      <c r="AQ111" s="377"/>
      <c r="AR111" s="377"/>
      <c r="AS111" s="377"/>
      <c r="AT111" s="377"/>
      <c r="AU111" s="377"/>
    </row>
    <row r="112" spans="2:47" ht="15" x14ac:dyDescent="0.25">
      <c r="B112" s="291" t="s">
        <v>567</v>
      </c>
      <c r="C112" s="298"/>
      <c r="D112" s="312"/>
      <c r="E112" s="312"/>
      <c r="F112" s="312"/>
      <c r="G112" s="291" t="s">
        <v>568</v>
      </c>
      <c r="H112" s="298"/>
      <c r="I112" s="299" t="s">
        <v>783</v>
      </c>
      <c r="J112" s="376"/>
      <c r="K112" s="376"/>
      <c r="L112" s="376"/>
      <c r="M112" s="376"/>
      <c r="N112" s="376"/>
      <c r="O112" s="376"/>
      <c r="P112" s="376"/>
      <c r="Q112" s="376"/>
      <c r="R112" s="376"/>
      <c r="S112" s="376"/>
      <c r="T112" s="376"/>
      <c r="U112" s="376"/>
      <c r="V112" s="376"/>
      <c r="W112" s="376"/>
      <c r="X112" s="376"/>
      <c r="Y112" s="376"/>
      <c r="Z112" s="376"/>
      <c r="AA112" s="376"/>
      <c r="AB112" s="376"/>
      <c r="AC112" s="376"/>
      <c r="AD112" s="376"/>
      <c r="AE112" s="376"/>
      <c r="AF112" s="376"/>
      <c r="AG112" s="376"/>
      <c r="AH112" s="376"/>
      <c r="AI112" s="376"/>
      <c r="AJ112" s="376"/>
      <c r="AK112" s="376"/>
      <c r="AL112" s="376"/>
      <c r="AM112" s="376"/>
      <c r="AN112" s="376"/>
      <c r="AO112" s="376"/>
      <c r="AP112" s="376"/>
      <c r="AQ112" s="376"/>
      <c r="AR112" s="376"/>
      <c r="AS112" s="376"/>
      <c r="AT112" s="376"/>
      <c r="AU112" s="376"/>
    </row>
    <row r="113" spans="2:47" ht="15" x14ac:dyDescent="0.25">
      <c r="B113" s="292" t="s">
        <v>569</v>
      </c>
      <c r="C113" s="143"/>
      <c r="D113" s="293"/>
      <c r="E113" s="293"/>
      <c r="F113" s="293"/>
      <c r="G113" s="143"/>
      <c r="H113" s="292" t="s">
        <v>570</v>
      </c>
      <c r="I113" s="289" t="s">
        <v>784</v>
      </c>
      <c r="J113" s="377"/>
      <c r="K113" s="377"/>
      <c r="L113" s="377"/>
      <c r="M113" s="377"/>
      <c r="N113" s="377"/>
      <c r="O113" s="377"/>
      <c r="P113" s="377"/>
      <c r="Q113" s="377"/>
      <c r="R113" s="377"/>
      <c r="S113" s="377"/>
      <c r="T113" s="377"/>
      <c r="U113" s="377"/>
      <c r="V113" s="377"/>
      <c r="W113" s="377"/>
      <c r="X113" s="377"/>
      <c r="Y113" s="377"/>
      <c r="Z113" s="377"/>
      <c r="AA113" s="377"/>
      <c r="AB113" s="377"/>
      <c r="AC113" s="377"/>
      <c r="AD113" s="377"/>
      <c r="AE113" s="377"/>
      <c r="AF113" s="377"/>
      <c r="AG113" s="377"/>
      <c r="AH113" s="377"/>
      <c r="AI113" s="377"/>
      <c r="AJ113" s="377"/>
      <c r="AK113" s="377"/>
      <c r="AL113" s="377"/>
      <c r="AM113" s="377"/>
      <c r="AN113" s="377"/>
      <c r="AO113" s="377"/>
      <c r="AP113" s="377"/>
      <c r="AQ113" s="377"/>
      <c r="AR113" s="377"/>
      <c r="AS113" s="377"/>
      <c r="AT113" s="377"/>
      <c r="AU113" s="377"/>
    </row>
    <row r="114" spans="2:47" ht="15" x14ac:dyDescent="0.25">
      <c r="B114" s="291" t="s">
        <v>571</v>
      </c>
      <c r="C114" s="298"/>
      <c r="D114" s="312"/>
      <c r="E114" s="312"/>
      <c r="F114" s="312"/>
      <c r="G114" s="298"/>
      <c r="H114" s="291" t="s">
        <v>572</v>
      </c>
      <c r="I114" s="294" t="s">
        <v>785</v>
      </c>
      <c r="J114" s="376"/>
      <c r="K114" s="376"/>
      <c r="L114" s="376"/>
      <c r="M114" s="376"/>
      <c r="N114" s="376"/>
      <c r="O114" s="376"/>
      <c r="P114" s="376"/>
      <c r="Q114" s="376"/>
      <c r="R114" s="376"/>
      <c r="S114" s="376"/>
      <c r="T114" s="376"/>
      <c r="U114" s="376"/>
      <c r="V114" s="376"/>
      <c r="W114" s="376"/>
      <c r="X114" s="376"/>
      <c r="Y114" s="376"/>
      <c r="Z114" s="376"/>
      <c r="AA114" s="376"/>
      <c r="AB114" s="376"/>
      <c r="AC114" s="376"/>
      <c r="AD114" s="376"/>
      <c r="AE114" s="376"/>
      <c r="AF114" s="376"/>
      <c r="AG114" s="376"/>
      <c r="AH114" s="376"/>
      <c r="AI114" s="376"/>
      <c r="AJ114" s="376"/>
      <c r="AK114" s="376"/>
      <c r="AL114" s="376"/>
      <c r="AM114" s="376"/>
      <c r="AN114" s="376"/>
      <c r="AO114" s="376"/>
      <c r="AP114" s="376"/>
      <c r="AQ114" s="376"/>
      <c r="AR114" s="376"/>
      <c r="AS114" s="376"/>
      <c r="AT114" s="376"/>
      <c r="AU114" s="376"/>
    </row>
    <row r="115" spans="2:47" ht="15" x14ac:dyDescent="0.25">
      <c r="B115" s="292" t="s">
        <v>573</v>
      </c>
      <c r="C115" s="143"/>
      <c r="D115" s="293"/>
      <c r="E115" s="293"/>
      <c r="F115" s="293"/>
      <c r="G115" s="143"/>
      <c r="H115" s="292" t="s">
        <v>574</v>
      </c>
      <c r="I115" s="289" t="s">
        <v>786</v>
      </c>
      <c r="J115" s="377"/>
      <c r="K115" s="377"/>
      <c r="L115" s="377"/>
      <c r="M115" s="377"/>
      <c r="N115" s="377"/>
      <c r="O115" s="377"/>
      <c r="P115" s="377"/>
      <c r="Q115" s="377"/>
      <c r="R115" s="377"/>
      <c r="S115" s="377"/>
      <c r="T115" s="377"/>
      <c r="U115" s="377"/>
      <c r="V115" s="377"/>
      <c r="W115" s="377"/>
      <c r="X115" s="377"/>
      <c r="Y115" s="377"/>
      <c r="Z115" s="377"/>
      <c r="AA115" s="377"/>
      <c r="AB115" s="377"/>
      <c r="AC115" s="377"/>
      <c r="AD115" s="377"/>
      <c r="AE115" s="377"/>
      <c r="AF115" s="377"/>
      <c r="AG115" s="377"/>
      <c r="AH115" s="377"/>
      <c r="AI115" s="377"/>
      <c r="AJ115" s="377"/>
      <c r="AK115" s="377"/>
      <c r="AL115" s="377"/>
      <c r="AM115" s="377"/>
      <c r="AN115" s="377"/>
      <c r="AO115" s="377"/>
      <c r="AP115" s="377"/>
      <c r="AQ115" s="377"/>
      <c r="AR115" s="377"/>
      <c r="AS115" s="377"/>
      <c r="AT115" s="377"/>
      <c r="AU115" s="377"/>
    </row>
    <row r="116" spans="2:47" ht="15" x14ac:dyDescent="0.25">
      <c r="B116" s="283" t="s">
        <v>575</v>
      </c>
      <c r="C116" s="143"/>
      <c r="D116" s="293"/>
      <c r="E116" s="293"/>
      <c r="F116" s="293"/>
      <c r="G116" s="292"/>
      <c r="H116" s="283" t="s">
        <v>576</v>
      </c>
      <c r="I116" s="297" t="s">
        <v>787</v>
      </c>
      <c r="J116" s="377"/>
      <c r="K116" s="377"/>
      <c r="L116" s="377"/>
      <c r="M116" s="377"/>
      <c r="N116" s="377"/>
      <c r="O116" s="377"/>
      <c r="P116" s="377"/>
      <c r="Q116" s="377"/>
      <c r="R116" s="377"/>
      <c r="S116" s="377"/>
      <c r="T116" s="377"/>
      <c r="U116" s="377"/>
      <c r="V116" s="377"/>
      <c r="W116" s="377"/>
      <c r="X116" s="377"/>
      <c r="Y116" s="377"/>
      <c r="Z116" s="377"/>
      <c r="AA116" s="377"/>
      <c r="AB116" s="377"/>
      <c r="AC116" s="377"/>
      <c r="AD116" s="377"/>
      <c r="AE116" s="377"/>
      <c r="AF116" s="377"/>
      <c r="AG116" s="377"/>
      <c r="AH116" s="377"/>
      <c r="AI116" s="377"/>
      <c r="AJ116" s="377"/>
      <c r="AK116" s="377"/>
      <c r="AL116" s="377"/>
      <c r="AM116" s="377"/>
      <c r="AN116" s="377"/>
      <c r="AO116" s="377"/>
      <c r="AP116" s="377"/>
      <c r="AQ116" s="377"/>
      <c r="AR116" s="377"/>
      <c r="AS116" s="377"/>
      <c r="AT116" s="377"/>
      <c r="AU116" s="377"/>
    </row>
    <row r="117" spans="2:47" ht="15" x14ac:dyDescent="0.25">
      <c r="B117" s="283" t="s">
        <v>577</v>
      </c>
      <c r="C117" s="143"/>
      <c r="D117" s="293"/>
      <c r="E117" s="293"/>
      <c r="F117" s="293"/>
      <c r="G117" s="292"/>
      <c r="H117" s="283" t="s">
        <v>578</v>
      </c>
      <c r="I117" s="297" t="s">
        <v>788</v>
      </c>
      <c r="J117" s="377"/>
      <c r="K117" s="377"/>
      <c r="L117" s="377"/>
      <c r="M117" s="377"/>
      <c r="N117" s="377"/>
      <c r="O117" s="377"/>
      <c r="P117" s="377"/>
      <c r="Q117" s="377"/>
      <c r="R117" s="377"/>
      <c r="S117" s="377"/>
      <c r="T117" s="377"/>
      <c r="U117" s="377"/>
      <c r="V117" s="377"/>
      <c r="W117" s="377"/>
      <c r="X117" s="377"/>
      <c r="Y117" s="377"/>
      <c r="Z117" s="377"/>
      <c r="AA117" s="377"/>
      <c r="AB117" s="377"/>
      <c r="AC117" s="377"/>
      <c r="AD117" s="377"/>
      <c r="AE117" s="377"/>
      <c r="AF117" s="377"/>
      <c r="AG117" s="377"/>
      <c r="AH117" s="377"/>
      <c r="AI117" s="377"/>
      <c r="AJ117" s="377"/>
      <c r="AK117" s="377"/>
      <c r="AL117" s="377"/>
      <c r="AM117" s="377"/>
      <c r="AN117" s="377"/>
      <c r="AO117" s="377"/>
      <c r="AP117" s="377"/>
      <c r="AQ117" s="377"/>
      <c r="AR117" s="377"/>
      <c r="AS117" s="377"/>
      <c r="AT117" s="377"/>
      <c r="AU117" s="377"/>
    </row>
    <row r="118" spans="2:47" ht="15" x14ac:dyDescent="0.25">
      <c r="B118" s="291" t="s">
        <v>579</v>
      </c>
      <c r="C118" s="298"/>
      <c r="D118" s="312"/>
      <c r="E118" s="312"/>
      <c r="F118" s="312"/>
      <c r="G118" s="291" t="s">
        <v>580</v>
      </c>
      <c r="H118" s="298"/>
      <c r="I118" s="299" t="s">
        <v>789</v>
      </c>
      <c r="J118" s="376"/>
      <c r="K118" s="376"/>
      <c r="L118" s="376"/>
      <c r="M118" s="376"/>
      <c r="N118" s="376"/>
      <c r="O118" s="376"/>
      <c r="P118" s="376"/>
      <c r="Q118" s="376"/>
      <c r="R118" s="376"/>
      <c r="S118" s="376"/>
      <c r="T118" s="376"/>
      <c r="U118" s="376"/>
      <c r="V118" s="376"/>
      <c r="W118" s="376"/>
      <c r="X118" s="376"/>
      <c r="Y118" s="376"/>
      <c r="Z118" s="376"/>
      <c r="AA118" s="376"/>
      <c r="AB118" s="376"/>
      <c r="AC118" s="376"/>
      <c r="AD118" s="376"/>
      <c r="AE118" s="376"/>
      <c r="AF118" s="376"/>
      <c r="AG118" s="376"/>
      <c r="AH118" s="376"/>
      <c r="AI118" s="376"/>
      <c r="AJ118" s="376"/>
      <c r="AK118" s="376"/>
      <c r="AL118" s="376"/>
      <c r="AM118" s="376"/>
      <c r="AN118" s="376"/>
      <c r="AO118" s="376"/>
      <c r="AP118" s="376"/>
      <c r="AQ118" s="376"/>
      <c r="AR118" s="376"/>
      <c r="AS118" s="376"/>
      <c r="AT118" s="376"/>
      <c r="AU118" s="376"/>
    </row>
    <row r="119" spans="2:47" ht="15" x14ac:dyDescent="0.25">
      <c r="B119" s="312" t="s">
        <v>332</v>
      </c>
      <c r="C119" s="312"/>
      <c r="D119" s="312"/>
      <c r="E119" s="312"/>
      <c r="F119" s="312" t="s">
        <v>389</v>
      </c>
      <c r="G119" s="291"/>
      <c r="H119" s="298"/>
      <c r="I119" s="299" t="s">
        <v>790</v>
      </c>
      <c r="J119" s="376"/>
      <c r="K119" s="376"/>
      <c r="L119" s="376"/>
      <c r="M119" s="376"/>
      <c r="N119" s="376"/>
      <c r="O119" s="376"/>
      <c r="P119" s="376"/>
      <c r="Q119" s="376"/>
      <c r="R119" s="376"/>
      <c r="S119" s="376"/>
      <c r="T119" s="376"/>
      <c r="U119" s="376"/>
      <c r="V119" s="376"/>
      <c r="W119" s="376"/>
      <c r="X119" s="376"/>
      <c r="Y119" s="376"/>
      <c r="Z119" s="376"/>
      <c r="AA119" s="376"/>
      <c r="AB119" s="376"/>
      <c r="AC119" s="376"/>
      <c r="AD119" s="376"/>
      <c r="AE119" s="376"/>
      <c r="AF119" s="376"/>
      <c r="AG119" s="376"/>
      <c r="AH119" s="376"/>
      <c r="AI119" s="376"/>
      <c r="AJ119" s="376"/>
      <c r="AK119" s="376"/>
      <c r="AL119" s="376"/>
      <c r="AM119" s="376"/>
      <c r="AN119" s="376"/>
      <c r="AO119" s="376"/>
      <c r="AP119" s="376"/>
      <c r="AQ119" s="376"/>
      <c r="AR119" s="376"/>
      <c r="AS119" s="376"/>
      <c r="AT119" s="376"/>
      <c r="AU119" s="376"/>
    </row>
    <row r="120" spans="2:47" ht="15" x14ac:dyDescent="0.25">
      <c r="B120" s="301" t="s">
        <v>581</v>
      </c>
      <c r="C120" s="298"/>
      <c r="D120" s="312"/>
      <c r="E120" s="312"/>
      <c r="F120" s="312"/>
      <c r="G120" s="301" t="s">
        <v>582</v>
      </c>
      <c r="H120" s="298"/>
      <c r="I120" s="299" t="s">
        <v>791</v>
      </c>
      <c r="J120" s="376"/>
      <c r="K120" s="376"/>
      <c r="L120" s="376"/>
      <c r="M120" s="376"/>
      <c r="N120" s="376"/>
      <c r="O120" s="376"/>
      <c r="P120" s="376"/>
      <c r="Q120" s="376"/>
      <c r="R120" s="376"/>
      <c r="S120" s="376"/>
      <c r="T120" s="376"/>
      <c r="U120" s="376"/>
      <c r="V120" s="376"/>
      <c r="W120" s="376"/>
      <c r="X120" s="376"/>
      <c r="Y120" s="376"/>
      <c r="Z120" s="376"/>
      <c r="AA120" s="376"/>
      <c r="AB120" s="376"/>
      <c r="AC120" s="376"/>
      <c r="AD120" s="376"/>
      <c r="AE120" s="376"/>
      <c r="AF120" s="376"/>
      <c r="AG120" s="376"/>
      <c r="AH120" s="376"/>
      <c r="AI120" s="376"/>
      <c r="AJ120" s="376"/>
      <c r="AK120" s="376"/>
      <c r="AL120" s="376"/>
      <c r="AM120" s="376"/>
      <c r="AN120" s="376"/>
      <c r="AO120" s="376"/>
      <c r="AP120" s="376"/>
      <c r="AQ120" s="376"/>
      <c r="AR120" s="376"/>
      <c r="AS120" s="376"/>
      <c r="AT120" s="376"/>
      <c r="AU120" s="376"/>
    </row>
    <row r="121" spans="2:47" ht="15" x14ac:dyDescent="0.25">
      <c r="B121" s="283" t="s">
        <v>583</v>
      </c>
      <c r="C121" s="143"/>
      <c r="D121" s="293"/>
      <c r="E121" s="293"/>
      <c r="F121" s="293"/>
      <c r="G121" s="283" t="s">
        <v>584</v>
      </c>
      <c r="H121" s="143"/>
      <c r="I121" s="305" t="s">
        <v>717</v>
      </c>
      <c r="J121" s="377"/>
      <c r="K121" s="377"/>
      <c r="L121" s="377"/>
      <c r="M121" s="377"/>
      <c r="N121" s="377"/>
      <c r="O121" s="377"/>
      <c r="P121" s="377"/>
      <c r="Q121" s="377"/>
      <c r="R121" s="377"/>
      <c r="S121" s="377"/>
      <c r="T121" s="377"/>
      <c r="U121" s="377"/>
      <c r="V121" s="377"/>
      <c r="W121" s="377"/>
      <c r="X121" s="377"/>
      <c r="Y121" s="377"/>
      <c r="Z121" s="377"/>
      <c r="AA121" s="377"/>
      <c r="AB121" s="377"/>
      <c r="AC121" s="377"/>
      <c r="AD121" s="377"/>
      <c r="AE121" s="377"/>
      <c r="AF121" s="377"/>
      <c r="AG121" s="377"/>
      <c r="AH121" s="377"/>
      <c r="AI121" s="377"/>
      <c r="AJ121" s="377"/>
      <c r="AK121" s="377"/>
      <c r="AL121" s="377"/>
      <c r="AM121" s="377"/>
      <c r="AN121" s="377"/>
      <c r="AO121" s="377"/>
      <c r="AP121" s="377"/>
      <c r="AQ121" s="377"/>
      <c r="AR121" s="377"/>
      <c r="AS121" s="377"/>
      <c r="AT121" s="377"/>
      <c r="AU121" s="377"/>
    </row>
    <row r="122" spans="2:47" ht="15" x14ac:dyDescent="0.25">
      <c r="B122" s="293" t="s">
        <v>333</v>
      </c>
      <c r="C122" s="293"/>
      <c r="D122" s="293"/>
      <c r="E122" s="293"/>
      <c r="F122" s="293"/>
      <c r="G122" s="292" t="s">
        <v>334</v>
      </c>
      <c r="H122" s="143"/>
      <c r="I122" s="305" t="s">
        <v>792</v>
      </c>
      <c r="J122" s="377"/>
      <c r="K122" s="377"/>
      <c r="L122" s="377"/>
      <c r="M122" s="377"/>
      <c r="N122" s="377"/>
      <c r="O122" s="377"/>
      <c r="P122" s="377"/>
      <c r="Q122" s="377"/>
      <c r="R122" s="377"/>
      <c r="S122" s="377"/>
      <c r="T122" s="377"/>
      <c r="U122" s="377"/>
      <c r="V122" s="377"/>
      <c r="W122" s="377"/>
      <c r="X122" s="377"/>
      <c r="Y122" s="377"/>
      <c r="Z122" s="377"/>
      <c r="AA122" s="377"/>
      <c r="AB122" s="377"/>
      <c r="AC122" s="377"/>
      <c r="AD122" s="377"/>
      <c r="AE122" s="377"/>
      <c r="AF122" s="377"/>
      <c r="AG122" s="377"/>
      <c r="AH122" s="377"/>
      <c r="AI122" s="377"/>
      <c r="AJ122" s="377"/>
      <c r="AK122" s="377"/>
      <c r="AL122" s="377"/>
      <c r="AM122" s="377"/>
      <c r="AN122" s="377"/>
      <c r="AO122" s="377"/>
      <c r="AP122" s="377"/>
      <c r="AQ122" s="377"/>
      <c r="AR122" s="377"/>
      <c r="AS122" s="377"/>
      <c r="AT122" s="377"/>
      <c r="AU122" s="377"/>
    </row>
    <row r="123" spans="2:47" ht="15" x14ac:dyDescent="0.25">
      <c r="B123" s="292" t="s">
        <v>585</v>
      </c>
      <c r="C123" s="143"/>
      <c r="D123" s="293"/>
      <c r="E123" s="293"/>
      <c r="F123" s="293"/>
      <c r="G123" s="292" t="s">
        <v>586</v>
      </c>
      <c r="H123" s="143"/>
      <c r="I123" s="305" t="s">
        <v>793</v>
      </c>
      <c r="J123" s="377"/>
      <c r="K123" s="377"/>
      <c r="L123" s="377"/>
      <c r="M123" s="377"/>
      <c r="N123" s="377"/>
      <c r="O123" s="377">
        <v>1</v>
      </c>
      <c r="P123" s="377">
        <v>1</v>
      </c>
      <c r="Q123" s="377">
        <v>1</v>
      </c>
      <c r="R123" s="377">
        <v>1</v>
      </c>
      <c r="S123" s="377">
        <v>1</v>
      </c>
      <c r="T123" s="377">
        <v>1</v>
      </c>
      <c r="U123" s="377">
        <v>1</v>
      </c>
      <c r="V123" s="377">
        <v>1</v>
      </c>
      <c r="W123" s="377">
        <v>1</v>
      </c>
      <c r="X123" s="377">
        <v>1.0000000000000002</v>
      </c>
      <c r="Y123" s="377">
        <v>0.99999999999999978</v>
      </c>
      <c r="Z123" s="377">
        <v>0.99999999999999978</v>
      </c>
      <c r="AA123" s="377">
        <v>1.0000000000000002</v>
      </c>
      <c r="AB123" s="377">
        <v>1</v>
      </c>
      <c r="AC123" s="377">
        <v>1</v>
      </c>
      <c r="AD123" s="377">
        <v>1</v>
      </c>
      <c r="AE123" s="377">
        <v>1</v>
      </c>
      <c r="AF123" s="377">
        <v>1</v>
      </c>
      <c r="AG123" s="377">
        <v>1</v>
      </c>
      <c r="AH123" s="377">
        <v>1</v>
      </c>
      <c r="AI123" s="377">
        <v>1</v>
      </c>
      <c r="AJ123" s="377">
        <v>1</v>
      </c>
      <c r="AK123" s="377">
        <v>1</v>
      </c>
      <c r="AL123" s="377">
        <v>1</v>
      </c>
      <c r="AM123" s="377">
        <v>1</v>
      </c>
      <c r="AN123" s="377">
        <v>1</v>
      </c>
      <c r="AO123" s="377">
        <v>1</v>
      </c>
      <c r="AP123" s="377">
        <v>1</v>
      </c>
      <c r="AQ123" s="377">
        <v>1.0000000000000002</v>
      </c>
      <c r="AR123" s="377">
        <v>1.0000000000000002</v>
      </c>
      <c r="AS123" s="377">
        <v>1</v>
      </c>
      <c r="AT123" s="377">
        <v>1</v>
      </c>
      <c r="AU123" s="377">
        <v>1</v>
      </c>
    </row>
    <row r="124" spans="2:47" ht="15" x14ac:dyDescent="0.25">
      <c r="B124" s="284" t="s">
        <v>587</v>
      </c>
      <c r="C124" s="143"/>
      <c r="D124" s="293"/>
      <c r="E124" s="293"/>
      <c r="F124" s="293"/>
      <c r="G124" s="284" t="s">
        <v>588</v>
      </c>
      <c r="H124" s="143"/>
      <c r="I124" s="305" t="s">
        <v>794</v>
      </c>
      <c r="J124" s="377"/>
      <c r="K124" s="377"/>
      <c r="L124" s="377"/>
      <c r="M124" s="377"/>
      <c r="N124" s="377"/>
      <c r="O124" s="377"/>
      <c r="P124" s="377"/>
      <c r="Q124" s="377"/>
      <c r="R124" s="377"/>
      <c r="S124" s="377"/>
      <c r="T124" s="377"/>
      <c r="U124" s="377"/>
      <c r="V124" s="377"/>
      <c r="W124" s="377"/>
      <c r="X124" s="377"/>
      <c r="Y124" s="377"/>
      <c r="Z124" s="377"/>
      <c r="AA124" s="377"/>
      <c r="AB124" s="377"/>
      <c r="AC124" s="377"/>
      <c r="AD124" s="377"/>
      <c r="AE124" s="377"/>
      <c r="AF124" s="377"/>
      <c r="AG124" s="377"/>
      <c r="AH124" s="377"/>
      <c r="AI124" s="377"/>
      <c r="AJ124" s="377"/>
      <c r="AK124" s="377"/>
      <c r="AL124" s="377"/>
      <c r="AM124" s="377"/>
      <c r="AN124" s="377"/>
      <c r="AO124" s="377"/>
      <c r="AP124" s="377"/>
      <c r="AQ124" s="377"/>
      <c r="AR124" s="377"/>
      <c r="AS124" s="377"/>
      <c r="AT124" s="377"/>
      <c r="AU124" s="377"/>
    </row>
    <row r="125" spans="2:47" ht="15" x14ac:dyDescent="0.25">
      <c r="B125" s="328" t="s">
        <v>795</v>
      </c>
      <c r="C125" s="143"/>
      <c r="D125" s="293"/>
      <c r="E125" s="293"/>
      <c r="F125" s="293"/>
      <c r="G125" s="284" t="s">
        <v>796</v>
      </c>
      <c r="H125" s="143"/>
      <c r="I125" s="289" t="s">
        <v>797</v>
      </c>
      <c r="J125" s="377"/>
      <c r="K125" s="377"/>
      <c r="L125" s="377"/>
      <c r="M125" s="377"/>
      <c r="N125" s="377"/>
      <c r="O125" s="377"/>
      <c r="P125" s="377"/>
      <c r="Q125" s="377"/>
      <c r="R125" s="377"/>
      <c r="S125" s="377"/>
      <c r="T125" s="377"/>
      <c r="U125" s="377"/>
      <c r="V125" s="377"/>
      <c r="W125" s="377"/>
      <c r="X125" s="377"/>
      <c r="Y125" s="377"/>
      <c r="Z125" s="377"/>
      <c r="AA125" s="377"/>
      <c r="AB125" s="377"/>
      <c r="AC125" s="377"/>
      <c r="AD125" s="377"/>
      <c r="AE125" s="377"/>
      <c r="AF125" s="377"/>
      <c r="AG125" s="377"/>
      <c r="AH125" s="377"/>
      <c r="AI125" s="377"/>
      <c r="AJ125" s="377"/>
      <c r="AK125" s="377"/>
      <c r="AL125" s="377"/>
      <c r="AM125" s="377"/>
      <c r="AN125" s="377"/>
      <c r="AO125" s="377"/>
      <c r="AP125" s="377"/>
      <c r="AQ125" s="377"/>
      <c r="AR125" s="377"/>
      <c r="AS125" s="377"/>
      <c r="AT125" s="377"/>
      <c r="AU125" s="377"/>
    </row>
    <row r="126" spans="2:47" ht="15" x14ac:dyDescent="0.25">
      <c r="B126" s="296" t="s">
        <v>589</v>
      </c>
      <c r="C126" s="298"/>
      <c r="D126" s="312"/>
      <c r="E126" s="312"/>
      <c r="F126" s="312"/>
      <c r="G126" s="296" t="s">
        <v>590</v>
      </c>
      <c r="H126" s="298"/>
      <c r="I126" s="299" t="s">
        <v>798</v>
      </c>
      <c r="J126" s="376"/>
      <c r="K126" s="376"/>
      <c r="L126" s="376"/>
      <c r="M126" s="376"/>
      <c r="N126" s="376"/>
      <c r="O126" s="376"/>
      <c r="P126" s="376"/>
      <c r="Q126" s="376"/>
      <c r="R126" s="376"/>
      <c r="S126" s="376"/>
      <c r="T126" s="376"/>
      <c r="U126" s="376"/>
      <c r="V126" s="376"/>
      <c r="W126" s="376"/>
      <c r="X126" s="376"/>
      <c r="Y126" s="376"/>
      <c r="Z126" s="376"/>
      <c r="AA126" s="376"/>
      <c r="AB126" s="376"/>
      <c r="AC126" s="376"/>
      <c r="AD126" s="376"/>
      <c r="AE126" s="376"/>
      <c r="AF126" s="376"/>
      <c r="AG126" s="376"/>
      <c r="AH126" s="376"/>
      <c r="AI126" s="376"/>
      <c r="AJ126" s="376"/>
      <c r="AK126" s="376"/>
      <c r="AL126" s="376"/>
      <c r="AM126" s="376"/>
      <c r="AN126" s="376"/>
      <c r="AO126" s="376"/>
      <c r="AP126" s="376"/>
      <c r="AQ126" s="376"/>
      <c r="AR126" s="376"/>
      <c r="AS126" s="376"/>
      <c r="AT126" s="376"/>
      <c r="AU126" s="376"/>
    </row>
    <row r="127" spans="2:47" ht="15" x14ac:dyDescent="0.25">
      <c r="B127" s="284" t="s">
        <v>591</v>
      </c>
      <c r="C127" s="143"/>
      <c r="D127" s="293"/>
      <c r="E127" s="293"/>
      <c r="F127" s="293"/>
      <c r="G127" s="284" t="s">
        <v>592</v>
      </c>
      <c r="H127" s="143"/>
      <c r="I127" s="305" t="s">
        <v>799</v>
      </c>
      <c r="J127" s="377"/>
      <c r="K127" s="377"/>
      <c r="L127" s="377"/>
      <c r="M127" s="377"/>
      <c r="N127" s="377"/>
      <c r="O127" s="377"/>
      <c r="P127" s="377"/>
      <c r="Q127" s="377"/>
      <c r="R127" s="377"/>
      <c r="S127" s="377"/>
      <c r="T127" s="377"/>
      <c r="U127" s="377"/>
      <c r="V127" s="377"/>
      <c r="W127" s="377"/>
      <c r="X127" s="377"/>
      <c r="Y127" s="377"/>
      <c r="Z127" s="377"/>
      <c r="AA127" s="377"/>
      <c r="AB127" s="377"/>
      <c r="AC127" s="377"/>
      <c r="AD127" s="377"/>
      <c r="AE127" s="377"/>
      <c r="AF127" s="377"/>
      <c r="AG127" s="377"/>
      <c r="AH127" s="377"/>
      <c r="AI127" s="377"/>
      <c r="AJ127" s="377"/>
      <c r="AK127" s="377"/>
      <c r="AL127" s="377"/>
      <c r="AM127" s="377"/>
      <c r="AN127" s="377"/>
      <c r="AO127" s="377"/>
      <c r="AP127" s="377"/>
      <c r="AQ127" s="377"/>
      <c r="AR127" s="377"/>
      <c r="AS127" s="377"/>
      <c r="AT127" s="377"/>
      <c r="AU127" s="377"/>
    </row>
    <row r="128" spans="2:47" ht="15" x14ac:dyDescent="0.25">
      <c r="B128" s="296" t="s">
        <v>593</v>
      </c>
      <c r="C128" s="298"/>
      <c r="D128" s="312"/>
      <c r="E128" s="312"/>
      <c r="F128" s="312"/>
      <c r="G128" s="296" t="s">
        <v>594</v>
      </c>
      <c r="H128" s="298"/>
      <c r="I128" s="299" t="s">
        <v>800</v>
      </c>
      <c r="J128" s="376"/>
      <c r="K128" s="376"/>
      <c r="L128" s="376"/>
      <c r="M128" s="376"/>
      <c r="N128" s="376"/>
      <c r="O128" s="376"/>
      <c r="P128" s="376"/>
      <c r="Q128" s="376"/>
      <c r="R128" s="376"/>
      <c r="S128" s="376"/>
      <c r="T128" s="376"/>
      <c r="U128" s="376"/>
      <c r="V128" s="376"/>
      <c r="W128" s="376"/>
      <c r="X128" s="376"/>
      <c r="Y128" s="376"/>
      <c r="Z128" s="376"/>
      <c r="AA128" s="376"/>
      <c r="AB128" s="376"/>
      <c r="AC128" s="376"/>
      <c r="AD128" s="376"/>
      <c r="AE128" s="376"/>
      <c r="AF128" s="376"/>
      <c r="AG128" s="376"/>
      <c r="AH128" s="376"/>
      <c r="AI128" s="376"/>
      <c r="AJ128" s="376"/>
      <c r="AK128" s="376"/>
      <c r="AL128" s="376"/>
      <c r="AM128" s="376"/>
      <c r="AN128" s="376"/>
      <c r="AO128" s="376"/>
      <c r="AP128" s="376"/>
      <c r="AQ128" s="376"/>
      <c r="AR128" s="376"/>
      <c r="AS128" s="376"/>
      <c r="AT128" s="376"/>
      <c r="AU128" s="376"/>
    </row>
    <row r="129" spans="2:47" ht="15" x14ac:dyDescent="0.25">
      <c r="B129" s="296" t="s">
        <v>595</v>
      </c>
      <c r="C129" s="298"/>
      <c r="D129" s="312"/>
      <c r="E129" s="312"/>
      <c r="F129" s="312"/>
      <c r="G129" s="296" t="s">
        <v>596</v>
      </c>
      <c r="H129" s="298"/>
      <c r="I129" s="299" t="s">
        <v>801</v>
      </c>
      <c r="J129" s="376"/>
      <c r="K129" s="376"/>
      <c r="L129" s="376"/>
      <c r="M129" s="376"/>
      <c r="N129" s="376"/>
      <c r="O129" s="376"/>
      <c r="P129" s="376"/>
      <c r="Q129" s="376"/>
      <c r="R129" s="376"/>
      <c r="S129" s="376"/>
      <c r="T129" s="376"/>
      <c r="U129" s="376"/>
      <c r="V129" s="376"/>
      <c r="W129" s="376"/>
      <c r="X129" s="376"/>
      <c r="Y129" s="376"/>
      <c r="Z129" s="376"/>
      <c r="AA129" s="376"/>
      <c r="AB129" s="376"/>
      <c r="AC129" s="376"/>
      <c r="AD129" s="376"/>
      <c r="AE129" s="376"/>
      <c r="AF129" s="376"/>
      <c r="AG129" s="376"/>
      <c r="AH129" s="376"/>
      <c r="AI129" s="376"/>
      <c r="AJ129" s="376"/>
      <c r="AK129" s="376"/>
      <c r="AL129" s="376"/>
      <c r="AM129" s="376"/>
      <c r="AN129" s="376"/>
      <c r="AO129" s="376"/>
      <c r="AP129" s="376"/>
      <c r="AQ129" s="376"/>
      <c r="AR129" s="376"/>
      <c r="AS129" s="376"/>
      <c r="AT129" s="376"/>
      <c r="AU129" s="376"/>
    </row>
    <row r="130" spans="2:47" ht="15" x14ac:dyDescent="0.25">
      <c r="B130" s="284" t="s">
        <v>597</v>
      </c>
      <c r="C130" s="143"/>
      <c r="D130" s="293"/>
      <c r="E130" s="293"/>
      <c r="F130" s="293"/>
      <c r="G130" s="284" t="s">
        <v>598</v>
      </c>
      <c r="H130" s="143"/>
      <c r="I130" s="305" t="s">
        <v>802</v>
      </c>
      <c r="J130" s="377"/>
      <c r="K130" s="377"/>
      <c r="L130" s="377"/>
      <c r="M130" s="377"/>
      <c r="N130" s="377"/>
      <c r="O130" s="377"/>
      <c r="P130" s="377"/>
      <c r="Q130" s="377"/>
      <c r="R130" s="377"/>
      <c r="S130" s="377"/>
      <c r="T130" s="377"/>
      <c r="U130" s="377"/>
      <c r="V130" s="377"/>
      <c r="W130" s="377"/>
      <c r="X130" s="377"/>
      <c r="Y130" s="377"/>
      <c r="Z130" s="377"/>
      <c r="AA130" s="377"/>
      <c r="AB130" s="377"/>
      <c r="AC130" s="377"/>
      <c r="AD130" s="377"/>
      <c r="AE130" s="377"/>
      <c r="AF130" s="377"/>
      <c r="AG130" s="377"/>
      <c r="AH130" s="377"/>
      <c r="AI130" s="377"/>
      <c r="AJ130" s="377"/>
      <c r="AK130" s="377"/>
      <c r="AL130" s="377"/>
      <c r="AM130" s="377"/>
      <c r="AN130" s="377"/>
      <c r="AO130" s="377"/>
      <c r="AP130" s="377"/>
      <c r="AQ130" s="377"/>
      <c r="AR130" s="377"/>
      <c r="AS130" s="377"/>
      <c r="AT130" s="377"/>
      <c r="AU130" s="377"/>
    </row>
    <row r="131" spans="2:47" ht="15" x14ac:dyDescent="0.25">
      <c r="B131" s="296" t="s">
        <v>599</v>
      </c>
      <c r="C131" s="298"/>
      <c r="D131" s="312"/>
      <c r="E131" s="312"/>
      <c r="F131" s="312"/>
      <c r="G131" s="296" t="s">
        <v>600</v>
      </c>
      <c r="H131" s="298"/>
      <c r="I131" s="299" t="s">
        <v>803</v>
      </c>
      <c r="J131" s="376"/>
      <c r="K131" s="376"/>
      <c r="L131" s="376"/>
      <c r="M131" s="376"/>
      <c r="N131" s="376"/>
      <c r="O131" s="376"/>
      <c r="P131" s="376"/>
      <c r="Q131" s="376"/>
      <c r="R131" s="376"/>
      <c r="S131" s="376"/>
      <c r="T131" s="376"/>
      <c r="U131" s="376"/>
      <c r="V131" s="376"/>
      <c r="W131" s="376"/>
      <c r="X131" s="376"/>
      <c r="Y131" s="376"/>
      <c r="Z131" s="376"/>
      <c r="AA131" s="376"/>
      <c r="AB131" s="376"/>
      <c r="AC131" s="376"/>
      <c r="AD131" s="376"/>
      <c r="AE131" s="376"/>
      <c r="AF131" s="376"/>
      <c r="AG131" s="376"/>
      <c r="AH131" s="376"/>
      <c r="AI131" s="376"/>
      <c r="AJ131" s="376"/>
      <c r="AK131" s="376"/>
      <c r="AL131" s="376"/>
      <c r="AM131" s="376"/>
      <c r="AN131" s="376"/>
      <c r="AO131" s="376"/>
      <c r="AP131" s="376"/>
      <c r="AQ131" s="376"/>
      <c r="AR131" s="376"/>
      <c r="AS131" s="376"/>
      <c r="AT131" s="376"/>
      <c r="AU131" s="376"/>
    </row>
    <row r="132" spans="2:47" ht="15" x14ac:dyDescent="0.25">
      <c r="B132" s="312" t="s">
        <v>335</v>
      </c>
      <c r="C132" s="312"/>
      <c r="D132" s="312"/>
      <c r="E132" s="312"/>
      <c r="F132" s="312" t="s">
        <v>72</v>
      </c>
      <c r="G132" s="291"/>
      <c r="H132" s="298"/>
      <c r="I132" s="299" t="s">
        <v>804</v>
      </c>
      <c r="J132" s="376"/>
      <c r="K132" s="376"/>
      <c r="L132" s="376"/>
      <c r="M132" s="376"/>
      <c r="N132" s="376"/>
      <c r="O132" s="376"/>
      <c r="P132" s="376"/>
      <c r="Q132" s="376"/>
      <c r="R132" s="376"/>
      <c r="S132" s="376"/>
      <c r="T132" s="376"/>
      <c r="U132" s="376"/>
      <c r="V132" s="376"/>
      <c r="W132" s="376"/>
      <c r="X132" s="376"/>
      <c r="Y132" s="376"/>
      <c r="Z132" s="376"/>
      <c r="AA132" s="376"/>
      <c r="AB132" s="376"/>
      <c r="AC132" s="376"/>
      <c r="AD132" s="376"/>
      <c r="AE132" s="376"/>
      <c r="AF132" s="376"/>
      <c r="AG132" s="376"/>
      <c r="AH132" s="376"/>
      <c r="AI132" s="376"/>
      <c r="AJ132" s="376"/>
      <c r="AK132" s="376"/>
      <c r="AL132" s="376"/>
      <c r="AM132" s="376"/>
      <c r="AN132" s="376"/>
      <c r="AO132" s="376"/>
      <c r="AP132" s="376"/>
      <c r="AQ132" s="376"/>
      <c r="AR132" s="376"/>
      <c r="AS132" s="376"/>
      <c r="AT132" s="376"/>
      <c r="AU132" s="376"/>
    </row>
    <row r="133" spans="2:47" ht="15" x14ac:dyDescent="0.25">
      <c r="B133" s="293" t="s">
        <v>336</v>
      </c>
      <c r="C133" s="293"/>
      <c r="D133" s="293"/>
      <c r="E133" s="293"/>
      <c r="F133" s="293"/>
      <c r="G133" s="292" t="s">
        <v>805</v>
      </c>
      <c r="H133" s="143"/>
      <c r="I133" s="305" t="s">
        <v>806</v>
      </c>
      <c r="J133" s="377"/>
      <c r="K133" s="377"/>
      <c r="L133" s="377"/>
      <c r="M133" s="377"/>
      <c r="N133" s="377"/>
      <c r="O133" s="377">
        <v>11.900000000000006</v>
      </c>
      <c r="P133" s="377">
        <v>11.9</v>
      </c>
      <c r="Q133" s="377">
        <v>11.900000000000004</v>
      </c>
      <c r="R133" s="377">
        <v>11.900000000000004</v>
      </c>
      <c r="S133" s="377">
        <v>11.9</v>
      </c>
      <c r="T133" s="377">
        <v>11.900000000000002</v>
      </c>
      <c r="U133" s="377">
        <v>11.899999999999995</v>
      </c>
      <c r="V133" s="377">
        <v>11.900000000000004</v>
      </c>
      <c r="W133" s="377">
        <v>11.900000000000004</v>
      </c>
      <c r="X133" s="377">
        <v>11.900000000000007</v>
      </c>
      <c r="Y133" s="377">
        <v>11.899999999999999</v>
      </c>
      <c r="Z133" s="377">
        <v>11.9</v>
      </c>
      <c r="AA133" s="377">
        <v>11.900000000000002</v>
      </c>
      <c r="AB133" s="377">
        <v>11.900000000000006</v>
      </c>
      <c r="AC133" s="377">
        <v>11.899999999999993</v>
      </c>
      <c r="AD133" s="377">
        <v>11.899999999999997</v>
      </c>
      <c r="AE133" s="377">
        <v>11.9</v>
      </c>
      <c r="AF133" s="377">
        <v>11.900000000000006</v>
      </c>
      <c r="AG133" s="377">
        <v>11.899999999999997</v>
      </c>
      <c r="AH133" s="377">
        <v>11.899999999999995</v>
      </c>
      <c r="AI133" s="377">
        <v>11.899999999999999</v>
      </c>
      <c r="AJ133" s="377">
        <v>11.9</v>
      </c>
      <c r="AK133" s="377">
        <v>11.9</v>
      </c>
      <c r="AL133" s="377">
        <v>11.900000000000004</v>
      </c>
      <c r="AM133" s="377">
        <v>11.900000000000004</v>
      </c>
      <c r="AN133" s="377">
        <v>11.899999999999999</v>
      </c>
      <c r="AO133" s="377">
        <v>11.9</v>
      </c>
      <c r="AP133" s="377">
        <v>11.9</v>
      </c>
      <c r="AQ133" s="377">
        <v>11.9</v>
      </c>
      <c r="AR133" s="377">
        <v>11.899999999999999</v>
      </c>
      <c r="AS133" s="377">
        <v>11.900000000000002</v>
      </c>
      <c r="AT133" s="377">
        <v>11.900000000000002</v>
      </c>
      <c r="AU133" s="377">
        <v>11.900000000000002</v>
      </c>
    </row>
    <row r="134" spans="2:47" ht="15" x14ac:dyDescent="0.25">
      <c r="B134" s="293" t="s">
        <v>337</v>
      </c>
      <c r="C134" s="293"/>
      <c r="D134" s="293"/>
      <c r="E134" s="293"/>
      <c r="F134" s="293"/>
      <c r="G134" s="292" t="s">
        <v>807</v>
      </c>
      <c r="H134" s="143"/>
      <c r="I134" s="305" t="s">
        <v>808</v>
      </c>
      <c r="J134" s="377"/>
      <c r="K134" s="377"/>
      <c r="L134" s="377"/>
      <c r="M134" s="377"/>
      <c r="N134" s="377"/>
      <c r="O134" s="377">
        <v>11.899999999999997</v>
      </c>
      <c r="P134" s="377">
        <v>11.899999999999999</v>
      </c>
      <c r="Q134" s="377">
        <v>11.900000000000004</v>
      </c>
      <c r="R134" s="377">
        <v>11.9</v>
      </c>
      <c r="S134" s="377">
        <v>11.9</v>
      </c>
      <c r="T134" s="377">
        <v>11.900000000000007</v>
      </c>
      <c r="U134" s="377">
        <v>11.899999999999995</v>
      </c>
      <c r="V134" s="377">
        <v>11.9</v>
      </c>
      <c r="W134" s="377">
        <v>11.9</v>
      </c>
      <c r="X134" s="377">
        <v>11.900000000000002</v>
      </c>
      <c r="Y134" s="377">
        <v>11.9</v>
      </c>
      <c r="Z134" s="377">
        <v>11.9</v>
      </c>
      <c r="AA134" s="377">
        <v>11.9</v>
      </c>
      <c r="AB134" s="377">
        <v>11.899999999999997</v>
      </c>
      <c r="AC134" s="377">
        <v>11.899999999999999</v>
      </c>
      <c r="AD134" s="377">
        <v>11.900000000000004</v>
      </c>
      <c r="AE134" s="377">
        <v>11.9</v>
      </c>
      <c r="AF134" s="377">
        <v>11.9</v>
      </c>
      <c r="AG134" s="377">
        <v>11.899999999999999</v>
      </c>
      <c r="AH134" s="377">
        <v>11.900000000000004</v>
      </c>
      <c r="AI134" s="377">
        <v>11.9</v>
      </c>
      <c r="AJ134" s="377">
        <v>11.900000000000002</v>
      </c>
      <c r="AK134" s="377">
        <v>11.899999999999999</v>
      </c>
      <c r="AL134" s="377">
        <v>11.900000000000007</v>
      </c>
      <c r="AM134" s="377">
        <v>11.9</v>
      </c>
      <c r="AN134" s="377">
        <v>11.9</v>
      </c>
      <c r="AO134" s="377">
        <v>11.900000000000002</v>
      </c>
      <c r="AP134" s="377">
        <v>11.899999999999997</v>
      </c>
      <c r="AQ134" s="377">
        <v>11.900000000000004</v>
      </c>
      <c r="AR134" s="377">
        <v>11.899999999999993</v>
      </c>
      <c r="AS134" s="377">
        <v>11.899999999999995</v>
      </c>
      <c r="AT134" s="377">
        <v>11.899999999999995</v>
      </c>
      <c r="AU134" s="377">
        <v>11.899999999999999</v>
      </c>
    </row>
    <row r="135" spans="2:47" ht="15" x14ac:dyDescent="0.25">
      <c r="B135" s="319" t="s">
        <v>809</v>
      </c>
      <c r="C135" s="293"/>
      <c r="D135" s="293"/>
      <c r="E135" s="293"/>
      <c r="F135" s="293"/>
      <c r="G135" s="292" t="s">
        <v>810</v>
      </c>
      <c r="H135" s="143"/>
      <c r="I135" s="289" t="s">
        <v>811</v>
      </c>
      <c r="J135" s="377"/>
      <c r="K135" s="377"/>
      <c r="L135" s="377"/>
      <c r="M135" s="377"/>
      <c r="N135" s="377"/>
      <c r="O135" s="377">
        <v>11.899999999999999</v>
      </c>
      <c r="P135" s="377">
        <v>11.9</v>
      </c>
      <c r="Q135" s="377">
        <v>11.899999999999995</v>
      </c>
      <c r="R135" s="377">
        <v>11.9</v>
      </c>
      <c r="S135" s="377">
        <v>11.899999999999999</v>
      </c>
      <c r="T135" s="377">
        <v>11.900000000000004</v>
      </c>
      <c r="U135" s="377">
        <v>11.900000000000002</v>
      </c>
      <c r="V135" s="377">
        <v>11.899999999999999</v>
      </c>
      <c r="W135" s="377">
        <v>11.899999999999999</v>
      </c>
      <c r="X135" s="377">
        <v>11.899999999999999</v>
      </c>
      <c r="Y135" s="377">
        <v>11.900000000000004</v>
      </c>
      <c r="Z135" s="377">
        <v>11.900000000000004</v>
      </c>
      <c r="AA135" s="377">
        <v>11.9</v>
      </c>
      <c r="AB135" s="377">
        <v>11.899999999999997</v>
      </c>
      <c r="AC135" s="377">
        <v>11.900000000000002</v>
      </c>
      <c r="AD135" s="377">
        <v>11.899999999999997</v>
      </c>
      <c r="AE135" s="377">
        <v>11.9</v>
      </c>
      <c r="AF135" s="377">
        <v>11.9</v>
      </c>
      <c r="AG135" s="377">
        <v>11.900000000000002</v>
      </c>
      <c r="AH135" s="377">
        <v>11.900000000000004</v>
      </c>
      <c r="AI135" s="377">
        <v>11.900000000000004</v>
      </c>
      <c r="AJ135" s="377">
        <v>11.899999999999995</v>
      </c>
      <c r="AK135" s="377">
        <v>11.900000000000002</v>
      </c>
      <c r="AL135" s="377">
        <v>11.9</v>
      </c>
      <c r="AM135" s="377">
        <v>11.899999999999999</v>
      </c>
      <c r="AN135" s="377">
        <v>11.899999999999999</v>
      </c>
      <c r="AO135" s="377">
        <v>11.899999999999995</v>
      </c>
      <c r="AP135" s="377">
        <v>11.899999999999997</v>
      </c>
      <c r="AQ135" s="377">
        <v>11.899999999999997</v>
      </c>
      <c r="AR135" s="377">
        <v>11.899999999999997</v>
      </c>
      <c r="AS135" s="377">
        <v>11.899999999999995</v>
      </c>
      <c r="AT135" s="377">
        <v>11.899999999999995</v>
      </c>
      <c r="AU135" s="377">
        <v>11.899999999999999</v>
      </c>
    </row>
    <row r="136" spans="2:47" ht="15" x14ac:dyDescent="0.25">
      <c r="B136" s="296" t="s">
        <v>601</v>
      </c>
      <c r="C136" s="298"/>
      <c r="D136" s="312"/>
      <c r="E136" s="312"/>
      <c r="F136" s="312"/>
      <c r="G136" s="296" t="s">
        <v>602</v>
      </c>
      <c r="H136" s="298"/>
      <c r="I136" s="299" t="s">
        <v>812</v>
      </c>
      <c r="J136" s="376"/>
      <c r="K136" s="376"/>
      <c r="L136" s="376"/>
      <c r="M136" s="376"/>
      <c r="N136" s="376"/>
      <c r="O136" s="376"/>
      <c r="P136" s="376"/>
      <c r="Q136" s="376"/>
      <c r="R136" s="376"/>
      <c r="S136" s="376"/>
      <c r="T136" s="376"/>
      <c r="U136" s="376"/>
      <c r="V136" s="376"/>
      <c r="W136" s="376"/>
      <c r="X136" s="376"/>
      <c r="Y136" s="376"/>
      <c r="Z136" s="376"/>
      <c r="AA136" s="376"/>
      <c r="AB136" s="376"/>
      <c r="AC136" s="376"/>
      <c r="AD136" s="376"/>
      <c r="AE136" s="376"/>
      <c r="AF136" s="376"/>
      <c r="AG136" s="376"/>
      <c r="AH136" s="376"/>
      <c r="AI136" s="376"/>
      <c r="AJ136" s="376"/>
      <c r="AK136" s="376"/>
      <c r="AL136" s="376"/>
      <c r="AM136" s="376"/>
      <c r="AN136" s="376"/>
      <c r="AO136" s="376"/>
      <c r="AP136" s="376"/>
      <c r="AQ136" s="376"/>
      <c r="AR136" s="376"/>
      <c r="AS136" s="376"/>
      <c r="AT136" s="376"/>
      <c r="AU136" s="376"/>
    </row>
    <row r="137" spans="2:47" ht="15" x14ac:dyDescent="0.25">
      <c r="B137" s="296" t="s">
        <v>603</v>
      </c>
      <c r="C137" s="298"/>
      <c r="D137" s="312"/>
      <c r="E137" s="312"/>
      <c r="F137" s="296" t="s">
        <v>604</v>
      </c>
      <c r="G137" s="298"/>
      <c r="H137" s="298"/>
      <c r="I137" s="299" t="s">
        <v>813</v>
      </c>
      <c r="J137" s="376"/>
      <c r="K137" s="376"/>
      <c r="L137" s="376"/>
      <c r="M137" s="376"/>
      <c r="N137" s="376"/>
      <c r="O137" s="376"/>
      <c r="P137" s="376"/>
      <c r="Q137" s="376"/>
      <c r="R137" s="376"/>
      <c r="S137" s="376"/>
      <c r="T137" s="376"/>
      <c r="U137" s="376"/>
      <c r="V137" s="376"/>
      <c r="W137" s="376"/>
      <c r="X137" s="376"/>
      <c r="Y137" s="376"/>
      <c r="Z137" s="376"/>
      <c r="AA137" s="376"/>
      <c r="AB137" s="376"/>
      <c r="AC137" s="376"/>
      <c r="AD137" s="376"/>
      <c r="AE137" s="376"/>
      <c r="AF137" s="376"/>
      <c r="AG137" s="376"/>
      <c r="AH137" s="376"/>
      <c r="AI137" s="376"/>
      <c r="AJ137" s="376"/>
      <c r="AK137" s="376"/>
      <c r="AL137" s="376"/>
      <c r="AM137" s="376"/>
      <c r="AN137" s="376"/>
      <c r="AO137" s="376"/>
      <c r="AP137" s="376"/>
      <c r="AQ137" s="376"/>
      <c r="AR137" s="376"/>
      <c r="AS137" s="376"/>
      <c r="AT137" s="376"/>
      <c r="AU137" s="376"/>
    </row>
    <row r="138" spans="2:47" ht="15" x14ac:dyDescent="0.25">
      <c r="B138" s="284" t="s">
        <v>605</v>
      </c>
      <c r="C138" s="143"/>
      <c r="D138" s="293"/>
      <c r="E138" s="293"/>
      <c r="F138" s="284" t="s">
        <v>606</v>
      </c>
      <c r="G138" s="143"/>
      <c r="H138" s="143"/>
      <c r="I138" s="305" t="s">
        <v>814</v>
      </c>
      <c r="J138" s="377"/>
      <c r="K138" s="377"/>
      <c r="L138" s="377"/>
      <c r="M138" s="377"/>
      <c r="N138" s="377"/>
      <c r="O138" s="377">
        <v>11.900000000000002</v>
      </c>
      <c r="P138" s="377">
        <v>11.9</v>
      </c>
      <c r="Q138" s="377">
        <v>11.899999999999999</v>
      </c>
      <c r="R138" s="377">
        <v>11.899999999999995</v>
      </c>
      <c r="S138" s="377">
        <v>11.899999999999993</v>
      </c>
      <c r="T138" s="377">
        <v>11.899999999999999</v>
      </c>
      <c r="U138" s="377">
        <v>11.899999999999999</v>
      </c>
      <c r="V138" s="377">
        <v>11.9</v>
      </c>
      <c r="W138" s="377">
        <v>11.9</v>
      </c>
      <c r="X138" s="377">
        <v>11.899999999999997</v>
      </c>
      <c r="Y138" s="377">
        <v>11.900000000000002</v>
      </c>
      <c r="Z138" s="377"/>
      <c r="AA138" s="377">
        <v>11.9</v>
      </c>
      <c r="AB138" s="377">
        <v>11.900000000000002</v>
      </c>
      <c r="AC138" s="377">
        <v>11.899999999999997</v>
      </c>
      <c r="AD138" s="377">
        <v>11.899999999999995</v>
      </c>
      <c r="AE138" s="377">
        <v>11.9</v>
      </c>
      <c r="AF138" s="377">
        <v>11.899999999999997</v>
      </c>
      <c r="AG138" s="377">
        <v>11.899999999999995</v>
      </c>
      <c r="AH138" s="377">
        <v>11.9</v>
      </c>
      <c r="AI138" s="377">
        <v>11.899999999999997</v>
      </c>
      <c r="AJ138" s="377">
        <v>11.899999999999993</v>
      </c>
      <c r="AK138" s="377">
        <v>11.899999999999997</v>
      </c>
      <c r="AL138" s="377">
        <v>11.899999999999995</v>
      </c>
      <c r="AM138" s="377">
        <v>11.900000000000006</v>
      </c>
      <c r="AN138" s="377">
        <v>11.899999999999997</v>
      </c>
      <c r="AO138" s="377">
        <v>11.899999999999997</v>
      </c>
      <c r="AP138" s="377">
        <v>11.900000000000002</v>
      </c>
      <c r="AQ138" s="377">
        <v>11.899999999999997</v>
      </c>
      <c r="AR138" s="377">
        <v>11.899999999999999</v>
      </c>
      <c r="AS138" s="377"/>
      <c r="AT138" s="377"/>
      <c r="AU138" s="377">
        <v>11.899999999999993</v>
      </c>
    </row>
    <row r="139" spans="2:47" ht="15" x14ac:dyDescent="0.25">
      <c r="B139" s="293"/>
      <c r="C139" s="293"/>
      <c r="D139" s="293"/>
      <c r="E139" s="293"/>
      <c r="F139" s="293"/>
      <c r="G139" s="293"/>
      <c r="H139" s="292"/>
      <c r="I139" s="289"/>
      <c r="J139" s="376"/>
      <c r="K139" s="376"/>
      <c r="L139" s="376"/>
      <c r="M139" s="376"/>
      <c r="N139" s="376"/>
      <c r="O139" s="376"/>
      <c r="P139" s="376"/>
      <c r="Q139" s="376"/>
      <c r="R139" s="376"/>
      <c r="S139" s="376"/>
      <c r="T139" s="376"/>
      <c r="U139" s="376"/>
      <c r="V139" s="376"/>
      <c r="W139" s="376"/>
      <c r="X139" s="376"/>
      <c r="Y139" s="376"/>
      <c r="Z139" s="376"/>
      <c r="AA139" s="376"/>
      <c r="AB139" s="376"/>
      <c r="AC139" s="376"/>
      <c r="AD139" s="376"/>
      <c r="AE139" s="376"/>
      <c r="AF139" s="376"/>
      <c r="AG139" s="376"/>
      <c r="AH139" s="376"/>
      <c r="AI139" s="376"/>
      <c r="AJ139" s="376"/>
      <c r="AK139" s="376"/>
      <c r="AL139" s="376"/>
      <c r="AM139" s="376"/>
      <c r="AN139" s="376"/>
      <c r="AO139" s="376"/>
      <c r="AP139" s="376"/>
      <c r="AQ139" s="376"/>
      <c r="AR139" s="376"/>
      <c r="AS139" s="376"/>
      <c r="AT139" s="376"/>
      <c r="AU139" s="376"/>
    </row>
    <row r="140" spans="2:47" ht="15" x14ac:dyDescent="0.25">
      <c r="B140" s="331" t="s">
        <v>414</v>
      </c>
      <c r="C140" s="288"/>
      <c r="D140" s="288"/>
      <c r="E140" s="288" t="s">
        <v>338</v>
      </c>
      <c r="F140" s="288"/>
      <c r="G140" s="288"/>
      <c r="H140" s="287"/>
      <c r="I140" s="289"/>
      <c r="J140" s="375"/>
      <c r="K140" s="375"/>
      <c r="L140" s="375"/>
      <c r="M140" s="375"/>
      <c r="N140" s="375"/>
      <c r="O140" s="375"/>
      <c r="P140" s="375"/>
      <c r="Q140" s="375"/>
      <c r="R140" s="375"/>
      <c r="S140" s="375"/>
      <c r="T140" s="375"/>
      <c r="U140" s="375"/>
      <c r="V140" s="375"/>
      <c r="W140" s="375"/>
      <c r="X140" s="375"/>
      <c r="Y140" s="375"/>
      <c r="Z140" s="375"/>
      <c r="AA140" s="375"/>
      <c r="AB140" s="375"/>
      <c r="AC140" s="375"/>
      <c r="AD140" s="375"/>
      <c r="AE140" s="375"/>
      <c r="AF140" s="375"/>
      <c r="AG140" s="375"/>
      <c r="AH140" s="375"/>
      <c r="AI140" s="375"/>
      <c r="AJ140" s="375"/>
      <c r="AK140" s="375"/>
      <c r="AL140" s="375"/>
      <c r="AM140" s="375"/>
      <c r="AN140" s="375"/>
      <c r="AO140" s="375"/>
      <c r="AP140" s="375"/>
      <c r="AQ140" s="375"/>
      <c r="AR140" s="375"/>
      <c r="AS140" s="375"/>
      <c r="AT140" s="375"/>
      <c r="AU140" s="375"/>
    </row>
    <row r="141" spans="2:47" ht="15" x14ac:dyDescent="0.25">
      <c r="B141" s="283"/>
      <c r="C141" s="283"/>
      <c r="D141" s="283"/>
      <c r="E141" s="283"/>
      <c r="F141" s="283"/>
      <c r="G141" s="283"/>
      <c r="H141" s="284"/>
      <c r="I141" s="289"/>
      <c r="J141" s="374"/>
      <c r="K141" s="374"/>
      <c r="L141" s="374"/>
      <c r="M141" s="374"/>
      <c r="N141" s="374"/>
      <c r="O141" s="374"/>
      <c r="P141" s="374"/>
      <c r="Q141" s="374"/>
      <c r="R141" s="374"/>
      <c r="S141" s="374"/>
      <c r="T141" s="374"/>
      <c r="U141" s="374"/>
      <c r="V141" s="374"/>
      <c r="W141" s="374"/>
      <c r="X141" s="374"/>
      <c r="Y141" s="374"/>
      <c r="Z141" s="374"/>
      <c r="AA141" s="374"/>
      <c r="AB141" s="374"/>
      <c r="AC141" s="374"/>
      <c r="AD141" s="374"/>
      <c r="AE141" s="374"/>
      <c r="AF141" s="374"/>
      <c r="AG141" s="374"/>
      <c r="AH141" s="374"/>
      <c r="AI141" s="374"/>
      <c r="AJ141" s="374"/>
      <c r="AK141" s="374"/>
      <c r="AL141" s="374"/>
      <c r="AM141" s="374"/>
      <c r="AN141" s="374"/>
      <c r="AO141" s="374"/>
      <c r="AP141" s="374"/>
      <c r="AQ141" s="374"/>
      <c r="AR141" s="374"/>
      <c r="AS141" s="374"/>
      <c r="AT141" s="374"/>
      <c r="AU141" s="374"/>
    </row>
    <row r="142" spans="2:47" ht="15" x14ac:dyDescent="0.25">
      <c r="B142" s="331" t="s">
        <v>415</v>
      </c>
      <c r="C142" s="288"/>
      <c r="D142" s="288"/>
      <c r="E142" s="288" t="s">
        <v>68</v>
      </c>
      <c r="F142" s="288"/>
      <c r="G142" s="288"/>
      <c r="H142" s="287"/>
      <c r="I142" s="289"/>
      <c r="J142" s="375"/>
      <c r="K142" s="375"/>
      <c r="L142" s="375"/>
      <c r="M142" s="375"/>
      <c r="N142" s="375"/>
      <c r="O142" s="375"/>
      <c r="P142" s="375"/>
      <c r="Q142" s="375"/>
      <c r="R142" s="375"/>
      <c r="S142" s="375"/>
      <c r="T142" s="375"/>
      <c r="U142" s="375"/>
      <c r="V142" s="375"/>
      <c r="W142" s="375"/>
      <c r="X142" s="375"/>
      <c r="Y142" s="375"/>
      <c r="Z142" s="375"/>
      <c r="AA142" s="375"/>
      <c r="AB142" s="375"/>
      <c r="AC142" s="375"/>
      <c r="AD142" s="375"/>
      <c r="AE142" s="375"/>
      <c r="AF142" s="375"/>
      <c r="AG142" s="375"/>
      <c r="AH142" s="375"/>
      <c r="AI142" s="375"/>
      <c r="AJ142" s="375"/>
      <c r="AK142" s="375"/>
      <c r="AL142" s="375"/>
      <c r="AM142" s="375"/>
      <c r="AN142" s="375"/>
      <c r="AO142" s="375"/>
      <c r="AP142" s="375"/>
      <c r="AQ142" s="375"/>
      <c r="AR142" s="375"/>
      <c r="AS142" s="375"/>
      <c r="AT142" s="375"/>
      <c r="AU142" s="375"/>
    </row>
    <row r="143" spans="2:47" ht="15" x14ac:dyDescent="0.25">
      <c r="B143" s="283"/>
      <c r="C143" s="283"/>
      <c r="D143" s="283"/>
      <c r="E143" s="283"/>
      <c r="F143" s="283"/>
      <c r="G143" s="283"/>
      <c r="H143" s="284"/>
      <c r="I143" s="289"/>
      <c r="J143" s="374"/>
      <c r="K143" s="374"/>
      <c r="L143" s="374"/>
      <c r="M143" s="374"/>
      <c r="N143" s="374"/>
      <c r="O143" s="374"/>
      <c r="P143" s="374"/>
      <c r="Q143" s="374"/>
      <c r="R143" s="374"/>
      <c r="S143" s="374"/>
      <c r="T143" s="374"/>
      <c r="U143" s="374"/>
      <c r="V143" s="374"/>
      <c r="W143" s="374"/>
      <c r="X143" s="374"/>
      <c r="Y143" s="374"/>
      <c r="Z143" s="374"/>
      <c r="AA143" s="374"/>
      <c r="AB143" s="374"/>
      <c r="AC143" s="374"/>
      <c r="AD143" s="374"/>
      <c r="AE143" s="374"/>
      <c r="AF143" s="374"/>
      <c r="AG143" s="374"/>
      <c r="AH143" s="374"/>
      <c r="AI143" s="374"/>
      <c r="AJ143" s="374"/>
      <c r="AK143" s="374"/>
      <c r="AL143" s="374"/>
      <c r="AM143" s="374"/>
      <c r="AN143" s="374"/>
      <c r="AO143" s="374"/>
      <c r="AP143" s="374"/>
      <c r="AQ143" s="374"/>
      <c r="AR143" s="374"/>
      <c r="AS143" s="374"/>
      <c r="AT143" s="374"/>
      <c r="AU143" s="374"/>
    </row>
    <row r="144" spans="2:47" ht="15" x14ac:dyDescent="0.25">
      <c r="B144" s="276" t="s">
        <v>266</v>
      </c>
      <c r="C144" s="276"/>
      <c r="D144" s="276" t="s">
        <v>339</v>
      </c>
      <c r="E144" s="275"/>
      <c r="F144" s="276"/>
      <c r="G144" s="276"/>
      <c r="H144" s="332"/>
      <c r="I144" s="289"/>
      <c r="J144" s="388"/>
      <c r="K144" s="388"/>
      <c r="L144" s="388"/>
      <c r="M144" s="388"/>
      <c r="N144" s="388"/>
      <c r="O144" s="388"/>
      <c r="P144" s="388"/>
      <c r="Q144" s="388"/>
      <c r="R144" s="388"/>
      <c r="S144" s="388"/>
      <c r="T144" s="388"/>
      <c r="U144" s="388"/>
      <c r="V144" s="388"/>
      <c r="W144" s="388"/>
      <c r="X144" s="388"/>
      <c r="Y144" s="388"/>
      <c r="Z144" s="388"/>
      <c r="AA144" s="388"/>
      <c r="AB144" s="388"/>
      <c r="AC144" s="388"/>
      <c r="AD144" s="388"/>
      <c r="AE144" s="388"/>
      <c r="AF144" s="388"/>
      <c r="AG144" s="388"/>
      <c r="AH144" s="388"/>
      <c r="AI144" s="388"/>
      <c r="AJ144" s="388"/>
      <c r="AK144" s="388"/>
      <c r="AL144" s="388"/>
      <c r="AM144" s="388"/>
      <c r="AN144" s="388"/>
      <c r="AO144" s="388"/>
      <c r="AP144" s="388"/>
      <c r="AQ144" s="388"/>
      <c r="AR144" s="388"/>
      <c r="AS144" s="388"/>
      <c r="AT144" s="388"/>
      <c r="AU144" s="388"/>
    </row>
    <row r="145" spans="2:47" ht="15" x14ac:dyDescent="0.25">
      <c r="B145" s="293"/>
      <c r="C145" s="293"/>
      <c r="D145" s="293"/>
      <c r="E145" s="293"/>
      <c r="F145" s="293"/>
      <c r="G145" s="293"/>
      <c r="H145" s="292"/>
      <c r="I145" s="289"/>
      <c r="J145" s="376"/>
      <c r="K145" s="376"/>
      <c r="L145" s="376"/>
      <c r="M145" s="376"/>
      <c r="N145" s="376"/>
      <c r="O145" s="376"/>
      <c r="P145" s="376"/>
      <c r="Q145" s="376"/>
      <c r="R145" s="376"/>
      <c r="S145" s="376"/>
      <c r="T145" s="376"/>
      <c r="U145" s="376"/>
      <c r="V145" s="376"/>
      <c r="W145" s="376"/>
      <c r="X145" s="376"/>
      <c r="Y145" s="376"/>
      <c r="Z145" s="376"/>
      <c r="AA145" s="376"/>
      <c r="AB145" s="376"/>
      <c r="AC145" s="376"/>
      <c r="AD145" s="376"/>
      <c r="AE145" s="376"/>
      <c r="AF145" s="376"/>
      <c r="AG145" s="376"/>
      <c r="AH145" s="376"/>
      <c r="AI145" s="376"/>
      <c r="AJ145" s="376"/>
      <c r="AK145" s="376"/>
      <c r="AL145" s="376"/>
      <c r="AM145" s="376"/>
      <c r="AN145" s="376"/>
      <c r="AO145" s="376"/>
      <c r="AP145" s="376"/>
      <c r="AQ145" s="376"/>
      <c r="AR145" s="376"/>
      <c r="AS145" s="376"/>
      <c r="AT145" s="376"/>
      <c r="AU145" s="376"/>
    </row>
    <row r="146" spans="2:47" ht="15" x14ac:dyDescent="0.25">
      <c r="B146" s="288" t="s">
        <v>267</v>
      </c>
      <c r="C146" s="288"/>
      <c r="D146" s="288"/>
      <c r="E146" s="288" t="s">
        <v>340</v>
      </c>
      <c r="F146" s="287"/>
      <c r="G146" s="334"/>
      <c r="H146" s="334"/>
      <c r="I146" s="305" t="s">
        <v>893</v>
      </c>
      <c r="J146" s="375"/>
      <c r="K146" s="375"/>
      <c r="L146" s="375"/>
      <c r="M146" s="375"/>
      <c r="N146" s="375"/>
      <c r="O146" s="375"/>
      <c r="P146" s="375"/>
      <c r="Q146" s="375"/>
      <c r="R146" s="375"/>
      <c r="S146" s="375"/>
      <c r="T146" s="375"/>
      <c r="U146" s="375"/>
      <c r="V146" s="375"/>
      <c r="W146" s="375"/>
      <c r="X146" s="375"/>
      <c r="Y146" s="375"/>
      <c r="Z146" s="375"/>
      <c r="AA146" s="375"/>
      <c r="AB146" s="375"/>
      <c r="AC146" s="375"/>
      <c r="AD146" s="375"/>
      <c r="AE146" s="375"/>
      <c r="AF146" s="375"/>
      <c r="AG146" s="375"/>
      <c r="AH146" s="375"/>
      <c r="AI146" s="375"/>
      <c r="AJ146" s="375"/>
      <c r="AK146" s="375"/>
      <c r="AL146" s="375"/>
      <c r="AM146" s="375"/>
      <c r="AN146" s="375"/>
      <c r="AO146" s="375"/>
      <c r="AP146" s="375"/>
      <c r="AQ146" s="375"/>
      <c r="AR146" s="375"/>
      <c r="AS146" s="375"/>
      <c r="AT146" s="375"/>
      <c r="AU146" s="375"/>
    </row>
    <row r="147" spans="2:47" ht="15" x14ac:dyDescent="0.25">
      <c r="B147" s="312" t="s">
        <v>268</v>
      </c>
      <c r="C147" s="312"/>
      <c r="D147" s="312"/>
      <c r="E147" s="301"/>
      <c r="F147" s="298" t="s">
        <v>273</v>
      </c>
      <c r="G147" s="298"/>
      <c r="H147" s="298"/>
      <c r="I147" s="299" t="s">
        <v>894</v>
      </c>
      <c r="J147" s="376"/>
      <c r="K147" s="376"/>
      <c r="L147" s="376"/>
      <c r="M147" s="376"/>
      <c r="N147" s="376"/>
      <c r="O147" s="376"/>
      <c r="P147" s="376"/>
      <c r="Q147" s="376"/>
      <c r="R147" s="376"/>
      <c r="S147" s="376"/>
      <c r="T147" s="376"/>
      <c r="U147" s="376"/>
      <c r="V147" s="376"/>
      <c r="W147" s="376"/>
      <c r="X147" s="376"/>
      <c r="Y147" s="376"/>
      <c r="Z147" s="376"/>
      <c r="AA147" s="376"/>
      <c r="AB147" s="376"/>
      <c r="AC147" s="376"/>
      <c r="AD147" s="376"/>
      <c r="AE147" s="376"/>
      <c r="AF147" s="376"/>
      <c r="AG147" s="376"/>
      <c r="AH147" s="376"/>
      <c r="AI147" s="376"/>
      <c r="AJ147" s="376"/>
      <c r="AK147" s="376"/>
      <c r="AL147" s="376"/>
      <c r="AM147" s="376"/>
      <c r="AN147" s="376"/>
      <c r="AO147" s="376"/>
      <c r="AP147" s="376"/>
      <c r="AQ147" s="376"/>
      <c r="AR147" s="376"/>
      <c r="AS147" s="376"/>
      <c r="AT147" s="376"/>
      <c r="AU147" s="376"/>
    </row>
    <row r="148" spans="2:47" ht="15" x14ac:dyDescent="0.25">
      <c r="B148" s="283" t="s">
        <v>341</v>
      </c>
      <c r="C148" s="283"/>
      <c r="D148" s="283"/>
      <c r="E148" s="119"/>
      <c r="F148" s="283"/>
      <c r="G148" s="335" t="s">
        <v>269</v>
      </c>
      <c r="H148" s="143"/>
      <c r="I148" s="305" t="s">
        <v>895</v>
      </c>
      <c r="J148" s="377"/>
      <c r="K148" s="377"/>
      <c r="L148" s="377"/>
      <c r="M148" s="377"/>
      <c r="N148" s="377"/>
      <c r="O148" s="377">
        <v>7.9999999999999991</v>
      </c>
      <c r="P148" s="377">
        <v>8</v>
      </c>
      <c r="Q148" s="377">
        <v>8.0000000000000018</v>
      </c>
      <c r="R148" s="377">
        <v>7.9999999999999982</v>
      </c>
      <c r="S148" s="377">
        <v>8</v>
      </c>
      <c r="T148" s="377">
        <v>8</v>
      </c>
      <c r="U148" s="377">
        <v>8</v>
      </c>
      <c r="V148" s="377">
        <v>8</v>
      </c>
      <c r="W148" s="377">
        <v>8</v>
      </c>
      <c r="X148" s="377">
        <v>8</v>
      </c>
      <c r="Y148" s="377">
        <v>8</v>
      </c>
      <c r="Z148" s="377">
        <v>8</v>
      </c>
      <c r="AA148" s="377">
        <v>8</v>
      </c>
      <c r="AB148" s="377">
        <v>7.9999999999999991</v>
      </c>
      <c r="AC148" s="377">
        <v>8.0000000000000018</v>
      </c>
      <c r="AD148" s="377">
        <v>8</v>
      </c>
      <c r="AE148" s="377">
        <v>8.0000000000000018</v>
      </c>
      <c r="AF148" s="377">
        <v>8</v>
      </c>
      <c r="AG148" s="377">
        <v>8</v>
      </c>
      <c r="AH148" s="377">
        <v>7.9999999999999982</v>
      </c>
      <c r="AI148" s="377">
        <v>8</v>
      </c>
      <c r="AJ148" s="377">
        <v>8</v>
      </c>
      <c r="AK148" s="377">
        <v>8</v>
      </c>
      <c r="AL148" s="377">
        <v>8</v>
      </c>
      <c r="AM148" s="377">
        <v>8</v>
      </c>
      <c r="AN148" s="377">
        <v>8</v>
      </c>
      <c r="AO148" s="377">
        <v>8</v>
      </c>
      <c r="AP148" s="377">
        <v>8</v>
      </c>
      <c r="AQ148" s="377">
        <v>8</v>
      </c>
      <c r="AR148" s="377">
        <v>8</v>
      </c>
      <c r="AS148" s="377">
        <v>8</v>
      </c>
      <c r="AT148" s="377">
        <v>8</v>
      </c>
      <c r="AU148" s="377">
        <v>8</v>
      </c>
    </row>
    <row r="149" spans="2:47" ht="15" x14ac:dyDescent="0.25">
      <c r="B149" s="293" t="s">
        <v>270</v>
      </c>
      <c r="C149" s="293"/>
      <c r="D149" s="293"/>
      <c r="E149" s="143"/>
      <c r="F149" s="283"/>
      <c r="G149" s="143" t="s">
        <v>274</v>
      </c>
      <c r="H149" s="143"/>
      <c r="I149" s="305" t="s">
        <v>896</v>
      </c>
      <c r="J149" s="377"/>
      <c r="K149" s="377"/>
      <c r="L149" s="377"/>
      <c r="M149" s="377"/>
      <c r="N149" s="377"/>
      <c r="O149" s="377">
        <v>8</v>
      </c>
      <c r="P149" s="377">
        <v>8.0000000000000018</v>
      </c>
      <c r="Q149" s="377">
        <v>8</v>
      </c>
      <c r="R149" s="377">
        <v>8</v>
      </c>
      <c r="S149" s="377">
        <v>8</v>
      </c>
      <c r="T149" s="377">
        <v>8</v>
      </c>
      <c r="U149" s="377">
        <v>8</v>
      </c>
      <c r="V149" s="377">
        <v>8</v>
      </c>
      <c r="W149" s="377">
        <v>8</v>
      </c>
      <c r="X149" s="377">
        <v>8</v>
      </c>
      <c r="Y149" s="377">
        <v>8</v>
      </c>
      <c r="Z149" s="377">
        <v>8</v>
      </c>
      <c r="AA149" s="377">
        <v>8.0000000000000018</v>
      </c>
      <c r="AB149" s="377">
        <v>8</v>
      </c>
      <c r="AC149" s="377">
        <v>8</v>
      </c>
      <c r="AD149" s="377">
        <v>8</v>
      </c>
      <c r="AE149" s="377">
        <v>8.0000000000000018</v>
      </c>
      <c r="AF149" s="377">
        <v>8.0000000000000036</v>
      </c>
      <c r="AG149" s="377">
        <v>8</v>
      </c>
      <c r="AH149" s="377">
        <v>8.0000000000000018</v>
      </c>
      <c r="AI149" s="377">
        <v>8</v>
      </c>
      <c r="AJ149" s="377">
        <v>8</v>
      </c>
      <c r="AK149" s="377">
        <v>8</v>
      </c>
      <c r="AL149" s="377">
        <v>8</v>
      </c>
      <c r="AM149" s="377">
        <v>8.0000000000000018</v>
      </c>
      <c r="AN149" s="377">
        <v>8</v>
      </c>
      <c r="AO149" s="377">
        <v>8</v>
      </c>
      <c r="AP149" s="377">
        <v>8.0000000000000018</v>
      </c>
      <c r="AQ149" s="377">
        <v>8.0000000000000018</v>
      </c>
      <c r="AR149" s="377">
        <v>8</v>
      </c>
      <c r="AS149" s="377">
        <v>8.0000000000000018</v>
      </c>
      <c r="AT149" s="377">
        <v>8.0000000000000018</v>
      </c>
      <c r="AU149" s="377">
        <v>8.0000000000000018</v>
      </c>
    </row>
    <row r="150" spans="2:47" ht="15" x14ac:dyDescent="0.25">
      <c r="B150" s="319" t="s">
        <v>897</v>
      </c>
      <c r="C150" s="293"/>
      <c r="D150" s="293"/>
      <c r="E150" s="143"/>
      <c r="F150" s="283"/>
      <c r="G150" s="143" t="s">
        <v>898</v>
      </c>
      <c r="H150" s="143"/>
      <c r="I150" s="289" t="s">
        <v>899</v>
      </c>
      <c r="J150" s="377"/>
      <c r="K150" s="377"/>
      <c r="L150" s="377"/>
      <c r="M150" s="377"/>
      <c r="N150" s="377"/>
      <c r="O150" s="377">
        <v>8</v>
      </c>
      <c r="P150" s="377">
        <v>8</v>
      </c>
      <c r="Q150" s="377">
        <v>7.9999999999999991</v>
      </c>
      <c r="R150" s="377">
        <v>8</v>
      </c>
      <c r="S150" s="377">
        <v>8</v>
      </c>
      <c r="T150" s="377">
        <v>8.0000000000000018</v>
      </c>
      <c r="U150" s="377">
        <v>8</v>
      </c>
      <c r="V150" s="377">
        <v>8</v>
      </c>
      <c r="W150" s="377">
        <v>8</v>
      </c>
      <c r="X150" s="377">
        <v>8</v>
      </c>
      <c r="Y150" s="377">
        <v>8</v>
      </c>
      <c r="Z150" s="377">
        <v>8</v>
      </c>
      <c r="AA150" s="377">
        <v>8</v>
      </c>
      <c r="AB150" s="377">
        <v>7.9999999999999982</v>
      </c>
      <c r="AC150" s="377">
        <v>8</v>
      </c>
      <c r="AD150" s="377">
        <v>8</v>
      </c>
      <c r="AE150" s="377">
        <v>8</v>
      </c>
      <c r="AF150" s="377">
        <v>8.0000000000000036</v>
      </c>
      <c r="AG150" s="377">
        <v>8.0000000000000018</v>
      </c>
      <c r="AH150" s="377">
        <v>8</v>
      </c>
      <c r="AI150" s="377">
        <v>8</v>
      </c>
      <c r="AJ150" s="377">
        <v>8</v>
      </c>
      <c r="AK150" s="377">
        <v>8.0000000000000018</v>
      </c>
      <c r="AL150" s="377">
        <v>8</v>
      </c>
      <c r="AM150" s="377">
        <v>8</v>
      </c>
      <c r="AN150" s="377">
        <v>8</v>
      </c>
      <c r="AO150" s="377">
        <v>8</v>
      </c>
      <c r="AP150" s="377">
        <v>8</v>
      </c>
      <c r="AQ150" s="377">
        <v>8</v>
      </c>
      <c r="AR150" s="377">
        <v>8</v>
      </c>
      <c r="AS150" s="377">
        <v>8</v>
      </c>
      <c r="AT150" s="377">
        <v>8</v>
      </c>
      <c r="AU150" s="377">
        <v>7.9999999999999982</v>
      </c>
    </row>
    <row r="151" spans="2:47" ht="15" x14ac:dyDescent="0.25">
      <c r="B151" s="293" t="s">
        <v>342</v>
      </c>
      <c r="C151" s="293"/>
      <c r="D151" s="293"/>
      <c r="E151" s="143"/>
      <c r="F151" s="283"/>
      <c r="G151" s="143" t="s">
        <v>343</v>
      </c>
      <c r="H151" s="143"/>
      <c r="I151" s="305" t="s">
        <v>900</v>
      </c>
      <c r="J151" s="377"/>
      <c r="K151" s="377"/>
      <c r="L151" s="377"/>
      <c r="M151" s="377"/>
      <c r="N151" s="377"/>
      <c r="O151" s="377">
        <v>8</v>
      </c>
      <c r="P151" s="377">
        <v>8</v>
      </c>
      <c r="Q151" s="377">
        <v>8.0000000000000018</v>
      </c>
      <c r="R151" s="377">
        <v>8</v>
      </c>
      <c r="S151" s="377">
        <v>8</v>
      </c>
      <c r="T151" s="377">
        <v>8.0000000000000018</v>
      </c>
      <c r="U151" s="377">
        <v>8</v>
      </c>
      <c r="V151" s="377">
        <v>8</v>
      </c>
      <c r="W151" s="377">
        <v>8</v>
      </c>
      <c r="X151" s="377">
        <v>8</v>
      </c>
      <c r="Y151" s="377">
        <v>8</v>
      </c>
      <c r="Z151" s="377">
        <v>8</v>
      </c>
      <c r="AA151" s="377">
        <v>8</v>
      </c>
      <c r="AB151" s="377">
        <v>8</v>
      </c>
      <c r="AC151" s="377">
        <v>8</v>
      </c>
      <c r="AD151" s="377">
        <v>8</v>
      </c>
      <c r="AE151" s="377">
        <v>8.0000000000000018</v>
      </c>
      <c r="AF151" s="377">
        <v>8</v>
      </c>
      <c r="AG151" s="377">
        <v>8</v>
      </c>
      <c r="AH151" s="377">
        <v>7.9999999999999991</v>
      </c>
      <c r="AI151" s="377">
        <v>8</v>
      </c>
      <c r="AJ151" s="377">
        <v>8</v>
      </c>
      <c r="AK151" s="377">
        <v>8</v>
      </c>
      <c r="AL151" s="377">
        <v>8</v>
      </c>
      <c r="AM151" s="377">
        <v>8</v>
      </c>
      <c r="AN151" s="377">
        <v>8</v>
      </c>
      <c r="AO151" s="377">
        <v>8</v>
      </c>
      <c r="AP151" s="377">
        <v>8.0000000000000018</v>
      </c>
      <c r="AQ151" s="377">
        <v>8</v>
      </c>
      <c r="AR151" s="377">
        <v>8</v>
      </c>
      <c r="AS151" s="377">
        <v>7.9999999999999991</v>
      </c>
      <c r="AT151" s="377">
        <v>7.9999999999999991</v>
      </c>
      <c r="AU151" s="377">
        <v>8</v>
      </c>
    </row>
    <row r="152" spans="2:47" ht="15" x14ac:dyDescent="0.25">
      <c r="B152" s="301" t="s">
        <v>345</v>
      </c>
      <c r="C152" s="301"/>
      <c r="D152" s="301"/>
      <c r="E152" s="301"/>
      <c r="F152" s="301" t="s">
        <v>344</v>
      </c>
      <c r="G152" s="298"/>
      <c r="H152" s="298"/>
      <c r="I152" s="299" t="s">
        <v>901</v>
      </c>
      <c r="J152" s="376"/>
      <c r="K152" s="376"/>
      <c r="L152" s="376"/>
      <c r="M152" s="376"/>
      <c r="N152" s="376"/>
      <c r="O152" s="376"/>
      <c r="P152" s="376"/>
      <c r="Q152" s="376"/>
      <c r="R152" s="376"/>
      <c r="S152" s="376"/>
      <c r="T152" s="376"/>
      <c r="U152" s="376"/>
      <c r="V152" s="376"/>
      <c r="W152" s="376"/>
      <c r="X152" s="376"/>
      <c r="Y152" s="376"/>
      <c r="Z152" s="376"/>
      <c r="AA152" s="376"/>
      <c r="AB152" s="376"/>
      <c r="AC152" s="376"/>
      <c r="AD152" s="376"/>
      <c r="AE152" s="376"/>
      <c r="AF152" s="376"/>
      <c r="AG152" s="376"/>
      <c r="AH152" s="376"/>
      <c r="AI152" s="376"/>
      <c r="AJ152" s="376"/>
      <c r="AK152" s="376"/>
      <c r="AL152" s="376"/>
      <c r="AM152" s="376"/>
      <c r="AN152" s="376"/>
      <c r="AO152" s="376"/>
      <c r="AP152" s="376"/>
      <c r="AQ152" s="376"/>
      <c r="AR152" s="376"/>
      <c r="AS152" s="376"/>
      <c r="AT152" s="376"/>
      <c r="AU152" s="376"/>
    </row>
    <row r="153" spans="2:47" ht="15" x14ac:dyDescent="0.25">
      <c r="B153" s="283" t="s">
        <v>272</v>
      </c>
      <c r="C153" s="283"/>
      <c r="D153" s="283"/>
      <c r="E153" s="283"/>
      <c r="F153" s="283"/>
      <c r="G153" s="143" t="s">
        <v>346</v>
      </c>
      <c r="H153" s="143"/>
      <c r="I153" s="305" t="s">
        <v>902</v>
      </c>
      <c r="J153" s="377"/>
      <c r="K153" s="377"/>
      <c r="L153" s="377"/>
      <c r="M153" s="377"/>
      <c r="N153" s="377"/>
      <c r="O153" s="377">
        <v>12.000000000000004</v>
      </c>
      <c r="P153" s="377">
        <v>12.000000000000004</v>
      </c>
      <c r="Q153" s="377">
        <v>12.000000000000002</v>
      </c>
      <c r="R153" s="377">
        <v>11.999999999999998</v>
      </c>
      <c r="S153" s="377">
        <v>12</v>
      </c>
      <c r="T153" s="377">
        <v>12.000000000000004</v>
      </c>
      <c r="U153" s="377">
        <v>12</v>
      </c>
      <c r="V153" s="377">
        <v>12</v>
      </c>
      <c r="W153" s="377">
        <v>12.000000000000007</v>
      </c>
      <c r="X153" s="377">
        <v>12</v>
      </c>
      <c r="Y153" s="377">
        <v>11.999999999999996</v>
      </c>
      <c r="Z153" s="377">
        <v>12.000000000000002</v>
      </c>
      <c r="AA153" s="377">
        <v>11.999999999999998</v>
      </c>
      <c r="AB153" s="377">
        <v>12.000000000000004</v>
      </c>
      <c r="AC153" s="377">
        <v>12.000000000000002</v>
      </c>
      <c r="AD153" s="377">
        <v>11.999999999999998</v>
      </c>
      <c r="AE153" s="377">
        <v>12.000000000000002</v>
      </c>
      <c r="AF153" s="377">
        <v>12.000000000000002</v>
      </c>
      <c r="AG153" s="377">
        <v>12</v>
      </c>
      <c r="AH153" s="377">
        <v>12</v>
      </c>
      <c r="AI153" s="377">
        <v>12.000000000000004</v>
      </c>
      <c r="AJ153" s="377">
        <v>12</v>
      </c>
      <c r="AK153" s="377">
        <v>12.000000000000002</v>
      </c>
      <c r="AL153" s="377">
        <v>12.000000000000002</v>
      </c>
      <c r="AM153" s="377">
        <v>11.999999999999998</v>
      </c>
      <c r="AN153" s="377">
        <v>12.000000000000002</v>
      </c>
      <c r="AO153" s="377">
        <v>12</v>
      </c>
      <c r="AP153" s="377">
        <v>12</v>
      </c>
      <c r="AQ153" s="377">
        <v>12.000000000000004</v>
      </c>
      <c r="AR153" s="377">
        <v>12</v>
      </c>
      <c r="AS153" s="377">
        <v>12</v>
      </c>
      <c r="AT153" s="377">
        <v>12</v>
      </c>
      <c r="AU153" s="377">
        <v>12.000000000000004</v>
      </c>
    </row>
    <row r="154" spans="2:47" ht="15" x14ac:dyDescent="0.25">
      <c r="B154" s="283" t="s">
        <v>271</v>
      </c>
      <c r="C154" s="283"/>
      <c r="D154" s="283"/>
      <c r="E154" s="283"/>
      <c r="F154" s="283"/>
      <c r="G154" s="143" t="s">
        <v>347</v>
      </c>
      <c r="H154" s="143"/>
      <c r="I154" s="305" t="s">
        <v>903</v>
      </c>
      <c r="J154" s="377"/>
      <c r="K154" s="377"/>
      <c r="L154" s="377"/>
      <c r="M154" s="377"/>
      <c r="N154" s="377"/>
      <c r="O154" s="377">
        <v>11.999999999999998</v>
      </c>
      <c r="P154" s="377">
        <v>12</v>
      </c>
      <c r="Q154" s="377">
        <v>12.000000000000002</v>
      </c>
      <c r="R154" s="377">
        <v>12</v>
      </c>
      <c r="S154" s="377">
        <v>12.000000000000002</v>
      </c>
      <c r="T154" s="377">
        <v>12.000000000000002</v>
      </c>
      <c r="U154" s="377">
        <v>12.000000000000007</v>
      </c>
      <c r="V154" s="377">
        <v>12.000000000000007</v>
      </c>
      <c r="W154" s="377">
        <v>11.999999999999991</v>
      </c>
      <c r="X154" s="377">
        <v>12.000000000000005</v>
      </c>
      <c r="Y154" s="377">
        <v>12.000000000000004</v>
      </c>
      <c r="Z154" s="377">
        <v>11.999999999999993</v>
      </c>
      <c r="AA154" s="377">
        <v>11.999999999999998</v>
      </c>
      <c r="AB154" s="377">
        <v>11.999999999999995</v>
      </c>
      <c r="AC154" s="377">
        <v>12.000000000000005</v>
      </c>
      <c r="AD154" s="377">
        <v>12</v>
      </c>
      <c r="AE154" s="377">
        <v>12.000000000000005</v>
      </c>
      <c r="AF154" s="377">
        <v>12.000000000000002</v>
      </c>
      <c r="AG154" s="377">
        <v>12.000000000000005</v>
      </c>
      <c r="AH154" s="377">
        <v>12.000000000000007</v>
      </c>
      <c r="AI154" s="377">
        <v>12</v>
      </c>
      <c r="AJ154" s="377">
        <v>12.000000000000002</v>
      </c>
      <c r="AK154" s="377">
        <v>11.999999999999996</v>
      </c>
      <c r="AL154" s="377">
        <v>12.000000000000005</v>
      </c>
      <c r="AM154" s="377">
        <v>11.999999999999995</v>
      </c>
      <c r="AN154" s="377">
        <v>11.999999999999989</v>
      </c>
      <c r="AO154" s="377">
        <v>12</v>
      </c>
      <c r="AP154" s="377">
        <v>11.999999999999996</v>
      </c>
      <c r="AQ154" s="377">
        <v>11.999999999999996</v>
      </c>
      <c r="AR154" s="377">
        <v>12.000000000000002</v>
      </c>
      <c r="AS154" s="377">
        <v>12</v>
      </c>
      <c r="AT154" s="377">
        <v>12</v>
      </c>
      <c r="AU154" s="377">
        <v>12</v>
      </c>
    </row>
    <row r="155" spans="2:47" ht="15" x14ac:dyDescent="0.25">
      <c r="B155" s="319" t="s">
        <v>904</v>
      </c>
      <c r="C155" s="283"/>
      <c r="D155" s="283"/>
      <c r="E155" s="283"/>
      <c r="F155" s="283"/>
      <c r="G155" s="143" t="s">
        <v>905</v>
      </c>
      <c r="H155" s="143"/>
      <c r="I155" s="305" t="s">
        <v>906</v>
      </c>
      <c r="J155" s="377"/>
      <c r="K155" s="377"/>
      <c r="L155" s="377"/>
      <c r="M155" s="377"/>
      <c r="N155" s="377"/>
      <c r="O155" s="377">
        <v>11.999999999999998</v>
      </c>
      <c r="P155" s="377">
        <v>12</v>
      </c>
      <c r="Q155" s="377">
        <v>12.000000000000002</v>
      </c>
      <c r="R155" s="377">
        <v>12.000000000000002</v>
      </c>
      <c r="S155" s="377">
        <v>12</v>
      </c>
      <c r="T155" s="377">
        <v>11.999999999999998</v>
      </c>
      <c r="U155" s="377">
        <v>12</v>
      </c>
      <c r="V155" s="377">
        <v>11.999999999999998</v>
      </c>
      <c r="W155" s="377">
        <v>11.999999999999998</v>
      </c>
      <c r="X155" s="377">
        <v>12</v>
      </c>
      <c r="Y155" s="377">
        <v>11.999999999999996</v>
      </c>
      <c r="Z155" s="377">
        <v>12</v>
      </c>
      <c r="AA155" s="377">
        <v>12.000000000000007</v>
      </c>
      <c r="AB155" s="377">
        <v>11.999999999999998</v>
      </c>
      <c r="AC155" s="377">
        <v>11.999999999999996</v>
      </c>
      <c r="AD155" s="377">
        <v>12.000000000000002</v>
      </c>
      <c r="AE155" s="377">
        <v>12.000000000000002</v>
      </c>
      <c r="AF155" s="377">
        <v>12</v>
      </c>
      <c r="AG155" s="377">
        <v>11.999999999999998</v>
      </c>
      <c r="AH155" s="377">
        <v>12.000000000000002</v>
      </c>
      <c r="AI155" s="377">
        <v>12</v>
      </c>
      <c r="AJ155" s="377">
        <v>11.999999999999998</v>
      </c>
      <c r="AK155" s="377">
        <v>12.000000000000002</v>
      </c>
      <c r="AL155" s="377">
        <v>11.999999999999998</v>
      </c>
      <c r="AM155" s="377">
        <v>12.000000000000004</v>
      </c>
      <c r="AN155" s="377">
        <v>12.000000000000004</v>
      </c>
      <c r="AO155" s="377">
        <v>11.999999999999996</v>
      </c>
      <c r="AP155" s="377">
        <v>11.999999999999998</v>
      </c>
      <c r="AQ155" s="377">
        <v>11.999999999999998</v>
      </c>
      <c r="AR155" s="377">
        <v>11.999999999999995</v>
      </c>
      <c r="AS155" s="377">
        <v>11.999999999999993</v>
      </c>
      <c r="AT155" s="377">
        <v>11.999999999999993</v>
      </c>
      <c r="AU155" s="377">
        <v>11.999999999999995</v>
      </c>
    </row>
    <row r="156" spans="2:47" ht="15" x14ac:dyDescent="0.25">
      <c r="B156" s="319" t="s">
        <v>907</v>
      </c>
      <c r="C156" s="283"/>
      <c r="D156" s="283"/>
      <c r="E156" s="283"/>
      <c r="F156" s="283"/>
      <c r="G156" s="143" t="s">
        <v>908</v>
      </c>
      <c r="H156" s="143"/>
      <c r="I156" s="305" t="s">
        <v>909</v>
      </c>
      <c r="J156" s="377"/>
      <c r="K156" s="377"/>
      <c r="L156" s="377"/>
      <c r="M156" s="377"/>
      <c r="N156" s="377"/>
      <c r="O156" s="377">
        <v>12</v>
      </c>
      <c r="P156" s="377">
        <v>12</v>
      </c>
      <c r="Q156" s="377">
        <v>12</v>
      </c>
      <c r="R156" s="377">
        <v>12.000000000000002</v>
      </c>
      <c r="S156" s="377">
        <v>12.000000000000002</v>
      </c>
      <c r="T156" s="377">
        <v>12</v>
      </c>
      <c r="U156" s="377">
        <v>11.999999999999998</v>
      </c>
      <c r="V156" s="377">
        <v>12</v>
      </c>
      <c r="W156" s="377">
        <v>12</v>
      </c>
      <c r="X156" s="377">
        <v>12.000000000000002</v>
      </c>
      <c r="Y156" s="377">
        <v>12</v>
      </c>
      <c r="Z156" s="377">
        <v>11.999999999999996</v>
      </c>
      <c r="AA156" s="377">
        <v>12</v>
      </c>
      <c r="AB156" s="377">
        <v>12</v>
      </c>
      <c r="AC156" s="377">
        <v>11.999999999999998</v>
      </c>
      <c r="AD156" s="377">
        <v>12</v>
      </c>
      <c r="AE156" s="377">
        <v>12</v>
      </c>
      <c r="AF156" s="377">
        <v>12</v>
      </c>
      <c r="AG156" s="377">
        <v>11.999999999999998</v>
      </c>
      <c r="AH156" s="377">
        <v>12</v>
      </c>
      <c r="AI156" s="377">
        <v>12</v>
      </c>
      <c r="AJ156" s="377">
        <v>12</v>
      </c>
      <c r="AK156" s="377">
        <v>12.000000000000002</v>
      </c>
      <c r="AL156" s="377">
        <v>12.000000000000002</v>
      </c>
      <c r="AM156" s="377">
        <v>12</v>
      </c>
      <c r="AN156" s="377">
        <v>11.999999999999998</v>
      </c>
      <c r="AO156" s="377">
        <v>12</v>
      </c>
      <c r="AP156" s="377">
        <v>12.000000000000002</v>
      </c>
      <c r="AQ156" s="377">
        <v>11.999999999999998</v>
      </c>
      <c r="AR156" s="377">
        <v>11.999999999999996</v>
      </c>
      <c r="AS156" s="377">
        <v>11.999999999999998</v>
      </c>
      <c r="AT156" s="377">
        <v>11.999999999999998</v>
      </c>
      <c r="AU156" s="377">
        <v>12.000000000000005</v>
      </c>
    </row>
    <row r="157" spans="2:47" ht="15" x14ac:dyDescent="0.25">
      <c r="B157" s="319" t="s">
        <v>910</v>
      </c>
      <c r="C157" s="283"/>
      <c r="D157" s="283"/>
      <c r="E157" s="283"/>
      <c r="F157" s="283"/>
      <c r="G157" s="143" t="s">
        <v>911</v>
      </c>
      <c r="H157" s="143"/>
      <c r="I157" s="289" t="s">
        <v>912</v>
      </c>
      <c r="J157" s="377"/>
      <c r="K157" s="377"/>
      <c r="L157" s="377"/>
      <c r="M157" s="377"/>
      <c r="N157" s="377"/>
      <c r="O157" s="377">
        <v>11.999999999999998</v>
      </c>
      <c r="P157" s="377">
        <v>12.000000000000002</v>
      </c>
      <c r="Q157" s="377">
        <v>12</v>
      </c>
      <c r="R157" s="377">
        <v>12</v>
      </c>
      <c r="S157" s="377">
        <v>12</v>
      </c>
      <c r="T157" s="377">
        <v>12</v>
      </c>
      <c r="U157" s="377">
        <v>11.999999999999998</v>
      </c>
      <c r="V157" s="377">
        <v>11.999999999999996</v>
      </c>
      <c r="W157" s="377">
        <v>12.000000000000007</v>
      </c>
      <c r="X157" s="377">
        <v>12</v>
      </c>
      <c r="Y157" s="377">
        <v>11.999999999999996</v>
      </c>
      <c r="Z157" s="377">
        <v>12</v>
      </c>
      <c r="AA157" s="377">
        <v>11.999999999999996</v>
      </c>
      <c r="AB157" s="377">
        <v>11.999999999999996</v>
      </c>
      <c r="AC157" s="377">
        <v>11.999999999999998</v>
      </c>
      <c r="AD157" s="377">
        <v>11.999999999999996</v>
      </c>
      <c r="AE157" s="377">
        <v>12</v>
      </c>
      <c r="AF157" s="377">
        <v>12.000000000000002</v>
      </c>
      <c r="AG157" s="377">
        <v>11.999999999999998</v>
      </c>
      <c r="AH157" s="377">
        <v>12.000000000000004</v>
      </c>
      <c r="AI157" s="377">
        <v>11.999999999999998</v>
      </c>
      <c r="AJ157" s="377">
        <v>12.000000000000002</v>
      </c>
      <c r="AK157" s="377">
        <v>12</v>
      </c>
      <c r="AL157" s="377">
        <v>11.999999999999998</v>
      </c>
      <c r="AM157" s="377">
        <v>12</v>
      </c>
      <c r="AN157" s="377">
        <v>12</v>
      </c>
      <c r="AO157" s="377">
        <v>11.999999999999996</v>
      </c>
      <c r="AP157" s="377">
        <v>12.000000000000004</v>
      </c>
      <c r="AQ157" s="377">
        <v>11.999999999999995</v>
      </c>
      <c r="AR157" s="377">
        <v>11.999999999999998</v>
      </c>
      <c r="AS157" s="377">
        <v>12</v>
      </c>
      <c r="AT157" s="377">
        <v>12</v>
      </c>
      <c r="AU157" s="377">
        <v>11.999999999999998</v>
      </c>
    </row>
    <row r="158" spans="2:47" ht="15" x14ac:dyDescent="0.25">
      <c r="B158" s="283" t="s">
        <v>348</v>
      </c>
      <c r="C158" s="283"/>
      <c r="D158" s="283"/>
      <c r="E158" s="283"/>
      <c r="F158" s="283"/>
      <c r="G158" s="143" t="s">
        <v>349</v>
      </c>
      <c r="H158" s="143"/>
      <c r="I158" s="305" t="s">
        <v>913</v>
      </c>
      <c r="J158" s="377"/>
      <c r="K158" s="377"/>
      <c r="L158" s="377"/>
      <c r="M158" s="377"/>
      <c r="N158" s="377"/>
      <c r="O158" s="377">
        <v>12.000000000000002</v>
      </c>
      <c r="P158" s="377">
        <v>12</v>
      </c>
      <c r="Q158" s="377">
        <v>12.000000000000004</v>
      </c>
      <c r="R158" s="377">
        <v>11.999999999999996</v>
      </c>
      <c r="S158" s="377">
        <v>12.000000000000005</v>
      </c>
      <c r="T158" s="377">
        <v>11.999999999999996</v>
      </c>
      <c r="U158" s="377">
        <v>12.000000000000002</v>
      </c>
      <c r="V158" s="377">
        <v>12.000000000000002</v>
      </c>
      <c r="W158" s="377">
        <v>11.999999999999998</v>
      </c>
      <c r="X158" s="377">
        <v>11.999999999999996</v>
      </c>
      <c r="Y158" s="377">
        <v>12</v>
      </c>
      <c r="Z158" s="377">
        <v>12.000000000000002</v>
      </c>
      <c r="AA158" s="377">
        <v>11.999999999999998</v>
      </c>
      <c r="AB158" s="377">
        <v>12</v>
      </c>
      <c r="AC158" s="377">
        <v>12</v>
      </c>
      <c r="AD158" s="377">
        <v>12.000000000000002</v>
      </c>
      <c r="AE158" s="377">
        <v>11.999999999999998</v>
      </c>
      <c r="AF158" s="377">
        <v>12.000000000000002</v>
      </c>
      <c r="AG158" s="377">
        <v>11.999999999999996</v>
      </c>
      <c r="AH158" s="377">
        <v>12.000000000000002</v>
      </c>
      <c r="AI158" s="377">
        <v>12</v>
      </c>
      <c r="AJ158" s="377">
        <v>12.000000000000004</v>
      </c>
      <c r="AK158" s="377">
        <v>11.999999999999998</v>
      </c>
      <c r="AL158" s="377">
        <v>12</v>
      </c>
      <c r="AM158" s="377">
        <v>11.999999999999993</v>
      </c>
      <c r="AN158" s="377">
        <v>11.999999999999995</v>
      </c>
      <c r="AO158" s="377">
        <v>12</v>
      </c>
      <c r="AP158" s="377">
        <v>12</v>
      </c>
      <c r="AQ158" s="377">
        <v>11.999999999999998</v>
      </c>
      <c r="AR158" s="377">
        <v>11.999999999999998</v>
      </c>
      <c r="AS158" s="377">
        <v>12</v>
      </c>
      <c r="AT158" s="377">
        <v>12</v>
      </c>
      <c r="AU158" s="377">
        <v>12.000000000000004</v>
      </c>
    </row>
    <row r="159" spans="2:47" ht="15" x14ac:dyDescent="0.25">
      <c r="B159" s="329" t="s">
        <v>284</v>
      </c>
      <c r="C159" s="283"/>
      <c r="D159" s="283"/>
      <c r="E159" s="283"/>
      <c r="F159" s="283"/>
      <c r="G159" s="283" t="s">
        <v>69</v>
      </c>
      <c r="H159" s="143"/>
      <c r="I159" s="305" t="s">
        <v>914</v>
      </c>
      <c r="J159" s="377"/>
      <c r="K159" s="377"/>
      <c r="L159" s="377"/>
      <c r="M159" s="377"/>
      <c r="N159" s="377"/>
      <c r="O159" s="377">
        <v>12</v>
      </c>
      <c r="P159" s="377">
        <v>12.000000000000007</v>
      </c>
      <c r="Q159" s="377">
        <v>12.000000000000004</v>
      </c>
      <c r="R159" s="377">
        <v>11.999999999999998</v>
      </c>
      <c r="S159" s="377">
        <v>12.000000000000002</v>
      </c>
      <c r="T159" s="377">
        <v>12.000000000000002</v>
      </c>
      <c r="U159" s="377">
        <v>11.999999999999998</v>
      </c>
      <c r="V159" s="377">
        <v>11.999999999999998</v>
      </c>
      <c r="W159" s="377">
        <v>11.999999999999996</v>
      </c>
      <c r="X159" s="377">
        <v>11.999999999999996</v>
      </c>
      <c r="Y159" s="377">
        <v>12</v>
      </c>
      <c r="Z159" s="377">
        <v>11.999999999999996</v>
      </c>
      <c r="AA159" s="377">
        <v>12.000000000000004</v>
      </c>
      <c r="AB159" s="377">
        <v>11.999999999999996</v>
      </c>
      <c r="AC159" s="377">
        <v>11.999999999999998</v>
      </c>
      <c r="AD159" s="377">
        <v>12.000000000000002</v>
      </c>
      <c r="AE159" s="377">
        <v>11.999999999999998</v>
      </c>
      <c r="AF159" s="377">
        <v>11.999999999999995</v>
      </c>
      <c r="AG159" s="377">
        <v>11.999999999999998</v>
      </c>
      <c r="AH159" s="377">
        <v>12.000000000000002</v>
      </c>
      <c r="AI159" s="377">
        <v>11.999999999999993</v>
      </c>
      <c r="AJ159" s="377">
        <v>11.999999999999996</v>
      </c>
      <c r="AK159" s="377">
        <v>11.999999999999989</v>
      </c>
      <c r="AL159" s="377">
        <v>11.999999999999996</v>
      </c>
      <c r="AM159" s="377">
        <v>12</v>
      </c>
      <c r="AN159" s="377">
        <v>11.999999999999993</v>
      </c>
      <c r="AO159" s="377">
        <v>11.999999999999998</v>
      </c>
      <c r="AP159" s="377">
        <v>11.999999999999998</v>
      </c>
      <c r="AQ159" s="377">
        <v>12</v>
      </c>
      <c r="AR159" s="377">
        <v>11.999999999999998</v>
      </c>
      <c r="AS159" s="377">
        <v>12</v>
      </c>
      <c r="AT159" s="377">
        <v>12</v>
      </c>
      <c r="AU159" s="377">
        <v>12.000000000000004</v>
      </c>
    </row>
    <row r="160" spans="2:47" ht="15" x14ac:dyDescent="0.25">
      <c r="B160" s="336" t="s">
        <v>367</v>
      </c>
      <c r="C160" s="301"/>
      <c r="D160" s="301"/>
      <c r="E160" s="301"/>
      <c r="F160" s="301"/>
      <c r="G160" s="323" t="s">
        <v>70</v>
      </c>
      <c r="H160" s="298"/>
      <c r="I160" s="299" t="s">
        <v>915</v>
      </c>
      <c r="J160" s="376"/>
      <c r="K160" s="376"/>
      <c r="L160" s="376"/>
      <c r="M160" s="376"/>
      <c r="N160" s="376"/>
      <c r="O160" s="376"/>
      <c r="P160" s="376"/>
      <c r="Q160" s="376"/>
      <c r="R160" s="376"/>
      <c r="S160" s="376"/>
      <c r="T160" s="376"/>
      <c r="U160" s="376"/>
      <c r="V160" s="376"/>
      <c r="W160" s="376"/>
      <c r="X160" s="376"/>
      <c r="Y160" s="376"/>
      <c r="Z160" s="376"/>
      <c r="AA160" s="376"/>
      <c r="AB160" s="376"/>
      <c r="AC160" s="376"/>
      <c r="AD160" s="376"/>
      <c r="AE160" s="376"/>
      <c r="AF160" s="376"/>
      <c r="AG160" s="376"/>
      <c r="AH160" s="376"/>
      <c r="AI160" s="376"/>
      <c r="AJ160" s="376"/>
      <c r="AK160" s="376"/>
      <c r="AL160" s="376"/>
      <c r="AM160" s="376"/>
      <c r="AN160" s="376"/>
      <c r="AO160" s="376"/>
      <c r="AP160" s="376"/>
      <c r="AQ160" s="376"/>
      <c r="AR160" s="376"/>
      <c r="AS160" s="376"/>
      <c r="AT160" s="376"/>
      <c r="AU160" s="376"/>
    </row>
    <row r="161" spans="2:47" ht="15" x14ac:dyDescent="0.25">
      <c r="B161" s="329" t="s">
        <v>370</v>
      </c>
      <c r="C161" s="283"/>
      <c r="D161" s="283"/>
      <c r="E161" s="283"/>
      <c r="F161" s="283"/>
      <c r="G161" s="283"/>
      <c r="H161" s="300" t="s">
        <v>373</v>
      </c>
      <c r="I161" s="294" t="s">
        <v>916</v>
      </c>
      <c r="J161" s="376"/>
      <c r="K161" s="376"/>
      <c r="L161" s="376"/>
      <c r="M161" s="376"/>
      <c r="N161" s="376"/>
      <c r="O161" s="376"/>
      <c r="P161" s="376"/>
      <c r="Q161" s="376"/>
      <c r="R161" s="376"/>
      <c r="S161" s="376"/>
      <c r="T161" s="376"/>
      <c r="U161" s="376"/>
      <c r="V161" s="376"/>
      <c r="W161" s="376"/>
      <c r="X161" s="376"/>
      <c r="Y161" s="376"/>
      <c r="Z161" s="376"/>
      <c r="AA161" s="376"/>
      <c r="AB161" s="376"/>
      <c r="AC161" s="376"/>
      <c r="AD161" s="376"/>
      <c r="AE161" s="376"/>
      <c r="AF161" s="376"/>
      <c r="AG161" s="376"/>
      <c r="AH161" s="376"/>
      <c r="AI161" s="376"/>
      <c r="AJ161" s="376"/>
      <c r="AK161" s="376"/>
      <c r="AL161" s="376"/>
      <c r="AM161" s="376"/>
      <c r="AN161" s="376"/>
      <c r="AO161" s="376"/>
      <c r="AP161" s="376"/>
      <c r="AQ161" s="376"/>
      <c r="AR161" s="376"/>
      <c r="AS161" s="376"/>
      <c r="AT161" s="376"/>
      <c r="AU161" s="376"/>
    </row>
    <row r="162" spans="2:47" ht="15" x14ac:dyDescent="0.25">
      <c r="B162" s="329" t="s">
        <v>371</v>
      </c>
      <c r="C162" s="283"/>
      <c r="D162" s="283"/>
      <c r="E162" s="283"/>
      <c r="F162" s="283"/>
      <c r="G162" s="283"/>
      <c r="H162" s="307" t="s">
        <v>374</v>
      </c>
      <c r="I162" s="289" t="s">
        <v>917</v>
      </c>
      <c r="J162" s="377"/>
      <c r="K162" s="377"/>
      <c r="L162" s="377"/>
      <c r="M162" s="377"/>
      <c r="N162" s="377"/>
      <c r="O162" s="377">
        <v>12.000000000000004</v>
      </c>
      <c r="P162" s="377">
        <v>12</v>
      </c>
      <c r="Q162" s="377">
        <v>12.000000000000007</v>
      </c>
      <c r="R162" s="377">
        <v>12.000000000000004</v>
      </c>
      <c r="S162" s="377">
        <v>12.000000000000005</v>
      </c>
      <c r="T162" s="377">
        <v>11.999999999999998</v>
      </c>
      <c r="U162" s="377">
        <v>11.999999999999998</v>
      </c>
      <c r="V162" s="377">
        <v>12</v>
      </c>
      <c r="W162" s="377">
        <v>12</v>
      </c>
      <c r="X162" s="377">
        <v>11.999999999999996</v>
      </c>
      <c r="Y162" s="377">
        <v>12.000000000000005</v>
      </c>
      <c r="Z162" s="377"/>
      <c r="AA162" s="377">
        <v>11.999999999999998</v>
      </c>
      <c r="AB162" s="377">
        <v>12</v>
      </c>
      <c r="AC162" s="377">
        <v>11.999999999999998</v>
      </c>
      <c r="AD162" s="377">
        <v>12.000000000000002</v>
      </c>
      <c r="AE162" s="377">
        <v>12</v>
      </c>
      <c r="AF162" s="377">
        <v>12</v>
      </c>
      <c r="AG162" s="377">
        <v>12</v>
      </c>
      <c r="AH162" s="377">
        <v>11.999999999999998</v>
      </c>
      <c r="AI162" s="377">
        <v>12</v>
      </c>
      <c r="AJ162" s="377">
        <v>12</v>
      </c>
      <c r="AK162" s="377">
        <v>12</v>
      </c>
      <c r="AL162" s="377">
        <v>11.999999999999998</v>
      </c>
      <c r="AM162" s="377">
        <v>12</v>
      </c>
      <c r="AN162" s="377">
        <v>11.999999999999998</v>
      </c>
      <c r="AO162" s="377">
        <v>11.999999999999998</v>
      </c>
      <c r="AP162" s="377">
        <v>12</v>
      </c>
      <c r="AQ162" s="377"/>
      <c r="AR162" s="377">
        <v>12</v>
      </c>
      <c r="AS162" s="377">
        <v>12</v>
      </c>
      <c r="AT162" s="377">
        <v>12</v>
      </c>
      <c r="AU162" s="377">
        <v>12.000000000000002</v>
      </c>
    </row>
    <row r="163" spans="2:47" ht="15" x14ac:dyDescent="0.25">
      <c r="B163" s="329" t="s">
        <v>372</v>
      </c>
      <c r="C163" s="283"/>
      <c r="D163" s="283"/>
      <c r="E163" s="283"/>
      <c r="F163" s="283"/>
      <c r="G163" s="283"/>
      <c r="H163" s="307" t="s">
        <v>375</v>
      </c>
      <c r="I163" s="289" t="s">
        <v>918</v>
      </c>
      <c r="J163" s="377"/>
      <c r="K163" s="377"/>
      <c r="L163" s="377"/>
      <c r="M163" s="377"/>
      <c r="N163" s="377"/>
      <c r="O163" s="377">
        <v>12</v>
      </c>
      <c r="P163" s="377">
        <v>12.000000000000004</v>
      </c>
      <c r="Q163" s="377">
        <v>11.999999999999998</v>
      </c>
      <c r="R163" s="377">
        <v>11.999999999999998</v>
      </c>
      <c r="S163" s="377">
        <v>12.000000000000002</v>
      </c>
      <c r="T163" s="377">
        <v>12.000000000000004</v>
      </c>
      <c r="U163" s="377">
        <v>12.000000000000002</v>
      </c>
      <c r="V163" s="377">
        <v>11.999999999999996</v>
      </c>
      <c r="W163" s="377">
        <v>12.000000000000004</v>
      </c>
      <c r="X163" s="377">
        <v>11.999999999999998</v>
      </c>
      <c r="Y163" s="377">
        <v>11.999999999999998</v>
      </c>
      <c r="Z163" s="377">
        <v>11.999999999999995</v>
      </c>
      <c r="AA163" s="377">
        <v>12.000000000000004</v>
      </c>
      <c r="AB163" s="377">
        <v>11.999999999999998</v>
      </c>
      <c r="AC163" s="377">
        <v>12</v>
      </c>
      <c r="AD163" s="377">
        <v>12.000000000000002</v>
      </c>
      <c r="AE163" s="377">
        <v>12</v>
      </c>
      <c r="AF163" s="377">
        <v>12.000000000000004</v>
      </c>
      <c r="AG163" s="377">
        <v>12.000000000000005</v>
      </c>
      <c r="AH163" s="377">
        <v>12.000000000000004</v>
      </c>
      <c r="AI163" s="377">
        <v>12.000000000000002</v>
      </c>
      <c r="AJ163" s="377">
        <v>12</v>
      </c>
      <c r="AK163" s="377">
        <v>12</v>
      </c>
      <c r="AL163" s="377">
        <v>12.000000000000002</v>
      </c>
      <c r="AM163" s="377">
        <v>12</v>
      </c>
      <c r="AN163" s="377">
        <v>11.999999999999993</v>
      </c>
      <c r="AO163" s="377">
        <v>12</v>
      </c>
      <c r="AP163" s="377">
        <v>12.000000000000002</v>
      </c>
      <c r="AQ163" s="377">
        <v>12</v>
      </c>
      <c r="AR163" s="377">
        <v>12</v>
      </c>
      <c r="AS163" s="377">
        <v>12.000000000000004</v>
      </c>
      <c r="AT163" s="377">
        <v>12.000000000000004</v>
      </c>
      <c r="AU163" s="377">
        <v>11.999999999999996</v>
      </c>
    </row>
    <row r="164" spans="2:47" ht="15" x14ac:dyDescent="0.25">
      <c r="B164" s="329" t="s">
        <v>369</v>
      </c>
      <c r="C164" s="283"/>
      <c r="D164" s="283"/>
      <c r="E164" s="283"/>
      <c r="F164" s="283"/>
      <c r="G164" s="283"/>
      <c r="H164" s="307" t="s">
        <v>368</v>
      </c>
      <c r="I164" s="289" t="s">
        <v>919</v>
      </c>
      <c r="J164" s="377"/>
      <c r="K164" s="377"/>
      <c r="L164" s="377"/>
      <c r="M164" s="377"/>
      <c r="N164" s="377"/>
      <c r="O164" s="377">
        <v>1.6000000000000008</v>
      </c>
      <c r="P164" s="377">
        <v>1.6</v>
      </c>
      <c r="Q164" s="377">
        <v>1.6</v>
      </c>
      <c r="R164" s="377">
        <v>1.6</v>
      </c>
      <c r="S164" s="377">
        <v>1.6</v>
      </c>
      <c r="T164" s="377">
        <v>1.5999999999999996</v>
      </c>
      <c r="U164" s="377">
        <v>1.5999999999999999</v>
      </c>
      <c r="V164" s="377">
        <v>1.5999999999999994</v>
      </c>
      <c r="W164" s="377">
        <v>1.5999999999999996</v>
      </c>
      <c r="X164" s="377">
        <v>1.5999999999999999</v>
      </c>
      <c r="Y164" s="377">
        <v>1.5999999999999994</v>
      </c>
      <c r="Z164" s="377">
        <v>1.5999999999999992</v>
      </c>
      <c r="AA164" s="377">
        <v>1.5999999999999996</v>
      </c>
      <c r="AB164" s="377">
        <v>1.6000000000000005</v>
      </c>
      <c r="AC164" s="377">
        <v>1.6000000000000008</v>
      </c>
      <c r="AD164" s="377">
        <v>1.6000000000000008</v>
      </c>
      <c r="AE164" s="377">
        <v>1.600000000000001</v>
      </c>
      <c r="AF164" s="377">
        <v>1.6000000000000008</v>
      </c>
      <c r="AG164" s="377">
        <v>1.5999999999999992</v>
      </c>
      <c r="AH164" s="377">
        <v>1.6</v>
      </c>
      <c r="AI164" s="377">
        <v>1.5999999999999996</v>
      </c>
      <c r="AJ164" s="377">
        <v>1.5999999999999999</v>
      </c>
      <c r="AK164" s="377">
        <v>1.5999999999999999</v>
      </c>
      <c r="AL164" s="377">
        <v>1.5999999999999999</v>
      </c>
      <c r="AM164" s="377">
        <v>1.5999999999999999</v>
      </c>
      <c r="AN164" s="377">
        <v>1.6</v>
      </c>
      <c r="AO164" s="377">
        <v>1.5999999999999996</v>
      </c>
      <c r="AP164" s="377">
        <v>1.5999999999999994</v>
      </c>
      <c r="AQ164" s="377">
        <v>1.5999999999999992</v>
      </c>
      <c r="AR164" s="377">
        <v>1.5999999999999996</v>
      </c>
      <c r="AS164" s="377">
        <v>1.6</v>
      </c>
      <c r="AT164" s="377">
        <v>1.6</v>
      </c>
      <c r="AU164" s="377">
        <v>1.5999999999999999</v>
      </c>
    </row>
    <row r="165" spans="2:47" ht="15" x14ac:dyDescent="0.25">
      <c r="B165" s="319" t="s">
        <v>920</v>
      </c>
      <c r="C165" s="143"/>
      <c r="D165" s="143"/>
      <c r="E165" s="143"/>
      <c r="F165" s="143"/>
      <c r="G165" s="143"/>
      <c r="H165" s="143"/>
      <c r="I165" s="289" t="s">
        <v>921</v>
      </c>
      <c r="J165" s="377"/>
      <c r="K165" s="377"/>
      <c r="L165" s="377"/>
      <c r="M165" s="377"/>
      <c r="N165" s="377"/>
      <c r="O165" s="377">
        <v>0.99999999999999978</v>
      </c>
      <c r="P165" s="377">
        <v>1</v>
      </c>
      <c r="Q165" s="377">
        <v>1.0000000000000002</v>
      </c>
      <c r="R165" s="377">
        <v>1</v>
      </c>
      <c r="S165" s="377">
        <v>1</v>
      </c>
      <c r="T165" s="377">
        <v>1</v>
      </c>
      <c r="U165" s="377">
        <v>1</v>
      </c>
      <c r="V165" s="377">
        <v>1</v>
      </c>
      <c r="W165" s="377">
        <v>1</v>
      </c>
      <c r="X165" s="377">
        <v>1</v>
      </c>
      <c r="Y165" s="377">
        <v>1.0000000000000002</v>
      </c>
      <c r="Z165" s="377">
        <v>1</v>
      </c>
      <c r="AA165" s="377">
        <v>1</v>
      </c>
      <c r="AB165" s="377">
        <v>1.0000000000000002</v>
      </c>
      <c r="AC165" s="377">
        <v>1.0000000000000002</v>
      </c>
      <c r="AD165" s="377">
        <v>1</v>
      </c>
      <c r="AE165" s="377">
        <v>1.0000000000000002</v>
      </c>
      <c r="AF165" s="377">
        <v>1</v>
      </c>
      <c r="AG165" s="377"/>
      <c r="AH165" s="377">
        <v>1</v>
      </c>
      <c r="AI165" s="377">
        <v>1</v>
      </c>
      <c r="AJ165" s="377">
        <v>1.0000000000000002</v>
      </c>
      <c r="AK165" s="377">
        <v>1.0000000000000002</v>
      </c>
      <c r="AL165" s="377">
        <v>1</v>
      </c>
      <c r="AM165" s="377">
        <v>1</v>
      </c>
      <c r="AN165" s="377">
        <v>1</v>
      </c>
      <c r="AO165" s="377">
        <v>1.0000000000000002</v>
      </c>
      <c r="AP165" s="377">
        <v>1</v>
      </c>
      <c r="AQ165" s="377">
        <v>1</v>
      </c>
      <c r="AR165" s="377">
        <v>1.0000000000000002</v>
      </c>
      <c r="AS165" s="377">
        <v>1.0000000000000002</v>
      </c>
      <c r="AT165" s="377">
        <v>1.0000000000000002</v>
      </c>
      <c r="AU165" s="377">
        <v>1.0000000000000002</v>
      </c>
    </row>
    <row r="166" spans="2:47" ht="15" x14ac:dyDescent="0.25">
      <c r="B166" s="319" t="s">
        <v>922</v>
      </c>
      <c r="C166" s="283"/>
      <c r="D166" s="283"/>
      <c r="E166" s="283"/>
      <c r="F166" s="283"/>
      <c r="G166" s="143"/>
      <c r="H166" s="143" t="s">
        <v>923</v>
      </c>
      <c r="I166" s="289" t="s">
        <v>924</v>
      </c>
      <c r="J166" s="377"/>
      <c r="K166" s="377"/>
      <c r="L166" s="377"/>
      <c r="M166" s="377"/>
      <c r="N166" s="377"/>
      <c r="O166" s="377"/>
      <c r="P166" s="377"/>
      <c r="Q166" s="377"/>
      <c r="R166" s="377"/>
      <c r="S166" s="377"/>
      <c r="T166" s="377"/>
      <c r="U166" s="377"/>
      <c r="V166" s="377"/>
      <c r="W166" s="377"/>
      <c r="X166" s="377"/>
      <c r="Y166" s="377"/>
      <c r="Z166" s="377"/>
      <c r="AA166" s="377"/>
      <c r="AB166" s="377"/>
      <c r="AC166" s="377"/>
      <c r="AD166" s="377"/>
      <c r="AE166" s="377"/>
      <c r="AF166" s="377"/>
      <c r="AG166" s="377"/>
      <c r="AH166" s="377"/>
      <c r="AI166" s="377"/>
      <c r="AJ166" s="377"/>
      <c r="AK166" s="377"/>
      <c r="AL166" s="377"/>
      <c r="AM166" s="377"/>
      <c r="AN166" s="377"/>
      <c r="AO166" s="377"/>
      <c r="AP166" s="377"/>
      <c r="AQ166" s="377"/>
      <c r="AR166" s="377"/>
      <c r="AS166" s="377"/>
      <c r="AT166" s="377"/>
      <c r="AU166" s="377"/>
    </row>
    <row r="167" spans="2:47" ht="15" x14ac:dyDescent="0.25">
      <c r="B167" s="319" t="s">
        <v>925</v>
      </c>
      <c r="C167" s="283"/>
      <c r="D167" s="283"/>
      <c r="E167" s="283"/>
      <c r="F167" s="283"/>
      <c r="G167" s="143" t="s">
        <v>926</v>
      </c>
      <c r="H167" s="143"/>
      <c r="I167" s="289" t="s">
        <v>927</v>
      </c>
      <c r="J167" s="377"/>
      <c r="K167" s="377"/>
      <c r="L167" s="377"/>
      <c r="M167" s="377"/>
      <c r="N167" s="377"/>
      <c r="O167" s="377">
        <v>12.000000000000004</v>
      </c>
      <c r="P167" s="377">
        <v>12.000000000000002</v>
      </c>
      <c r="Q167" s="377">
        <v>12.000000000000002</v>
      </c>
      <c r="R167" s="377">
        <v>12</v>
      </c>
      <c r="S167" s="377">
        <v>11.999999999999998</v>
      </c>
      <c r="T167" s="377">
        <v>11.999999999999998</v>
      </c>
      <c r="U167" s="377">
        <v>11.999999999999996</v>
      </c>
      <c r="V167" s="377">
        <v>11.999999999999996</v>
      </c>
      <c r="W167" s="377">
        <v>12.000000000000007</v>
      </c>
      <c r="X167" s="377">
        <v>12</v>
      </c>
      <c r="Y167" s="377">
        <v>12.000000000000002</v>
      </c>
      <c r="Z167" s="377"/>
      <c r="AA167" s="377">
        <v>12</v>
      </c>
      <c r="AB167" s="377">
        <v>11.999999999999996</v>
      </c>
      <c r="AC167" s="377">
        <v>12</v>
      </c>
      <c r="AD167" s="377">
        <v>11.999999999999998</v>
      </c>
      <c r="AE167" s="377">
        <v>12.000000000000002</v>
      </c>
      <c r="AF167" s="377">
        <v>12</v>
      </c>
      <c r="AG167" s="377">
        <v>12.000000000000002</v>
      </c>
      <c r="AH167" s="377">
        <v>12</v>
      </c>
      <c r="AI167" s="377">
        <v>11.999999999999998</v>
      </c>
      <c r="AJ167" s="377">
        <v>11.999999999999998</v>
      </c>
      <c r="AK167" s="377">
        <v>12</v>
      </c>
      <c r="AL167" s="377">
        <v>12.000000000000002</v>
      </c>
      <c r="AM167" s="377">
        <v>12</v>
      </c>
      <c r="AN167" s="377">
        <v>11.999999999999998</v>
      </c>
      <c r="AO167" s="377">
        <v>12.000000000000004</v>
      </c>
      <c r="AP167" s="377">
        <v>12.000000000000002</v>
      </c>
      <c r="AQ167" s="377">
        <v>11.999999999999998</v>
      </c>
      <c r="AR167" s="377">
        <v>11.999999999999998</v>
      </c>
      <c r="AS167" s="377">
        <v>11.999999999999998</v>
      </c>
      <c r="AT167" s="377">
        <v>11.999999999999998</v>
      </c>
      <c r="AU167" s="377">
        <v>11.999999999999998</v>
      </c>
    </row>
  </sheetData>
  <mergeCells count="1">
    <mergeCell ref="AM1:AP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19" fitToWidth="2" orientation="landscape" verticalDpi="0" r:id="rId1"/>
  <headerFooter alignWithMargins="0">
    <oddHeader>&amp;LCOUNTRY:        ESPAÑA</oddHeader>
    <oddFooter>&amp;R&amp;"Times,Normal"&amp;D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CI69"/>
  <sheetViews>
    <sheetView showGridLines="0" zoomScale="70" zoomScaleNormal="70" workbookViewId="0">
      <selection activeCell="DA43" sqref="DA43"/>
    </sheetView>
  </sheetViews>
  <sheetFormatPr baseColWidth="10" defaultColWidth="9.140625" defaultRowHeight="15" customHeight="1" x14ac:dyDescent="0.2"/>
  <cols>
    <col min="1" max="1" width="3.7109375" style="236" customWidth="1"/>
    <col min="2" max="6" width="9.140625" style="235" customWidth="1"/>
    <col min="7" max="7" width="19.5703125" style="235" customWidth="1"/>
    <col min="8" max="30" width="9.140625" style="236" customWidth="1"/>
    <col min="31" max="16384" width="9.140625" style="236"/>
  </cols>
  <sheetData>
    <row r="1" spans="1:8" s="233" customFormat="1" ht="15" customHeight="1" x14ac:dyDescent="0.2">
      <c r="A1" s="231" t="s">
        <v>623</v>
      </c>
      <c r="B1" s="232" t="s">
        <v>620</v>
      </c>
      <c r="C1" s="232"/>
      <c r="D1" s="232"/>
      <c r="E1" s="232"/>
      <c r="F1" s="232"/>
      <c r="G1" s="232"/>
    </row>
    <row r="2" spans="1:8" ht="15" customHeight="1" x14ac:dyDescent="0.2">
      <c r="A2" s="234" t="s">
        <v>634</v>
      </c>
    </row>
    <row r="3" spans="1:8" ht="15" customHeight="1" x14ac:dyDescent="0.2">
      <c r="A3" s="234" t="s">
        <v>635</v>
      </c>
    </row>
    <row r="4" spans="1:8" ht="15" customHeight="1" x14ac:dyDescent="0.2">
      <c r="A4" s="234" t="s">
        <v>621</v>
      </c>
    </row>
    <row r="5" spans="1:8" ht="15" customHeight="1" x14ac:dyDescent="0.2">
      <c r="A5" s="234" t="s">
        <v>638</v>
      </c>
      <c r="H5" s="236" t="s">
        <v>637</v>
      </c>
    </row>
    <row r="6" spans="1:8" s="233" customFormat="1" ht="15" customHeight="1" x14ac:dyDescent="0.2">
      <c r="A6" s="231" t="s">
        <v>624</v>
      </c>
      <c r="B6" s="232" t="s">
        <v>622</v>
      </c>
      <c r="C6" s="232"/>
      <c r="D6" s="232"/>
      <c r="E6" s="232"/>
      <c r="F6" s="232"/>
      <c r="G6" s="232"/>
    </row>
    <row r="7" spans="1:8" ht="15" customHeight="1" x14ac:dyDescent="0.2">
      <c r="A7" s="234" t="s">
        <v>634</v>
      </c>
    </row>
    <row r="8" spans="1:8" ht="15" customHeight="1" x14ac:dyDescent="0.2">
      <c r="A8" s="234" t="s">
        <v>635</v>
      </c>
    </row>
    <row r="9" spans="1:8" ht="15" customHeight="1" x14ac:dyDescent="0.2">
      <c r="A9" s="234" t="s">
        <v>621</v>
      </c>
    </row>
    <row r="10" spans="1:8" ht="15" customHeight="1" x14ac:dyDescent="0.2">
      <c r="A10" s="231" t="s">
        <v>625</v>
      </c>
      <c r="B10" s="232" t="s">
        <v>626</v>
      </c>
    </row>
    <row r="11" spans="1:8" ht="15" customHeight="1" x14ac:dyDescent="0.2">
      <c r="A11" s="234" t="s">
        <v>636</v>
      </c>
    </row>
    <row r="12" spans="1:8" ht="15" customHeight="1" x14ac:dyDescent="0.2">
      <c r="A12" s="234" t="s">
        <v>635</v>
      </c>
    </row>
    <row r="13" spans="1:8" ht="15" customHeight="1" x14ac:dyDescent="0.2">
      <c r="A13" s="234" t="s">
        <v>621</v>
      </c>
    </row>
    <row r="14" spans="1:8" ht="15" customHeight="1" x14ac:dyDescent="0.2">
      <c r="A14" s="234" t="s">
        <v>639</v>
      </c>
      <c r="H14" s="236" t="s">
        <v>637</v>
      </c>
    </row>
    <row r="15" spans="1:8" ht="15" customHeight="1" x14ac:dyDescent="0.2">
      <c r="A15" s="231" t="s">
        <v>627</v>
      </c>
      <c r="B15" s="232" t="s">
        <v>630</v>
      </c>
    </row>
    <row r="16" spans="1:8" ht="15" customHeight="1" x14ac:dyDescent="0.2">
      <c r="A16" s="234" t="s">
        <v>636</v>
      </c>
    </row>
    <row r="17" spans="1:87" ht="15" customHeight="1" x14ac:dyDescent="0.2">
      <c r="A17" s="234" t="s">
        <v>635</v>
      </c>
    </row>
    <row r="18" spans="1:87" ht="15" customHeight="1" x14ac:dyDescent="0.2">
      <c r="A18" s="234" t="s">
        <v>621</v>
      </c>
    </row>
    <row r="19" spans="1:87" ht="15" customHeight="1" x14ac:dyDescent="0.2">
      <c r="A19" s="231" t="s">
        <v>628</v>
      </c>
      <c r="B19" s="232" t="s">
        <v>629</v>
      </c>
    </row>
    <row r="20" spans="1:87" ht="15" customHeight="1" x14ac:dyDescent="0.2">
      <c r="A20" s="234" t="s">
        <v>636</v>
      </c>
    </row>
    <row r="21" spans="1:87" ht="15" customHeight="1" x14ac:dyDescent="0.2">
      <c r="A21" s="234" t="s">
        <v>635</v>
      </c>
    </row>
    <row r="22" spans="1:87" ht="15" customHeight="1" x14ac:dyDescent="0.2">
      <c r="A22" s="234" t="s">
        <v>621</v>
      </c>
    </row>
    <row r="23" spans="1:87" ht="15" customHeight="1" x14ac:dyDescent="0.2">
      <c r="A23" s="231" t="s">
        <v>631</v>
      </c>
      <c r="B23" s="232" t="s">
        <v>632</v>
      </c>
    </row>
    <row r="24" spans="1:87" ht="15" customHeight="1" x14ac:dyDescent="0.2">
      <c r="A24" s="234" t="s">
        <v>636</v>
      </c>
    </row>
    <row r="25" spans="1:87" ht="15" customHeight="1" x14ac:dyDescent="0.2">
      <c r="A25" s="234" t="s">
        <v>635</v>
      </c>
    </row>
    <row r="26" spans="1:87" ht="15" customHeight="1" x14ac:dyDescent="0.2">
      <c r="A26" s="234" t="s">
        <v>621</v>
      </c>
    </row>
    <row r="27" spans="1:87" ht="15" customHeight="1" x14ac:dyDescent="0.2">
      <c r="A27" s="231" t="s">
        <v>1051</v>
      </c>
      <c r="B27" s="232" t="s">
        <v>1039</v>
      </c>
    </row>
    <row r="28" spans="1:87" s="234" customFormat="1" ht="15" customHeight="1" x14ac:dyDescent="0.25">
      <c r="A28" s="238"/>
      <c r="B28" s="237"/>
      <c r="C28" s="237"/>
      <c r="D28" s="237"/>
      <c r="E28" s="237"/>
      <c r="F28" s="237"/>
      <c r="G28" s="237"/>
    </row>
    <row r="29" spans="1:87" s="234" customFormat="1" ht="15" customHeight="1" x14ac:dyDescent="0.2">
      <c r="A29" s="231" t="s">
        <v>633</v>
      </c>
      <c r="B29" s="239"/>
      <c r="C29" s="237"/>
      <c r="D29" s="237"/>
      <c r="E29" s="237"/>
      <c r="F29" s="237"/>
      <c r="G29" s="237"/>
    </row>
    <row r="30" spans="1:87" s="234" customFormat="1" ht="15" customHeight="1" x14ac:dyDescent="0.25">
      <c r="A30" s="240"/>
      <c r="B30" s="237"/>
      <c r="C30" s="237"/>
      <c r="D30" s="237"/>
      <c r="E30" s="237"/>
      <c r="F30" s="237"/>
      <c r="G30" s="237"/>
    </row>
    <row r="31" spans="1:87" s="234" customFormat="1" ht="15" customHeight="1" x14ac:dyDescent="0.25">
      <c r="B31" s="241"/>
      <c r="C31" s="237"/>
      <c r="D31" s="237"/>
      <c r="E31" s="237"/>
      <c r="F31" s="237"/>
      <c r="G31" s="237"/>
      <c r="CI31" s="234" t="e">
        <f>CI8/'[1]7.3 nutrient amounts'!CJ8</f>
        <v>#DIV/0!</v>
      </c>
    </row>
    <row r="32" spans="1:87" s="234" customFormat="1" ht="15" customHeight="1" x14ac:dyDescent="0.25">
      <c r="B32" s="241"/>
      <c r="C32" s="237"/>
      <c r="D32" s="237"/>
      <c r="E32" s="237"/>
      <c r="F32" s="237"/>
      <c r="G32" s="237"/>
    </row>
    <row r="33" spans="1:87" s="234" customFormat="1" ht="15" customHeight="1" x14ac:dyDescent="0.2">
      <c r="B33" s="242"/>
      <c r="C33" s="237"/>
      <c r="D33" s="237"/>
      <c r="E33" s="237"/>
      <c r="F33" s="237"/>
      <c r="G33" s="237"/>
      <c r="CI33" s="234" t="e">
        <f>CI10/'[1]7.3 nutrient amounts'!CJ10</f>
        <v>#DIV/0!</v>
      </c>
    </row>
    <row r="34" spans="1:87" s="234" customFormat="1" ht="15" customHeight="1" x14ac:dyDescent="0.2">
      <c r="B34" s="243"/>
      <c r="C34" s="237"/>
      <c r="D34" s="237"/>
      <c r="E34" s="237"/>
      <c r="F34" s="237"/>
      <c r="G34" s="237"/>
      <c r="CI34" s="234" t="e">
        <f>CI11/'[1]7.3 nutrient amounts'!CJ11</f>
        <v>#DIV/0!</v>
      </c>
    </row>
    <row r="35" spans="1:87" s="234" customFormat="1" ht="15" customHeight="1" x14ac:dyDescent="0.2">
      <c r="B35" s="237"/>
      <c r="C35" s="237"/>
      <c r="D35" s="237"/>
      <c r="E35" s="237"/>
      <c r="F35" s="237"/>
      <c r="G35" s="237"/>
      <c r="CI35" s="234" t="e">
        <f>CI12/'[1]7.3 nutrient amounts'!CJ12</f>
        <v>#DIV/0!</v>
      </c>
    </row>
    <row r="36" spans="1:87" s="234" customFormat="1" ht="15" customHeight="1" x14ac:dyDescent="0.2">
      <c r="A36" s="244"/>
      <c r="B36" s="237"/>
      <c r="C36" s="237"/>
      <c r="D36" s="237"/>
      <c r="E36" s="237"/>
      <c r="F36" s="237"/>
      <c r="G36" s="237"/>
    </row>
    <row r="37" spans="1:87" s="234" customFormat="1" ht="15" customHeight="1" x14ac:dyDescent="0.2">
      <c r="B37" s="242"/>
      <c r="C37" s="237"/>
      <c r="D37" s="237"/>
      <c r="E37" s="237"/>
      <c r="F37" s="237"/>
      <c r="G37" s="237"/>
    </row>
    <row r="38" spans="1:87" s="234" customFormat="1" ht="15" customHeight="1" x14ac:dyDescent="0.2">
      <c r="B38" s="245"/>
      <c r="C38" s="237"/>
      <c r="D38" s="237"/>
      <c r="E38" s="237"/>
      <c r="F38" s="237"/>
      <c r="G38" s="237"/>
      <c r="CI38" s="234" t="e">
        <f>CI15/'[1]7.3 nutrient amounts'!CJ15</f>
        <v>#DIV/0!</v>
      </c>
    </row>
    <row r="39" spans="1:87" s="234" customFormat="1" ht="15" customHeight="1" x14ac:dyDescent="0.25">
      <c r="B39" s="142"/>
      <c r="C39" s="237"/>
      <c r="D39" s="237"/>
      <c r="E39" s="237"/>
      <c r="F39" s="237"/>
      <c r="G39" s="237"/>
    </row>
    <row r="40" spans="1:87" s="234" customFormat="1" ht="15" customHeight="1" x14ac:dyDescent="0.2">
      <c r="A40" s="246"/>
      <c r="B40" s="237"/>
      <c r="C40" s="237"/>
      <c r="D40" s="237"/>
      <c r="E40" s="237"/>
      <c r="F40" s="237"/>
      <c r="G40" s="237"/>
    </row>
    <row r="41" spans="1:87" s="234" customFormat="1" ht="15" customHeight="1" x14ac:dyDescent="0.2">
      <c r="A41" s="244"/>
      <c r="B41" s="237"/>
      <c r="C41" s="237"/>
      <c r="D41" s="237"/>
      <c r="E41" s="237"/>
      <c r="F41" s="237"/>
      <c r="G41" s="237"/>
      <c r="CI41" s="234" t="e">
        <f>CI18/'[1]7.3 nutrient amounts'!CJ18</f>
        <v>#DIV/0!</v>
      </c>
    </row>
    <row r="42" spans="1:87" s="234" customFormat="1" ht="15" customHeight="1" x14ac:dyDescent="0.2">
      <c r="B42" s="242"/>
      <c r="C42" s="237"/>
      <c r="D42" s="237"/>
      <c r="E42" s="237"/>
      <c r="F42" s="237"/>
      <c r="G42" s="237"/>
      <c r="CI42" s="234" t="e">
        <f>CI19/'[1]7.3 nutrient amounts'!CJ19</f>
        <v>#DIV/0!</v>
      </c>
    </row>
    <row r="43" spans="1:87" s="234" customFormat="1" ht="15" customHeight="1" x14ac:dyDescent="0.2">
      <c r="B43" s="243"/>
      <c r="C43" s="237"/>
      <c r="D43" s="237"/>
      <c r="E43" s="237"/>
      <c r="F43" s="237"/>
      <c r="G43" s="237"/>
      <c r="CI43" s="234" t="e">
        <f>CI20/'[1]7.3 nutrient amounts'!CJ20</f>
        <v>#DIV/0!</v>
      </c>
    </row>
    <row r="44" spans="1:87" s="234" customFormat="1" ht="15" customHeight="1" x14ac:dyDescent="0.2">
      <c r="B44" s="237"/>
      <c r="C44" s="237"/>
      <c r="D44" s="237"/>
      <c r="E44" s="237"/>
      <c r="F44" s="237"/>
      <c r="G44" s="237"/>
      <c r="CI44" s="234" t="e">
        <f>CI21/'[1]7.3 nutrient amounts'!CJ21</f>
        <v>#DIV/0!</v>
      </c>
    </row>
    <row r="45" spans="1:87" s="234" customFormat="1" ht="15" customHeight="1" x14ac:dyDescent="0.2">
      <c r="B45" s="237"/>
      <c r="C45" s="237"/>
      <c r="D45" s="237"/>
      <c r="E45" s="237"/>
      <c r="F45" s="237"/>
      <c r="G45" s="237"/>
      <c r="CI45" s="234" t="e">
        <f>CI22/'[1]7.3 nutrient amounts'!CJ22</f>
        <v>#DIV/0!</v>
      </c>
    </row>
    <row r="46" spans="1:87" s="234" customFormat="1" ht="15" customHeight="1" x14ac:dyDescent="0.2">
      <c r="A46" s="244"/>
      <c r="B46" s="237"/>
      <c r="C46" s="237"/>
      <c r="D46" s="237"/>
      <c r="E46" s="237"/>
      <c r="F46" s="237"/>
      <c r="G46" s="237"/>
    </row>
    <row r="47" spans="1:87" s="234" customFormat="1" ht="15" customHeight="1" x14ac:dyDescent="0.2">
      <c r="B47" s="237"/>
      <c r="C47" s="237"/>
      <c r="D47" s="237"/>
      <c r="E47" s="237"/>
      <c r="F47" s="237"/>
      <c r="G47" s="237"/>
      <c r="CI47" s="234" t="e">
        <f>CI24/'[1]7.3 nutrient amounts'!CJ24</f>
        <v>#DIV/0!</v>
      </c>
    </row>
    <row r="48" spans="1:87" s="234" customFormat="1" ht="15" customHeight="1" x14ac:dyDescent="0.2">
      <c r="B48" s="237"/>
      <c r="C48" s="237"/>
      <c r="D48" s="237"/>
      <c r="E48" s="237"/>
      <c r="F48" s="237"/>
      <c r="G48" s="237"/>
      <c r="CI48" s="234" t="e">
        <f>CI25/'[1]7.3 nutrient amounts'!CJ25</f>
        <v>#DIV/0!</v>
      </c>
    </row>
    <row r="49" spans="1:87" s="234" customFormat="1" ht="15" customHeight="1" x14ac:dyDescent="0.2">
      <c r="A49" s="244"/>
      <c r="B49" s="237"/>
      <c r="C49" s="237"/>
      <c r="D49" s="237"/>
      <c r="E49" s="237"/>
      <c r="F49" s="237"/>
      <c r="G49" s="237"/>
      <c r="CI49" s="234" t="e">
        <f>CI26/'[1]7.3 nutrient amounts'!CJ26</f>
        <v>#DIV/0!</v>
      </c>
    </row>
    <row r="50" spans="1:87" s="234" customFormat="1" ht="15" customHeight="1" x14ac:dyDescent="0.2">
      <c r="C50" s="237"/>
      <c r="D50" s="237"/>
      <c r="E50" s="237"/>
      <c r="F50" s="237"/>
      <c r="G50" s="237"/>
      <c r="CI50" s="234" t="e">
        <f>CI27/'[1]7.3 nutrient amounts'!CJ27</f>
        <v>#DIV/0!</v>
      </c>
    </row>
    <row r="51" spans="1:87" s="234" customFormat="1" ht="15" customHeight="1" x14ac:dyDescent="0.2">
      <c r="B51" s="247"/>
      <c r="C51" s="237"/>
      <c r="D51" s="237"/>
      <c r="E51" s="237"/>
      <c r="F51" s="237"/>
      <c r="G51" s="237"/>
    </row>
    <row r="52" spans="1:87" s="234" customFormat="1" ht="15" customHeight="1" x14ac:dyDescent="0.2">
      <c r="C52" s="237"/>
      <c r="D52" s="237"/>
      <c r="E52" s="237"/>
      <c r="F52" s="237"/>
      <c r="G52" s="237"/>
    </row>
    <row r="53" spans="1:87" s="234" customFormat="1" ht="15" customHeight="1" x14ac:dyDescent="0.2">
      <c r="B53" s="247"/>
      <c r="C53" s="237"/>
      <c r="D53" s="237"/>
      <c r="E53" s="237"/>
      <c r="F53" s="237"/>
      <c r="G53" s="237"/>
    </row>
    <row r="54" spans="1:87" s="234" customFormat="1" ht="15" customHeight="1" x14ac:dyDescent="0.2">
      <c r="C54" s="237"/>
      <c r="D54" s="237"/>
      <c r="E54" s="237"/>
      <c r="F54" s="237"/>
      <c r="G54" s="237"/>
    </row>
    <row r="55" spans="1:87" s="234" customFormat="1" ht="15" customHeight="1" x14ac:dyDescent="0.2">
      <c r="B55" s="247"/>
      <c r="C55" s="237"/>
      <c r="D55" s="237"/>
      <c r="E55" s="237"/>
      <c r="F55" s="237"/>
      <c r="G55" s="237"/>
    </row>
    <row r="56" spans="1:87" s="234" customFormat="1" ht="15" customHeight="1" x14ac:dyDescent="0.2">
      <c r="B56" s="247"/>
      <c r="C56" s="237"/>
      <c r="D56" s="237"/>
      <c r="E56" s="237"/>
      <c r="F56" s="237"/>
      <c r="G56" s="237"/>
    </row>
    <row r="57" spans="1:87" s="234" customFormat="1" ht="15" customHeight="1" x14ac:dyDescent="0.2">
      <c r="C57" s="237"/>
      <c r="D57" s="237"/>
      <c r="E57" s="237"/>
      <c r="F57" s="237"/>
      <c r="G57" s="237"/>
    </row>
    <row r="58" spans="1:87" s="234" customFormat="1" ht="15" customHeight="1" x14ac:dyDescent="0.2">
      <c r="B58" s="247"/>
      <c r="C58" s="237"/>
      <c r="D58" s="237"/>
      <c r="E58" s="237"/>
      <c r="F58" s="237"/>
      <c r="G58" s="237"/>
    </row>
    <row r="59" spans="1:87" s="234" customFormat="1" ht="15" customHeight="1" x14ac:dyDescent="0.2">
      <c r="B59" s="247"/>
      <c r="C59" s="237"/>
      <c r="D59" s="237"/>
      <c r="E59" s="237"/>
      <c r="F59" s="237"/>
      <c r="G59" s="237"/>
    </row>
    <row r="60" spans="1:87" s="234" customFormat="1" ht="15" customHeight="1" x14ac:dyDescent="0.2">
      <c r="B60" s="237"/>
      <c r="C60" s="237"/>
      <c r="D60" s="237"/>
      <c r="E60" s="237"/>
      <c r="F60" s="237"/>
      <c r="G60" s="237"/>
    </row>
    <row r="61" spans="1:87" s="234" customFormat="1" ht="15" customHeight="1" x14ac:dyDescent="0.2">
      <c r="B61" s="237"/>
      <c r="C61" s="237"/>
      <c r="D61" s="237"/>
      <c r="E61" s="237"/>
      <c r="F61" s="237"/>
      <c r="G61" s="237"/>
    </row>
    <row r="62" spans="1:87" s="234" customFormat="1" ht="15" customHeight="1" x14ac:dyDescent="0.2">
      <c r="B62" s="237"/>
      <c r="C62" s="237"/>
      <c r="D62" s="237"/>
      <c r="E62" s="237"/>
      <c r="F62" s="237"/>
      <c r="G62" s="237"/>
    </row>
    <row r="63" spans="1:87" s="234" customFormat="1" ht="15" customHeight="1" x14ac:dyDescent="0.2">
      <c r="B63" s="237"/>
      <c r="C63" s="237"/>
      <c r="D63" s="237"/>
      <c r="E63" s="237"/>
      <c r="F63" s="237"/>
      <c r="G63" s="237"/>
    </row>
    <row r="64" spans="1:87" s="234" customFormat="1" ht="15" customHeight="1" x14ac:dyDescent="0.2">
      <c r="B64" s="248"/>
      <c r="C64" s="242"/>
      <c r="D64" s="237"/>
      <c r="E64" s="237"/>
      <c r="F64" s="237"/>
      <c r="G64" s="237"/>
    </row>
    <row r="65" spans="2:7" s="234" customFormat="1" ht="15" customHeight="1" x14ac:dyDescent="0.2">
      <c r="B65" s="248"/>
      <c r="C65" s="248"/>
      <c r="D65" s="237"/>
      <c r="E65" s="237"/>
      <c r="F65" s="237"/>
      <c r="G65" s="237"/>
    </row>
    <row r="66" spans="2:7" s="234" customFormat="1" ht="15" customHeight="1" x14ac:dyDescent="0.2">
      <c r="B66" s="248"/>
      <c r="C66" s="248"/>
      <c r="D66" s="237"/>
      <c r="E66" s="237"/>
      <c r="F66" s="237"/>
      <c r="G66" s="237"/>
    </row>
    <row r="67" spans="2:7" s="234" customFormat="1" ht="15" customHeight="1" x14ac:dyDescent="0.2">
      <c r="B67" s="237"/>
      <c r="C67" s="237"/>
      <c r="D67" s="237"/>
      <c r="E67" s="237"/>
      <c r="F67" s="237"/>
      <c r="G67" s="237"/>
    </row>
    <row r="68" spans="2:7" s="234" customFormat="1" ht="15" customHeight="1" x14ac:dyDescent="0.2">
      <c r="B68" s="248"/>
      <c r="C68" s="248"/>
      <c r="D68" s="237"/>
      <c r="E68" s="237"/>
      <c r="F68" s="237"/>
      <c r="G68" s="237"/>
    </row>
    <row r="69" spans="2:7" s="234" customFormat="1" ht="15" customHeight="1" x14ac:dyDescent="0.2">
      <c r="B69" s="248"/>
      <c r="C69" s="248"/>
      <c r="D69" s="237"/>
      <c r="E69" s="237"/>
      <c r="F69" s="237"/>
      <c r="G69" s="237"/>
    </row>
  </sheetData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50" orientation="landscape" r:id="rId1"/>
  <headerFooter alignWithMargins="0">
    <oddHeader>&amp;LCOUNTRY:        AUSTRIA</oddHeader>
    <oddFooter>&amp;L&amp;"Times,Regular""&amp;"Times,Italic"Source:&amp;"Times,Regular" OECD Agri-environmental Indicator Database, 2001"&amp;R&amp;"Times,Regular"&amp;D</oddFooter>
  </headerFooter>
  <ignoredErrors>
    <ignoredError sqref="A1 A15 A6 A10 A4 A18:A19 A26 A22:A23 A13" numberStoredAsText="1"/>
  </ignoredError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>
    <pageSetUpPr fitToPage="1"/>
  </sheetPr>
  <dimension ref="A1:AS167"/>
  <sheetViews>
    <sheetView zoomScale="80" zoomScaleNormal="80" workbookViewId="0"/>
  </sheetViews>
  <sheetFormatPr baseColWidth="10" defaultRowHeight="12.75" outlineLevelCol="1" x14ac:dyDescent="0.2"/>
  <cols>
    <col min="2" max="2" width="2.42578125" customWidth="1"/>
    <col min="3" max="3" width="1.28515625" customWidth="1"/>
    <col min="4" max="4" width="2.140625" customWidth="1"/>
    <col min="5" max="5" width="2.28515625" customWidth="1"/>
    <col min="6" max="6" width="2.7109375" customWidth="1"/>
    <col min="7" max="7" width="43" customWidth="1"/>
    <col min="8" max="8" width="29.7109375" customWidth="1"/>
    <col min="9" max="13" width="6.28515625" hidden="1" customWidth="1" outlineLevel="1"/>
    <col min="14" max="14" width="8.7109375" bestFit="1" customWidth="1" collapsed="1"/>
    <col min="15" max="32" width="8.7109375" bestFit="1" customWidth="1"/>
    <col min="33" max="33" width="7.7109375" bestFit="1" customWidth="1"/>
    <col min="34" max="42" width="8.7109375" bestFit="1" customWidth="1"/>
    <col min="43" max="45" width="8.7109375" customWidth="1"/>
  </cols>
  <sheetData>
    <row r="1" spans="1:45" ht="14.25" x14ac:dyDescent="0.2">
      <c r="A1" s="129" t="s">
        <v>1004</v>
      </c>
      <c r="B1" s="129"/>
      <c r="C1" s="129"/>
      <c r="D1" s="130"/>
      <c r="E1" s="130"/>
      <c r="F1" s="130"/>
      <c r="G1" s="130"/>
      <c r="H1" s="562"/>
      <c r="I1" s="100"/>
      <c r="J1" s="100"/>
      <c r="K1" s="100"/>
      <c r="L1" s="132"/>
      <c r="N1" s="100"/>
      <c r="O1" s="100"/>
      <c r="P1" s="100"/>
      <c r="Q1" s="100"/>
      <c r="R1" s="100"/>
      <c r="S1" s="131"/>
      <c r="T1" s="131"/>
      <c r="U1" s="132"/>
      <c r="V1" s="132"/>
      <c r="W1" s="132"/>
      <c r="X1" s="132"/>
      <c r="Y1" s="132"/>
      <c r="Z1" s="132"/>
      <c r="AA1" s="132"/>
      <c r="AB1" s="133"/>
      <c r="AC1" s="132"/>
      <c r="AD1" s="133"/>
      <c r="AE1" s="133"/>
      <c r="AF1" s="133"/>
      <c r="AG1" s="400"/>
      <c r="AH1" s="400"/>
      <c r="AI1" s="400"/>
      <c r="AM1" s="612" t="s">
        <v>641</v>
      </c>
      <c r="AN1" s="612"/>
      <c r="AO1" s="612"/>
      <c r="AP1" s="590"/>
      <c r="AQ1" s="590"/>
      <c r="AR1" s="590"/>
      <c r="AS1" s="590"/>
    </row>
    <row r="2" spans="1:45" ht="28.5" x14ac:dyDescent="0.2">
      <c r="A2" s="101" t="s">
        <v>190</v>
      </c>
      <c r="B2" s="101"/>
      <c r="C2" s="101"/>
      <c r="D2" s="102"/>
      <c r="E2" s="102"/>
      <c r="F2" s="102" t="s">
        <v>1</v>
      </c>
      <c r="G2" s="102"/>
      <c r="H2" s="250" t="s">
        <v>0</v>
      </c>
      <c r="I2" s="440">
        <v>1985</v>
      </c>
      <c r="J2" s="440">
        <v>1986</v>
      </c>
      <c r="K2" s="440">
        <v>1987</v>
      </c>
      <c r="L2" s="440">
        <v>1988</v>
      </c>
      <c r="M2" s="440">
        <v>1989</v>
      </c>
      <c r="N2" s="440">
        <v>1990</v>
      </c>
      <c r="O2" s="440">
        <v>1991</v>
      </c>
      <c r="P2" s="440">
        <v>1992</v>
      </c>
      <c r="Q2" s="440">
        <v>1993</v>
      </c>
      <c r="R2" s="440">
        <v>1994</v>
      </c>
      <c r="S2" s="440">
        <v>1995</v>
      </c>
      <c r="T2" s="440">
        <v>1996</v>
      </c>
      <c r="U2" s="93">
        <v>1997</v>
      </c>
      <c r="V2" s="93">
        <v>1998</v>
      </c>
      <c r="W2" s="93">
        <v>1999</v>
      </c>
      <c r="X2" s="93">
        <v>2000</v>
      </c>
      <c r="Y2" s="93">
        <v>2001</v>
      </c>
      <c r="Z2" s="93">
        <v>2002</v>
      </c>
      <c r="AA2" s="93">
        <v>2003</v>
      </c>
      <c r="AB2" s="93">
        <v>2004</v>
      </c>
      <c r="AC2" s="93">
        <v>2005</v>
      </c>
      <c r="AD2" s="93">
        <v>2006</v>
      </c>
      <c r="AE2" s="93">
        <v>2007</v>
      </c>
      <c r="AF2" s="93">
        <v>2008</v>
      </c>
      <c r="AG2" s="93">
        <v>2009</v>
      </c>
      <c r="AH2" s="93">
        <v>2010</v>
      </c>
      <c r="AI2" s="93">
        <v>2011</v>
      </c>
      <c r="AJ2" s="93">
        <v>2012</v>
      </c>
      <c r="AK2" s="93">
        <v>2013</v>
      </c>
      <c r="AL2" s="93">
        <v>2014</v>
      </c>
      <c r="AM2" s="93">
        <v>2015</v>
      </c>
      <c r="AN2" s="93">
        <v>2016</v>
      </c>
      <c r="AO2" s="93">
        <v>2017</v>
      </c>
      <c r="AP2" s="93">
        <v>2018</v>
      </c>
      <c r="AQ2" s="93">
        <v>2019</v>
      </c>
      <c r="AR2" s="93">
        <v>2020</v>
      </c>
      <c r="AS2" s="93">
        <v>2021</v>
      </c>
    </row>
    <row r="3" spans="1:45" ht="15" x14ac:dyDescent="0.25">
      <c r="A3" s="174" t="s">
        <v>1000</v>
      </c>
      <c r="B3" s="138"/>
      <c r="C3" s="139" t="s">
        <v>1001</v>
      </c>
      <c r="D3" s="145"/>
      <c r="E3" s="145"/>
      <c r="F3" s="139"/>
      <c r="G3" s="138"/>
      <c r="H3" s="252"/>
      <c r="I3" s="372">
        <f>I5+I144</f>
        <v>0</v>
      </c>
      <c r="J3" s="372">
        <f t="shared" ref="J3:AI3" si="0">J5+J144</f>
        <v>0</v>
      </c>
      <c r="K3" s="372">
        <f t="shared" si="0"/>
        <v>0</v>
      </c>
      <c r="L3" s="372">
        <f t="shared" si="0"/>
        <v>0</v>
      </c>
      <c r="M3" s="372">
        <f t="shared" si="0"/>
        <v>0</v>
      </c>
      <c r="N3" s="372">
        <f t="shared" si="0"/>
        <v>12575.465261899997</v>
      </c>
      <c r="O3" s="372">
        <f t="shared" si="0"/>
        <v>12884.561167030528</v>
      </c>
      <c r="P3" s="372">
        <f t="shared" si="0"/>
        <v>12368.110190500003</v>
      </c>
      <c r="Q3" s="372">
        <f t="shared" si="0"/>
        <v>10894.870330599997</v>
      </c>
      <c r="R3" s="372">
        <f t="shared" si="0"/>
        <v>11083.6008654</v>
      </c>
      <c r="S3" s="372">
        <f t="shared" si="0"/>
        <v>11633.779063200001</v>
      </c>
      <c r="T3" s="372">
        <f t="shared" si="0"/>
        <v>11854.49984838833</v>
      </c>
      <c r="U3" s="372">
        <f t="shared" si="0"/>
        <v>11720.336100699998</v>
      </c>
      <c r="V3" s="372">
        <f t="shared" si="0"/>
        <v>11098.109201200001</v>
      </c>
      <c r="W3" s="372">
        <f t="shared" si="0"/>
        <v>11330.995254499998</v>
      </c>
      <c r="X3" s="372">
        <f t="shared" si="0"/>
        <v>11318.215805300002</v>
      </c>
      <c r="Y3" s="372">
        <f t="shared" si="0"/>
        <v>10560.379602899999</v>
      </c>
      <c r="Z3" s="372">
        <f t="shared" si="0"/>
        <v>11103.518201899999</v>
      </c>
      <c r="AA3" s="372">
        <f t="shared" si="0"/>
        <v>10927.498595399995</v>
      </c>
      <c r="AB3" s="372">
        <f t="shared" si="0"/>
        <v>10898.080469999999</v>
      </c>
      <c r="AC3" s="372">
        <f t="shared" si="0"/>
        <v>10907.510209099999</v>
      </c>
      <c r="AD3" s="372">
        <f t="shared" si="0"/>
        <v>10199.547489099999</v>
      </c>
      <c r="AE3" s="372">
        <f t="shared" si="0"/>
        <v>10025.900453900002</v>
      </c>
      <c r="AF3" s="372">
        <f t="shared" si="0"/>
        <v>10555.004233</v>
      </c>
      <c r="AG3" s="372">
        <f t="shared" si="0"/>
        <v>9806.9428102000002</v>
      </c>
      <c r="AH3" s="372">
        <f t="shared" si="0"/>
        <v>10047.148626800001</v>
      </c>
      <c r="AI3" s="372">
        <f t="shared" si="0"/>
        <v>10060.862551799999</v>
      </c>
      <c r="AJ3" s="372">
        <f t="shared" ref="AJ3:AO3" si="1">AJ5+AJ144</f>
        <v>10206.214932600002</v>
      </c>
      <c r="AK3" s="372">
        <f t="shared" si="1"/>
        <v>10182.3478954</v>
      </c>
      <c r="AL3" s="372">
        <f t="shared" si="1"/>
        <v>10480.250904697634</v>
      </c>
      <c r="AM3" s="372">
        <f t="shared" si="1"/>
        <v>10268.9519344</v>
      </c>
      <c r="AN3" s="372">
        <f t="shared" si="1"/>
        <v>10353.168946099999</v>
      </c>
      <c r="AO3" s="372">
        <f t="shared" si="1"/>
        <v>10217.539970500005</v>
      </c>
      <c r="AP3" s="372">
        <f t="shared" ref="AP3:AQ3" si="2">AP5+AP144</f>
        <v>10173.601106099997</v>
      </c>
      <c r="AQ3" s="372">
        <f t="shared" si="2"/>
        <v>10060.726925200002</v>
      </c>
      <c r="AR3" s="372">
        <f t="shared" ref="AR3:AS3" si="3">AR5+AR144</f>
        <v>10073.467285600002</v>
      </c>
      <c r="AS3" s="372">
        <f t="shared" si="3"/>
        <v>10078.4276242</v>
      </c>
    </row>
    <row r="4" spans="1:45" ht="14.25" x14ac:dyDescent="0.2">
      <c r="A4" s="135"/>
      <c r="B4" s="135"/>
      <c r="C4" s="135"/>
      <c r="D4" s="135"/>
      <c r="E4" s="135"/>
      <c r="F4" s="135"/>
      <c r="G4" s="135"/>
      <c r="H4" s="251"/>
      <c r="I4" s="373"/>
      <c r="J4" s="373"/>
      <c r="K4" s="373"/>
      <c r="L4" s="373"/>
      <c r="M4" s="373"/>
      <c r="N4" s="373"/>
      <c r="O4" s="373"/>
      <c r="P4" s="373"/>
      <c r="Q4" s="373"/>
      <c r="R4" s="373"/>
      <c r="S4" s="373"/>
      <c r="T4" s="373"/>
      <c r="U4" s="373"/>
      <c r="V4" s="373"/>
      <c r="W4" s="373"/>
      <c r="X4" s="373"/>
      <c r="Y4" s="373"/>
      <c r="Z4" s="373"/>
      <c r="AA4" s="373"/>
      <c r="AB4" s="373"/>
      <c r="AC4" s="373"/>
      <c r="AD4" s="373"/>
      <c r="AE4" s="373"/>
      <c r="AF4" s="373"/>
      <c r="AG4" s="373"/>
      <c r="AH4" s="373"/>
      <c r="AI4" s="373"/>
      <c r="AJ4" s="373"/>
      <c r="AK4" s="373"/>
      <c r="AL4" s="373"/>
      <c r="AM4" s="373"/>
      <c r="AN4" s="373"/>
      <c r="AO4" s="373"/>
      <c r="AP4" s="373"/>
      <c r="AQ4" s="373"/>
      <c r="AR4" s="373"/>
      <c r="AS4" s="373"/>
    </row>
    <row r="5" spans="1:45" ht="15" x14ac:dyDescent="0.25">
      <c r="A5" s="273" t="s">
        <v>403</v>
      </c>
      <c r="B5" s="274"/>
      <c r="C5" s="275" t="s">
        <v>48</v>
      </c>
      <c r="D5" s="276"/>
      <c r="E5" s="276"/>
      <c r="F5" s="275"/>
      <c r="G5" s="274"/>
      <c r="H5" s="277"/>
      <c r="I5" s="278">
        <f>I7+I34+I47+I81+I55+I140+I142</f>
        <v>0</v>
      </c>
      <c r="J5" s="278">
        <f t="shared" ref="J5:AH5" si="4">J7+J34+J47+J81+J55+J140+J142</f>
        <v>0</v>
      </c>
      <c r="K5" s="278">
        <f t="shared" si="4"/>
        <v>0</v>
      </c>
      <c r="L5" s="278">
        <f t="shared" si="4"/>
        <v>0</v>
      </c>
      <c r="M5" s="278">
        <f t="shared" si="4"/>
        <v>0</v>
      </c>
      <c r="N5" s="278">
        <f t="shared" si="4"/>
        <v>11797.507096099996</v>
      </c>
      <c r="O5" s="278">
        <f t="shared" si="4"/>
        <v>12093.804245830528</v>
      </c>
      <c r="P5" s="278">
        <f t="shared" si="4"/>
        <v>11558.418104100003</v>
      </c>
      <c r="Q5" s="278">
        <f t="shared" si="4"/>
        <v>10120.487391599998</v>
      </c>
      <c r="R5" s="278">
        <f t="shared" si="4"/>
        <v>10275.4493048</v>
      </c>
      <c r="S5" s="278">
        <f t="shared" si="4"/>
        <v>10789.839337000001</v>
      </c>
      <c r="T5" s="278">
        <f t="shared" si="4"/>
        <v>11055.628326399998</v>
      </c>
      <c r="U5" s="278">
        <f t="shared" si="4"/>
        <v>11021.837556499999</v>
      </c>
      <c r="V5" s="278">
        <f t="shared" si="4"/>
        <v>10338.943101000001</v>
      </c>
      <c r="W5" s="278">
        <f t="shared" si="4"/>
        <v>10547.097185499999</v>
      </c>
      <c r="X5" s="278">
        <f t="shared" si="4"/>
        <v>10508.086173100002</v>
      </c>
      <c r="Y5" s="278">
        <f t="shared" si="4"/>
        <v>9860.6648528999995</v>
      </c>
      <c r="Z5" s="278">
        <f t="shared" si="4"/>
        <v>10476.405019499998</v>
      </c>
      <c r="AA5" s="278">
        <f t="shared" si="4"/>
        <v>10302.870092599995</v>
      </c>
      <c r="AB5" s="278">
        <f t="shared" si="4"/>
        <v>10292.559055199999</v>
      </c>
      <c r="AC5" s="278">
        <f t="shared" si="4"/>
        <v>10323.251973099999</v>
      </c>
      <c r="AD5" s="278">
        <f t="shared" si="4"/>
        <v>9624.7150946999991</v>
      </c>
      <c r="AE5" s="278">
        <f t="shared" si="4"/>
        <v>9449.9810577000026</v>
      </c>
      <c r="AF5" s="278">
        <f t="shared" si="4"/>
        <v>10037.609203399999</v>
      </c>
      <c r="AG5" s="278">
        <f t="shared" si="4"/>
        <v>9290.3743290000002</v>
      </c>
      <c r="AH5" s="278">
        <f t="shared" si="4"/>
        <v>9452.603446000001</v>
      </c>
      <c r="AI5" s="278">
        <f t="shared" ref="AI5:AN5" si="5">AI7+AI34+AI47+AI81+AI55+AI140+AI142</f>
        <v>9442.3542023999998</v>
      </c>
      <c r="AJ5" s="278">
        <f t="shared" si="5"/>
        <v>9502.5288696000025</v>
      </c>
      <c r="AK5" s="278">
        <f t="shared" si="5"/>
        <v>9470.0502904000004</v>
      </c>
      <c r="AL5" s="278">
        <f t="shared" si="5"/>
        <v>9703.9726376976341</v>
      </c>
      <c r="AM5" s="278">
        <f t="shared" si="5"/>
        <v>9613.7032242000005</v>
      </c>
      <c r="AN5" s="278">
        <f t="shared" si="5"/>
        <v>9695.7991250999985</v>
      </c>
      <c r="AO5" s="278">
        <f t="shared" ref="AO5:AP5" si="6">AO7+AO34+AO47+AO81+AO55+AO140+AO142</f>
        <v>9507.2727373000052</v>
      </c>
      <c r="AP5" s="278">
        <f t="shared" si="6"/>
        <v>9441.1371356999971</v>
      </c>
      <c r="AQ5" s="278">
        <f t="shared" ref="AQ5:AR5" si="7">AQ7+AQ34+AQ47+AQ81+AQ55+AQ140+AQ142</f>
        <v>9242.6055940000024</v>
      </c>
      <c r="AR5" s="278">
        <f t="shared" si="7"/>
        <v>9306.6327478000021</v>
      </c>
      <c r="AS5" s="278">
        <f t="shared" ref="AS5" si="8">AS7+AS34+AS47+AS81+AS55+AS140+AS142</f>
        <v>9218.9641333999989</v>
      </c>
    </row>
    <row r="6" spans="1:45" ht="15" x14ac:dyDescent="0.25">
      <c r="A6" s="282"/>
      <c r="B6" s="282"/>
      <c r="C6" s="282"/>
      <c r="D6" s="283"/>
      <c r="E6" s="283"/>
      <c r="F6" s="283"/>
      <c r="G6" s="284"/>
      <c r="H6" s="285"/>
      <c r="I6" s="286"/>
      <c r="J6" s="286"/>
      <c r="K6" s="286"/>
      <c r="L6" s="286"/>
      <c r="M6" s="286"/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  <c r="AA6" s="286"/>
      <c r="AB6" s="286"/>
      <c r="AC6" s="286"/>
      <c r="AD6" s="286"/>
      <c r="AE6" s="286"/>
      <c r="AF6" s="286"/>
      <c r="AG6" s="286"/>
      <c r="AH6" s="286"/>
      <c r="AI6" s="286"/>
      <c r="AJ6" s="286"/>
      <c r="AK6" s="286"/>
      <c r="AL6" s="286"/>
      <c r="AM6" s="286"/>
      <c r="AN6" s="286"/>
      <c r="AO6" s="286"/>
      <c r="AP6" s="286"/>
      <c r="AQ6" s="286"/>
      <c r="AR6" s="286"/>
      <c r="AS6" s="286"/>
    </row>
    <row r="7" spans="1:45" ht="15" x14ac:dyDescent="0.25">
      <c r="A7" s="287" t="s">
        <v>191</v>
      </c>
      <c r="B7" s="287"/>
      <c r="C7" s="288"/>
      <c r="D7" s="288" t="s">
        <v>219</v>
      </c>
      <c r="E7" s="288"/>
      <c r="F7" s="288"/>
      <c r="G7" s="287"/>
      <c r="H7" s="289" t="s">
        <v>665</v>
      </c>
      <c r="I7" s="290">
        <f t="shared" ref="I7:AH7" si="9">SUM(I9:I32)</f>
        <v>0</v>
      </c>
      <c r="J7" s="290">
        <f t="shared" si="9"/>
        <v>0</v>
      </c>
      <c r="K7" s="290">
        <f t="shared" si="9"/>
        <v>0</v>
      </c>
      <c r="L7" s="290">
        <f t="shared" si="9"/>
        <v>0</v>
      </c>
      <c r="M7" s="290">
        <f t="shared" si="9"/>
        <v>0</v>
      </c>
      <c r="N7" s="290">
        <f t="shared" si="9"/>
        <v>10342.527999999998</v>
      </c>
      <c r="O7" s="290">
        <f t="shared" si="9"/>
        <v>10700.001120000001</v>
      </c>
      <c r="P7" s="290">
        <f t="shared" si="9"/>
        <v>10238.702080000003</v>
      </c>
      <c r="Q7" s="290">
        <f t="shared" si="9"/>
        <v>8976.5756799999981</v>
      </c>
      <c r="R7" s="290">
        <f t="shared" si="9"/>
        <v>8963.8852800000004</v>
      </c>
      <c r="S7" s="290">
        <f t="shared" si="9"/>
        <v>9262.0236800000021</v>
      </c>
      <c r="T7" s="290">
        <f t="shared" si="9"/>
        <v>9265.264479999998</v>
      </c>
      <c r="U7" s="290">
        <f t="shared" si="9"/>
        <v>9526.5551999999989</v>
      </c>
      <c r="V7" s="290">
        <f t="shared" si="9"/>
        <v>9030.1428799999994</v>
      </c>
      <c r="W7" s="290">
        <f t="shared" si="9"/>
        <v>9236.9679999999989</v>
      </c>
      <c r="X7" s="290">
        <f t="shared" si="9"/>
        <v>9345.8883200000018</v>
      </c>
      <c r="Y7" s="290">
        <f t="shared" si="9"/>
        <v>8688.4491200000011</v>
      </c>
      <c r="Z7" s="290">
        <f t="shared" si="9"/>
        <v>9194.9406399999989</v>
      </c>
      <c r="AA7" s="290">
        <f t="shared" si="9"/>
        <v>9030.4953599999972</v>
      </c>
      <c r="AB7" s="290">
        <f t="shared" si="9"/>
        <v>8991.8106384000002</v>
      </c>
      <c r="AC7" s="290">
        <f t="shared" si="9"/>
        <v>9074.2711999999992</v>
      </c>
      <c r="AD7" s="290">
        <f t="shared" si="9"/>
        <v>8750.2668799999992</v>
      </c>
      <c r="AE7" s="290">
        <f t="shared" si="9"/>
        <v>8642.3072000000029</v>
      </c>
      <c r="AF7" s="290">
        <f t="shared" si="9"/>
        <v>9356.0950399999983</v>
      </c>
      <c r="AG7" s="290">
        <f t="shared" si="9"/>
        <v>8421.248160000001</v>
      </c>
      <c r="AH7" s="290">
        <f t="shared" si="9"/>
        <v>8410.9823680000009</v>
      </c>
      <c r="AI7" s="290">
        <f t="shared" ref="AI7:AN7" si="10">SUM(AI9:AI32)</f>
        <v>8257.5548799999997</v>
      </c>
      <c r="AJ7" s="290">
        <f t="shared" si="10"/>
        <v>8498.0433600000033</v>
      </c>
      <c r="AK7" s="290">
        <f t="shared" si="10"/>
        <v>8568.775216</v>
      </c>
      <c r="AL7" s="290">
        <f t="shared" si="10"/>
        <v>8670.385839999999</v>
      </c>
      <c r="AM7" s="290">
        <f t="shared" si="10"/>
        <v>8526.9627039999996</v>
      </c>
      <c r="AN7" s="290">
        <f t="shared" si="10"/>
        <v>8646.9646399999983</v>
      </c>
      <c r="AO7" s="290">
        <f t="shared" ref="AO7:AP7" si="11">SUM(AO9:AO32)</f>
        <v>8355.9526080000032</v>
      </c>
      <c r="AP7" s="290">
        <f t="shared" si="11"/>
        <v>8385.2772479999985</v>
      </c>
      <c r="AQ7" s="290">
        <f t="shared" ref="AQ7:AR7" si="12">SUM(AQ9:AQ32)</f>
        <v>8260.2507200000018</v>
      </c>
      <c r="AR7" s="290">
        <f t="shared" si="12"/>
        <v>8413.6472000000012</v>
      </c>
      <c r="AS7" s="290">
        <f t="shared" ref="AS7" si="13">SUM(AS9:AS32)</f>
        <v>8337.5760000000009</v>
      </c>
    </row>
    <row r="8" spans="1:45" ht="30" x14ac:dyDescent="0.25">
      <c r="A8" s="291" t="s">
        <v>404</v>
      </c>
      <c r="B8" s="292"/>
      <c r="C8" s="293"/>
      <c r="D8" s="293"/>
      <c r="E8" s="293" t="s">
        <v>405</v>
      </c>
      <c r="F8" s="293"/>
      <c r="G8" s="291"/>
      <c r="H8" s="294" t="s">
        <v>666</v>
      </c>
      <c r="I8" s="295"/>
      <c r="J8" s="295"/>
      <c r="K8" s="295"/>
      <c r="L8" s="295"/>
      <c r="M8" s="295"/>
      <c r="N8" s="295"/>
      <c r="O8" s="295"/>
      <c r="P8" s="295"/>
      <c r="Q8" s="295"/>
      <c r="R8" s="295"/>
      <c r="S8" s="295"/>
      <c r="T8" s="295"/>
      <c r="U8" s="295"/>
      <c r="V8" s="295"/>
      <c r="W8" s="295"/>
      <c r="X8" s="295"/>
      <c r="Y8" s="295"/>
      <c r="Z8" s="295"/>
      <c r="AA8" s="295"/>
      <c r="AB8" s="295"/>
      <c r="AC8" s="295"/>
      <c r="AD8" s="295"/>
      <c r="AE8" s="295"/>
      <c r="AF8" s="295"/>
      <c r="AG8" s="295"/>
      <c r="AH8" s="295"/>
      <c r="AI8" s="295"/>
      <c r="AJ8" s="295"/>
      <c r="AK8" s="295"/>
      <c r="AL8" s="295"/>
      <c r="AM8" s="295"/>
      <c r="AN8" s="295"/>
      <c r="AO8" s="295"/>
      <c r="AP8" s="295"/>
      <c r="AQ8" s="295"/>
      <c r="AR8" s="295"/>
      <c r="AS8" s="295"/>
    </row>
    <row r="9" spans="1:45" ht="15" x14ac:dyDescent="0.25">
      <c r="A9" s="284" t="s">
        <v>193</v>
      </c>
      <c r="B9" s="284"/>
      <c r="C9" s="284"/>
      <c r="D9" s="283"/>
      <c r="E9" s="283"/>
      <c r="F9" s="283" t="s">
        <v>49</v>
      </c>
      <c r="G9" s="296"/>
      <c r="H9" s="297" t="s">
        <v>667</v>
      </c>
      <c r="I9" s="304">
        <f>'7.1 Seeds'!I9*'7.2 Coefficients'!J9</f>
        <v>0</v>
      </c>
      <c r="J9" s="304">
        <f>'7.1 Seeds'!J9*'7.2 Coefficients'!K9</f>
        <v>0</v>
      </c>
      <c r="K9" s="304">
        <f>'7.1 Seeds'!K9*'7.2 Coefficients'!L9</f>
        <v>0</v>
      </c>
      <c r="L9" s="304">
        <f>'7.1 Seeds'!L9*'7.2 Coefficients'!M9</f>
        <v>0</v>
      </c>
      <c r="M9" s="304">
        <f>'7.1 Seeds'!M9*'7.2 Coefficients'!N9</f>
        <v>0</v>
      </c>
      <c r="N9" s="304">
        <f>'7.1 Seeds'!N9*'7.2 Coefficients'!O9</f>
        <v>2920.4310399999999</v>
      </c>
      <c r="O9" s="304">
        <f>'7.1 Seeds'!O9*'7.2 Coefficients'!P9</f>
        <v>3232.8190400000003</v>
      </c>
      <c r="P9" s="304">
        <f>'7.1 Seeds'!P9*'7.2 Coefficients'!Q9</f>
        <v>3263.4888000000001</v>
      </c>
      <c r="Q9" s="304">
        <f>'7.1 Seeds'!Q9*'7.2 Coefficients'!R9</f>
        <v>2950.1180800000006</v>
      </c>
      <c r="R9" s="304">
        <f>'7.1 Seeds'!R9*'7.2 Coefficients'!S9</f>
        <v>2869.53152</v>
      </c>
      <c r="S9" s="304">
        <f>'7.1 Seeds'!S9*'7.2 Coefficients'!T9</f>
        <v>3098.6929600000003</v>
      </c>
      <c r="T9" s="304">
        <f>'7.1 Seeds'!T9*'7.2 Coefficients'!U9</f>
        <v>2930.8630399999997</v>
      </c>
      <c r="U9" s="304">
        <f>'7.1 Seeds'!U9*'7.2 Coefficients'!V9</f>
        <v>3024.1016</v>
      </c>
      <c r="V9" s="304">
        <f>'7.1 Seeds'!V9*'7.2 Coefficients'!W9</f>
        <v>2787.1369599999994</v>
      </c>
      <c r="W9" s="304">
        <f>'7.1 Seeds'!W9*'7.2 Coefficients'!X9</f>
        <v>3576.6091200000005</v>
      </c>
      <c r="X9" s="304">
        <f>'7.1 Seeds'!X9*'7.2 Coefficients'!Y9</f>
        <v>3427.2360000000008</v>
      </c>
      <c r="Y9" s="304">
        <f>'7.1 Seeds'!Y9*'7.2 Coefficients'!Z9</f>
        <v>3163.2158400000003</v>
      </c>
      <c r="Z9" s="304">
        <f>'7.1 Seeds'!Z9*'7.2 Coefficients'!AA9</f>
        <v>3502.0967999999998</v>
      </c>
      <c r="AA9" s="304">
        <f>'7.1 Seeds'!AA9*'7.2 Coefficients'!AB9</f>
        <v>3229.0368000000003</v>
      </c>
      <c r="AB9" s="304">
        <f>'7.1 Seeds'!AB9*'7.2 Coefficients'!AC9</f>
        <v>3160.1496784000001</v>
      </c>
      <c r="AC9" s="304">
        <f>'7.1 Seeds'!AC9*'7.2 Coefficients'!AD9</f>
        <v>3309.6192000000001</v>
      </c>
      <c r="AD9" s="304">
        <f>'7.1 Seeds'!AD9*'7.2 Coefficients'!AE9</f>
        <v>2800.7774399999989</v>
      </c>
      <c r="AE9" s="304">
        <f>'7.1 Seeds'!AE9*'7.2 Coefficients'!AF9</f>
        <v>2632.4995199999998</v>
      </c>
      <c r="AF9" s="304">
        <f>'7.1 Seeds'!AF9*'7.2 Coefficients'!AG9</f>
        <v>3007.8683199999991</v>
      </c>
      <c r="AG9" s="304">
        <f>'7.1 Seeds'!AG9*'7.2 Coefficients'!AH9</f>
        <v>2591.7097600000002</v>
      </c>
      <c r="AH9" s="304">
        <f>'7.1 Seeds'!AH9*'7.2 Coefficients'!AI9</f>
        <v>2847.3012800000006</v>
      </c>
      <c r="AI9" s="304">
        <f>'7.1 Seeds'!AI9*'7.2 Coefficients'!AJ9</f>
        <v>2915.2526399999992</v>
      </c>
      <c r="AJ9" s="304">
        <f>'7.1 Seeds'!AJ9*'7.2 Coefficients'!AK9</f>
        <v>3196.7070400000011</v>
      </c>
      <c r="AK9" s="304">
        <f>'7.1 Seeds'!AK9*'7.2 Coefficients'!AL9</f>
        <v>3102.3583999999992</v>
      </c>
      <c r="AL9" s="304">
        <f>'7.1 Seeds'!AL9*'7.2 Coefficients'!AM9</f>
        <v>3172.0135999999993</v>
      </c>
      <c r="AM9" s="304">
        <f>'7.1 Seeds'!AM9*'7.2 Coefficients'!AN9</f>
        <v>3182.1180799999993</v>
      </c>
      <c r="AN9" s="304">
        <f>'7.1 Seeds'!AN9*'7.2 Coefficients'!AO9</f>
        <v>3301.1369599999989</v>
      </c>
      <c r="AO9" s="304">
        <f>'7.1 Seeds'!AO9*'7.2 Coefficients'!AP9</f>
        <v>3012.606400000001</v>
      </c>
      <c r="AP9" s="304">
        <f>'7.1 Seeds'!AP9*'7.2 Coefficients'!AQ9</f>
        <v>3017.7435199999991</v>
      </c>
      <c r="AQ9" s="304">
        <f>'7.1 Seeds'!AQ9*'7.2 Coefficients'!AR9</f>
        <v>2803.6619200000005</v>
      </c>
      <c r="AR9" s="304">
        <f>'7.1 Seeds'!AR9*'7.2 Coefficients'!AS9</f>
        <v>2796.4871999999996</v>
      </c>
      <c r="AS9" s="304">
        <f>'7.1 Seeds'!AS9*'7.2 Coefficients'!AT9</f>
        <v>3106.4220799999998</v>
      </c>
    </row>
    <row r="10" spans="1:45" ht="15" x14ac:dyDescent="0.25">
      <c r="A10" s="291" t="s">
        <v>194</v>
      </c>
      <c r="B10" s="284"/>
      <c r="C10" s="284"/>
      <c r="D10" s="283"/>
      <c r="E10" s="283"/>
      <c r="F10" s="296"/>
      <c r="G10" s="298" t="s">
        <v>192</v>
      </c>
      <c r="H10" s="299" t="s">
        <v>668</v>
      </c>
      <c r="I10" s="295"/>
      <c r="J10" s="295"/>
      <c r="K10" s="295"/>
      <c r="L10" s="295"/>
      <c r="M10" s="295"/>
      <c r="N10" s="295"/>
      <c r="O10" s="295"/>
      <c r="P10" s="295"/>
      <c r="Q10" s="295"/>
      <c r="R10" s="295"/>
      <c r="S10" s="295"/>
      <c r="T10" s="295"/>
      <c r="U10" s="295"/>
      <c r="V10" s="295"/>
      <c r="W10" s="295"/>
      <c r="X10" s="295"/>
      <c r="Y10" s="295"/>
      <c r="Z10" s="295"/>
      <c r="AA10" s="295"/>
      <c r="AB10" s="295"/>
      <c r="AC10" s="295"/>
      <c r="AD10" s="295"/>
      <c r="AE10" s="295"/>
      <c r="AF10" s="295"/>
      <c r="AG10" s="295"/>
      <c r="AH10" s="295"/>
      <c r="AI10" s="295"/>
      <c r="AJ10" s="295"/>
      <c r="AK10" s="295"/>
      <c r="AL10" s="295"/>
      <c r="AM10" s="295"/>
      <c r="AN10" s="295"/>
      <c r="AO10" s="295"/>
      <c r="AP10" s="295"/>
      <c r="AQ10" s="295"/>
      <c r="AR10" s="295"/>
      <c r="AS10" s="295"/>
    </row>
    <row r="11" spans="1:45" ht="15" x14ac:dyDescent="0.25">
      <c r="A11" s="296" t="s">
        <v>195</v>
      </c>
      <c r="B11" s="284"/>
      <c r="C11" s="284"/>
      <c r="D11" s="283"/>
      <c r="E11" s="283"/>
      <c r="F11" s="283"/>
      <c r="G11" s="300" t="s">
        <v>99</v>
      </c>
      <c r="H11" s="294" t="s">
        <v>669</v>
      </c>
      <c r="I11" s="286"/>
      <c r="J11" s="286"/>
      <c r="K11" s="286"/>
      <c r="L11" s="286"/>
      <c r="M11" s="286"/>
      <c r="N11" s="286"/>
      <c r="O11" s="286"/>
      <c r="P11" s="286"/>
      <c r="Q11" s="286"/>
      <c r="R11" s="286"/>
      <c r="S11" s="286"/>
      <c r="T11" s="286"/>
      <c r="U11" s="286"/>
      <c r="V11" s="286"/>
      <c r="W11" s="286"/>
      <c r="X11" s="286"/>
      <c r="Y11" s="286"/>
      <c r="Z11" s="286"/>
      <c r="AA11" s="286"/>
      <c r="AB11" s="286"/>
      <c r="AC11" s="286"/>
      <c r="AD11" s="286"/>
      <c r="AE11" s="286"/>
      <c r="AF11" s="286"/>
      <c r="AG11" s="286"/>
      <c r="AH11" s="286"/>
      <c r="AI11" s="286"/>
      <c r="AJ11" s="286"/>
      <c r="AK11" s="286"/>
      <c r="AL11" s="286"/>
      <c r="AM11" s="286"/>
      <c r="AN11" s="286"/>
      <c r="AO11" s="286"/>
      <c r="AP11" s="286"/>
      <c r="AQ11" s="286"/>
      <c r="AR11" s="286"/>
      <c r="AS11" s="286"/>
    </row>
    <row r="12" spans="1:45" ht="15" x14ac:dyDescent="0.25">
      <c r="A12" s="301" t="s">
        <v>536</v>
      </c>
      <c r="B12" s="283"/>
      <c r="C12" s="283"/>
      <c r="D12" s="283"/>
      <c r="E12" s="283"/>
      <c r="F12" s="283"/>
      <c r="G12" s="300" t="s">
        <v>357</v>
      </c>
      <c r="H12" s="294" t="s">
        <v>670</v>
      </c>
      <c r="I12" s="295"/>
      <c r="J12" s="295"/>
      <c r="K12" s="295"/>
      <c r="L12" s="295"/>
      <c r="M12" s="295"/>
      <c r="N12" s="295"/>
      <c r="O12" s="295"/>
      <c r="P12" s="295"/>
      <c r="Q12" s="295"/>
      <c r="R12" s="295"/>
      <c r="S12" s="295"/>
      <c r="T12" s="295"/>
      <c r="U12" s="295"/>
      <c r="V12" s="295"/>
      <c r="W12" s="295"/>
      <c r="X12" s="295"/>
      <c r="Y12" s="295"/>
      <c r="Z12" s="295"/>
      <c r="AA12" s="295"/>
      <c r="AB12" s="295"/>
      <c r="AC12" s="295"/>
      <c r="AD12" s="295"/>
      <c r="AE12" s="295"/>
      <c r="AF12" s="295"/>
      <c r="AG12" s="295"/>
      <c r="AH12" s="295"/>
      <c r="AI12" s="295"/>
      <c r="AJ12" s="295"/>
      <c r="AK12" s="295"/>
      <c r="AL12" s="295"/>
      <c r="AM12" s="295"/>
      <c r="AN12" s="295"/>
      <c r="AO12" s="295"/>
      <c r="AP12" s="295"/>
      <c r="AQ12" s="295"/>
      <c r="AR12" s="295"/>
      <c r="AS12" s="295"/>
    </row>
    <row r="13" spans="1:45" ht="15" x14ac:dyDescent="0.25">
      <c r="A13" s="284" t="s">
        <v>196</v>
      </c>
      <c r="B13" s="284"/>
      <c r="C13" s="284"/>
      <c r="D13" s="283"/>
      <c r="E13" s="283"/>
      <c r="F13" s="283"/>
      <c r="G13" s="298" t="s">
        <v>50</v>
      </c>
      <c r="H13" s="294" t="s">
        <v>671</v>
      </c>
      <c r="I13" s="295"/>
      <c r="J13" s="295"/>
      <c r="K13" s="295"/>
      <c r="L13" s="295"/>
      <c r="M13" s="295"/>
      <c r="N13" s="295"/>
      <c r="O13" s="295"/>
      <c r="P13" s="295"/>
      <c r="Q13" s="295"/>
      <c r="R13" s="295"/>
      <c r="S13" s="295"/>
      <c r="T13" s="295"/>
      <c r="U13" s="295"/>
      <c r="V13" s="295"/>
      <c r="W13" s="295"/>
      <c r="X13" s="295"/>
      <c r="Y13" s="295"/>
      <c r="Z13" s="295"/>
      <c r="AA13" s="295"/>
      <c r="AB13" s="295"/>
      <c r="AC13" s="295"/>
      <c r="AD13" s="295"/>
      <c r="AE13" s="295"/>
      <c r="AF13" s="295"/>
      <c r="AG13" s="295"/>
      <c r="AH13" s="295"/>
      <c r="AI13" s="295"/>
      <c r="AJ13" s="295"/>
      <c r="AK13" s="295"/>
      <c r="AL13" s="295"/>
      <c r="AM13" s="295"/>
      <c r="AN13" s="295"/>
      <c r="AO13" s="295"/>
      <c r="AP13" s="295"/>
      <c r="AQ13" s="295"/>
      <c r="AR13" s="295"/>
      <c r="AS13" s="295"/>
    </row>
    <row r="14" spans="1:45" ht="15" x14ac:dyDescent="0.25">
      <c r="A14" s="296" t="s">
        <v>92</v>
      </c>
      <c r="B14" s="284"/>
      <c r="C14" s="284"/>
      <c r="D14" s="283"/>
      <c r="E14" s="283"/>
      <c r="F14" s="283"/>
      <c r="G14" s="300" t="s">
        <v>206</v>
      </c>
      <c r="H14" s="294" t="s">
        <v>672</v>
      </c>
      <c r="I14" s="286"/>
      <c r="J14" s="286"/>
      <c r="K14" s="286"/>
      <c r="L14" s="286"/>
      <c r="M14" s="286"/>
      <c r="N14" s="286"/>
      <c r="O14" s="286"/>
      <c r="P14" s="286"/>
      <c r="Q14" s="286"/>
      <c r="R14" s="286"/>
      <c r="S14" s="286"/>
      <c r="T14" s="286"/>
      <c r="U14" s="286"/>
      <c r="V14" s="286"/>
      <c r="W14" s="286"/>
      <c r="X14" s="286"/>
      <c r="Y14" s="286"/>
      <c r="Z14" s="286"/>
      <c r="AA14" s="286"/>
      <c r="AB14" s="286"/>
      <c r="AC14" s="286"/>
      <c r="AD14" s="286"/>
      <c r="AE14" s="286"/>
      <c r="AF14" s="286"/>
      <c r="AG14" s="286"/>
      <c r="AH14" s="286"/>
      <c r="AI14" s="286"/>
      <c r="AJ14" s="286"/>
      <c r="AK14" s="286"/>
      <c r="AL14" s="286"/>
      <c r="AM14" s="286"/>
      <c r="AN14" s="286"/>
      <c r="AO14" s="286"/>
      <c r="AP14" s="286"/>
      <c r="AQ14" s="286"/>
      <c r="AR14" s="286"/>
      <c r="AS14" s="286"/>
    </row>
    <row r="15" spans="1:45" ht="15" x14ac:dyDescent="0.25">
      <c r="A15" s="296" t="s">
        <v>93</v>
      </c>
      <c r="B15" s="284"/>
      <c r="C15" s="284"/>
      <c r="D15" s="283"/>
      <c r="E15" s="283"/>
      <c r="F15" s="283"/>
      <c r="G15" s="300" t="s">
        <v>207</v>
      </c>
      <c r="H15" s="294" t="s">
        <v>673</v>
      </c>
      <c r="I15" s="286"/>
      <c r="J15" s="286"/>
      <c r="K15" s="286"/>
      <c r="L15" s="286"/>
      <c r="M15" s="286"/>
      <c r="N15" s="286"/>
      <c r="O15" s="286"/>
      <c r="P15" s="286"/>
      <c r="Q15" s="286"/>
      <c r="R15" s="286"/>
      <c r="S15" s="286"/>
      <c r="T15" s="286"/>
      <c r="U15" s="286"/>
      <c r="V15" s="286"/>
      <c r="W15" s="286"/>
      <c r="X15" s="286"/>
      <c r="Y15" s="286"/>
      <c r="Z15" s="286"/>
      <c r="AA15" s="286"/>
      <c r="AB15" s="286"/>
      <c r="AC15" s="286"/>
      <c r="AD15" s="286"/>
      <c r="AE15" s="286"/>
      <c r="AF15" s="286"/>
      <c r="AG15" s="286"/>
      <c r="AH15" s="286"/>
      <c r="AI15" s="286"/>
      <c r="AJ15" s="286"/>
      <c r="AK15" s="286"/>
      <c r="AL15" s="286"/>
      <c r="AM15" s="286"/>
      <c r="AN15" s="286"/>
      <c r="AO15" s="286"/>
      <c r="AP15" s="286"/>
      <c r="AQ15" s="286"/>
      <c r="AR15" s="286"/>
      <c r="AS15" s="286"/>
    </row>
    <row r="16" spans="1:45" ht="15" x14ac:dyDescent="0.25">
      <c r="A16" s="296" t="s">
        <v>358</v>
      </c>
      <c r="B16" s="296"/>
      <c r="C16" s="296"/>
      <c r="D16" s="301"/>
      <c r="E16" s="301"/>
      <c r="F16" s="296" t="s">
        <v>359</v>
      </c>
      <c r="G16" s="298"/>
      <c r="H16" s="299" t="s">
        <v>674</v>
      </c>
      <c r="I16" s="302"/>
      <c r="J16" s="302"/>
      <c r="K16" s="302"/>
      <c r="L16" s="302"/>
      <c r="M16" s="302"/>
      <c r="N16" s="286"/>
      <c r="O16" s="286"/>
      <c r="P16" s="286"/>
      <c r="Q16" s="286"/>
      <c r="R16" s="286"/>
      <c r="S16" s="286"/>
      <c r="T16" s="286"/>
      <c r="U16" s="286"/>
      <c r="V16" s="286"/>
      <c r="W16" s="286"/>
      <c r="X16" s="286"/>
      <c r="Y16" s="286"/>
      <c r="Z16" s="286"/>
      <c r="AA16" s="286"/>
      <c r="AB16" s="286"/>
      <c r="AC16" s="286"/>
      <c r="AD16" s="286"/>
      <c r="AE16" s="286"/>
      <c r="AF16" s="286"/>
      <c r="AG16" s="286"/>
      <c r="AH16" s="286"/>
      <c r="AI16" s="286"/>
      <c r="AJ16" s="286"/>
      <c r="AK16" s="286"/>
      <c r="AL16" s="286"/>
      <c r="AM16" s="286"/>
      <c r="AN16" s="286"/>
      <c r="AO16" s="286"/>
      <c r="AP16" s="286"/>
      <c r="AQ16" s="286"/>
      <c r="AR16" s="286"/>
      <c r="AS16" s="286"/>
    </row>
    <row r="17" spans="1:45" ht="15" x14ac:dyDescent="0.25">
      <c r="A17" s="284" t="s">
        <v>201</v>
      </c>
      <c r="B17" s="284"/>
      <c r="C17" s="284"/>
      <c r="D17" s="283"/>
      <c r="E17" s="283"/>
      <c r="F17" s="143"/>
      <c r="G17" s="283" t="s">
        <v>54</v>
      </c>
      <c r="H17" s="297" t="s">
        <v>675</v>
      </c>
      <c r="I17" s="304">
        <f>'7.1 Seeds'!I17*'7.2 Coefficients'!J17</f>
        <v>0</v>
      </c>
      <c r="J17" s="304">
        <f>'7.1 Seeds'!J17*'7.2 Coefficients'!K17</f>
        <v>0</v>
      </c>
      <c r="K17" s="304">
        <f>'7.1 Seeds'!K17*'7.2 Coefficients'!L17</f>
        <v>0</v>
      </c>
      <c r="L17" s="304">
        <f>'7.1 Seeds'!L17*'7.2 Coefficients'!M17</f>
        <v>0</v>
      </c>
      <c r="M17" s="304">
        <f>'7.1 Seeds'!M17*'7.2 Coefficients'!N17</f>
        <v>0</v>
      </c>
      <c r="N17" s="304">
        <f>'7.1 Seeds'!N17*'7.2 Coefficients'!O17</f>
        <v>291.1273599999999</v>
      </c>
      <c r="O17" s="304">
        <f>'7.1 Seeds'!O17*'7.2 Coefficients'!P17</f>
        <v>268.92192000000011</v>
      </c>
      <c r="P17" s="304">
        <f>'7.1 Seeds'!P17*'7.2 Coefficients'!Q17</f>
        <v>258.50416000000007</v>
      </c>
      <c r="Q17" s="304">
        <f>'7.1 Seeds'!Q17*'7.2 Coefficients'!R17</f>
        <v>251.92960000000011</v>
      </c>
      <c r="R17" s="304">
        <f>'7.1 Seeds'!R17*'7.2 Coefficients'!S17</f>
        <v>221.69488000000001</v>
      </c>
      <c r="S17" s="304">
        <f>'7.1 Seeds'!S17*'7.2 Coefficients'!T17</f>
        <v>238.13936000000007</v>
      </c>
      <c r="T17" s="304">
        <f>'7.1 Seeds'!T17*'7.2 Coefficients'!U17</f>
        <v>240.88672</v>
      </c>
      <c r="U17" s="304">
        <f>'7.1 Seeds'!U17*'7.2 Coefficients'!V17</f>
        <v>205.93648000000005</v>
      </c>
      <c r="V17" s="304">
        <f>'7.1 Seeds'!V17*'7.2 Coefficients'!W17</f>
        <v>179.23360000000002</v>
      </c>
      <c r="W17" s="304">
        <f>'7.1 Seeds'!W17*'7.2 Coefficients'!X17</f>
        <v>175.06864000000004</v>
      </c>
      <c r="X17" s="304">
        <f>'7.1 Seeds'!X17*'7.2 Coefficients'!Y17</f>
        <v>158.25903999999997</v>
      </c>
      <c r="Y17" s="304">
        <f>'7.1 Seeds'!Y17*'7.2 Coefficients'!Z17</f>
        <v>147.35696000000002</v>
      </c>
      <c r="Z17" s="304">
        <f>'7.1 Seeds'!Z17*'7.2 Coefficients'!AA17</f>
        <v>147.48560000000001</v>
      </c>
      <c r="AA17" s="304">
        <f>'7.1 Seeds'!AA17*'7.2 Coefficients'!AB17</f>
        <v>156.14896000000002</v>
      </c>
      <c r="AB17" s="304">
        <f>'7.1 Seeds'!AB17*'7.2 Coefficients'!AC17</f>
        <v>131.07056000000003</v>
      </c>
      <c r="AC17" s="304">
        <f>'7.1 Seeds'!AC17*'7.2 Coefficients'!AD17</f>
        <v>128.21552</v>
      </c>
      <c r="AD17" s="304">
        <f>'7.1 Seeds'!AD17*'7.2 Coefficients'!AE17</f>
        <v>153.31887999999998</v>
      </c>
      <c r="AE17" s="304">
        <f>'7.1 Seeds'!AE17*'7.2 Coefficients'!AF17</f>
        <v>161.75071999999997</v>
      </c>
      <c r="AF17" s="304">
        <f>'7.1 Seeds'!AF17*'7.2 Coefficients'!AG17</f>
        <v>161.45648</v>
      </c>
      <c r="AG17" s="304">
        <f>'7.1 Seeds'!AG17*'7.2 Coefficients'!AH17</f>
        <v>191.37056000000004</v>
      </c>
      <c r="AH17" s="304">
        <f>'7.1 Seeds'!AH17*'7.2 Coefficients'!AI17</f>
        <v>196.34144000000012</v>
      </c>
      <c r="AI17" s="304">
        <f>'7.1 Seeds'!AI17*'7.2 Coefficients'!AJ17</f>
        <v>216.39744000000002</v>
      </c>
      <c r="AJ17" s="304">
        <f>'7.1 Seeds'!AJ17*'7.2 Coefficients'!AK17</f>
        <v>234.33711999999994</v>
      </c>
      <c r="AK17" s="304">
        <f>'7.1 Seeds'!AK17*'7.2 Coefficients'!AL17</f>
        <v>225.46863999999997</v>
      </c>
      <c r="AL17" s="304">
        <f>'7.1 Seeds'!AL17*'7.2 Coefficients'!AM17</f>
        <v>194.76207999999994</v>
      </c>
      <c r="AM17" s="304">
        <f>'7.1 Seeds'!AM17*'7.2 Coefficients'!AN17</f>
        <v>212.34128000000001</v>
      </c>
      <c r="AN17" s="304">
        <f>'7.1 Seeds'!AN17*'7.2 Coefficients'!AO17</f>
        <v>224.6832</v>
      </c>
      <c r="AO17" s="304">
        <f>'7.1 Seeds'!AO17*'7.2 Coefficients'!AP17</f>
        <v>156.40672000000006</v>
      </c>
      <c r="AP17" s="304">
        <f>'7.1 Seeds'!AP17*'7.2 Coefficients'!AQ17</f>
        <v>197.13120000000006</v>
      </c>
      <c r="AQ17" s="304">
        <f>'7.1 Seeds'!AQ17*'7.2 Coefficients'!AR17</f>
        <v>199.66144000000006</v>
      </c>
      <c r="AR17" s="304">
        <f>'7.1 Seeds'!AR17*'7.2 Coefficients'!AS17</f>
        <v>199.21072000000004</v>
      </c>
      <c r="AS17" s="304">
        <f>'7.1 Seeds'!AS17*'7.2 Coefficients'!AT17</f>
        <v>171.22304</v>
      </c>
    </row>
    <row r="18" spans="1:45" ht="15" x14ac:dyDescent="0.25">
      <c r="A18" s="296" t="s">
        <v>215</v>
      </c>
      <c r="B18" s="284"/>
      <c r="C18" s="284"/>
      <c r="D18" s="283"/>
      <c r="E18" s="283"/>
      <c r="F18" s="283"/>
      <c r="G18" s="300" t="s">
        <v>217</v>
      </c>
      <c r="H18" s="294" t="s">
        <v>676</v>
      </c>
      <c r="I18" s="286"/>
      <c r="J18" s="286"/>
      <c r="K18" s="286"/>
      <c r="L18" s="286"/>
      <c r="M18" s="286"/>
      <c r="N18" s="286"/>
      <c r="O18" s="286"/>
      <c r="P18" s="286"/>
      <c r="Q18" s="286"/>
      <c r="R18" s="286"/>
      <c r="S18" s="286"/>
      <c r="T18" s="286"/>
      <c r="U18" s="286"/>
      <c r="V18" s="286"/>
      <c r="W18" s="286"/>
      <c r="X18" s="286"/>
      <c r="Y18" s="286"/>
      <c r="Z18" s="286"/>
      <c r="AA18" s="286"/>
      <c r="AB18" s="286"/>
      <c r="AC18" s="286"/>
      <c r="AD18" s="286"/>
      <c r="AE18" s="286"/>
      <c r="AF18" s="286"/>
      <c r="AG18" s="286"/>
      <c r="AH18" s="286"/>
      <c r="AI18" s="286"/>
      <c r="AJ18" s="286"/>
      <c r="AK18" s="286"/>
      <c r="AL18" s="286"/>
      <c r="AM18" s="286"/>
      <c r="AN18" s="286"/>
      <c r="AO18" s="286"/>
      <c r="AP18" s="286"/>
      <c r="AQ18" s="286"/>
      <c r="AR18" s="286"/>
      <c r="AS18" s="286"/>
    </row>
    <row r="19" spans="1:45" ht="15" x14ac:dyDescent="0.25">
      <c r="A19" s="296" t="s">
        <v>216</v>
      </c>
      <c r="B19" s="284"/>
      <c r="C19" s="284"/>
      <c r="D19" s="283"/>
      <c r="E19" s="283"/>
      <c r="F19" s="283"/>
      <c r="G19" s="300" t="s">
        <v>218</v>
      </c>
      <c r="H19" s="294" t="s">
        <v>677</v>
      </c>
      <c r="I19" s="286"/>
      <c r="J19" s="286"/>
      <c r="K19" s="286"/>
      <c r="L19" s="286"/>
      <c r="M19" s="286"/>
      <c r="N19" s="286"/>
      <c r="O19" s="286"/>
      <c r="P19" s="286"/>
      <c r="Q19" s="286"/>
      <c r="R19" s="286"/>
      <c r="S19" s="286"/>
      <c r="T19" s="286"/>
      <c r="U19" s="286"/>
      <c r="V19" s="286"/>
      <c r="W19" s="286"/>
      <c r="X19" s="286"/>
      <c r="Y19" s="286"/>
      <c r="Z19" s="286"/>
      <c r="AA19" s="286"/>
      <c r="AB19" s="286"/>
      <c r="AC19" s="286"/>
      <c r="AD19" s="286"/>
      <c r="AE19" s="286"/>
      <c r="AF19" s="286"/>
      <c r="AG19" s="286"/>
      <c r="AH19" s="286"/>
      <c r="AI19" s="286"/>
      <c r="AJ19" s="286"/>
      <c r="AK19" s="286"/>
      <c r="AL19" s="286"/>
      <c r="AM19" s="286"/>
      <c r="AN19" s="286"/>
      <c r="AO19" s="286"/>
      <c r="AP19" s="286"/>
      <c r="AQ19" s="286"/>
      <c r="AR19" s="286"/>
      <c r="AS19" s="286"/>
    </row>
    <row r="20" spans="1:45" ht="15" x14ac:dyDescent="0.25">
      <c r="A20" s="284" t="s">
        <v>205</v>
      </c>
      <c r="B20" s="284"/>
      <c r="C20" s="284"/>
      <c r="D20" s="283"/>
      <c r="E20" s="283"/>
      <c r="F20" s="283"/>
      <c r="G20" s="283" t="s">
        <v>360</v>
      </c>
      <c r="H20" s="297" t="s">
        <v>678</v>
      </c>
      <c r="I20" s="304">
        <f>'7.1 Seeds'!I20*'7.2 Coefficients'!J20</f>
        <v>0</v>
      </c>
      <c r="J20" s="304">
        <f>'7.1 Seeds'!J20*'7.2 Coefficients'!K20</f>
        <v>0</v>
      </c>
      <c r="K20" s="304">
        <f>'7.1 Seeds'!K20*'7.2 Coefficients'!L20</f>
        <v>0</v>
      </c>
      <c r="L20" s="304">
        <f>'7.1 Seeds'!L20*'7.2 Coefficients'!M20</f>
        <v>0</v>
      </c>
      <c r="M20" s="304">
        <f>'7.1 Seeds'!M20*'7.2 Coefficients'!N20</f>
        <v>0</v>
      </c>
      <c r="N20" s="304">
        <f>'7.1 Seeds'!N20*'7.2 Coefficients'!O20</f>
        <v>12.775679999999999</v>
      </c>
      <c r="O20" s="304">
        <f>'7.1 Seeds'!O20*'7.2 Coefficients'!P20</f>
        <v>1.8993599999999999</v>
      </c>
      <c r="P20" s="304">
        <f>'7.1 Seeds'!P20*'7.2 Coefficients'!Q20</f>
        <v>15.261119999999998</v>
      </c>
      <c r="Q20" s="304">
        <f>'7.1 Seeds'!Q20*'7.2 Coefficients'!R20</f>
        <v>1.7643199999999999</v>
      </c>
      <c r="R20" s="304">
        <f>'7.1 Seeds'!R20*'7.2 Coefficients'!S20</f>
        <v>13.732799999999999</v>
      </c>
      <c r="S20" s="304">
        <f>'7.1 Seeds'!S20*'7.2 Coefficients'!T20</f>
        <v>24.04832</v>
      </c>
      <c r="T20" s="304">
        <f>'7.1 Seeds'!T20*'7.2 Coefficients'!U20</f>
        <v>17.873760000000001</v>
      </c>
      <c r="U20" s="304">
        <f>'7.1 Seeds'!U20*'7.2 Coefficients'!V20</f>
        <v>34.101599999999998</v>
      </c>
      <c r="V20" s="304">
        <f>'7.1 Seeds'!V20*'7.2 Coefficients'!W20</f>
        <v>32.834560000000003</v>
      </c>
      <c r="W20" s="304">
        <f>'7.1 Seeds'!W20*'7.2 Coefficients'!X20</f>
        <v>31.62096</v>
      </c>
      <c r="X20" s="304">
        <f>'7.1 Seeds'!X20*'7.2 Coefficients'!Y20</f>
        <v>33.404800000000002</v>
      </c>
      <c r="Y20" s="304">
        <f>'7.1 Seeds'!Y20*'7.2 Coefficients'!Z20</f>
        <v>17.67248</v>
      </c>
      <c r="Z20" s="304">
        <f>'7.1 Seeds'!Z20*'7.2 Coefficients'!AA20</f>
        <v>34.592479999999995</v>
      </c>
      <c r="AA20" s="304">
        <f>'7.1 Seeds'!AA20*'7.2 Coefficients'!AB20</f>
        <v>42.109119999999997</v>
      </c>
      <c r="AB20" s="304">
        <f>'7.1 Seeds'!AB20*'7.2 Coefficients'!AC20</f>
        <v>33.957919999999994</v>
      </c>
      <c r="AC20" s="304">
        <f>'7.1 Seeds'!AC20*'7.2 Coefficients'!AD20</f>
        <v>36.418399999999998</v>
      </c>
      <c r="AD20" s="304">
        <f>'7.1 Seeds'!AD20*'7.2 Coefficients'!AE20</f>
        <v>46.230719999999998</v>
      </c>
      <c r="AE20" s="304">
        <f>'7.1 Seeds'!AE20*'7.2 Coefficients'!AF20</f>
        <v>45.293920000000007</v>
      </c>
      <c r="AF20" s="304">
        <f>'7.1 Seeds'!AF20*'7.2 Coefficients'!AG20</f>
        <v>43.496000000000002</v>
      </c>
      <c r="AG20" s="304">
        <f>'7.1 Seeds'!AG20*'7.2 Coefficients'!AH20</f>
        <v>44.463519999999995</v>
      </c>
      <c r="AH20" s="304">
        <f>'7.1 Seeds'!AH20*'7.2 Coefficients'!AI20</f>
        <v>47.239839999999987</v>
      </c>
      <c r="AI20" s="304">
        <f>'7.1 Seeds'!AI20*'7.2 Coefficients'!AJ20</f>
        <v>49.048000000000009</v>
      </c>
      <c r="AJ20" s="304">
        <f>'7.1 Seeds'!AJ20*'7.2 Coefficients'!AK20</f>
        <v>66.788639999999987</v>
      </c>
      <c r="AK20" s="304">
        <f>'7.1 Seeds'!AK20*'7.2 Coefficients'!AL20</f>
        <v>52.65184</v>
      </c>
      <c r="AL20" s="304">
        <f>'7.1 Seeds'!AL20*'7.2 Coefficients'!AM20</f>
        <v>51.61440000000001</v>
      </c>
      <c r="AM20" s="304">
        <f>'7.1 Seeds'!AM20*'7.2 Coefficients'!AN20</f>
        <v>46.812159999999999</v>
      </c>
      <c r="AN20" s="304">
        <f>'7.1 Seeds'!AN20*'7.2 Coefficients'!AO20</f>
        <v>52.251040000000003</v>
      </c>
      <c r="AO20" s="304">
        <f>'7.1 Seeds'!AO20*'7.2 Coefficients'!AP20</f>
        <v>53.298560000000009</v>
      </c>
      <c r="AP20" s="304">
        <f>'7.1 Seeds'!AP20*'7.2 Coefficients'!AQ20</f>
        <v>55.556959999999997</v>
      </c>
      <c r="AQ20" s="304">
        <f>'7.1 Seeds'!AQ20*'7.2 Coefficients'!AR20</f>
        <v>51.624320000000004</v>
      </c>
      <c r="AR20" s="304">
        <f>'7.1 Seeds'!AR20*'7.2 Coefficients'!AS20</f>
        <v>53.084640000000007</v>
      </c>
      <c r="AS20" s="304">
        <f>'7.1 Seeds'!AS20*'7.2 Coefficients'!AT20</f>
        <v>62.278400000000019</v>
      </c>
    </row>
    <row r="21" spans="1:45" ht="15" x14ac:dyDescent="0.25">
      <c r="A21" s="284" t="s">
        <v>198</v>
      </c>
      <c r="B21" s="284"/>
      <c r="C21" s="284"/>
      <c r="D21" s="283"/>
      <c r="E21" s="283"/>
      <c r="F21" s="283" t="s">
        <v>52</v>
      </c>
      <c r="G21" s="143"/>
      <c r="H21" s="305" t="s">
        <v>679</v>
      </c>
      <c r="I21" s="304">
        <f>'7.1 Seeds'!I21*'7.2 Coefficients'!J21</f>
        <v>0</v>
      </c>
      <c r="J21" s="304">
        <f>'7.1 Seeds'!J21*'7.2 Coefficients'!K21</f>
        <v>0</v>
      </c>
      <c r="K21" s="304">
        <f>'7.1 Seeds'!K21*'7.2 Coefficients'!L21</f>
        <v>0</v>
      </c>
      <c r="L21" s="304">
        <f>'7.1 Seeds'!L21*'7.2 Coefficients'!M21</f>
        <v>0</v>
      </c>
      <c r="M21" s="304">
        <f>'7.1 Seeds'!M21*'7.2 Coefficients'!N21</f>
        <v>0</v>
      </c>
      <c r="N21" s="304">
        <f>'7.1 Seeds'!N21*'7.2 Coefficients'!O21</f>
        <v>6322.9331199999997</v>
      </c>
      <c r="O21" s="304">
        <f>'7.1 Seeds'!O21*'7.2 Coefficients'!P21</f>
        <v>6400.3462400000017</v>
      </c>
      <c r="P21" s="304">
        <f>'7.1 Seeds'!P21*'7.2 Coefficients'!Q21</f>
        <v>5964.708160000001</v>
      </c>
      <c r="Q21" s="304">
        <f>'7.1 Seeds'!Q21*'7.2 Coefficients'!R21</f>
        <v>5132.001119999999</v>
      </c>
      <c r="R21" s="304">
        <f>'7.1 Seeds'!R21*'7.2 Coefficients'!S21</f>
        <v>5133.5262400000001</v>
      </c>
      <c r="S21" s="304">
        <f>'7.1 Seeds'!S21*'7.2 Coefficients'!T21</f>
        <v>5160.8423999999995</v>
      </c>
      <c r="T21" s="304">
        <f>'7.1 Seeds'!T21*'7.2 Coefficients'!U21</f>
        <v>5186.4422400000003</v>
      </c>
      <c r="U21" s="304">
        <f>'7.1 Seeds'!U21*'7.2 Coefficients'!V21</f>
        <v>5348.4296000000004</v>
      </c>
      <c r="V21" s="304">
        <f>'7.1 Seeds'!V21*'7.2 Coefficients'!W21</f>
        <v>5135.8991999999989</v>
      </c>
      <c r="W21" s="304">
        <f>'7.1 Seeds'!W21*'7.2 Coefficients'!X21</f>
        <v>4536.2681599999978</v>
      </c>
      <c r="X21" s="304">
        <f>'7.1 Seeds'!X21*'7.2 Coefficients'!Y21</f>
        <v>4767.44128</v>
      </c>
      <c r="Y21" s="304">
        <f>'7.1 Seeds'!Y21*'7.2 Coefficients'!Z21</f>
        <v>4351.6273600000004</v>
      </c>
      <c r="Z21" s="304">
        <f>'7.1 Seeds'!Z21*'7.2 Coefficients'!AA21</f>
        <v>4515.2609599999996</v>
      </c>
      <c r="AA21" s="304">
        <f>'7.1 Seeds'!AA21*'7.2 Coefficients'!AB21</f>
        <v>4528.1820799999987</v>
      </c>
      <c r="AB21" s="304">
        <f>'7.1 Seeds'!AB21*'7.2 Coefficients'!AC21</f>
        <v>4629.9168</v>
      </c>
      <c r="AC21" s="304">
        <f>'7.1 Seeds'!AC21*'7.2 Coefficients'!AD21</f>
        <v>4599.0070400000004</v>
      </c>
      <c r="AD21" s="304">
        <f>'7.1 Seeds'!AD21*'7.2 Coefficients'!AE21</f>
        <v>4662.0407999999998</v>
      </c>
      <c r="AE21" s="304">
        <f>'7.1 Seeds'!AE21*'7.2 Coefficients'!AF21</f>
        <v>4708.7528000000011</v>
      </c>
      <c r="AF21" s="304">
        <f>'7.1 Seeds'!AF21*'7.2 Coefficients'!AG21</f>
        <v>5087.5395200000003</v>
      </c>
      <c r="AG21" s="304">
        <f>'7.1 Seeds'!AG21*'7.2 Coefficients'!AH21</f>
        <v>4414.2347200000013</v>
      </c>
      <c r="AH21" s="304">
        <f>'7.1 Seeds'!AH21*'7.2 Coefficients'!AI21</f>
        <v>4209.5016000000005</v>
      </c>
      <c r="AI21" s="304">
        <f>'7.1 Seeds'!AI21*'7.2 Coefficients'!AJ21</f>
        <v>3939.3134400000013</v>
      </c>
      <c r="AJ21" s="304">
        <f>'7.1 Seeds'!AJ21*'7.2 Coefficients'!AK21</f>
        <v>3925.627680000001</v>
      </c>
      <c r="AK21" s="304">
        <f>'7.1 Seeds'!AK21*'7.2 Coefficients'!AL21</f>
        <v>4061.24208</v>
      </c>
      <c r="AL21" s="304">
        <f>'7.1 Seeds'!AL21*'7.2 Coefficients'!AM21</f>
        <v>4074.0267199999994</v>
      </c>
      <c r="AM21" s="304">
        <f>'7.1 Seeds'!AM21*'7.2 Coefficients'!AN21</f>
        <v>3792.3833600000007</v>
      </c>
      <c r="AN21" s="304">
        <f>'7.1 Seeds'!AN21*'7.2 Coefficients'!AO21</f>
        <v>3743.1462399999996</v>
      </c>
      <c r="AO21" s="304">
        <f>'7.1 Seeds'!AO21*'7.2 Coefficients'!AP21</f>
        <v>3794.6886400000021</v>
      </c>
      <c r="AP21" s="304">
        <f>'7.1 Seeds'!AP21*'7.2 Coefficients'!AQ21</f>
        <v>3755.4796800000008</v>
      </c>
      <c r="AQ21" s="304">
        <f>'7.1 Seeds'!AQ21*'7.2 Coefficients'!AR21</f>
        <v>3935.32224</v>
      </c>
      <c r="AR21" s="304">
        <f>'7.1 Seeds'!AR21*'7.2 Coefficients'!AS21</f>
        <v>4016.7539200000001</v>
      </c>
      <c r="AS21" s="304">
        <f>'7.1 Seeds'!AS21*'7.2 Coefficients'!AT21</f>
        <v>3671.6334400000005</v>
      </c>
    </row>
    <row r="22" spans="1:45" ht="15" x14ac:dyDescent="0.25">
      <c r="A22" s="296" t="s">
        <v>211</v>
      </c>
      <c r="B22" s="284"/>
      <c r="C22" s="284"/>
      <c r="D22" s="283"/>
      <c r="E22" s="283"/>
      <c r="F22" s="283"/>
      <c r="G22" s="300" t="s">
        <v>213</v>
      </c>
      <c r="H22" s="294" t="s">
        <v>680</v>
      </c>
      <c r="I22" s="286"/>
      <c r="J22" s="286"/>
      <c r="K22" s="286"/>
      <c r="L22" s="286"/>
      <c r="M22" s="286"/>
      <c r="N22" s="286"/>
      <c r="O22" s="286"/>
      <c r="P22" s="286"/>
      <c r="Q22" s="286"/>
      <c r="R22" s="286"/>
      <c r="S22" s="286"/>
      <c r="T22" s="286"/>
      <c r="U22" s="286"/>
      <c r="V22" s="286"/>
      <c r="W22" s="286"/>
      <c r="X22" s="286"/>
      <c r="Y22" s="286"/>
      <c r="Z22" s="286"/>
      <c r="AA22" s="286"/>
      <c r="AB22" s="286"/>
      <c r="AC22" s="286"/>
      <c r="AD22" s="286"/>
      <c r="AE22" s="286"/>
      <c r="AF22" s="286"/>
      <c r="AG22" s="286"/>
      <c r="AH22" s="286"/>
      <c r="AI22" s="286"/>
      <c r="AJ22" s="286"/>
      <c r="AK22" s="286"/>
      <c r="AL22" s="286"/>
      <c r="AM22" s="286"/>
      <c r="AN22" s="286"/>
      <c r="AO22" s="286"/>
      <c r="AP22" s="286"/>
      <c r="AQ22" s="286"/>
      <c r="AR22" s="286"/>
      <c r="AS22" s="286"/>
    </row>
    <row r="23" spans="1:45" ht="15" x14ac:dyDescent="0.25">
      <c r="A23" s="296" t="s">
        <v>212</v>
      </c>
      <c r="B23" s="284"/>
      <c r="C23" s="284"/>
      <c r="D23" s="283"/>
      <c r="E23" s="283"/>
      <c r="F23" s="283"/>
      <c r="G23" s="300" t="s">
        <v>214</v>
      </c>
      <c r="H23" s="294" t="s">
        <v>681</v>
      </c>
      <c r="I23" s="286"/>
      <c r="J23" s="286"/>
      <c r="K23" s="286"/>
      <c r="L23" s="286"/>
      <c r="M23" s="286"/>
      <c r="N23" s="286"/>
      <c r="O23" s="286"/>
      <c r="P23" s="286"/>
      <c r="Q23" s="286"/>
      <c r="R23" s="286"/>
      <c r="S23" s="286"/>
      <c r="T23" s="286"/>
      <c r="U23" s="286"/>
      <c r="V23" s="286"/>
      <c r="W23" s="286"/>
      <c r="X23" s="286"/>
      <c r="Y23" s="286"/>
      <c r="Z23" s="286"/>
      <c r="AA23" s="286"/>
      <c r="AB23" s="286"/>
      <c r="AC23" s="286"/>
      <c r="AD23" s="286"/>
      <c r="AE23" s="286"/>
      <c r="AF23" s="286"/>
      <c r="AG23" s="286"/>
      <c r="AH23" s="286"/>
      <c r="AI23" s="286"/>
      <c r="AJ23" s="286"/>
      <c r="AK23" s="286"/>
      <c r="AL23" s="286"/>
      <c r="AM23" s="286"/>
      <c r="AN23" s="286"/>
      <c r="AO23" s="286"/>
      <c r="AP23" s="286"/>
      <c r="AQ23" s="286"/>
      <c r="AR23" s="286"/>
      <c r="AS23" s="286"/>
    </row>
    <row r="24" spans="1:45" ht="15" x14ac:dyDescent="0.25">
      <c r="A24" s="296" t="s">
        <v>200</v>
      </c>
      <c r="B24" s="296"/>
      <c r="C24" s="296"/>
      <c r="D24" s="301"/>
      <c r="E24" s="301"/>
      <c r="F24" s="301" t="s">
        <v>361</v>
      </c>
      <c r="G24" s="298"/>
      <c r="H24" s="299" t="s">
        <v>682</v>
      </c>
      <c r="I24" s="306"/>
      <c r="J24" s="306"/>
      <c r="K24" s="306"/>
      <c r="L24" s="306"/>
      <c r="M24" s="306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25"/>
      <c r="AR24" s="325"/>
      <c r="AS24" s="325"/>
    </row>
    <row r="25" spans="1:45" ht="15" x14ac:dyDescent="0.25">
      <c r="A25" s="284" t="s">
        <v>210</v>
      </c>
      <c r="B25" s="284"/>
      <c r="C25" s="284"/>
      <c r="D25" s="283"/>
      <c r="E25" s="283"/>
      <c r="F25" s="283"/>
      <c r="G25" s="307" t="s">
        <v>53</v>
      </c>
      <c r="H25" s="289" t="s">
        <v>682</v>
      </c>
      <c r="I25" s="304">
        <f>'7.1 Seeds'!I25*'7.2 Coefficients'!J25</f>
        <v>0</v>
      </c>
      <c r="J25" s="304">
        <f>'7.1 Seeds'!J25*'7.2 Coefficients'!K25</f>
        <v>0</v>
      </c>
      <c r="K25" s="304">
        <f>'7.1 Seeds'!K25*'7.2 Coefficients'!L25</f>
        <v>0</v>
      </c>
      <c r="L25" s="304">
        <f>'7.1 Seeds'!L25*'7.2 Coefficients'!M25</f>
        <v>0</v>
      </c>
      <c r="M25" s="304">
        <f>'7.1 Seeds'!M25*'7.2 Coefficients'!N25</f>
        <v>0</v>
      </c>
      <c r="N25" s="304">
        <f>'7.1 Seeds'!N25*'7.2 Coefficients'!O25</f>
        <v>502.76736000000022</v>
      </c>
      <c r="O25" s="304">
        <f>'7.1 Seeds'!O25*'7.2 Coefficients'!P25</f>
        <v>468.57599999999991</v>
      </c>
      <c r="P25" s="304">
        <f>'7.1 Seeds'!P25*'7.2 Coefficients'!Q25</f>
        <v>452.50416000000007</v>
      </c>
      <c r="Q25" s="304">
        <f>'7.1 Seeds'!Q25*'7.2 Coefficients'!R25</f>
        <v>454.41247999999996</v>
      </c>
      <c r="R25" s="304">
        <f>'7.1 Seeds'!R25*'7.2 Coefficients'!S25</f>
        <v>501.79567999999995</v>
      </c>
      <c r="S25" s="304">
        <f>'7.1 Seeds'!S25*'7.2 Coefficients'!T25</f>
        <v>530.65631999999994</v>
      </c>
      <c r="T25" s="304">
        <f>'7.1 Seeds'!T25*'7.2 Coefficients'!U25</f>
        <v>566.27344000000005</v>
      </c>
      <c r="U25" s="304">
        <f>'7.1 Seeds'!U25*'7.2 Coefficients'!V25</f>
        <v>578.87391999999988</v>
      </c>
      <c r="V25" s="304">
        <f>'7.1 Seeds'!V25*'7.2 Coefficients'!W25</f>
        <v>597.73072000000013</v>
      </c>
      <c r="W25" s="304">
        <f>'7.1 Seeds'!W25*'7.2 Coefficients'!X25</f>
        <v>612.52127999999993</v>
      </c>
      <c r="X25" s="304">
        <f>'7.1 Seeds'!X25*'7.2 Coefficients'!Y25</f>
        <v>626.59360000000015</v>
      </c>
      <c r="Y25" s="304">
        <f>'7.1 Seeds'!Y25*'7.2 Coefficients'!Z25</f>
        <v>646.92256000000009</v>
      </c>
      <c r="Z25" s="304">
        <f>'7.1 Seeds'!Z25*'7.2 Coefficients'!AA25</f>
        <v>660.70543999999984</v>
      </c>
      <c r="AA25" s="304">
        <f>'7.1 Seeds'!AA25*'7.2 Coefficients'!AB25</f>
        <v>720.06112000000007</v>
      </c>
      <c r="AB25" s="304">
        <f>'7.1 Seeds'!AB25*'7.2 Coefficients'!AC25</f>
        <v>681.86560000000009</v>
      </c>
      <c r="AC25" s="304">
        <f>'7.1 Seeds'!AC25*'7.2 Coefficients'!AD25</f>
        <v>665.01936000000001</v>
      </c>
      <c r="AD25" s="304">
        <f>'7.1 Seeds'!AD25*'7.2 Coefficients'!AE25</f>
        <v>762.36032000000012</v>
      </c>
      <c r="AE25" s="304">
        <f>'7.1 Seeds'!AE25*'7.2 Coefficients'!AF25</f>
        <v>773.64480000000003</v>
      </c>
      <c r="AF25" s="304">
        <f>'7.1 Seeds'!AF25*'7.2 Coefficients'!AG25</f>
        <v>734.77183999999977</v>
      </c>
      <c r="AG25" s="304">
        <f>'7.1 Seeds'!AG25*'7.2 Coefficients'!AH25</f>
        <v>816.22703999999999</v>
      </c>
      <c r="AH25" s="304">
        <f>'7.1 Seeds'!AH25*'7.2 Coefficients'!AI25</f>
        <v>743.88128000000006</v>
      </c>
      <c r="AI25" s="304">
        <f>'7.1 Seeds'!AI25*'7.2 Coefficients'!AJ25</f>
        <v>738.85919999999999</v>
      </c>
      <c r="AJ25" s="304">
        <f>'7.1 Seeds'!AJ25*'7.2 Coefficients'!AK25</f>
        <v>637.31328000000019</v>
      </c>
      <c r="AK25" s="304">
        <f>'7.1 Seeds'!AK25*'7.2 Coefficients'!AL25</f>
        <v>645.21583999999996</v>
      </c>
      <c r="AL25" s="304">
        <f>'7.1 Seeds'!AL25*'7.2 Coefficients'!AM25</f>
        <v>624.39967999999999</v>
      </c>
      <c r="AM25" s="304">
        <f>'7.1 Seeds'!AM25*'7.2 Coefficients'!AN25</f>
        <v>702.26607999999987</v>
      </c>
      <c r="AN25" s="304">
        <f>'7.1 Seeds'!AN25*'7.2 Coefficients'!AO25</f>
        <v>740.62128000000018</v>
      </c>
      <c r="AO25" s="304">
        <f>'7.1 Seeds'!AO25*'7.2 Coefficients'!AP25</f>
        <v>811.88592000000028</v>
      </c>
      <c r="AP25" s="304">
        <f>'7.1 Seeds'!AP25*'7.2 Coefficients'!AQ25</f>
        <v>808.28959999999984</v>
      </c>
      <c r="AQ25" s="304">
        <f>'7.1 Seeds'!AQ25*'7.2 Coefficients'!AR25</f>
        <v>658.90800000000002</v>
      </c>
      <c r="AR25" s="304">
        <f>'7.1 Seeds'!AR25*'7.2 Coefficients'!AS25</f>
        <v>736.87776000000008</v>
      </c>
      <c r="AS25" s="304">
        <f>'7.1 Seeds'!AS25*'7.2 Coefficients'!AT25</f>
        <v>733.19455999999991</v>
      </c>
    </row>
    <row r="26" spans="1:45" ht="15" x14ac:dyDescent="0.25">
      <c r="A26" s="296" t="s">
        <v>203</v>
      </c>
      <c r="B26" s="284"/>
      <c r="C26" s="284"/>
      <c r="D26" s="283"/>
      <c r="E26" s="283"/>
      <c r="F26" s="283"/>
      <c r="G26" s="301" t="s">
        <v>406</v>
      </c>
      <c r="H26" s="308" t="s">
        <v>683</v>
      </c>
      <c r="I26" s="286"/>
      <c r="J26" s="286"/>
      <c r="K26" s="286"/>
      <c r="L26" s="286"/>
      <c r="M26" s="286"/>
      <c r="N26" s="286"/>
      <c r="O26" s="286"/>
      <c r="P26" s="286"/>
      <c r="Q26" s="286"/>
      <c r="R26" s="286"/>
      <c r="S26" s="286"/>
      <c r="T26" s="286"/>
      <c r="U26" s="286"/>
      <c r="V26" s="286"/>
      <c r="W26" s="286"/>
      <c r="X26" s="286"/>
      <c r="Y26" s="286"/>
      <c r="Z26" s="286"/>
      <c r="AA26" s="286"/>
      <c r="AB26" s="286"/>
      <c r="AC26" s="286"/>
      <c r="AD26" s="286"/>
      <c r="AE26" s="286"/>
      <c r="AF26" s="286"/>
      <c r="AG26" s="286"/>
      <c r="AH26" s="286"/>
      <c r="AI26" s="286"/>
      <c r="AJ26" s="286"/>
      <c r="AK26" s="286"/>
      <c r="AL26" s="286"/>
      <c r="AM26" s="286"/>
      <c r="AN26" s="286"/>
      <c r="AO26" s="286"/>
      <c r="AP26" s="286"/>
      <c r="AQ26" s="286"/>
      <c r="AR26" s="286"/>
      <c r="AS26" s="286"/>
    </row>
    <row r="27" spans="1:45" ht="15" x14ac:dyDescent="0.25">
      <c r="A27" s="284" t="s">
        <v>199</v>
      </c>
      <c r="B27" s="284"/>
      <c r="C27" s="284"/>
      <c r="D27" s="283"/>
      <c r="E27" s="283"/>
      <c r="F27" s="283" t="s">
        <v>362</v>
      </c>
      <c r="G27" s="143"/>
      <c r="H27" s="305" t="s">
        <v>684</v>
      </c>
      <c r="I27" s="304">
        <f>'7.1 Seeds'!I27*'7.2 Coefficients'!J27</f>
        <v>0</v>
      </c>
      <c r="J27" s="304">
        <f>'7.1 Seeds'!J27*'7.2 Coefficients'!K27</f>
        <v>0</v>
      </c>
      <c r="K27" s="304">
        <f>'7.1 Seeds'!K27*'7.2 Coefficients'!L27</f>
        <v>0</v>
      </c>
      <c r="L27" s="304">
        <f>'7.1 Seeds'!L27*'7.2 Coefficients'!M27</f>
        <v>0</v>
      </c>
      <c r="M27" s="304">
        <f>'7.1 Seeds'!M27*'7.2 Coefficients'!N27</f>
        <v>0</v>
      </c>
      <c r="N27" s="304">
        <f>'7.1 Seeds'!N27*'7.2 Coefficients'!O27</f>
        <v>75.747839999999997</v>
      </c>
      <c r="O27" s="304">
        <f>'7.1 Seeds'!O27*'7.2 Coefficients'!P27</f>
        <v>77.56816000000002</v>
      </c>
      <c r="P27" s="304">
        <f>'7.1 Seeds'!P27*'7.2 Coefficients'!Q27</f>
        <v>62.875840000000004</v>
      </c>
      <c r="Q27" s="304">
        <f>'7.1 Seeds'!Q27*'7.2 Coefficients'!R27</f>
        <v>42.32</v>
      </c>
      <c r="R27" s="304">
        <f>'7.1 Seeds'!R27*'7.2 Coefficients'!S27</f>
        <v>54.69136000000001</v>
      </c>
      <c r="S27" s="304">
        <f>'7.1 Seeds'!S27*'7.2 Coefficients'!T27</f>
        <v>57.194239999999994</v>
      </c>
      <c r="T27" s="304">
        <f>'7.1 Seeds'!T27*'7.2 Coefficients'!U27</f>
        <v>70.353759999999994</v>
      </c>
      <c r="U27" s="304">
        <f>'7.1 Seeds'!U27*'7.2 Coefficients'!V27</f>
        <v>77.831520000000012</v>
      </c>
      <c r="V27" s="304">
        <f>'7.1 Seeds'!V27*'7.2 Coefficients'!W27</f>
        <v>73.463359999999994</v>
      </c>
      <c r="W27" s="304">
        <f>'7.1 Seeds'!W27*'7.2 Coefficients'!X27</f>
        <v>63.190079999999995</v>
      </c>
      <c r="X27" s="304">
        <f>'7.1 Seeds'!X27*'7.2 Coefficients'!Y27</f>
        <v>69.303360000000012</v>
      </c>
      <c r="Y27" s="304">
        <f>'7.1 Seeds'!Y27*'7.2 Coefficients'!Z27</f>
        <v>83.279520000000019</v>
      </c>
      <c r="Z27" s="304">
        <f>'7.1 Seeds'!Z27*'7.2 Coefficients'!AA27</f>
        <v>74.42143999999999</v>
      </c>
      <c r="AA27" s="304">
        <f>'7.1 Seeds'!AA27*'7.2 Coefficients'!AB27</f>
        <v>76.178880000000021</v>
      </c>
      <c r="AB27" s="304">
        <f>'7.1 Seeds'!AB27*'7.2 Coefficients'!AC27</f>
        <v>76.768160000000009</v>
      </c>
      <c r="AC27" s="304">
        <f>'7.1 Seeds'!AC27*'7.2 Coefficients'!AD27</f>
        <v>66.28767999999998</v>
      </c>
      <c r="AD27" s="304">
        <f>'7.1 Seeds'!AD27*'7.2 Coefficients'!AE27</f>
        <v>55.103999999999992</v>
      </c>
      <c r="AE27" s="304">
        <f>'7.1 Seeds'!AE27*'7.2 Coefficients'!AF27</f>
        <v>57.759679999999996</v>
      </c>
      <c r="AF27" s="304">
        <f>'7.1 Seeds'!AF27*'7.2 Coefficients'!AG27</f>
        <v>59.477120000000014</v>
      </c>
      <c r="AG27" s="304">
        <f>'7.1 Seeds'!AG27*'7.2 Coefficients'!AH27</f>
        <v>55.831839999999971</v>
      </c>
      <c r="AH27" s="304">
        <f>'7.1 Seeds'!AH27*'7.2 Coefficients'!AI27</f>
        <v>50.398399999999981</v>
      </c>
      <c r="AI27" s="304">
        <f>'7.1 Seeds'!AI27*'7.2 Coefficients'!AJ27</f>
        <v>59.082240000000013</v>
      </c>
      <c r="AJ27" s="304">
        <f>'7.1 Seeds'!AJ27*'7.2 Coefficients'!AK27</f>
        <v>62.469280000000026</v>
      </c>
      <c r="AK27" s="304">
        <f>'7.1 Seeds'!AK27*'7.2 Coefficients'!AL27</f>
        <v>70.767679999999999</v>
      </c>
      <c r="AL27" s="304">
        <f>'7.1 Seeds'!AL27*'7.2 Coefficients'!AM27</f>
        <v>67.456800000000015</v>
      </c>
      <c r="AM27" s="304">
        <f>'7.1 Seeds'!AM27*'7.2 Coefficients'!AN27</f>
        <v>63.721119999999992</v>
      </c>
      <c r="AN27" s="304">
        <f>'7.1 Seeds'!AN27*'7.2 Coefficients'!AO27</f>
        <v>57.484000000000002</v>
      </c>
      <c r="AO27" s="304">
        <f>'7.1 Seeds'!AO27*'7.2 Coefficients'!AP27</f>
        <v>53.380480000000027</v>
      </c>
      <c r="AP27" s="304">
        <f>'7.1 Seeds'!AP27*'7.2 Coefficients'!AQ27</f>
        <v>51.579679999999989</v>
      </c>
      <c r="AQ27" s="304">
        <f>'7.1 Seeds'!AQ27*'7.2 Coefficients'!AR27</f>
        <v>57.091999999999992</v>
      </c>
      <c r="AR27" s="304">
        <f>'7.1 Seeds'!AR27*'7.2 Coefficients'!AS27</f>
        <v>55.00447999999998</v>
      </c>
      <c r="AS27" s="304">
        <f>'7.1 Seeds'!AS27*'7.2 Coefficients'!AT27</f>
        <v>57.32304000000002</v>
      </c>
    </row>
    <row r="28" spans="1:45" ht="15" x14ac:dyDescent="0.25">
      <c r="A28" s="284" t="s">
        <v>202</v>
      </c>
      <c r="B28" s="284"/>
      <c r="C28" s="284"/>
      <c r="D28" s="283"/>
      <c r="E28" s="283"/>
      <c r="F28" s="283" t="s">
        <v>55</v>
      </c>
      <c r="G28" s="143"/>
      <c r="H28" s="305" t="s">
        <v>685</v>
      </c>
      <c r="I28" s="304">
        <f>'7.1 Seeds'!I28*'7.2 Coefficients'!J28</f>
        <v>0</v>
      </c>
      <c r="J28" s="304">
        <f>'7.1 Seeds'!J28*'7.2 Coefficients'!K28</f>
        <v>0</v>
      </c>
      <c r="K28" s="304">
        <f>'7.1 Seeds'!K28*'7.2 Coefficients'!L28</f>
        <v>0</v>
      </c>
      <c r="L28" s="304">
        <f>'7.1 Seeds'!L28*'7.2 Coefficients'!M28</f>
        <v>0</v>
      </c>
      <c r="M28" s="304">
        <f>'7.1 Seeds'!M28*'7.2 Coefficients'!N28</f>
        <v>0</v>
      </c>
      <c r="N28" s="304">
        <f>'7.1 Seeds'!N28*'7.2 Coefficients'!O28</f>
        <v>2.67808</v>
      </c>
      <c r="O28" s="304">
        <f>'7.1 Seeds'!O28*'7.2 Coefficients'!P28</f>
        <v>2.9878400000000007</v>
      </c>
      <c r="P28" s="304">
        <f>'7.1 Seeds'!P28*'7.2 Coefficients'!Q28</f>
        <v>1.3988800000000001</v>
      </c>
      <c r="Q28" s="304">
        <f>'7.1 Seeds'!Q28*'7.2 Coefficients'!R28</f>
        <v>0.78160000000000018</v>
      </c>
      <c r="R28" s="304">
        <f>'7.1 Seeds'!R28*'7.2 Coefficients'!S28</f>
        <v>3.2740800000000005</v>
      </c>
      <c r="S28" s="304">
        <f>'7.1 Seeds'!S28*'7.2 Coefficients'!T28</f>
        <v>1.0207999999999999</v>
      </c>
      <c r="T28" s="304">
        <f>'7.1 Seeds'!T28*'7.2 Coefficients'!U28</f>
        <v>1.4916800000000006</v>
      </c>
      <c r="U28" s="304">
        <f>'7.1 Seeds'!U28*'7.2 Coefficients'!V28</f>
        <v>1.6316800000000002</v>
      </c>
      <c r="V28" s="304">
        <f>'7.1 Seeds'!V28*'7.2 Coefficients'!W28</f>
        <v>2.0128000000000004</v>
      </c>
      <c r="W28" s="304">
        <f>'7.1 Seeds'!W28*'7.2 Coefficients'!X28</f>
        <v>1.1879999999999997</v>
      </c>
      <c r="X28" s="304">
        <f>'7.1 Seeds'!X28*'7.2 Coefficients'!Y28</f>
        <v>1.4147200000000004</v>
      </c>
      <c r="Y28" s="304">
        <f>'7.1 Seeds'!Y28*'7.2 Coefficients'!Z28</f>
        <v>1.36768</v>
      </c>
      <c r="Z28" s="304">
        <f>'7.1 Seeds'!Z28*'7.2 Coefficients'!AA28</f>
        <v>1.2155199999999997</v>
      </c>
      <c r="AA28" s="304">
        <f>'7.1 Seeds'!AA28*'7.2 Coefficients'!AB28</f>
        <v>1.0271999999999999</v>
      </c>
      <c r="AB28" s="304">
        <f>'7.1 Seeds'!AB28*'7.2 Coefficients'!AC28</f>
        <v>1.1448</v>
      </c>
      <c r="AC28" s="304">
        <f>'7.1 Seeds'!AC28*'7.2 Coefficients'!AD28</f>
        <v>1.0417600000000005</v>
      </c>
      <c r="AD28" s="304">
        <f>'7.1 Seeds'!AD28*'7.2 Coefficients'!AE28</f>
        <v>0.86432000000000009</v>
      </c>
      <c r="AE28" s="304">
        <f>'7.1 Seeds'!AE28*'7.2 Coefficients'!AF28</f>
        <v>1.1423999999999999</v>
      </c>
      <c r="AF28" s="304">
        <f>'7.1 Seeds'!AF28*'7.2 Coefficients'!AG28</f>
        <v>1.0926400000000001</v>
      </c>
      <c r="AG28" s="304">
        <f>'7.1 Seeds'!AG28*'7.2 Coefficients'!AH28</f>
        <v>1.2065599999999999</v>
      </c>
      <c r="AH28" s="304">
        <f>'7.1 Seeds'!AH28*'7.2 Coefficients'!AI28</f>
        <v>1.1424000000000003</v>
      </c>
      <c r="AI28" s="304">
        <f>'7.1 Seeds'!AI28*'7.2 Coefficients'!AJ28</f>
        <v>1.3571200000000001</v>
      </c>
      <c r="AJ28" s="304">
        <f>'7.1 Seeds'!AJ28*'7.2 Coefficients'!AK28</f>
        <v>1.2366400000000002</v>
      </c>
      <c r="AK28" s="304">
        <f>'7.1 Seeds'!AK28*'7.2 Coefficients'!AL28</f>
        <v>1.4352000000000003</v>
      </c>
      <c r="AL28" s="304">
        <f>'7.1 Seeds'!AL28*'7.2 Coefficients'!AM28</f>
        <v>1.1660799999999998</v>
      </c>
      <c r="AM28" s="304">
        <f>'7.1 Seeds'!AM28*'7.2 Coefficients'!AN28</f>
        <v>1.3399999999999999</v>
      </c>
      <c r="AN28" s="304">
        <f>'7.1 Seeds'!AN28*'7.2 Coefficients'!AO28</f>
        <v>1.2998399999999997</v>
      </c>
      <c r="AO28" s="304">
        <f>'7.1 Seeds'!AO28*'7.2 Coefficients'!AP28</f>
        <v>1.11328</v>
      </c>
      <c r="AP28" s="304">
        <f>'7.1 Seeds'!AP28*'7.2 Coefficients'!AQ28</f>
        <v>0</v>
      </c>
      <c r="AQ28" s="304">
        <f>'7.1 Seeds'!AQ28*'7.2 Coefficients'!AR28</f>
        <v>1.0495999999999999</v>
      </c>
      <c r="AR28" s="304">
        <f>'7.1 Seeds'!AR28*'7.2 Coefficients'!AS28</f>
        <v>1.3448</v>
      </c>
      <c r="AS28" s="304">
        <f>'7.1 Seeds'!AS28*'7.2 Coefficients'!AT28</f>
        <v>0.69344000000000006</v>
      </c>
    </row>
    <row r="29" spans="1:45" ht="15" x14ac:dyDescent="0.25">
      <c r="A29" s="284" t="s">
        <v>204</v>
      </c>
      <c r="B29" s="284"/>
      <c r="C29" s="284"/>
      <c r="D29" s="283"/>
      <c r="E29" s="283"/>
      <c r="F29" s="283" t="s">
        <v>56</v>
      </c>
      <c r="G29" s="143"/>
      <c r="H29" s="305" t="s">
        <v>56</v>
      </c>
      <c r="I29" s="304">
        <f>'7.1 Seeds'!I29*'7.2 Coefficients'!J29</f>
        <v>0</v>
      </c>
      <c r="J29" s="304">
        <f>'7.1 Seeds'!J29*'7.2 Coefficients'!K29</f>
        <v>0</v>
      </c>
      <c r="K29" s="304">
        <f>'7.1 Seeds'!K29*'7.2 Coefficients'!L29</f>
        <v>0</v>
      </c>
      <c r="L29" s="304">
        <f>'7.1 Seeds'!L29*'7.2 Coefficients'!M29</f>
        <v>0</v>
      </c>
      <c r="M29" s="304">
        <f>'7.1 Seeds'!M29*'7.2 Coefficients'!N29</f>
        <v>0</v>
      </c>
      <c r="N29" s="304">
        <f>'7.1 Seeds'!N29*'7.2 Coefficients'!O29</f>
        <v>59.025439999999989</v>
      </c>
      <c r="O29" s="304">
        <f>'7.1 Seeds'!O29*'7.2 Coefficients'!P29</f>
        <v>73.809280000000001</v>
      </c>
      <c r="P29" s="304">
        <f>'7.1 Seeds'!P29*'7.2 Coefficients'!Q29</f>
        <v>72.950239999999994</v>
      </c>
      <c r="Q29" s="304">
        <f>'7.1 Seeds'!Q29*'7.2 Coefficients'!R29</f>
        <v>50.716159999999995</v>
      </c>
      <c r="R29" s="304">
        <f>'7.1 Seeds'!R29*'7.2 Coefficients'!S29</f>
        <v>47.261279999999999</v>
      </c>
      <c r="S29" s="304">
        <f>'7.1 Seeds'!S29*'7.2 Coefficients'!T29</f>
        <v>43.122720000000001</v>
      </c>
      <c r="T29" s="304">
        <f>'7.1 Seeds'!T29*'7.2 Coefficients'!U29</f>
        <v>48.085280000000004</v>
      </c>
      <c r="U29" s="304">
        <f>'7.1 Seeds'!U29*'7.2 Coefficients'!V29</f>
        <v>47.983360000000005</v>
      </c>
      <c r="V29" s="304">
        <f>'7.1 Seeds'!V29*'7.2 Coefficients'!W29</f>
        <v>35.691360000000003</v>
      </c>
      <c r="W29" s="304">
        <f>'7.1 Seeds'!W29*'7.2 Coefficients'!X29</f>
        <v>40.756800000000005</v>
      </c>
      <c r="X29" s="304">
        <f>'7.1 Seeds'!X29*'7.2 Coefficients'!Y29</f>
        <v>53.918880000000001</v>
      </c>
      <c r="Y29" s="304">
        <f>'7.1 Seeds'!Y29*'7.2 Coefficients'!Z29</f>
        <v>54.574080000000002</v>
      </c>
      <c r="Z29" s="304">
        <f>'7.1 Seeds'!Z29*'7.2 Coefficients'!AA29</f>
        <v>51.9208</v>
      </c>
      <c r="AA29" s="304">
        <f>'7.1 Seeds'!AA29*'7.2 Coefficients'!AB29</f>
        <v>60.439040000000006</v>
      </c>
      <c r="AB29" s="304">
        <f>'7.1 Seeds'!AB29*'7.2 Coefficients'!AC29</f>
        <v>57.489919999999998</v>
      </c>
      <c r="AC29" s="304">
        <f>'7.1 Seeds'!AC29*'7.2 Coefficients'!AD29</f>
        <v>54.72608000000001</v>
      </c>
      <c r="AD29" s="304">
        <f>'7.1 Seeds'!AD29*'7.2 Coefficients'!AE29</f>
        <v>65.641760000000019</v>
      </c>
      <c r="AE29" s="304">
        <f>'7.1 Seeds'!AE29*'7.2 Coefficients'!AF29</f>
        <v>68.47824</v>
      </c>
      <c r="AF29" s="304">
        <f>'7.1 Seeds'!AF29*'7.2 Coefficients'!AG29</f>
        <v>79.14624000000002</v>
      </c>
      <c r="AG29" s="304">
        <f>'7.1 Seeds'!AG29*'7.2 Coefficients'!AH29</f>
        <v>88.754719999999992</v>
      </c>
      <c r="AH29" s="304">
        <f>'7.1 Seeds'!AH29*'7.2 Coefficients'!AI29</f>
        <v>95.97311999999998</v>
      </c>
      <c r="AI29" s="304">
        <f>'7.1 Seeds'!AI29*'7.2 Coefficients'!AJ29</f>
        <v>118.18080000000002</v>
      </c>
      <c r="AJ29" s="304">
        <f>'7.1 Seeds'!AJ29*'7.2 Coefficients'!AK29</f>
        <v>182.87616000000006</v>
      </c>
      <c r="AK29" s="304">
        <f>'7.1 Seeds'!AK29*'7.2 Coefficients'!AL29</f>
        <v>206.67567999999997</v>
      </c>
      <c r="AL29" s="304">
        <f>'7.1 Seeds'!AL29*'7.2 Coefficients'!AM29</f>
        <v>284.11824000000007</v>
      </c>
      <c r="AM29" s="304">
        <f>'7.1 Seeds'!AM29*'7.2 Coefficients'!AN29</f>
        <v>312.91135999999995</v>
      </c>
      <c r="AN29" s="304">
        <f>'7.1 Seeds'!AN29*'7.2 Coefficients'!AO29</f>
        <v>330.96032000000014</v>
      </c>
      <c r="AO29" s="304">
        <f>'7.1 Seeds'!AO29*'7.2 Coefficients'!AP29</f>
        <v>284.78176000000008</v>
      </c>
      <c r="AP29" s="304">
        <f>'7.1 Seeds'!AP29*'7.2 Coefficients'!AQ29</f>
        <v>309.56528000000003</v>
      </c>
      <c r="AQ29" s="304">
        <f>'7.1 Seeds'!AQ29*'7.2 Coefficients'!AR29</f>
        <v>364.41264000000007</v>
      </c>
      <c r="AR29" s="304">
        <f>'7.1 Seeds'!AR29*'7.2 Coefficients'!AS29</f>
        <v>373.83216000000004</v>
      </c>
      <c r="AS29" s="304">
        <f>'7.1 Seeds'!AS29*'7.2 Coefficients'!AT29</f>
        <v>389.0515200000001</v>
      </c>
    </row>
    <row r="30" spans="1:45" ht="15" x14ac:dyDescent="0.25">
      <c r="A30" s="296" t="s">
        <v>208</v>
      </c>
      <c r="B30" s="284"/>
      <c r="C30" s="284"/>
      <c r="D30" s="283"/>
      <c r="E30" s="283"/>
      <c r="F30" s="283"/>
      <c r="G30" s="300" t="s">
        <v>209</v>
      </c>
      <c r="H30" s="294" t="s">
        <v>686</v>
      </c>
      <c r="I30" s="286"/>
      <c r="J30" s="286"/>
      <c r="K30" s="286"/>
      <c r="L30" s="286"/>
      <c r="M30" s="286"/>
      <c r="N30" s="286"/>
      <c r="O30" s="286"/>
      <c r="P30" s="286"/>
      <c r="Q30" s="286"/>
      <c r="R30" s="286"/>
      <c r="S30" s="286"/>
      <c r="T30" s="286"/>
      <c r="U30" s="286"/>
      <c r="V30" s="286"/>
      <c r="W30" s="286"/>
      <c r="X30" s="286"/>
      <c r="Y30" s="286"/>
      <c r="Z30" s="286"/>
      <c r="AA30" s="286"/>
      <c r="AB30" s="286"/>
      <c r="AC30" s="286"/>
      <c r="AD30" s="286"/>
      <c r="AE30" s="286"/>
      <c r="AF30" s="286"/>
      <c r="AG30" s="286"/>
      <c r="AH30" s="286"/>
      <c r="AI30" s="286"/>
      <c r="AJ30" s="286"/>
      <c r="AK30" s="286"/>
      <c r="AL30" s="286"/>
      <c r="AM30" s="286"/>
      <c r="AN30" s="286"/>
      <c r="AO30" s="286"/>
      <c r="AP30" s="286"/>
      <c r="AQ30" s="286"/>
      <c r="AR30" s="286"/>
      <c r="AS30" s="286"/>
    </row>
    <row r="31" spans="1:45" ht="30" x14ac:dyDescent="0.25">
      <c r="A31" s="283" t="s">
        <v>276</v>
      </c>
      <c r="B31" s="283"/>
      <c r="C31" s="283"/>
      <c r="D31" s="283"/>
      <c r="E31" s="283"/>
      <c r="F31" s="309" t="s">
        <v>277</v>
      </c>
      <c r="G31" s="143"/>
      <c r="H31" s="305" t="s">
        <v>687</v>
      </c>
      <c r="I31" s="304">
        <f>'7.1 Seeds'!I31*'7.2 Coefficients'!J31</f>
        <v>0</v>
      </c>
      <c r="J31" s="304">
        <f>'7.1 Seeds'!J31*'7.2 Coefficients'!K31</f>
        <v>0</v>
      </c>
      <c r="K31" s="304">
        <f>'7.1 Seeds'!K31*'7.2 Coefficients'!L31</f>
        <v>0</v>
      </c>
      <c r="L31" s="304">
        <f>'7.1 Seeds'!L31*'7.2 Coefficients'!M31</f>
        <v>0</v>
      </c>
      <c r="M31" s="304">
        <f>'7.1 Seeds'!M31*'7.2 Coefficients'!N31</f>
        <v>0</v>
      </c>
      <c r="N31" s="304">
        <f>'7.1 Seeds'!N31*'7.2 Coefficients'!O31</f>
        <v>10.62768</v>
      </c>
      <c r="O31" s="304">
        <f>'7.1 Seeds'!O31*'7.2 Coefficients'!P31</f>
        <v>23.119679999999999</v>
      </c>
      <c r="P31" s="304">
        <f>'7.1 Seeds'!P31*'7.2 Coefficients'!Q31</f>
        <v>9.8923199999999998</v>
      </c>
      <c r="Q31" s="304">
        <f>'7.1 Seeds'!Q31*'7.2 Coefficients'!R31</f>
        <v>15.95472</v>
      </c>
      <c r="R31" s="304">
        <f>'7.1 Seeds'!R31*'7.2 Coefficients'!S31</f>
        <v>11.755040000000001</v>
      </c>
      <c r="S31" s="304">
        <f>'7.1 Seeds'!S31*'7.2 Coefficients'!T31</f>
        <v>21.18336</v>
      </c>
      <c r="T31" s="304">
        <f>'7.1 Seeds'!T31*'7.2 Coefficients'!U31</f>
        <v>34.781759999999998</v>
      </c>
      <c r="U31" s="304">
        <f>'7.1 Seeds'!U31*'7.2 Coefficients'!V31</f>
        <v>25.961440000000003</v>
      </c>
      <c r="V31" s="304">
        <f>'7.1 Seeds'!V31*'7.2 Coefficients'!W31</f>
        <v>5.8635200000000012</v>
      </c>
      <c r="W31" s="304">
        <f>'7.1 Seeds'!W31*'7.2 Coefficients'!X31</f>
        <v>22.96416</v>
      </c>
      <c r="X31" s="304">
        <f>'7.1 Seeds'!X31*'7.2 Coefficients'!Y31</f>
        <v>21.044640000000001</v>
      </c>
      <c r="Y31" s="304">
        <f>'7.1 Seeds'!Y31*'7.2 Coefficients'!Z31</f>
        <v>34.786240000000006</v>
      </c>
      <c r="Z31" s="304">
        <f>'7.1 Seeds'!Z31*'7.2 Coefficients'!AA31</f>
        <v>25.692800000000002</v>
      </c>
      <c r="AA31" s="304">
        <f>'7.1 Seeds'!AA31*'7.2 Coefficients'!AB31</f>
        <v>28.174560000000003</v>
      </c>
      <c r="AB31" s="304">
        <f>'7.1 Seeds'!AB31*'7.2 Coefficients'!AC31</f>
        <v>23.235999999999997</v>
      </c>
      <c r="AC31" s="304">
        <f>'7.1 Seeds'!AC31*'7.2 Coefficients'!AD31</f>
        <v>23.296159999999993</v>
      </c>
      <c r="AD31" s="304">
        <f>'7.1 Seeds'!AD31*'7.2 Coefficients'!AE31</f>
        <v>33.472640000000006</v>
      </c>
      <c r="AE31" s="304">
        <f>'7.1 Seeds'!AE31*'7.2 Coefficients'!AF31</f>
        <v>30.386720000000004</v>
      </c>
      <c r="AF31" s="304">
        <f>'7.1 Seeds'!AF31*'7.2 Coefficients'!AG31</f>
        <v>28.526880000000002</v>
      </c>
      <c r="AG31" s="304">
        <f>'7.1 Seeds'!AG31*'7.2 Coefficients'!AH31</f>
        <v>26.726240000000001</v>
      </c>
      <c r="AH31" s="304">
        <f>'7.1 Seeds'!AH31*'7.2 Coefficients'!AI31</f>
        <v>23.704319999999999</v>
      </c>
      <c r="AI31" s="304">
        <f>'7.1 Seeds'!AI31*'7.2 Coefficients'!AJ31</f>
        <v>24.771199999999997</v>
      </c>
      <c r="AJ31" s="304">
        <f>'7.1 Seeds'!AJ31*'7.2 Coefficients'!AK31</f>
        <v>10.596319999999997</v>
      </c>
      <c r="AK31" s="304">
        <f>'7.1 Seeds'!AK31*'7.2 Coefficients'!AL31</f>
        <v>23.785760000000003</v>
      </c>
      <c r="AL31" s="304">
        <f>'7.1 Seeds'!AL31*'7.2 Coefficients'!AM31</f>
        <v>25.006080000000001</v>
      </c>
      <c r="AM31" s="304">
        <f>'7.1 Seeds'!AM31*'7.2 Coefficients'!AN31</f>
        <v>38.210719999999995</v>
      </c>
      <c r="AN31" s="304">
        <f>'7.1 Seeds'!AN31*'7.2 Coefficients'!AO31</f>
        <v>20.589760000000002</v>
      </c>
      <c r="AO31" s="304">
        <f>'7.1 Seeds'!AO31*'7.2 Coefficients'!AP31</f>
        <v>15.624640000000003</v>
      </c>
      <c r="AP31" s="304">
        <f>'7.1 Seeds'!AP31*'7.2 Coefficients'!AQ31</f>
        <v>21.912319999999998</v>
      </c>
      <c r="AQ31" s="304">
        <f>'7.1 Seeds'!AQ31*'7.2 Coefficients'!AR31</f>
        <v>23.131359999999997</v>
      </c>
      <c r="AR31" s="304">
        <f>'7.1 Seeds'!AR31*'7.2 Coefficients'!AS31</f>
        <v>17.749119999999998</v>
      </c>
      <c r="AS31" s="304">
        <f>'7.1 Seeds'!AS31*'7.2 Coefficients'!AT31</f>
        <v>10.271679999999998</v>
      </c>
    </row>
    <row r="32" spans="1:45" ht="15" x14ac:dyDescent="0.25">
      <c r="A32" s="284" t="s">
        <v>197</v>
      </c>
      <c r="B32" s="284"/>
      <c r="C32" s="284"/>
      <c r="D32" s="283"/>
      <c r="E32" s="283" t="s">
        <v>51</v>
      </c>
      <c r="F32" s="143"/>
      <c r="G32" s="284"/>
      <c r="H32" s="289" t="s">
        <v>688</v>
      </c>
      <c r="I32" s="304">
        <f>'7.1 Seeds'!I32*'7.2 Coefficients'!J32</f>
        <v>0</v>
      </c>
      <c r="J32" s="304">
        <f>'7.1 Seeds'!J32*'7.2 Coefficients'!K32</f>
        <v>0</v>
      </c>
      <c r="K32" s="304">
        <f>'7.1 Seeds'!K32*'7.2 Coefficients'!L32</f>
        <v>0</v>
      </c>
      <c r="L32" s="304">
        <f>'7.1 Seeds'!L32*'7.2 Coefficients'!M32</f>
        <v>0</v>
      </c>
      <c r="M32" s="304">
        <f>'7.1 Seeds'!M32*'7.2 Coefficients'!N32</f>
        <v>0</v>
      </c>
      <c r="N32" s="304">
        <f>'7.1 Seeds'!N32*'7.2 Coefficients'!O32</f>
        <v>144.41440000000003</v>
      </c>
      <c r="O32" s="304">
        <f>'7.1 Seeds'!O32*'7.2 Coefficients'!P32</f>
        <v>149.95359999999999</v>
      </c>
      <c r="P32" s="304">
        <f>'7.1 Seeds'!P32*'7.2 Coefficients'!Q32</f>
        <v>137.11840000000001</v>
      </c>
      <c r="Q32" s="304">
        <f>'7.1 Seeds'!Q32*'7.2 Coefficients'!R32</f>
        <v>76.577600000000004</v>
      </c>
      <c r="R32" s="304">
        <f>'7.1 Seeds'!R32*'7.2 Coefficients'!S32</f>
        <v>106.6224</v>
      </c>
      <c r="S32" s="304">
        <f>'7.1 Seeds'!S32*'7.2 Coefficients'!T32</f>
        <v>87.123199999999997</v>
      </c>
      <c r="T32" s="304">
        <f>'7.1 Seeds'!T32*'7.2 Coefficients'!U32</f>
        <v>168.21280000000002</v>
      </c>
      <c r="U32" s="304">
        <f>'7.1 Seeds'!U32*'7.2 Coefficients'!V32</f>
        <v>181.70400000000001</v>
      </c>
      <c r="V32" s="304">
        <f>'7.1 Seeds'!V32*'7.2 Coefficients'!W32</f>
        <v>180.27680000000001</v>
      </c>
      <c r="W32" s="304">
        <f>'7.1 Seeds'!W32*'7.2 Coefficients'!X32</f>
        <v>176.7808</v>
      </c>
      <c r="X32" s="304">
        <f>'7.1 Seeds'!X32*'7.2 Coefficients'!Y32</f>
        <v>187.27200000000002</v>
      </c>
      <c r="Y32" s="304">
        <f>'7.1 Seeds'!Y32*'7.2 Coefficients'!Z32</f>
        <v>187.6464</v>
      </c>
      <c r="Z32" s="304">
        <f>'7.1 Seeds'!Z32*'7.2 Coefficients'!AA32</f>
        <v>181.5488</v>
      </c>
      <c r="AA32" s="304">
        <f>'7.1 Seeds'!AA32*'7.2 Coefficients'!AB32</f>
        <v>189.13759999999999</v>
      </c>
      <c r="AB32" s="304">
        <f>'7.1 Seeds'!AB32*'7.2 Coefficients'!AC32</f>
        <v>196.21119999999999</v>
      </c>
      <c r="AC32" s="304">
        <f>'7.1 Seeds'!AC32*'7.2 Coefficients'!AD32</f>
        <v>190.64000000000001</v>
      </c>
      <c r="AD32" s="304">
        <f>'7.1 Seeds'!AD32*'7.2 Coefficients'!AE32</f>
        <v>170.45600000000005</v>
      </c>
      <c r="AE32" s="304">
        <f>'7.1 Seeds'!AE32*'7.2 Coefficients'!AF32</f>
        <v>162.59840000000003</v>
      </c>
      <c r="AF32" s="304">
        <f>'7.1 Seeds'!AF32*'7.2 Coefficients'!AG32</f>
        <v>152.72</v>
      </c>
      <c r="AG32" s="304">
        <f>'7.1 Seeds'!AG32*'7.2 Coefficients'!AH32</f>
        <v>190.72320000000002</v>
      </c>
      <c r="AH32" s="304">
        <f>'7.1 Seeds'!AH32*'7.2 Coefficients'!AI32</f>
        <v>195.49868799999999</v>
      </c>
      <c r="AI32" s="304">
        <f>'7.1 Seeds'!AI32*'7.2 Coefficients'!AJ32</f>
        <v>195.2928</v>
      </c>
      <c r="AJ32" s="304">
        <f>'7.1 Seeds'!AJ32*'7.2 Coefficients'!AK32</f>
        <v>180.09120000000001</v>
      </c>
      <c r="AK32" s="304">
        <f>'7.1 Seeds'!AK32*'7.2 Coefficients'!AL32</f>
        <v>179.17409599999996</v>
      </c>
      <c r="AL32" s="304">
        <f>'7.1 Seeds'!AL32*'7.2 Coefficients'!AM32</f>
        <v>175.82216</v>
      </c>
      <c r="AM32" s="304">
        <f>'7.1 Seeds'!AM32*'7.2 Coefficients'!AN32</f>
        <v>174.85854399999999</v>
      </c>
      <c r="AN32" s="304">
        <f>'7.1 Seeds'!AN32*'7.2 Coefficients'!AO32</f>
        <v>174.792</v>
      </c>
      <c r="AO32" s="304">
        <f>'7.1 Seeds'!AO32*'7.2 Coefficients'!AP32</f>
        <v>172.16620800000001</v>
      </c>
      <c r="AP32" s="304">
        <f>'7.1 Seeds'!AP32*'7.2 Coefficients'!AQ32</f>
        <v>168.01900799999999</v>
      </c>
      <c r="AQ32" s="304">
        <f>'7.1 Seeds'!AQ32*'7.2 Coefficients'!AR32</f>
        <v>165.38719999999998</v>
      </c>
      <c r="AR32" s="304">
        <f>'7.1 Seeds'!AR32*'7.2 Coefficients'!AS32</f>
        <v>163.30240000000001</v>
      </c>
      <c r="AS32" s="304">
        <f>'7.1 Seeds'!AS32*'7.2 Coefficients'!AT32</f>
        <v>135.48479999999998</v>
      </c>
    </row>
    <row r="33" spans="1:45" ht="15" x14ac:dyDescent="0.25">
      <c r="A33" s="283"/>
      <c r="B33" s="283"/>
      <c r="C33" s="283"/>
      <c r="D33" s="283"/>
      <c r="E33" s="283"/>
      <c r="F33" s="283"/>
      <c r="G33" s="283"/>
      <c r="H33" s="297"/>
      <c r="I33" s="286"/>
      <c r="J33" s="286"/>
      <c r="K33" s="286"/>
      <c r="L33" s="286"/>
      <c r="M33" s="286"/>
      <c r="N33" s="286"/>
      <c r="O33" s="286"/>
      <c r="P33" s="286"/>
      <c r="Q33" s="286"/>
      <c r="R33" s="286"/>
      <c r="S33" s="286"/>
      <c r="T33" s="286"/>
      <c r="U33" s="286"/>
      <c r="V33" s="286"/>
      <c r="W33" s="286"/>
      <c r="X33" s="286"/>
      <c r="Y33" s="286"/>
      <c r="Z33" s="286"/>
      <c r="AA33" s="286"/>
      <c r="AB33" s="286"/>
      <c r="AC33" s="286"/>
      <c r="AD33" s="286"/>
      <c r="AE33" s="286"/>
      <c r="AF33" s="286"/>
      <c r="AG33" s="286"/>
      <c r="AH33" s="286"/>
      <c r="AI33" s="286"/>
      <c r="AJ33" s="286"/>
      <c r="AK33" s="286"/>
      <c r="AL33" s="286"/>
      <c r="AM33" s="286"/>
      <c r="AN33" s="286"/>
      <c r="AO33" s="286"/>
      <c r="AP33" s="286"/>
      <c r="AQ33" s="286"/>
      <c r="AR33" s="286"/>
      <c r="AS33" s="286"/>
    </row>
    <row r="34" spans="1:45" ht="15" x14ac:dyDescent="0.25">
      <c r="A34" s="288" t="s">
        <v>233</v>
      </c>
      <c r="B34" s="288"/>
      <c r="C34" s="288"/>
      <c r="D34" s="288" t="s">
        <v>363</v>
      </c>
      <c r="E34" s="288"/>
      <c r="F34" s="288"/>
      <c r="G34" s="287"/>
      <c r="H34" s="289" t="s">
        <v>689</v>
      </c>
      <c r="I34" s="311">
        <f t="shared" ref="I34:AH34" si="14">SUM(I36:I46)</f>
        <v>0</v>
      </c>
      <c r="J34" s="311">
        <f t="shared" si="14"/>
        <v>0</v>
      </c>
      <c r="K34" s="311">
        <f t="shared" si="14"/>
        <v>0</v>
      </c>
      <c r="L34" s="311">
        <f t="shared" si="14"/>
        <v>0</v>
      </c>
      <c r="M34" s="311">
        <f t="shared" si="14"/>
        <v>0</v>
      </c>
      <c r="N34" s="290">
        <f t="shared" si="14"/>
        <v>466.54409339999995</v>
      </c>
      <c r="O34" s="290">
        <f t="shared" si="14"/>
        <v>440.42535459999999</v>
      </c>
      <c r="P34" s="290">
        <f t="shared" si="14"/>
        <v>362.9168942</v>
      </c>
      <c r="Q34" s="290">
        <f t="shared" si="14"/>
        <v>309.1917618999999</v>
      </c>
      <c r="R34" s="290">
        <f t="shared" si="14"/>
        <v>536.90041580000013</v>
      </c>
      <c r="S34" s="290">
        <f t="shared" si="14"/>
        <v>757.79946129999996</v>
      </c>
      <c r="T34" s="290">
        <f t="shared" si="14"/>
        <v>1088.6541973999999</v>
      </c>
      <c r="U34" s="290">
        <f t="shared" si="14"/>
        <v>891.57448940000018</v>
      </c>
      <c r="V34" s="290">
        <f t="shared" si="14"/>
        <v>749.88460470000007</v>
      </c>
      <c r="W34" s="290">
        <f t="shared" si="14"/>
        <v>757.2956390999999</v>
      </c>
      <c r="X34" s="290">
        <f t="shared" si="14"/>
        <v>668.95969000000002</v>
      </c>
      <c r="Y34" s="290">
        <f t="shared" si="14"/>
        <v>695.77887470000007</v>
      </c>
      <c r="Z34" s="290">
        <f t="shared" si="14"/>
        <v>825.38542799999993</v>
      </c>
      <c r="AA34" s="290">
        <f t="shared" si="14"/>
        <v>853.92737569999986</v>
      </c>
      <c r="AB34" s="290">
        <f t="shared" si="14"/>
        <v>878.92659819999994</v>
      </c>
      <c r="AC34" s="290">
        <f t="shared" si="14"/>
        <v>867.5370486999999</v>
      </c>
      <c r="AD34" s="290">
        <f t="shared" si="14"/>
        <v>503.05783919999999</v>
      </c>
      <c r="AE34" s="290">
        <f t="shared" si="14"/>
        <v>443.29408760000001</v>
      </c>
      <c r="AF34" s="290">
        <f t="shared" si="14"/>
        <v>329.12460699999997</v>
      </c>
      <c r="AG34" s="290">
        <f t="shared" si="14"/>
        <v>494.30415160000001</v>
      </c>
      <c r="AH34" s="290">
        <f t="shared" si="14"/>
        <v>707.2226763000001</v>
      </c>
      <c r="AI34" s="290">
        <f t="shared" ref="AI34:AN34" si="15">SUM(AI36:AI46)</f>
        <v>834.0676441999999</v>
      </c>
      <c r="AJ34" s="290">
        <f t="shared" si="15"/>
        <v>685.35809229999995</v>
      </c>
      <c r="AK34" s="290">
        <f t="shared" si="15"/>
        <v>571.24162619999993</v>
      </c>
      <c r="AL34" s="290">
        <f t="shared" si="15"/>
        <v>691.08960829999978</v>
      </c>
      <c r="AM34" s="290">
        <f t="shared" si="15"/>
        <v>756.44909689999997</v>
      </c>
      <c r="AN34" s="290">
        <f t="shared" si="15"/>
        <v>710.6456637</v>
      </c>
      <c r="AO34" s="290">
        <f t="shared" ref="AO34:AP34" si="16">SUM(AO36:AO46)</f>
        <v>810.1801911</v>
      </c>
      <c r="AP34" s="290">
        <f t="shared" si="16"/>
        <v>730.37379309999994</v>
      </c>
      <c r="AQ34" s="290">
        <f t="shared" ref="AQ34:AR34" si="17">SUM(AQ36:AQ46)</f>
        <v>653.15309849999994</v>
      </c>
      <c r="AR34" s="290">
        <f t="shared" si="17"/>
        <v>570.34488980000003</v>
      </c>
      <c r="AS34" s="290">
        <f t="shared" ref="AS34" si="18">SUM(AS36:AS46)</f>
        <v>560.09530080000013</v>
      </c>
    </row>
    <row r="35" spans="1:45" ht="15" x14ac:dyDescent="0.25">
      <c r="A35" s="312" t="s">
        <v>235</v>
      </c>
      <c r="B35" s="312"/>
      <c r="C35" s="312"/>
      <c r="D35" s="312"/>
      <c r="E35" s="312"/>
      <c r="F35" s="312" t="s">
        <v>234</v>
      </c>
      <c r="G35" s="291"/>
      <c r="H35" s="294" t="s">
        <v>690</v>
      </c>
      <c r="I35" s="313"/>
      <c r="J35" s="313"/>
      <c r="K35" s="313"/>
      <c r="L35" s="313"/>
      <c r="M35" s="313"/>
      <c r="N35" s="313"/>
      <c r="O35" s="313"/>
      <c r="P35" s="313"/>
      <c r="Q35" s="313"/>
      <c r="R35" s="313"/>
      <c r="S35" s="313"/>
      <c r="T35" s="313"/>
      <c r="U35" s="313"/>
      <c r="V35" s="313"/>
      <c r="W35" s="313"/>
      <c r="X35" s="313"/>
      <c r="Y35" s="313"/>
      <c r="Z35" s="313"/>
      <c r="AA35" s="313"/>
      <c r="AB35" s="313"/>
      <c r="AC35" s="313"/>
      <c r="AD35" s="313"/>
      <c r="AE35" s="313"/>
      <c r="AF35" s="313"/>
      <c r="AG35" s="313"/>
      <c r="AH35" s="313"/>
      <c r="AI35" s="313"/>
      <c r="AJ35" s="313"/>
      <c r="AK35" s="313"/>
      <c r="AL35" s="313"/>
      <c r="AM35" s="313"/>
      <c r="AN35" s="313"/>
      <c r="AO35" s="313"/>
      <c r="AP35" s="313"/>
      <c r="AQ35" s="313"/>
      <c r="AR35" s="313"/>
      <c r="AS35" s="313"/>
    </row>
    <row r="36" spans="1:45" ht="15" x14ac:dyDescent="0.25">
      <c r="A36" s="293" t="s">
        <v>236</v>
      </c>
      <c r="B36" s="293"/>
      <c r="C36" s="293"/>
      <c r="D36" s="293"/>
      <c r="E36" s="293"/>
      <c r="F36" s="293"/>
      <c r="G36" s="293" t="s">
        <v>237</v>
      </c>
      <c r="H36" s="297" t="s">
        <v>691</v>
      </c>
      <c r="I36" s="304">
        <f>'7.1 Seeds'!I36*'7.2 Coefficients'!J36</f>
        <v>0</v>
      </c>
      <c r="J36" s="304">
        <f>'7.1 Seeds'!J36*'7.2 Coefficients'!K36</f>
        <v>0</v>
      </c>
      <c r="K36" s="304">
        <f>'7.1 Seeds'!K36*'7.2 Coefficients'!L36</f>
        <v>0</v>
      </c>
      <c r="L36" s="304">
        <f>'7.1 Seeds'!L36*'7.2 Coefficients'!M36</f>
        <v>0</v>
      </c>
      <c r="M36" s="304">
        <f>'7.1 Seeds'!M36*'7.2 Coefficients'!N36</f>
        <v>0</v>
      </c>
      <c r="N36" s="304">
        <f>'7.1 Seeds'!N36*'7.2 Coefficients'!O36</f>
        <v>16.125214000000003</v>
      </c>
      <c r="O36" s="304">
        <f>'7.1 Seeds'!O36*'7.2 Coefficients'!P36</f>
        <v>16.105305300000005</v>
      </c>
      <c r="P36" s="304">
        <f>'7.1 Seeds'!P36*'7.2 Coefficients'!Q36</f>
        <v>12.417780899999999</v>
      </c>
      <c r="Q36" s="304">
        <f>'7.1 Seeds'!Q36*'7.2 Coefficients'!R36</f>
        <v>16.779202299999998</v>
      </c>
      <c r="R36" s="304">
        <f>'7.1 Seeds'!R36*'7.2 Coefficients'!S36</f>
        <v>126.0169064</v>
      </c>
      <c r="S36" s="304">
        <f>'7.1 Seeds'!S36*'7.2 Coefficients'!T36</f>
        <v>126.26822250000002</v>
      </c>
      <c r="T36" s="304">
        <f>'7.1 Seeds'!T36*'7.2 Coefficients'!U36</f>
        <v>143.97347089999997</v>
      </c>
      <c r="U36" s="304">
        <f>'7.1 Seeds'!U36*'7.2 Coefficients'!V36</f>
        <v>106.0010826</v>
      </c>
      <c r="V36" s="304">
        <f>'7.1 Seeds'!V36*'7.2 Coefficients'!W36</f>
        <v>85.466966200000016</v>
      </c>
      <c r="W36" s="304">
        <f>'7.1 Seeds'!W36*'7.2 Coefficients'!X36</f>
        <v>75.813995600000013</v>
      </c>
      <c r="X36" s="304">
        <f>'7.1 Seeds'!X36*'7.2 Coefficients'!Y36</f>
        <v>71.795103799999993</v>
      </c>
      <c r="Y36" s="304">
        <f>'7.1 Seeds'!Y36*'7.2 Coefficients'!Z36</f>
        <v>87.342632300000005</v>
      </c>
      <c r="Z36" s="304">
        <f>'7.1 Seeds'!Z36*'7.2 Coefficients'!AA36</f>
        <v>139.56765060000004</v>
      </c>
      <c r="AA36" s="304">
        <f>'7.1 Seeds'!AA36*'7.2 Coefficients'!AB36</f>
        <v>184.84561550000006</v>
      </c>
      <c r="AB36" s="304">
        <f>'7.1 Seeds'!AB36*'7.2 Coefficients'!AC36</f>
        <v>239.0490088</v>
      </c>
      <c r="AC36" s="304">
        <f>'7.1 Seeds'!AC36*'7.2 Coefficients'!AD36</f>
        <v>263.75287329999998</v>
      </c>
      <c r="AD36" s="304">
        <f>'7.1 Seeds'!AD36*'7.2 Coefficients'!AE36</f>
        <v>254.8961674</v>
      </c>
      <c r="AE36" s="304">
        <f>'7.1 Seeds'!AE36*'7.2 Coefficients'!AF36</f>
        <v>241.3949867</v>
      </c>
      <c r="AF36" s="304">
        <f>'7.1 Seeds'!AF36*'7.2 Coefficients'!AG36</f>
        <v>172.76461649999999</v>
      </c>
      <c r="AG36" s="304">
        <f>'7.1 Seeds'!AG36*'7.2 Coefficients'!AH36</f>
        <v>271.67603609999998</v>
      </c>
      <c r="AH36" s="304">
        <f>'7.1 Seeds'!AH36*'7.2 Coefficients'!AI36</f>
        <v>341.52316940000003</v>
      </c>
      <c r="AI36" s="304">
        <f>'7.1 Seeds'!AI36*'7.2 Coefficients'!AJ36</f>
        <v>408.18291150000005</v>
      </c>
      <c r="AJ36" s="304">
        <f>'7.1 Seeds'!AJ36*'7.2 Coefficients'!AK36</f>
        <v>259.99729279999991</v>
      </c>
      <c r="AK36" s="304">
        <f>'7.1 Seeds'!AK36*'7.2 Coefficients'!AL36</f>
        <v>206.70886669999996</v>
      </c>
      <c r="AL36" s="304">
        <f>'7.1 Seeds'!AL36*'7.2 Coefficients'!AM36</f>
        <v>236.61731519999992</v>
      </c>
      <c r="AM36" s="304">
        <f>'7.1 Seeds'!AM36*'7.2 Coefficients'!AN36</f>
        <v>277.31169759999989</v>
      </c>
      <c r="AN36" s="304">
        <f>'7.1 Seeds'!AN36*'7.2 Coefficients'!AO36</f>
        <v>266.33742239999998</v>
      </c>
      <c r="AO36" s="304">
        <f>'7.1 Seeds'!AO36*'7.2 Coefficients'!AP36</f>
        <v>296.28960339999992</v>
      </c>
      <c r="AP36" s="304">
        <f>'7.1 Seeds'!AP36*'7.2 Coefficients'!AQ36</f>
        <v>254.54855649999999</v>
      </c>
      <c r="AQ36" s="304">
        <f>'7.1 Seeds'!AQ36*'7.2 Coefficients'!AR36</f>
        <v>247.75052680000007</v>
      </c>
      <c r="AR36" s="304">
        <f>'7.1 Seeds'!AR36*'7.2 Coefficients'!AS36</f>
        <v>200.00371650000002</v>
      </c>
      <c r="AS36" s="304">
        <f>'7.1 Seeds'!AS36*'7.2 Coefficients'!AT36</f>
        <v>196.86363970000005</v>
      </c>
    </row>
    <row r="37" spans="1:45" ht="15" x14ac:dyDescent="0.25">
      <c r="A37" s="293" t="s">
        <v>364</v>
      </c>
      <c r="B37" s="293"/>
      <c r="C37" s="293"/>
      <c r="D37" s="293"/>
      <c r="E37" s="293"/>
      <c r="F37" s="293"/>
      <c r="G37" s="293" t="s">
        <v>365</v>
      </c>
      <c r="H37" s="297" t="s">
        <v>692</v>
      </c>
      <c r="I37" s="304">
        <f>'7.1 Seeds'!I37*'7.2 Coefficients'!J37</f>
        <v>0</v>
      </c>
      <c r="J37" s="304">
        <f>'7.1 Seeds'!J37*'7.2 Coefficients'!K37</f>
        <v>0</v>
      </c>
      <c r="K37" s="304">
        <f>'7.1 Seeds'!K37*'7.2 Coefficients'!L37</f>
        <v>0</v>
      </c>
      <c r="L37" s="304">
        <f>'7.1 Seeds'!L37*'7.2 Coefficients'!M37</f>
        <v>0</v>
      </c>
      <c r="M37" s="304">
        <f>'7.1 Seeds'!M37*'7.2 Coefficients'!N37</f>
        <v>0</v>
      </c>
      <c r="N37" s="304">
        <f>'7.1 Seeds'!N37*'7.2 Coefficients'!O37</f>
        <v>81.717478499999999</v>
      </c>
      <c r="O37" s="304">
        <f>'7.1 Seeds'!O37*'7.2 Coefficients'!P37</f>
        <v>67.154674999999997</v>
      </c>
      <c r="P37" s="304">
        <f>'7.1 Seeds'!P37*'7.2 Coefficients'!Q37</f>
        <v>57.889037500000001</v>
      </c>
      <c r="Q37" s="304">
        <f>'7.1 Seeds'!Q37*'7.2 Coefficients'!R37</f>
        <v>54.329806999999995</v>
      </c>
      <c r="R37" s="304">
        <f>'7.1 Seeds'!R37*'7.2 Coefficients'!S37</f>
        <v>99.722594999999998</v>
      </c>
      <c r="S37" s="304">
        <f>'7.1 Seeds'!S37*'7.2 Coefficients'!T37</f>
        <v>136.91301049999998</v>
      </c>
      <c r="T37" s="304">
        <f>'7.1 Seeds'!T37*'7.2 Coefficients'!U37</f>
        <v>184.56495399999997</v>
      </c>
      <c r="U37" s="304">
        <f>'7.1 Seeds'!U37*'7.2 Coefficients'!V37</f>
        <v>125.97405450000001</v>
      </c>
      <c r="V37" s="304">
        <f>'7.1 Seeds'!V37*'7.2 Coefficients'!W37</f>
        <v>137.57191350000002</v>
      </c>
      <c r="W37" s="304">
        <f>'7.1 Seeds'!W37*'7.2 Coefficients'!X37</f>
        <v>107.2139425</v>
      </c>
      <c r="X37" s="304">
        <f>'7.1 Seeds'!X37*'7.2 Coefficients'!Y37</f>
        <v>100.9406195</v>
      </c>
      <c r="Y37" s="304">
        <f>'7.1 Seeds'!Y37*'7.2 Coefficients'!Z37</f>
        <v>108.28077750000003</v>
      </c>
      <c r="Z37" s="304">
        <f>'7.1 Seeds'!Z37*'7.2 Coefficients'!AA37</f>
        <v>117.31781600000001</v>
      </c>
      <c r="AA37" s="304">
        <f>'7.1 Seeds'!AA37*'7.2 Coefficients'!AB37</f>
        <v>106.77316649999997</v>
      </c>
      <c r="AB37" s="304">
        <f>'7.1 Seeds'!AB37*'7.2 Coefficients'!AC37</f>
        <v>106.32983199999997</v>
      </c>
      <c r="AC37" s="304">
        <f>'7.1 Seeds'!AC37*'7.2 Coefficients'!AD37</f>
        <v>80.215281999999974</v>
      </c>
      <c r="AD37" s="304">
        <f>'7.1 Seeds'!AD37*'7.2 Coefficients'!AE37</f>
        <v>33.356057</v>
      </c>
      <c r="AE37" s="304">
        <f>'7.1 Seeds'!AE37*'7.2 Coefficients'!AF37</f>
        <v>40.494688500000002</v>
      </c>
      <c r="AF37" s="304">
        <f>'7.1 Seeds'!AF37*'7.2 Coefficients'!AG37</f>
        <v>27.527913000000002</v>
      </c>
      <c r="AG37" s="304">
        <f>'7.1 Seeds'!AG37*'7.2 Coefficients'!AH37</f>
        <v>33.304946500000007</v>
      </c>
      <c r="AH37" s="304">
        <f>'7.1 Seeds'!AH37*'7.2 Coefficients'!AI37</f>
        <v>40.601014999999997</v>
      </c>
      <c r="AI37" s="304">
        <f>'7.1 Seeds'!AI37*'7.2 Coefficients'!AJ37</f>
        <v>47.607258999999999</v>
      </c>
      <c r="AJ37" s="304">
        <f>'7.1 Seeds'!AJ37*'7.2 Coefficients'!AK37</f>
        <v>44.626070999999996</v>
      </c>
      <c r="AK37" s="304">
        <f>'7.1 Seeds'!AK37*'7.2 Coefficients'!AL37</f>
        <v>35.966679000000006</v>
      </c>
      <c r="AL37" s="304">
        <f>'7.1 Seeds'!AL37*'7.2 Coefficients'!AM37</f>
        <v>50.882138999999988</v>
      </c>
      <c r="AM37" s="304">
        <f>'7.1 Seeds'!AM37*'7.2 Coefficients'!AN37</f>
        <v>50.061039000000001</v>
      </c>
      <c r="AN37" s="304">
        <f>'7.1 Seeds'!AN37*'7.2 Coefficients'!AO37</f>
        <v>44.555206499999997</v>
      </c>
      <c r="AO37" s="304">
        <f>'7.1 Seeds'!AO37*'7.2 Coefficients'!AP37</f>
        <v>68.589755499999995</v>
      </c>
      <c r="AP37" s="304">
        <f>'7.1 Seeds'!AP37*'7.2 Coefficients'!AQ37</f>
        <v>93.528882999999993</v>
      </c>
      <c r="AQ37" s="304">
        <f>'7.1 Seeds'!AQ37*'7.2 Coefficients'!AR37</f>
        <v>70.373327500000002</v>
      </c>
      <c r="AR37" s="304">
        <f>'7.1 Seeds'!AR37*'7.2 Coefficients'!AS37</f>
        <v>50.791877499999991</v>
      </c>
      <c r="AS37" s="304">
        <f>'7.1 Seeds'!AS37*'7.2 Coefficients'!AT37</f>
        <v>57.151892000000011</v>
      </c>
    </row>
    <row r="38" spans="1:45" ht="15" x14ac:dyDescent="0.25">
      <c r="A38" s="312" t="s">
        <v>238</v>
      </c>
      <c r="B38" s="312"/>
      <c r="C38" s="312"/>
      <c r="D38" s="312"/>
      <c r="E38" s="312"/>
      <c r="F38" s="315" t="s">
        <v>409</v>
      </c>
      <c r="G38" s="291"/>
      <c r="H38" s="294" t="s">
        <v>690</v>
      </c>
      <c r="I38" s="313"/>
      <c r="J38" s="313"/>
      <c r="K38" s="313"/>
      <c r="L38" s="313"/>
      <c r="M38" s="313"/>
      <c r="N38" s="313"/>
      <c r="O38" s="313"/>
      <c r="P38" s="313"/>
      <c r="Q38" s="313"/>
      <c r="R38" s="313"/>
      <c r="S38" s="313"/>
      <c r="T38" s="313"/>
      <c r="U38" s="313"/>
      <c r="V38" s="313"/>
      <c r="W38" s="313"/>
      <c r="X38" s="313"/>
      <c r="Y38" s="313"/>
      <c r="Z38" s="313"/>
      <c r="AA38" s="313"/>
      <c r="AB38" s="313"/>
      <c r="AC38" s="313"/>
      <c r="AD38" s="313"/>
      <c r="AE38" s="313"/>
      <c r="AF38" s="313"/>
      <c r="AG38" s="313"/>
      <c r="AH38" s="313"/>
      <c r="AI38" s="313"/>
      <c r="AJ38" s="313"/>
      <c r="AK38" s="313"/>
      <c r="AL38" s="313"/>
      <c r="AM38" s="313"/>
      <c r="AN38" s="313"/>
      <c r="AO38" s="313"/>
      <c r="AP38" s="313"/>
      <c r="AQ38" s="313"/>
      <c r="AR38" s="313"/>
      <c r="AS38" s="313"/>
    </row>
    <row r="39" spans="1:45" ht="15" x14ac:dyDescent="0.25">
      <c r="A39" s="293" t="s">
        <v>239</v>
      </c>
      <c r="B39" s="293"/>
      <c r="C39" s="293"/>
      <c r="D39" s="293"/>
      <c r="E39" s="293"/>
      <c r="F39" s="293"/>
      <c r="G39" s="292" t="s">
        <v>240</v>
      </c>
      <c r="H39" s="289" t="s">
        <v>693</v>
      </c>
      <c r="I39" s="304">
        <f>'7.1 Seeds'!I39*'7.2 Coefficients'!J39</f>
        <v>0</v>
      </c>
      <c r="J39" s="304">
        <f>'7.1 Seeds'!J39*'7.2 Coefficients'!K39</f>
        <v>0</v>
      </c>
      <c r="K39" s="304">
        <f>'7.1 Seeds'!K39*'7.2 Coefficients'!L39</f>
        <v>0</v>
      </c>
      <c r="L39" s="304">
        <f>'7.1 Seeds'!L39*'7.2 Coefficients'!M39</f>
        <v>0</v>
      </c>
      <c r="M39" s="304">
        <f>'7.1 Seeds'!M39*'7.2 Coefficients'!N39</f>
        <v>0</v>
      </c>
      <c r="N39" s="304">
        <f>'7.1 Seeds'!N39*'7.2 Coefficients'!O39</f>
        <v>118.28421499999996</v>
      </c>
      <c r="O39" s="304">
        <f>'7.1 Seeds'!O39*'7.2 Coefficients'!P39</f>
        <v>109.94449270000004</v>
      </c>
      <c r="P39" s="304">
        <f>'7.1 Seeds'!P39*'7.2 Coefficients'!Q39</f>
        <v>86.776001900000011</v>
      </c>
      <c r="Q39" s="304">
        <f>'7.1 Seeds'!Q39*'7.2 Coefficients'!R39</f>
        <v>79.027947600000005</v>
      </c>
      <c r="R39" s="304">
        <f>'7.1 Seeds'!R39*'7.2 Coefficients'!S39</f>
        <v>73.372067999999999</v>
      </c>
      <c r="S39" s="304">
        <f>'7.1 Seeds'!S39*'7.2 Coefficients'!T39</f>
        <v>74.476768800000016</v>
      </c>
      <c r="T39" s="304">
        <f>'7.1 Seeds'!T39*'7.2 Coefficients'!U39</f>
        <v>50.153513899999986</v>
      </c>
      <c r="U39" s="304">
        <f>'7.1 Seeds'!U39*'7.2 Coefficients'!V39</f>
        <v>34.982132500000006</v>
      </c>
      <c r="V39" s="304">
        <f>'7.1 Seeds'!V39*'7.2 Coefficients'!W39</f>
        <v>28.265296500000002</v>
      </c>
      <c r="W39" s="304">
        <f>'7.1 Seeds'!W39*'7.2 Coefficients'!X39</f>
        <v>25.260510799999999</v>
      </c>
      <c r="X39" s="304">
        <f>'7.1 Seeds'!X39*'7.2 Coefficients'!Y39</f>
        <v>21.535572800000004</v>
      </c>
      <c r="Y39" s="304">
        <f>'7.1 Seeds'!Y39*'7.2 Coefficients'!Z39</f>
        <v>18.492338199999999</v>
      </c>
      <c r="Z39" s="304">
        <f>'7.1 Seeds'!Z39*'7.2 Coefficients'!AA39</f>
        <v>15.900982299999995</v>
      </c>
      <c r="AA39" s="304">
        <f>'7.1 Seeds'!AA39*'7.2 Coefficients'!AB39</f>
        <v>16.933366800000005</v>
      </c>
      <c r="AB39" s="304">
        <f>'7.1 Seeds'!AB39*'7.2 Coefficients'!AC39</f>
        <v>17.123076599999994</v>
      </c>
      <c r="AC39" s="304">
        <f>'7.1 Seeds'!AC39*'7.2 Coefficients'!AD39</f>
        <v>15.461908000000001</v>
      </c>
      <c r="AD39" s="304">
        <f>'7.1 Seeds'!AD39*'7.2 Coefficients'!AE39</f>
        <v>13.458995199999999</v>
      </c>
      <c r="AE39" s="304">
        <f>'7.1 Seeds'!AE39*'7.2 Coefficients'!AF39</f>
        <v>12.432013299999999</v>
      </c>
      <c r="AF39" s="304">
        <f>'7.1 Seeds'!AF39*'7.2 Coefficients'!AG39</f>
        <v>10.4258518</v>
      </c>
      <c r="AG39" s="304">
        <f>'7.1 Seeds'!AG39*'7.2 Coefficients'!AH39</f>
        <v>11.7012105</v>
      </c>
      <c r="AH39" s="304">
        <f>'7.1 Seeds'!AH39*'7.2 Coefficients'!AI39</f>
        <v>10.504094300000002</v>
      </c>
      <c r="AI39" s="304">
        <f>'7.1 Seeds'!AI39*'7.2 Coefficients'!AJ39</f>
        <v>10.265011399999999</v>
      </c>
      <c r="AJ39" s="304">
        <f>'7.1 Seeds'!AJ39*'7.2 Coefficients'!AK39</f>
        <v>9.514752099999999</v>
      </c>
      <c r="AK39" s="304">
        <f>'7.1 Seeds'!AK39*'7.2 Coefficients'!AL39</f>
        <v>9.974437199999997</v>
      </c>
      <c r="AL39" s="304">
        <f>'7.1 Seeds'!AL39*'7.2 Coefficients'!AM39</f>
        <v>11.408006399999996</v>
      </c>
      <c r="AM39" s="304">
        <f>'7.1 Seeds'!AM39*'7.2 Coefficients'!AN39</f>
        <v>13.055216300000001</v>
      </c>
      <c r="AN39" s="304">
        <f>'7.1 Seeds'!AN39*'7.2 Coefficients'!AO39</f>
        <v>13.889882300000004</v>
      </c>
      <c r="AO39" s="304">
        <f>'7.1 Seeds'!AO39*'7.2 Coefficients'!AP39</f>
        <v>15.379881300000001</v>
      </c>
      <c r="AP39" s="304">
        <f>'7.1 Seeds'!AP39*'7.2 Coefficients'!AQ39</f>
        <v>13.878684400000001</v>
      </c>
      <c r="AQ39" s="304">
        <f>'7.1 Seeds'!AQ39*'7.2 Coefficients'!AR39</f>
        <v>13.882004500000001</v>
      </c>
      <c r="AR39" s="304">
        <f>'7.1 Seeds'!AR39*'7.2 Coefficients'!AS39</f>
        <v>13.622691599999996</v>
      </c>
      <c r="AS39" s="304">
        <f>'7.1 Seeds'!AS39*'7.2 Coefficients'!AT39</f>
        <v>13.893583199999997</v>
      </c>
    </row>
    <row r="40" spans="1:45" ht="15" x14ac:dyDescent="0.25">
      <c r="A40" s="1" t="s">
        <v>407</v>
      </c>
      <c r="B40" s="316"/>
      <c r="C40" s="316"/>
      <c r="D40" s="316"/>
      <c r="E40" s="143"/>
      <c r="F40" s="316"/>
      <c r="G40" s="316" t="s">
        <v>408</v>
      </c>
      <c r="H40" s="317" t="s">
        <v>694</v>
      </c>
      <c r="I40" s="304">
        <f>'7.1 Seeds'!I40*'7.2 Coefficients'!J40</f>
        <v>0</v>
      </c>
      <c r="J40" s="304">
        <f>'7.1 Seeds'!J40*'7.2 Coefficients'!K40</f>
        <v>0</v>
      </c>
      <c r="K40" s="304">
        <f>'7.1 Seeds'!K40*'7.2 Coefficients'!L40</f>
        <v>0</v>
      </c>
      <c r="L40" s="304">
        <f>'7.1 Seeds'!L40*'7.2 Coefficients'!M40</f>
        <v>0</v>
      </c>
      <c r="M40" s="304">
        <f>'7.1 Seeds'!M40*'7.2 Coefficients'!N40</f>
        <v>0</v>
      </c>
      <c r="N40" s="304">
        <f>'7.1 Seeds'!N40*'7.2 Coefficients'!O40</f>
        <v>47.462007600000007</v>
      </c>
      <c r="O40" s="304">
        <f>'7.1 Seeds'!O40*'7.2 Coefficients'!P40</f>
        <v>42.685776000000004</v>
      </c>
      <c r="P40" s="304">
        <f>'7.1 Seeds'!P40*'7.2 Coefficients'!Q40</f>
        <v>38.620402799999994</v>
      </c>
      <c r="Q40" s="304">
        <f>'7.1 Seeds'!Q40*'7.2 Coefficients'!R40</f>
        <v>24.784153799999995</v>
      </c>
      <c r="R40" s="304">
        <f>'7.1 Seeds'!R40*'7.2 Coefficients'!S40</f>
        <v>28.028355599999998</v>
      </c>
      <c r="S40" s="304">
        <f>'7.1 Seeds'!S40*'7.2 Coefficients'!T40</f>
        <v>23.193361799999998</v>
      </c>
      <c r="T40" s="304">
        <f>'7.1 Seeds'!T40*'7.2 Coefficients'!U40</f>
        <v>15.490944000000001</v>
      </c>
      <c r="U40" s="304">
        <f>'7.1 Seeds'!U40*'7.2 Coefficients'!V40</f>
        <v>19.2170244</v>
      </c>
      <c r="V40" s="304">
        <f>'7.1 Seeds'!V40*'7.2 Coefficients'!W40</f>
        <v>13.180154399999999</v>
      </c>
      <c r="W40" s="304">
        <f>'7.1 Seeds'!W40*'7.2 Coefficients'!X40</f>
        <v>19.537539000000002</v>
      </c>
      <c r="X40" s="304">
        <f>'7.1 Seeds'!X40*'7.2 Coefficients'!Y40</f>
        <v>18.339304200000001</v>
      </c>
      <c r="Y40" s="304">
        <f>'7.1 Seeds'!Y40*'7.2 Coefficients'!Z40</f>
        <v>20.604683399999999</v>
      </c>
      <c r="Z40" s="304">
        <f>'7.1 Seeds'!Z40*'7.2 Coefficients'!AA40</f>
        <v>56.535805200000006</v>
      </c>
      <c r="AA40" s="304">
        <f>'7.1 Seeds'!AA40*'7.2 Coefficients'!AB40</f>
        <v>66.440413199999995</v>
      </c>
      <c r="AB40" s="304">
        <f>'7.1 Seeds'!AB40*'7.2 Coefficients'!AC40</f>
        <v>71.414708399999995</v>
      </c>
      <c r="AC40" s="304">
        <f>'7.1 Seeds'!AC40*'7.2 Coefficients'!AD40</f>
        <v>88.95226199999999</v>
      </c>
      <c r="AD40" s="304">
        <f>'7.1 Seeds'!AD40*'7.2 Coefficients'!AE40</f>
        <v>54.536248200000003</v>
      </c>
      <c r="AE40" s="304">
        <f>'7.1 Seeds'!AE40*'7.2 Coefficients'!AF40</f>
        <v>37.982515200000002</v>
      </c>
      <c r="AF40" s="304">
        <f>'7.1 Seeds'!AF40*'7.2 Coefficients'!AG40</f>
        <v>31.115120399999995</v>
      </c>
      <c r="AG40" s="304">
        <f>'7.1 Seeds'!AG40*'7.2 Coefficients'!AH40</f>
        <v>27.567182999999993</v>
      </c>
      <c r="AH40" s="304">
        <f>'7.1 Seeds'!AH40*'7.2 Coefficients'!AI40</f>
        <v>36.166599000000005</v>
      </c>
      <c r="AI40" s="304">
        <f>'7.1 Seeds'!AI40*'7.2 Coefficients'!AJ40</f>
        <v>40.827590999999998</v>
      </c>
      <c r="AJ40" s="304">
        <f>'7.1 Seeds'!AJ40*'7.2 Coefficients'!AK40</f>
        <v>35.885568599999999</v>
      </c>
      <c r="AK40" s="304">
        <f>'7.1 Seeds'!AK40*'7.2 Coefficients'!AL40</f>
        <v>25.572195599999997</v>
      </c>
      <c r="AL40" s="304">
        <f>'7.1 Seeds'!AL40*'7.2 Coefficients'!AM40</f>
        <v>33.941346599999989</v>
      </c>
      <c r="AM40" s="304">
        <f>'7.1 Seeds'!AM40*'7.2 Coefficients'!AN40</f>
        <v>73.080327600000004</v>
      </c>
      <c r="AN40" s="304">
        <f>'7.1 Seeds'!AN40*'7.2 Coefficients'!AO40</f>
        <v>68.640961200000007</v>
      </c>
      <c r="AO40" s="304">
        <f>'7.1 Seeds'!AO40*'7.2 Coefficients'!AP40</f>
        <v>53.43361800000001</v>
      </c>
      <c r="AP40" s="304">
        <f>'7.1 Seeds'!AP40*'7.2 Coefficients'!AQ40</f>
        <v>33.891794999999988</v>
      </c>
      <c r="AQ40" s="304">
        <f>'7.1 Seeds'!AQ40*'7.2 Coefficients'!AR40</f>
        <v>32.254664399999996</v>
      </c>
      <c r="AR40" s="304">
        <f>'7.1 Seeds'!AR40*'7.2 Coefficients'!AS40</f>
        <v>30.953899199999995</v>
      </c>
      <c r="AS40" s="304">
        <f>'7.1 Seeds'!AS40*'7.2 Coefficients'!AT40</f>
        <v>31.788493799999991</v>
      </c>
    </row>
    <row r="41" spans="1:45" ht="15" x14ac:dyDescent="0.25">
      <c r="A41" s="312" t="s">
        <v>241</v>
      </c>
      <c r="B41" s="312"/>
      <c r="C41" s="312"/>
      <c r="D41" s="312"/>
      <c r="E41" s="312"/>
      <c r="F41" s="312" t="s">
        <v>242</v>
      </c>
      <c r="G41" s="315"/>
      <c r="H41" s="318"/>
      <c r="I41" s="313"/>
      <c r="J41" s="313"/>
      <c r="K41" s="313"/>
      <c r="L41" s="313"/>
      <c r="M41" s="313"/>
      <c r="N41" s="313"/>
      <c r="O41" s="313"/>
      <c r="P41" s="313"/>
      <c r="Q41" s="313"/>
      <c r="R41" s="313"/>
      <c r="S41" s="313"/>
      <c r="T41" s="313"/>
      <c r="U41" s="313"/>
      <c r="V41" s="313"/>
      <c r="W41" s="313"/>
      <c r="X41" s="313"/>
      <c r="Y41" s="313"/>
      <c r="Z41" s="313"/>
      <c r="AA41" s="313"/>
      <c r="AB41" s="313"/>
      <c r="AC41" s="313"/>
      <c r="AD41" s="313"/>
      <c r="AE41" s="313"/>
      <c r="AF41" s="313"/>
      <c r="AG41" s="313"/>
      <c r="AH41" s="313"/>
      <c r="AI41" s="313"/>
      <c r="AJ41" s="313"/>
      <c r="AK41" s="313"/>
      <c r="AL41" s="313"/>
      <c r="AM41" s="313"/>
      <c r="AN41" s="313"/>
      <c r="AO41" s="313"/>
      <c r="AP41" s="313"/>
      <c r="AQ41" s="313"/>
      <c r="AR41" s="313"/>
      <c r="AS41" s="313"/>
    </row>
    <row r="42" spans="1:45" ht="15" x14ac:dyDescent="0.25">
      <c r="A42" s="293" t="s">
        <v>243</v>
      </c>
      <c r="B42" s="293"/>
      <c r="C42" s="293"/>
      <c r="D42" s="293"/>
      <c r="E42" s="293"/>
      <c r="F42" s="293"/>
      <c r="G42" s="292" t="s">
        <v>244</v>
      </c>
      <c r="H42" s="289" t="s">
        <v>695</v>
      </c>
      <c r="I42" s="304">
        <f>'7.1 Seeds'!I42*'7.2 Coefficients'!J42</f>
        <v>0</v>
      </c>
      <c r="J42" s="304">
        <f>'7.1 Seeds'!J42*'7.2 Coefficients'!K42</f>
        <v>0</v>
      </c>
      <c r="K42" s="304">
        <f>'7.1 Seeds'!K42*'7.2 Coefficients'!L42</f>
        <v>0</v>
      </c>
      <c r="L42" s="304">
        <f>'7.1 Seeds'!L42*'7.2 Coefficients'!M42</f>
        <v>0</v>
      </c>
      <c r="M42" s="304">
        <f>'7.1 Seeds'!M42*'7.2 Coefficients'!N42</f>
        <v>0</v>
      </c>
      <c r="N42" s="304">
        <f>'7.1 Seeds'!N42*'7.2 Coefficients'!O42</f>
        <v>70.272594000000012</v>
      </c>
      <c r="O42" s="304">
        <f>'7.1 Seeds'!O42*'7.2 Coefficients'!P42</f>
        <v>64.089353999999972</v>
      </c>
      <c r="P42" s="304">
        <f>'7.1 Seeds'!P42*'7.2 Coefficients'!Q42</f>
        <v>51.438820999999997</v>
      </c>
      <c r="Q42" s="304">
        <f>'7.1 Seeds'!Q42*'7.2 Coefficients'!R42</f>
        <v>43.796641000000001</v>
      </c>
      <c r="R42" s="304">
        <f>'7.1 Seeds'!R42*'7.2 Coefficients'!S42</f>
        <v>47.275011000000006</v>
      </c>
      <c r="S42" s="304">
        <f>'7.1 Seeds'!S42*'7.2 Coefficients'!T42</f>
        <v>56.966608999999991</v>
      </c>
      <c r="T42" s="304">
        <f>'7.1 Seeds'!T42*'7.2 Coefficients'!U42</f>
        <v>63.631799000000008</v>
      </c>
      <c r="U42" s="304">
        <f>'7.1 Seeds'!U42*'7.2 Coefficients'!V42</f>
        <v>51.013753000000001</v>
      </c>
      <c r="V42" s="304">
        <f>'7.1 Seeds'!V42*'7.2 Coefficients'!W42</f>
        <v>42.138375999999987</v>
      </c>
      <c r="W42" s="304">
        <f>'7.1 Seeds'!W42*'7.2 Coefficients'!X42</f>
        <v>32.828649000000006</v>
      </c>
      <c r="X42" s="304">
        <f>'7.1 Seeds'!X42*'7.2 Coefficients'!Y42</f>
        <v>37.874843999999996</v>
      </c>
      <c r="Y42" s="304">
        <f>'7.1 Seeds'!Y42*'7.2 Coefficients'!Z42</f>
        <v>42.743609999999997</v>
      </c>
      <c r="Z42" s="304">
        <f>'7.1 Seeds'!Z42*'7.2 Coefficients'!AA42</f>
        <v>46.095244999999998</v>
      </c>
      <c r="AA42" s="304">
        <f>'7.1 Seeds'!AA42*'7.2 Coefficients'!AB42</f>
        <v>44.496718000000001</v>
      </c>
      <c r="AB42" s="304">
        <f>'7.1 Seeds'!AB42*'7.2 Coefficients'!AC42</f>
        <v>51.300542999999983</v>
      </c>
      <c r="AC42" s="304">
        <f>'7.1 Seeds'!AC42*'7.2 Coefficients'!AD42</f>
        <v>56.003423000000005</v>
      </c>
      <c r="AD42" s="304">
        <f>'7.1 Seeds'!AD42*'7.2 Coefficients'!AE42</f>
        <v>28.127434999999995</v>
      </c>
      <c r="AE42" s="304">
        <f>'7.1 Seeds'!AE42*'7.2 Coefficients'!AF42</f>
        <v>26.243427000000004</v>
      </c>
      <c r="AF42" s="304">
        <f>'7.1 Seeds'!AF42*'7.2 Coefficients'!AG42</f>
        <v>26.279007999999997</v>
      </c>
      <c r="AG42" s="304">
        <f>'7.1 Seeds'!AG42*'7.2 Coefficients'!AH42</f>
        <v>35.938476000000001</v>
      </c>
      <c r="AH42" s="304">
        <f>'7.1 Seeds'!AH42*'7.2 Coefficients'!AI42</f>
        <v>45.878783999999996</v>
      </c>
      <c r="AI42" s="304">
        <f>'7.1 Seeds'!AI42*'7.2 Coefficients'!AJ42</f>
        <v>60.090954000000011</v>
      </c>
      <c r="AJ42" s="304">
        <f>'7.1 Seeds'!AJ42*'7.2 Coefficients'!AK42</f>
        <v>56.486681999999995</v>
      </c>
      <c r="AK42" s="304">
        <f>'7.1 Seeds'!AK42*'7.2 Coefficients'!AL42</f>
        <v>49.070601999999994</v>
      </c>
      <c r="AL42" s="304">
        <f>'7.1 Seeds'!AL42*'7.2 Coefficients'!AM42</f>
        <v>48.80547</v>
      </c>
      <c r="AM42" s="304">
        <f>'7.1 Seeds'!AM42*'7.2 Coefficients'!AN42</f>
        <v>46.355260000000001</v>
      </c>
      <c r="AN42" s="304">
        <f>'7.1 Seeds'!AN42*'7.2 Coefficients'!AO42</f>
        <v>41.202916999999999</v>
      </c>
      <c r="AO42" s="304">
        <f>'7.1 Seeds'!AO42*'7.2 Coefficients'!AP42</f>
        <v>56.799651999999995</v>
      </c>
      <c r="AP42" s="304">
        <f>'7.1 Seeds'!AP42*'7.2 Coefficients'!AQ42</f>
        <v>68.764983000000015</v>
      </c>
      <c r="AQ42" s="304">
        <f>'7.1 Seeds'!AQ42*'7.2 Coefficients'!AR42</f>
        <v>78.335795999999988</v>
      </c>
      <c r="AR42" s="304">
        <f>'7.1 Seeds'!AR42*'7.2 Coefficients'!AS42</f>
        <v>57.048718999999991</v>
      </c>
      <c r="AS42" s="304">
        <f>'7.1 Seeds'!AS42*'7.2 Coefficients'!AT42</f>
        <v>55.017388999999966</v>
      </c>
    </row>
    <row r="43" spans="1:45" ht="15" x14ac:dyDescent="0.25">
      <c r="A43" s="293" t="s">
        <v>248</v>
      </c>
      <c r="B43" s="293"/>
      <c r="C43" s="293"/>
      <c r="D43" s="293"/>
      <c r="E43" s="293"/>
      <c r="F43" s="293"/>
      <c r="G43" s="292" t="s">
        <v>245</v>
      </c>
      <c r="H43" s="289" t="s">
        <v>696</v>
      </c>
      <c r="I43" s="304">
        <f>'7.1 Seeds'!I43*'7.2 Coefficients'!J43</f>
        <v>0</v>
      </c>
      <c r="J43" s="304">
        <f>'7.1 Seeds'!J43*'7.2 Coefficients'!K43</f>
        <v>0</v>
      </c>
      <c r="K43" s="304">
        <f>'7.1 Seeds'!K43*'7.2 Coefficients'!L43</f>
        <v>0</v>
      </c>
      <c r="L43" s="304">
        <f>'7.1 Seeds'!L43*'7.2 Coefficients'!M43</f>
        <v>0</v>
      </c>
      <c r="M43" s="304">
        <f>'7.1 Seeds'!M43*'7.2 Coefficients'!N43</f>
        <v>0</v>
      </c>
      <c r="N43" s="304">
        <f>'7.1 Seeds'!N43*'7.2 Coefficients'!O43</f>
        <v>88.168551800000003</v>
      </c>
      <c r="O43" s="304">
        <f>'7.1 Seeds'!O43*'7.2 Coefficients'!P43</f>
        <v>99.162485799999985</v>
      </c>
      <c r="P43" s="304">
        <f>'7.1 Seeds'!P43*'7.2 Coefficients'!Q43</f>
        <v>85.673050399999994</v>
      </c>
      <c r="Q43" s="304">
        <f>'7.1 Seeds'!Q43*'7.2 Coefficients'!R43</f>
        <v>65.095618000000002</v>
      </c>
      <c r="R43" s="304">
        <f>'7.1 Seeds'!R43*'7.2 Coefficients'!S43</f>
        <v>116.78460079999999</v>
      </c>
      <c r="S43" s="304">
        <f>'7.1 Seeds'!S43*'7.2 Coefficients'!T43</f>
        <v>282.62740380000002</v>
      </c>
      <c r="T43" s="304">
        <f>'7.1 Seeds'!T43*'7.2 Coefficients'!U43</f>
        <v>554.48553370000002</v>
      </c>
      <c r="U43" s="304">
        <f>'7.1 Seeds'!U43*'7.2 Coefficients'!V43</f>
        <v>452.7328344</v>
      </c>
      <c r="V43" s="304">
        <f>'7.1 Seeds'!V43*'7.2 Coefficients'!W43</f>
        <v>319.81752180000001</v>
      </c>
      <c r="W43" s="304">
        <f>'7.1 Seeds'!W43*'7.2 Coefficients'!X43</f>
        <v>332.20489819999995</v>
      </c>
      <c r="X43" s="304">
        <f>'7.1 Seeds'!X43*'7.2 Coefficients'!Y43</f>
        <v>268.13278729999996</v>
      </c>
      <c r="Y43" s="304">
        <f>'7.1 Seeds'!Y43*'7.2 Coefficients'!Z43</f>
        <v>268.8062678</v>
      </c>
      <c r="Z43" s="304">
        <f>'7.1 Seeds'!Z43*'7.2 Coefficients'!AA43</f>
        <v>280.73241209999998</v>
      </c>
      <c r="AA43" s="304">
        <f>'7.1 Seeds'!AA43*'7.2 Coefficients'!AB43</f>
        <v>275.61604279999995</v>
      </c>
      <c r="AB43" s="304">
        <f>'7.1 Seeds'!AB43*'7.2 Coefficients'!AC43</f>
        <v>242.08904230000002</v>
      </c>
      <c r="AC43" s="304">
        <f>'7.1 Seeds'!AC43*'7.2 Coefficients'!AD43</f>
        <v>237.88155930000005</v>
      </c>
      <c r="AD43" s="304">
        <f>'7.1 Seeds'!AD43*'7.2 Coefficients'!AE43</f>
        <v>80.347764700000013</v>
      </c>
      <c r="AE43" s="304">
        <f>'7.1 Seeds'!AE43*'7.2 Coefficients'!AF43</f>
        <v>58.308250699999995</v>
      </c>
      <c r="AF43" s="304">
        <f>'7.1 Seeds'!AF43*'7.2 Coefficients'!AG43</f>
        <v>37.860932899999995</v>
      </c>
      <c r="AG43" s="304">
        <f>'7.1 Seeds'!AG43*'7.2 Coefficients'!AH43</f>
        <v>79.616723900000011</v>
      </c>
      <c r="AH43" s="304">
        <f>'7.1 Seeds'!AH43*'7.2 Coefficients'!AI43</f>
        <v>166.16042590000006</v>
      </c>
      <c r="AI43" s="304">
        <f>'7.1 Seeds'!AI43*'7.2 Coefficients'!AJ43</f>
        <v>176.93811309999995</v>
      </c>
      <c r="AJ43" s="304">
        <f>'7.1 Seeds'!AJ43*'7.2 Coefficients'!AK43</f>
        <v>167.90889290000001</v>
      </c>
      <c r="AK43" s="304">
        <f>'7.1 Seeds'!AK43*'7.2 Coefficients'!AL43</f>
        <v>119.80547529999998</v>
      </c>
      <c r="AL43" s="304">
        <f>'7.1 Seeds'!AL43*'7.2 Coefficients'!AM43</f>
        <v>158.77138269999998</v>
      </c>
      <c r="AM43" s="304">
        <f>'7.1 Seeds'!AM43*'7.2 Coefficients'!AN43</f>
        <v>175.68769680000005</v>
      </c>
      <c r="AN43" s="304">
        <f>'7.1 Seeds'!AN43*'7.2 Coefficients'!AO43</f>
        <v>158.75480600000003</v>
      </c>
      <c r="AO43" s="304">
        <f>'7.1 Seeds'!AO43*'7.2 Coefficients'!AP43</f>
        <v>213.81993780000002</v>
      </c>
      <c r="AP43" s="304">
        <f>'7.1 Seeds'!AP43*'7.2 Coefficients'!AQ43</f>
        <v>174.11557589999998</v>
      </c>
      <c r="AQ43" s="304">
        <f>'7.1 Seeds'!AQ43*'7.2 Coefficients'!AR43</f>
        <v>132.21376000000001</v>
      </c>
      <c r="AR43" s="304">
        <f>'7.1 Seeds'!AR43*'7.2 Coefficients'!AS43</f>
        <v>139.83362750000006</v>
      </c>
      <c r="AS43" s="304">
        <f>'7.1 Seeds'!AS43*'7.2 Coefficients'!AT43</f>
        <v>134.72550490000009</v>
      </c>
    </row>
    <row r="44" spans="1:45" ht="15" x14ac:dyDescent="0.25">
      <c r="A44" s="293" t="s">
        <v>249</v>
      </c>
      <c r="B44" s="293"/>
      <c r="C44" s="293"/>
      <c r="D44" s="293"/>
      <c r="E44" s="293"/>
      <c r="F44" s="293"/>
      <c r="G44" s="292" t="s">
        <v>246</v>
      </c>
      <c r="H44" s="289" t="s">
        <v>697</v>
      </c>
      <c r="I44" s="304">
        <f>'7.1 Seeds'!I44*'7.2 Coefficients'!J44</f>
        <v>0</v>
      </c>
      <c r="J44" s="304">
        <f>'7.1 Seeds'!J44*'7.2 Coefficients'!K44</f>
        <v>0</v>
      </c>
      <c r="K44" s="304">
        <f>'7.1 Seeds'!K44*'7.2 Coefficients'!L44</f>
        <v>0</v>
      </c>
      <c r="L44" s="304">
        <f>'7.1 Seeds'!L44*'7.2 Coefficients'!M44</f>
        <v>0</v>
      </c>
      <c r="M44" s="304">
        <f>'7.1 Seeds'!M44*'7.2 Coefficients'!N44</f>
        <v>0</v>
      </c>
      <c r="N44" s="304">
        <f>'7.1 Seeds'!N44*'7.2 Coefficients'!O44</f>
        <v>2.5972344999999999</v>
      </c>
      <c r="O44" s="304">
        <f>'7.1 Seeds'!O44*'7.2 Coefficients'!P44</f>
        <v>2.8894389999999999</v>
      </c>
      <c r="P44" s="304">
        <f>'7.1 Seeds'!P44*'7.2 Coefficients'!Q44</f>
        <v>2.4203410000000001</v>
      </c>
      <c r="Q44" s="304">
        <f>'7.1 Seeds'!Q44*'7.2 Coefficients'!R44</f>
        <v>4.546157</v>
      </c>
      <c r="R44" s="304">
        <f>'7.1 Seeds'!R44*'7.2 Coefficients'!S44</f>
        <v>23.157578500000007</v>
      </c>
      <c r="S44" s="304">
        <f>'7.1 Seeds'!S44*'7.2 Coefficients'!T44</f>
        <v>23.046967999999996</v>
      </c>
      <c r="T44" s="304">
        <f>'7.1 Seeds'!T44*'7.2 Coefficients'!U44</f>
        <v>29.869713999999998</v>
      </c>
      <c r="U44" s="304">
        <f>'7.1 Seeds'!U44*'7.2 Coefficients'!V44</f>
        <v>18.806403</v>
      </c>
      <c r="V44" s="304">
        <f>'7.1 Seeds'!V44*'7.2 Coefficients'!W44</f>
        <v>16.780070999999996</v>
      </c>
      <c r="W44" s="304">
        <f>'7.1 Seeds'!W44*'7.2 Coefficients'!X44</f>
        <v>18.344742499999999</v>
      </c>
      <c r="X44" s="304">
        <f>'7.1 Seeds'!X44*'7.2 Coefficients'!Y44</f>
        <v>18.463504499999996</v>
      </c>
      <c r="Y44" s="304">
        <f>'7.1 Seeds'!Y44*'7.2 Coefficients'!Z44</f>
        <v>14.896539000000001</v>
      </c>
      <c r="Z44" s="304">
        <f>'7.1 Seeds'!Z44*'7.2 Coefficients'!AA44</f>
        <v>21.112920499999998</v>
      </c>
      <c r="AA44" s="304">
        <f>'7.1 Seeds'!AA44*'7.2 Coefficients'!AB44</f>
        <v>16.760852499999999</v>
      </c>
      <c r="AB44" s="304">
        <f>'7.1 Seeds'!AB44*'7.2 Coefficients'!AC44</f>
        <v>18.870008500000001</v>
      </c>
      <c r="AC44" s="304">
        <f>'7.1 Seeds'!AC44*'7.2 Coefficients'!AD44</f>
        <v>16.545462499999999</v>
      </c>
      <c r="AD44" s="304">
        <f>'7.1 Seeds'!AD44*'7.2 Coefficients'!AE44</f>
        <v>11.8418685</v>
      </c>
      <c r="AE44" s="304">
        <f>'7.1 Seeds'!AE44*'7.2 Coefficients'!AF44</f>
        <v>9.009252</v>
      </c>
      <c r="AF44" s="304">
        <f>'7.1 Seeds'!AF44*'7.2 Coefficients'!AG44</f>
        <v>6.2024585000000005</v>
      </c>
      <c r="AG44" s="304">
        <f>'7.1 Seeds'!AG44*'7.2 Coefficients'!AH44</f>
        <v>8.1369819999999997</v>
      </c>
      <c r="AH44" s="304">
        <f>'7.1 Seeds'!AH44*'7.2 Coefficients'!AI44</f>
        <v>7.2439464999999998</v>
      </c>
      <c r="AI44" s="304">
        <f>'7.1 Seeds'!AI44*'7.2 Coefficients'!AJ44</f>
        <v>9.2354709999999987</v>
      </c>
      <c r="AJ44" s="304">
        <f>'7.1 Seeds'!AJ44*'7.2 Coefficients'!AK44</f>
        <v>7.9586010000000007</v>
      </c>
      <c r="AK44" s="304">
        <f>'7.1 Seeds'!AK44*'7.2 Coefficients'!AL44</f>
        <v>4.3743209999999992</v>
      </c>
      <c r="AL44" s="304">
        <f>'7.1 Seeds'!AL44*'7.2 Coefficients'!AM44</f>
        <v>5.6111474999999995</v>
      </c>
      <c r="AM44" s="304">
        <f>'7.1 Seeds'!AM44*'7.2 Coefficients'!AN44</f>
        <v>4.6411784999999997</v>
      </c>
      <c r="AN44" s="304">
        <f>'7.1 Seeds'!AN44*'7.2 Coefficients'!AO44</f>
        <v>4.2860825</v>
      </c>
      <c r="AO44" s="304">
        <f>'7.1 Seeds'!AO44*'7.2 Coefficients'!AP44</f>
        <v>4.3468914999999999</v>
      </c>
      <c r="AP44" s="304">
        <f>'7.1 Seeds'!AP44*'7.2 Coefficients'!AQ44</f>
        <v>3.5921935</v>
      </c>
      <c r="AQ44" s="304">
        <f>'7.1 Seeds'!AQ44*'7.2 Coefficients'!AR44</f>
        <v>2.9373959999999997</v>
      </c>
      <c r="AR44" s="304">
        <f>'7.1 Seeds'!AR44*'7.2 Coefficients'!AS44</f>
        <v>2.8818230000000002</v>
      </c>
      <c r="AS44" s="304">
        <f>'7.1 Seeds'!AS44*'7.2 Coefficients'!AT44</f>
        <v>3.3365815000000008</v>
      </c>
    </row>
    <row r="45" spans="1:45" ht="15" x14ac:dyDescent="0.25">
      <c r="A45" s="293" t="s">
        <v>250</v>
      </c>
      <c r="B45" s="293"/>
      <c r="C45" s="293"/>
      <c r="D45" s="283"/>
      <c r="E45" s="283"/>
      <c r="F45" s="283"/>
      <c r="G45" s="284" t="s">
        <v>247</v>
      </c>
      <c r="H45" s="289" t="s">
        <v>698</v>
      </c>
      <c r="I45" s="304">
        <f>'7.1 Seeds'!I45*'7.2 Coefficients'!J45</f>
        <v>0</v>
      </c>
      <c r="J45" s="304">
        <f>'7.1 Seeds'!J45*'7.2 Coefficients'!K45</f>
        <v>0</v>
      </c>
      <c r="K45" s="304">
        <f>'7.1 Seeds'!K45*'7.2 Coefficients'!L45</f>
        <v>0</v>
      </c>
      <c r="L45" s="304">
        <f>'7.1 Seeds'!L45*'7.2 Coefficients'!M45</f>
        <v>0</v>
      </c>
      <c r="M45" s="304">
        <f>'7.1 Seeds'!M45*'7.2 Coefficients'!N45</f>
        <v>0</v>
      </c>
      <c r="N45" s="304">
        <f>'7.1 Seeds'!N45*'7.2 Coefficients'!O45</f>
        <v>17.363408999999994</v>
      </c>
      <c r="O45" s="304">
        <f>'7.1 Seeds'!O45*'7.2 Coefficients'!P45</f>
        <v>10.590547800000001</v>
      </c>
      <c r="P45" s="304">
        <f>'7.1 Seeds'!P45*'7.2 Coefficients'!Q45</f>
        <v>8.9437782000000006</v>
      </c>
      <c r="Q45" s="304">
        <f>'7.1 Seeds'!Q45*'7.2 Coefficients'!R45</f>
        <v>6.9577871999999994</v>
      </c>
      <c r="R45" s="304">
        <f>'7.1 Seeds'!R45*'7.2 Coefficients'!S45</f>
        <v>6.6102120000000006</v>
      </c>
      <c r="S45" s="304">
        <f>'7.1 Seeds'!S45*'7.2 Coefficients'!T45</f>
        <v>4.3783193999999996</v>
      </c>
      <c r="T45" s="304">
        <f>'7.1 Seeds'!T45*'7.2 Coefficients'!U45</f>
        <v>5.2797443999999993</v>
      </c>
      <c r="U45" s="304">
        <f>'7.1 Seeds'!U45*'7.2 Coefficients'!V45</f>
        <v>3.3043920000000009</v>
      </c>
      <c r="V45" s="304">
        <f>'7.1 Seeds'!V45*'7.2 Coefficients'!W45</f>
        <v>3.5572907999999996</v>
      </c>
      <c r="W45" s="304">
        <f>'7.1 Seeds'!W45*'7.2 Coefficients'!X45</f>
        <v>3.1994340000000001</v>
      </c>
      <c r="X45" s="304">
        <f>'7.1 Seeds'!X45*'7.2 Coefficients'!Y45</f>
        <v>5.5724844000000004</v>
      </c>
      <c r="Y45" s="304">
        <f>'7.1 Seeds'!Y45*'7.2 Coefficients'!Z45</f>
        <v>3.6185519999999998</v>
      </c>
      <c r="Z45" s="304">
        <f>'7.1 Seeds'!Z45*'7.2 Coefficients'!AA45</f>
        <v>5.3958407999999993</v>
      </c>
      <c r="AA45" s="304">
        <f>'7.1 Seeds'!AA45*'7.2 Coefficients'!AB45</f>
        <v>2.4644423999999998</v>
      </c>
      <c r="AB45" s="304">
        <f>'7.1 Seeds'!AB45*'7.2 Coefficients'!AC45</f>
        <v>5.3185145999999994</v>
      </c>
      <c r="AC45" s="304">
        <f>'7.1 Seeds'!AC45*'7.2 Coefficients'!AD45</f>
        <v>5.3742065999999991</v>
      </c>
      <c r="AD45" s="304">
        <f>'7.1 Seeds'!AD45*'7.2 Coefficients'!AE45</f>
        <v>3.7151561999999996</v>
      </c>
      <c r="AE45" s="304">
        <f>'7.1 Seeds'!AE45*'7.2 Coefficients'!AF45</f>
        <v>2.7737471999999999</v>
      </c>
      <c r="AF45" s="304">
        <f>'7.1 Seeds'!AF45*'7.2 Coefficients'!AG45</f>
        <v>2.8671384</v>
      </c>
      <c r="AG45" s="304">
        <f>'7.1 Seeds'!AG45*'7.2 Coefficients'!AH45</f>
        <v>1.0570055999999997</v>
      </c>
      <c r="AH45" s="304">
        <f>'7.1 Seeds'!AH45*'7.2 Coefficients'!AI45</f>
        <v>5.8371642000000001</v>
      </c>
      <c r="AI45" s="304">
        <f>'7.1 Seeds'!AI45*'7.2 Coefficients'!AJ45</f>
        <v>11.5716552</v>
      </c>
      <c r="AJ45" s="304">
        <f>'7.1 Seeds'!AJ45*'7.2 Coefficients'!AK45</f>
        <v>15.851585399999998</v>
      </c>
      <c r="AK45" s="304">
        <f>'7.1 Seeds'!AK45*'7.2 Coefficients'!AL45</f>
        <v>19.480847399999998</v>
      </c>
      <c r="AL45" s="304">
        <f>'7.1 Seeds'!AL45*'7.2 Coefficients'!AM45</f>
        <v>19.603655400000001</v>
      </c>
      <c r="AM45" s="304">
        <f>'7.1 Seeds'!AM45*'7.2 Coefficients'!AN45</f>
        <v>27.563541600000001</v>
      </c>
      <c r="AN45" s="304">
        <f>'7.1 Seeds'!AN45*'7.2 Coefficients'!AO45</f>
        <v>27.101440800000002</v>
      </c>
      <c r="AO45" s="304">
        <f>'7.1 Seeds'!AO45*'7.2 Coefficients'!AP45</f>
        <v>22.955028600000006</v>
      </c>
      <c r="AP45" s="304">
        <f>'7.1 Seeds'!AP45*'7.2 Coefficients'!AQ45</f>
        <v>22.467937800000001</v>
      </c>
      <c r="AQ45" s="304">
        <f>'7.1 Seeds'!AQ45*'7.2 Coefficients'!AR45</f>
        <v>23.835604799999995</v>
      </c>
      <c r="AR45" s="304">
        <f>'7.1 Seeds'!AR45*'7.2 Coefficients'!AS45</f>
        <v>23.077193999999992</v>
      </c>
      <c r="AS45" s="304">
        <f>'7.1 Seeds'!AS45*'7.2 Coefficients'!AT45</f>
        <v>15.609325199999992</v>
      </c>
    </row>
    <row r="46" spans="1:45" ht="15" x14ac:dyDescent="0.25">
      <c r="A46" s="319" t="s">
        <v>699</v>
      </c>
      <c r="B46" s="293"/>
      <c r="C46" s="293"/>
      <c r="D46" s="283"/>
      <c r="E46" s="283"/>
      <c r="F46" s="283"/>
      <c r="G46" s="284" t="s">
        <v>700</v>
      </c>
      <c r="H46" s="289" t="s">
        <v>701</v>
      </c>
      <c r="I46" s="304">
        <f>'7.1 Seeds'!I46*'7.2 Coefficients'!J46</f>
        <v>0</v>
      </c>
      <c r="J46" s="304">
        <f>'7.1 Seeds'!J46*'7.2 Coefficients'!K46</f>
        <v>0</v>
      </c>
      <c r="K46" s="304">
        <f>'7.1 Seeds'!K46*'7.2 Coefficients'!L46</f>
        <v>0</v>
      </c>
      <c r="L46" s="304">
        <f>'7.1 Seeds'!L46*'7.2 Coefficients'!M46</f>
        <v>0</v>
      </c>
      <c r="M46" s="304">
        <f>'7.1 Seeds'!M46*'7.2 Coefficients'!N46</f>
        <v>0</v>
      </c>
      <c r="N46" s="304">
        <f>'7.1 Seeds'!N46*'7.2 Coefficients'!O46</f>
        <v>24.553388999999996</v>
      </c>
      <c r="O46" s="304">
        <f>'7.1 Seeds'!O46*'7.2 Coefficients'!P46</f>
        <v>27.803279</v>
      </c>
      <c r="P46" s="304">
        <f>'7.1 Seeds'!P46*'7.2 Coefficients'!Q46</f>
        <v>18.737680500000003</v>
      </c>
      <c r="Q46" s="304">
        <f>'7.1 Seeds'!Q46*'7.2 Coefficients'!R46</f>
        <v>13.874447999999996</v>
      </c>
      <c r="R46" s="304">
        <f>'7.1 Seeds'!R46*'7.2 Coefficients'!S46</f>
        <v>15.933088499999998</v>
      </c>
      <c r="S46" s="304">
        <f>'7.1 Seeds'!S46*'7.2 Coefficients'!T46</f>
        <v>29.928797500000002</v>
      </c>
      <c r="T46" s="304">
        <f>'7.1 Seeds'!T46*'7.2 Coefficients'!U46</f>
        <v>41.204523500000008</v>
      </c>
      <c r="U46" s="304">
        <f>'7.1 Seeds'!U46*'7.2 Coefficients'!V46</f>
        <v>79.54281300000001</v>
      </c>
      <c r="V46" s="304">
        <f>'7.1 Seeds'!V46*'7.2 Coefficients'!W46</f>
        <v>103.10701449999999</v>
      </c>
      <c r="W46" s="304">
        <f>'7.1 Seeds'!W46*'7.2 Coefficients'!X46</f>
        <v>142.89192749999998</v>
      </c>
      <c r="X46" s="304">
        <f>'7.1 Seeds'!X46*'7.2 Coefficients'!Y46</f>
        <v>126.30546950000003</v>
      </c>
      <c r="Y46" s="304">
        <f>'7.1 Seeds'!Y46*'7.2 Coefficients'!Z46</f>
        <v>130.99347450000002</v>
      </c>
      <c r="Z46" s="304">
        <f>'7.1 Seeds'!Z46*'7.2 Coefficients'!AA46</f>
        <v>142.72675549999997</v>
      </c>
      <c r="AA46" s="304">
        <f>'7.1 Seeds'!AA46*'7.2 Coefficients'!AB46</f>
        <v>139.59675799999997</v>
      </c>
      <c r="AB46" s="304">
        <f>'7.1 Seeds'!AB46*'7.2 Coefficients'!AC46</f>
        <v>127.431864</v>
      </c>
      <c r="AC46" s="304">
        <f>'7.1 Seeds'!AC46*'7.2 Coefficients'!AD46</f>
        <v>103.350072</v>
      </c>
      <c r="AD46" s="304">
        <f>'7.1 Seeds'!AD46*'7.2 Coefficients'!AE46</f>
        <v>22.778147000000001</v>
      </c>
      <c r="AE46" s="304">
        <f>'7.1 Seeds'!AE46*'7.2 Coefficients'!AF46</f>
        <v>14.655207000000003</v>
      </c>
      <c r="AF46" s="304">
        <f>'7.1 Seeds'!AF46*'7.2 Coefficients'!AG46</f>
        <v>14.081567499999998</v>
      </c>
      <c r="AG46" s="304">
        <f>'7.1 Seeds'!AG46*'7.2 Coefficients'!AH46</f>
        <v>25.305587999999997</v>
      </c>
      <c r="AH46" s="304">
        <f>'7.1 Seeds'!AH46*'7.2 Coefficients'!AI46</f>
        <v>53.307477999999982</v>
      </c>
      <c r="AI46" s="304">
        <f>'7.1 Seeds'!AI46*'7.2 Coefficients'!AJ46</f>
        <v>69.348678000000007</v>
      </c>
      <c r="AJ46" s="304">
        <f>'7.1 Seeds'!AJ46*'7.2 Coefficients'!AK46</f>
        <v>87.128646500000002</v>
      </c>
      <c r="AK46" s="304">
        <f>'7.1 Seeds'!AK46*'7.2 Coefficients'!AL46</f>
        <v>100.28820200000001</v>
      </c>
      <c r="AL46" s="304">
        <f>'7.1 Seeds'!AL46*'7.2 Coefficients'!AM46</f>
        <v>125.44914549999999</v>
      </c>
      <c r="AM46" s="304">
        <f>'7.1 Seeds'!AM46*'7.2 Coefficients'!AN46</f>
        <v>88.693139499999987</v>
      </c>
      <c r="AN46" s="304">
        <f>'7.1 Seeds'!AN46*'7.2 Coefficients'!AO46</f>
        <v>85.876944999999992</v>
      </c>
      <c r="AO46" s="304">
        <f>'7.1 Seeds'!AO46*'7.2 Coefficients'!AP46</f>
        <v>78.565823000000009</v>
      </c>
      <c r="AP46" s="304">
        <f>'7.1 Seeds'!AP46*'7.2 Coefficients'!AQ46</f>
        <v>65.585184000000012</v>
      </c>
      <c r="AQ46" s="304">
        <f>'7.1 Seeds'!AQ46*'7.2 Coefficients'!AR46</f>
        <v>51.570018499999989</v>
      </c>
      <c r="AR46" s="304">
        <f>'7.1 Seeds'!AR46*'7.2 Coefficients'!AS46</f>
        <v>52.131341500000012</v>
      </c>
      <c r="AS46" s="304">
        <f>'7.1 Seeds'!AS46*'7.2 Coefficients'!AT46</f>
        <v>51.708891500000014</v>
      </c>
    </row>
    <row r="47" spans="1:45" ht="15" x14ac:dyDescent="0.25">
      <c r="A47" s="288" t="s">
        <v>278</v>
      </c>
      <c r="B47" s="288"/>
      <c r="C47" s="288"/>
      <c r="D47" s="288" t="s">
        <v>366</v>
      </c>
      <c r="E47" s="288"/>
      <c r="F47" s="288"/>
      <c r="G47" s="287"/>
      <c r="H47" s="289" t="s">
        <v>702</v>
      </c>
      <c r="I47" s="311">
        <f t="shared" ref="I47:AI47" si="19">SUM(I48:I53)</f>
        <v>0</v>
      </c>
      <c r="J47" s="311">
        <f t="shared" si="19"/>
        <v>0</v>
      </c>
      <c r="K47" s="311">
        <f t="shared" si="19"/>
        <v>0</v>
      </c>
      <c r="L47" s="311">
        <f t="shared" si="19"/>
        <v>0</v>
      </c>
      <c r="M47" s="311">
        <f t="shared" si="19"/>
        <v>0</v>
      </c>
      <c r="N47" s="290">
        <f t="shared" si="19"/>
        <v>810.14303999999981</v>
      </c>
      <c r="O47" s="290">
        <f t="shared" si="19"/>
        <v>794.49045593052665</v>
      </c>
      <c r="P47" s="290">
        <f t="shared" si="19"/>
        <v>771.41077759999973</v>
      </c>
      <c r="Q47" s="290">
        <f t="shared" si="19"/>
        <v>623.9028800000001</v>
      </c>
      <c r="R47" s="290">
        <f t="shared" si="19"/>
        <v>602.70112000000006</v>
      </c>
      <c r="S47" s="290">
        <f t="shared" si="19"/>
        <v>616.96560000000011</v>
      </c>
      <c r="T47" s="290">
        <f t="shared" si="19"/>
        <v>545.91984000000025</v>
      </c>
      <c r="U47" s="290">
        <f t="shared" si="19"/>
        <v>457.93759999999997</v>
      </c>
      <c r="V47" s="290">
        <f t="shared" si="19"/>
        <v>411.69583999999998</v>
      </c>
      <c r="W47" s="290">
        <f t="shared" si="19"/>
        <v>413.80799999999994</v>
      </c>
      <c r="X47" s="290">
        <f t="shared" si="19"/>
        <v>370.28640000000001</v>
      </c>
      <c r="Y47" s="290">
        <f t="shared" si="19"/>
        <v>359.98048000000011</v>
      </c>
      <c r="Z47" s="290">
        <f t="shared" si="19"/>
        <v>344.50959999999992</v>
      </c>
      <c r="AA47" s="290">
        <f t="shared" si="19"/>
        <v>315.9286992000001</v>
      </c>
      <c r="AB47" s="290">
        <f t="shared" si="19"/>
        <v>318.75008000000008</v>
      </c>
      <c r="AC47" s="290">
        <f t="shared" si="19"/>
        <v>297.33264000000008</v>
      </c>
      <c r="AD47" s="290">
        <f t="shared" si="19"/>
        <v>276.72575999999992</v>
      </c>
      <c r="AE47" s="290">
        <f t="shared" si="19"/>
        <v>269.48943999999995</v>
      </c>
      <c r="AF47" s="290">
        <f t="shared" si="19"/>
        <v>257.56528000000003</v>
      </c>
      <c r="AG47" s="290">
        <f t="shared" si="19"/>
        <v>268.45616000000001</v>
      </c>
      <c r="AH47" s="290">
        <f t="shared" si="19"/>
        <v>243.51541920000003</v>
      </c>
      <c r="AI47" s="290">
        <f t="shared" si="19"/>
        <v>249.84320000000002</v>
      </c>
      <c r="AJ47" s="290">
        <f t="shared" ref="AJ47:AO47" si="20">SUM(AJ48:AJ53)</f>
        <v>225.39296000000002</v>
      </c>
      <c r="AK47" s="290">
        <f t="shared" si="20"/>
        <v>226.3228048</v>
      </c>
      <c r="AL47" s="290">
        <f t="shared" si="20"/>
        <v>239.28583559763311</v>
      </c>
      <c r="AM47" s="290">
        <f t="shared" si="20"/>
        <v>225.96624000000006</v>
      </c>
      <c r="AN47" s="290">
        <f t="shared" si="20"/>
        <v>225.93200000000002</v>
      </c>
      <c r="AO47" s="290">
        <f t="shared" si="20"/>
        <v>226.82544000000001</v>
      </c>
      <c r="AP47" s="290">
        <f t="shared" ref="AP47:AQ47" si="21">SUM(AP48:AP53)</f>
        <v>217.22463999999999</v>
      </c>
      <c r="AQ47" s="290">
        <f t="shared" si="21"/>
        <v>219.04912000000004</v>
      </c>
      <c r="AR47" s="290">
        <f t="shared" ref="AR47:AS47" si="22">SUM(AR48:AR53)</f>
        <v>216.03312</v>
      </c>
      <c r="AS47" s="290">
        <f t="shared" si="22"/>
        <v>206.9275200000001</v>
      </c>
    </row>
    <row r="48" spans="1:45" ht="15" x14ac:dyDescent="0.25">
      <c r="A48" s="301" t="s">
        <v>283</v>
      </c>
      <c r="B48" s="301"/>
      <c r="C48" s="301"/>
      <c r="D48" s="301"/>
      <c r="E48" s="301"/>
      <c r="F48" s="301" t="s">
        <v>58</v>
      </c>
      <c r="G48" s="296"/>
      <c r="H48" s="294" t="s">
        <v>703</v>
      </c>
      <c r="I48" s="321"/>
      <c r="J48" s="321"/>
      <c r="K48" s="321"/>
      <c r="L48" s="321"/>
      <c r="M48" s="321"/>
      <c r="N48" s="321"/>
      <c r="O48" s="321"/>
      <c r="P48" s="321"/>
      <c r="Q48" s="321"/>
      <c r="R48" s="321"/>
      <c r="S48" s="321"/>
      <c r="T48" s="321"/>
      <c r="U48" s="321"/>
      <c r="V48" s="321"/>
      <c r="W48" s="321"/>
      <c r="X48" s="321"/>
      <c r="Y48" s="321"/>
      <c r="Z48" s="321"/>
      <c r="AA48" s="321"/>
      <c r="AB48" s="321"/>
      <c r="AC48" s="321"/>
      <c r="AD48" s="321"/>
      <c r="AE48" s="321"/>
      <c r="AF48" s="321"/>
      <c r="AG48" s="321"/>
      <c r="AH48" s="321"/>
      <c r="AI48" s="321"/>
      <c r="AJ48" s="321"/>
      <c r="AK48" s="321"/>
      <c r="AL48" s="321"/>
      <c r="AM48" s="321"/>
      <c r="AN48" s="321"/>
      <c r="AO48" s="321"/>
      <c r="AP48" s="321"/>
      <c r="AQ48" s="321"/>
      <c r="AR48" s="321"/>
      <c r="AS48" s="321"/>
    </row>
    <row r="49" spans="1:45" ht="30" x14ac:dyDescent="0.25">
      <c r="A49" s="283" t="s">
        <v>279</v>
      </c>
      <c r="B49" s="283"/>
      <c r="C49" s="283"/>
      <c r="D49" s="283"/>
      <c r="E49" s="283"/>
      <c r="F49" s="143"/>
      <c r="G49" s="283" t="s">
        <v>280</v>
      </c>
      <c r="H49" s="297" t="s">
        <v>704</v>
      </c>
      <c r="I49" s="304">
        <f>'7.1 Seeds'!I49*'7.2 Coefficients'!J49</f>
        <v>0</v>
      </c>
      <c r="J49" s="304">
        <f>'7.1 Seeds'!J49*'7.2 Coefficients'!K49</f>
        <v>0</v>
      </c>
      <c r="K49" s="304">
        <f>'7.1 Seeds'!K49*'7.2 Coefficients'!L49</f>
        <v>0</v>
      </c>
      <c r="L49" s="304">
        <f>'7.1 Seeds'!L49*'7.2 Coefficients'!M49</f>
        <v>0</v>
      </c>
      <c r="M49" s="304">
        <f>'7.1 Seeds'!M49*'7.2 Coefficients'!N49</f>
        <v>0</v>
      </c>
      <c r="N49" s="304">
        <f>'7.1 Seeds'!N49*'7.2 Coefficients'!O49</f>
        <v>123.38310879999997</v>
      </c>
      <c r="O49" s="304">
        <f>'7.1 Seeds'!O49*'7.2 Coefficients'!P49</f>
        <v>130.51634283964765</v>
      </c>
      <c r="P49" s="304">
        <f>'7.1 Seeds'!P49*'7.2 Coefficients'!Q49</f>
        <v>132.34544160000002</v>
      </c>
      <c r="Q49" s="304">
        <f>'7.1 Seeds'!Q49*'7.2 Coefficients'!R49</f>
        <v>114.3658665578301</v>
      </c>
      <c r="R49" s="304">
        <f>'7.1 Seeds'!R49*'7.2 Coefficients'!S49</f>
        <v>105.10883520000002</v>
      </c>
      <c r="S49" s="304">
        <f>'7.1 Seeds'!S49*'7.2 Coefficients'!T49</f>
        <v>114.35013241506435</v>
      </c>
      <c r="T49" s="304">
        <f>'7.1 Seeds'!T49*'7.2 Coefficients'!U49</f>
        <v>106.36028476976379</v>
      </c>
      <c r="U49" s="304">
        <f>'7.1 Seeds'!U49*'7.2 Coefficients'!V49</f>
        <v>94.217899200000019</v>
      </c>
      <c r="V49" s="304">
        <f>'7.1 Seeds'!V49*'7.2 Coefficients'!W49</f>
        <v>84.362726399999985</v>
      </c>
      <c r="W49" s="304">
        <f>'7.1 Seeds'!W49*'7.2 Coefficients'!X49</f>
        <v>106.32692159999999</v>
      </c>
      <c r="X49" s="304">
        <f>'7.1 Seeds'!X49*'7.2 Coefficients'!Y49</f>
        <v>86.508160000000004</v>
      </c>
      <c r="Y49" s="304">
        <f>'7.1 Seeds'!Y49*'7.2 Coefficients'!Z49</f>
        <v>79.493819200000004</v>
      </c>
      <c r="Z49" s="304">
        <f>'7.1 Seeds'!Z49*'7.2 Coefficients'!AA49</f>
        <v>75.046902399999993</v>
      </c>
      <c r="AA49" s="304">
        <f>'7.1 Seeds'!AA49*'7.2 Coefficients'!AB49</f>
        <v>65.827008000000006</v>
      </c>
      <c r="AB49" s="304">
        <f>'7.1 Seeds'!AB49*'7.2 Coefficients'!AC49</f>
        <v>80.180724799999993</v>
      </c>
      <c r="AC49" s="304">
        <f>'7.1 Seeds'!AC49*'7.2 Coefficients'!AD49</f>
        <v>65.128640000000004</v>
      </c>
      <c r="AD49" s="304">
        <f>'7.1 Seeds'!AD49*'7.2 Coefficients'!AE49</f>
        <v>65.131131199999999</v>
      </c>
      <c r="AE49" s="304">
        <f>'7.1 Seeds'!AE49*'7.2 Coefficients'!AF49</f>
        <v>60.814176000000003</v>
      </c>
      <c r="AF49" s="304">
        <f>'7.1 Seeds'!AF49*'7.2 Coefficients'!AG49</f>
        <v>54.168368000000008</v>
      </c>
      <c r="AG49" s="304">
        <f>'7.1 Seeds'!AG49*'7.2 Coefficients'!AH49</f>
        <v>60.96296319999999</v>
      </c>
      <c r="AH49" s="304">
        <f>'7.1 Seeds'!AH49*'7.2 Coefficients'!AI49</f>
        <v>46.380169600000002</v>
      </c>
      <c r="AI49" s="304">
        <f>'7.1 Seeds'!AI49*'7.2 Coefficients'!AJ49</f>
        <v>52.476817600000004</v>
      </c>
      <c r="AJ49" s="304">
        <f>'7.1 Seeds'!AJ49*'7.2 Coefficients'!AK49</f>
        <v>47.408102400000004</v>
      </c>
      <c r="AK49" s="304">
        <f>'7.1 Seeds'!AK49*'7.2 Coefficients'!AL49</f>
        <v>49.1238192</v>
      </c>
      <c r="AL49" s="304">
        <f>'7.1 Seeds'!AL49*'7.2 Coefficients'!AM49</f>
        <v>59.570158389983426</v>
      </c>
      <c r="AM49" s="304">
        <f>'7.1 Seeds'!AM49*'7.2 Coefficients'!AN49</f>
        <v>57.561515953513705</v>
      </c>
      <c r="AN49" s="304">
        <f>'7.1 Seeds'!AN49*'7.2 Coefficients'!AO49</f>
        <v>60.701102259168117</v>
      </c>
      <c r="AO49" s="304">
        <f>'7.1 Seeds'!AO49*'7.2 Coefficients'!AP49</f>
        <v>57.3029095679018</v>
      </c>
      <c r="AP49" s="304">
        <f>'7.1 Seeds'!AP49*'7.2 Coefficients'!AQ49</f>
        <v>56.384888297305068</v>
      </c>
      <c r="AQ49" s="304">
        <f>'7.1 Seeds'!AQ49*'7.2 Coefficients'!AR49</f>
        <v>54.711520000000007</v>
      </c>
      <c r="AR49" s="304">
        <f>'7.1 Seeds'!AR49*'7.2 Coefficients'!AS49</f>
        <v>52.833633579414247</v>
      </c>
      <c r="AS49" s="304">
        <f>'7.1 Seeds'!AS49*'7.2 Coefficients'!AT49</f>
        <v>51.26624000000001</v>
      </c>
    </row>
    <row r="50" spans="1:45" ht="15" x14ac:dyDescent="0.25">
      <c r="A50" s="283" t="s">
        <v>281</v>
      </c>
      <c r="B50" s="283"/>
      <c r="C50" s="283"/>
      <c r="D50" s="283"/>
      <c r="E50" s="283"/>
      <c r="F50" s="283"/>
      <c r="G50" s="284" t="s">
        <v>282</v>
      </c>
      <c r="H50" s="289" t="s">
        <v>705</v>
      </c>
      <c r="I50" s="304">
        <f>'7.1 Seeds'!I50*'7.2 Coefficients'!J50</f>
        <v>0</v>
      </c>
      <c r="J50" s="304">
        <f>'7.1 Seeds'!J50*'7.2 Coefficients'!K50</f>
        <v>0</v>
      </c>
      <c r="K50" s="304">
        <f>'7.1 Seeds'!K50*'7.2 Coefficients'!L50</f>
        <v>0</v>
      </c>
      <c r="L50" s="304">
        <f>'7.1 Seeds'!L50*'7.2 Coefficients'!M50</f>
        <v>0</v>
      </c>
      <c r="M50" s="304">
        <f>'7.1 Seeds'!M50*'7.2 Coefficients'!N50</f>
        <v>0</v>
      </c>
      <c r="N50" s="304">
        <f>'7.1 Seeds'!N50*'7.2 Coefficients'!O50</f>
        <v>678.44009119999987</v>
      </c>
      <c r="O50" s="304">
        <f>'7.1 Seeds'!O50*'7.2 Coefficients'!P50</f>
        <v>656.54163309087892</v>
      </c>
      <c r="P50" s="304">
        <f>'7.1 Seeds'!P50*'7.2 Coefficients'!Q50</f>
        <v>632.32917599999962</v>
      </c>
      <c r="Q50" s="304">
        <f>'7.1 Seeds'!Q50*'7.2 Coefficients'!R50</f>
        <v>502.47941344216997</v>
      </c>
      <c r="R50" s="304">
        <f>'7.1 Seeds'!R50*'7.2 Coefficients'!S50</f>
        <v>490.53468480000004</v>
      </c>
      <c r="S50" s="304">
        <f>'7.1 Seeds'!S50*'7.2 Coefficients'!T50</f>
        <v>497.70506758493576</v>
      </c>
      <c r="T50" s="304">
        <f>'7.1 Seeds'!T50*'7.2 Coefficients'!U50</f>
        <v>433.7371552302364</v>
      </c>
      <c r="U50" s="304">
        <f>'7.1 Seeds'!U50*'7.2 Coefficients'!V50</f>
        <v>358.61442079999995</v>
      </c>
      <c r="V50" s="304">
        <f>'7.1 Seeds'!V50*'7.2 Coefficients'!W50</f>
        <v>322.05615360000002</v>
      </c>
      <c r="W50" s="304">
        <f>'7.1 Seeds'!W50*'7.2 Coefficients'!X50</f>
        <v>302.23083839999993</v>
      </c>
      <c r="X50" s="304">
        <f>'7.1 Seeds'!X50*'7.2 Coefficients'!Y50</f>
        <v>276.84431999999998</v>
      </c>
      <c r="Y50" s="304">
        <f>'7.1 Seeds'!Y50*'7.2 Coefficients'!Z50</f>
        <v>274.42874080000007</v>
      </c>
      <c r="Z50" s="304">
        <f>'7.1 Seeds'!Z50*'7.2 Coefficients'!AA50</f>
        <v>263.39517759999995</v>
      </c>
      <c r="AA50" s="304">
        <f>'7.1 Seeds'!AA50*'7.2 Coefficients'!AB50</f>
        <v>244.03257120000012</v>
      </c>
      <c r="AB50" s="304">
        <f>'7.1 Seeds'!AB50*'7.2 Coefficients'!AC50</f>
        <v>232.37031520000005</v>
      </c>
      <c r="AC50" s="304">
        <f>'7.1 Seeds'!AC50*'7.2 Coefficients'!AD50</f>
        <v>225.82144000000005</v>
      </c>
      <c r="AD50" s="304">
        <f>'7.1 Seeds'!AD50*'7.2 Coefficients'!AE50</f>
        <v>205.14662879999997</v>
      </c>
      <c r="AE50" s="304">
        <f>'7.1 Seeds'!AE50*'7.2 Coefficients'!AF50</f>
        <v>203.075424</v>
      </c>
      <c r="AF50" s="304">
        <f>'7.1 Seeds'!AF50*'7.2 Coefficients'!AG50</f>
        <v>197.31083200000003</v>
      </c>
      <c r="AG50" s="304">
        <f>'7.1 Seeds'!AG50*'7.2 Coefficients'!AH50</f>
        <v>201.58055680000001</v>
      </c>
      <c r="AH50" s="304">
        <f>'7.1 Seeds'!AH50*'7.2 Coefficients'!AI50</f>
        <v>191.97540960000001</v>
      </c>
      <c r="AI50" s="304">
        <f>'7.1 Seeds'!AI50*'7.2 Coefficients'!AJ50</f>
        <v>192.75294240000002</v>
      </c>
      <c r="AJ50" s="304">
        <f>'7.1 Seeds'!AJ50*'7.2 Coefficients'!AK50</f>
        <v>173.16629760000001</v>
      </c>
      <c r="AK50" s="304">
        <f>'7.1 Seeds'!AK50*'7.2 Coefficients'!AL50</f>
        <v>172.33786560000001</v>
      </c>
      <c r="AL50" s="304">
        <f>'7.1 Seeds'!AL50*'7.2 Coefficients'!AM50</f>
        <v>173.8574372076497</v>
      </c>
      <c r="AM50" s="304">
        <f>'7.1 Seeds'!AM50*'7.2 Coefficients'!AN50</f>
        <v>161.90072404648635</v>
      </c>
      <c r="AN50" s="304">
        <f>'7.1 Seeds'!AN50*'7.2 Coefficients'!AO50</f>
        <v>160.7260977408319</v>
      </c>
      <c r="AO50" s="304">
        <f>'7.1 Seeds'!AO50*'7.2 Coefficients'!AP50</f>
        <v>161.06109043209821</v>
      </c>
      <c r="AP50" s="304">
        <f>'7.1 Seeds'!AP50*'7.2 Coefficients'!AQ50</f>
        <v>151.68311170269493</v>
      </c>
      <c r="AQ50" s="304">
        <f>'7.1 Seeds'!AQ50*'7.2 Coefficients'!AR50</f>
        <v>150.98688000000004</v>
      </c>
      <c r="AR50" s="304">
        <f>'7.1 Seeds'!AR50*'7.2 Coefficients'!AS50</f>
        <v>148.99420642058575</v>
      </c>
      <c r="AS50" s="304">
        <f>'7.1 Seeds'!AS50*'7.2 Coefficients'!AT50</f>
        <v>143.77632000000008</v>
      </c>
    </row>
    <row r="51" spans="1:45" ht="15" x14ac:dyDescent="0.25">
      <c r="A51" s="283" t="s">
        <v>706</v>
      </c>
      <c r="B51" s="283"/>
      <c r="C51" s="283"/>
      <c r="D51" s="283"/>
      <c r="E51" s="283"/>
      <c r="F51" s="283" t="s">
        <v>707</v>
      </c>
      <c r="G51" s="284"/>
      <c r="H51" s="294" t="s">
        <v>708</v>
      </c>
      <c r="I51" s="286"/>
      <c r="J51" s="286"/>
      <c r="K51" s="286"/>
      <c r="L51" s="286"/>
      <c r="M51" s="286"/>
      <c r="N51" s="286"/>
      <c r="O51" s="286"/>
      <c r="P51" s="286"/>
      <c r="Q51" s="286"/>
      <c r="R51" s="286"/>
      <c r="S51" s="286"/>
      <c r="T51" s="286"/>
      <c r="U51" s="286"/>
      <c r="V51" s="286"/>
      <c r="W51" s="286"/>
      <c r="X51" s="286"/>
      <c r="Y51" s="286"/>
      <c r="Z51" s="286"/>
      <c r="AA51" s="286"/>
      <c r="AB51" s="286"/>
      <c r="AC51" s="286"/>
      <c r="AD51" s="286"/>
      <c r="AE51" s="286"/>
      <c r="AF51" s="286"/>
      <c r="AG51" s="286"/>
      <c r="AH51" s="286"/>
      <c r="AI51" s="286"/>
      <c r="AJ51" s="286"/>
      <c r="AK51" s="286"/>
      <c r="AL51" s="286"/>
      <c r="AM51" s="286"/>
      <c r="AN51" s="286"/>
      <c r="AO51" s="286"/>
      <c r="AP51" s="286"/>
      <c r="AQ51" s="286"/>
      <c r="AR51" s="286"/>
      <c r="AS51" s="286"/>
    </row>
    <row r="52" spans="1:45" ht="15" x14ac:dyDescent="0.25">
      <c r="A52" s="283" t="s">
        <v>251</v>
      </c>
      <c r="B52" s="283"/>
      <c r="C52" s="283"/>
      <c r="D52" s="283"/>
      <c r="E52" s="283"/>
      <c r="F52" s="283" t="s">
        <v>63</v>
      </c>
      <c r="G52" s="283"/>
      <c r="H52" s="297" t="s">
        <v>709</v>
      </c>
      <c r="I52" s="304">
        <f>'7.1 Seeds'!I52*'7.2 Coefficients'!J52</f>
        <v>0</v>
      </c>
      <c r="J52" s="304">
        <f>'7.1 Seeds'!J52*'7.2 Coefficients'!K52</f>
        <v>0</v>
      </c>
      <c r="K52" s="304">
        <f>'7.1 Seeds'!K52*'7.2 Coefficients'!L52</f>
        <v>0</v>
      </c>
      <c r="L52" s="304">
        <f>'7.1 Seeds'!L52*'7.2 Coefficients'!M52</f>
        <v>0</v>
      </c>
      <c r="M52" s="304">
        <f>'7.1 Seeds'!M52*'7.2 Coefficients'!N52</f>
        <v>0</v>
      </c>
      <c r="N52" s="304">
        <f>'7.1 Seeds'!N52*'7.2 Coefficients'!O52</f>
        <v>0</v>
      </c>
      <c r="O52" s="304">
        <f>'7.1 Seeds'!O52*'7.2 Coefficients'!P52</f>
        <v>0</v>
      </c>
      <c r="P52" s="304">
        <f>'7.1 Seeds'!P52*'7.2 Coefficients'!Q52</f>
        <v>0</v>
      </c>
      <c r="Q52" s="304">
        <f>'7.1 Seeds'!Q52*'7.2 Coefficients'!R52</f>
        <v>0</v>
      </c>
      <c r="R52" s="304">
        <f>'7.1 Seeds'!R52*'7.2 Coefficients'!S52</f>
        <v>0</v>
      </c>
      <c r="S52" s="304">
        <f>'7.1 Seeds'!S52*'7.2 Coefficients'!T52</f>
        <v>0</v>
      </c>
      <c r="T52" s="304">
        <f>'7.1 Seeds'!T52*'7.2 Coefficients'!U52</f>
        <v>0</v>
      </c>
      <c r="U52" s="304">
        <f>'7.1 Seeds'!U52*'7.2 Coefficients'!V52</f>
        <v>0</v>
      </c>
      <c r="V52" s="304">
        <f>'7.1 Seeds'!V52*'7.2 Coefficients'!W52</f>
        <v>0</v>
      </c>
      <c r="W52" s="304">
        <f>'7.1 Seeds'!W52*'7.2 Coefficients'!X52</f>
        <v>0</v>
      </c>
      <c r="X52" s="304">
        <f>'7.1 Seeds'!X52*'7.2 Coefficients'!Y52</f>
        <v>0</v>
      </c>
      <c r="Y52" s="304">
        <f>'7.1 Seeds'!Y52*'7.2 Coefficients'!Z52</f>
        <v>0</v>
      </c>
      <c r="Z52" s="304">
        <f>'7.1 Seeds'!Z52*'7.2 Coefficients'!AA52</f>
        <v>0</v>
      </c>
      <c r="AA52" s="304">
        <f>'7.1 Seeds'!AA52*'7.2 Coefficients'!AB52</f>
        <v>0</v>
      </c>
      <c r="AB52" s="304">
        <f>'7.1 Seeds'!AB52*'7.2 Coefficients'!AC52</f>
        <v>0</v>
      </c>
      <c r="AC52" s="304">
        <f>'7.1 Seeds'!AC52*'7.2 Coefficients'!AD52</f>
        <v>0</v>
      </c>
      <c r="AD52" s="304">
        <f>'7.1 Seeds'!AD52*'7.2 Coefficients'!AE52</f>
        <v>0</v>
      </c>
      <c r="AE52" s="304">
        <f>'7.1 Seeds'!AE52*'7.2 Coefficients'!AF52</f>
        <v>0</v>
      </c>
      <c r="AF52" s="304">
        <f>'7.1 Seeds'!AF52*'7.2 Coefficients'!AG52</f>
        <v>0</v>
      </c>
      <c r="AG52" s="304">
        <f>'7.1 Seeds'!AG52*'7.2 Coefficients'!AH52</f>
        <v>0</v>
      </c>
      <c r="AH52" s="304">
        <f>'7.1 Seeds'!AH52*'7.2 Coefficients'!AI52</f>
        <v>0</v>
      </c>
      <c r="AI52" s="304">
        <f>'7.1 Seeds'!AI52*'7.2 Coefficients'!AJ52</f>
        <v>0</v>
      </c>
      <c r="AJ52" s="304">
        <f>'7.1 Seeds'!AJ52*'7.2 Coefficients'!AK52</f>
        <v>0</v>
      </c>
      <c r="AK52" s="304">
        <f>'7.1 Seeds'!AK52*'7.2 Coefficients'!AL52</f>
        <v>0</v>
      </c>
      <c r="AL52" s="304">
        <f>'7.1 Seeds'!AL52*'7.2 Coefficients'!AM52</f>
        <v>0</v>
      </c>
      <c r="AM52" s="304">
        <f>'7.1 Seeds'!AM52*'7.2 Coefficients'!AN52</f>
        <v>0</v>
      </c>
      <c r="AN52" s="304">
        <f>'7.1 Seeds'!AN52*'7.2 Coefficients'!AO52</f>
        <v>0</v>
      </c>
      <c r="AO52" s="304">
        <f>'7.1 Seeds'!AO52*'7.2 Coefficients'!AP52</f>
        <v>0</v>
      </c>
      <c r="AP52" s="304">
        <f>'7.1 Seeds'!AP52*'7.2 Coefficients'!AQ52</f>
        <v>0</v>
      </c>
      <c r="AQ52" s="304">
        <f>'7.1 Seeds'!AQ52*'7.2 Coefficients'!AR52</f>
        <v>0</v>
      </c>
      <c r="AR52" s="304">
        <f>'7.1 Seeds'!AR52*'7.2 Coefficients'!AS52</f>
        <v>0</v>
      </c>
      <c r="AS52" s="304">
        <f>'7.1 Seeds'!AS52*'7.2 Coefficients'!AT52</f>
        <v>0</v>
      </c>
    </row>
    <row r="53" spans="1:45" ht="15" x14ac:dyDescent="0.25">
      <c r="A53" s="283" t="s">
        <v>252</v>
      </c>
      <c r="B53" s="283"/>
      <c r="C53" s="283"/>
      <c r="D53" s="283"/>
      <c r="E53" s="283"/>
      <c r="F53" s="143"/>
      <c r="G53" s="307" t="s">
        <v>376</v>
      </c>
      <c r="H53" s="289" t="s">
        <v>710</v>
      </c>
      <c r="I53" s="304">
        <f>'7.1 Seeds'!I53*'7.2 Coefficients'!J53</f>
        <v>0</v>
      </c>
      <c r="J53" s="304">
        <f>'7.1 Seeds'!J53*'7.2 Coefficients'!K53</f>
        <v>0</v>
      </c>
      <c r="K53" s="304">
        <f>'7.1 Seeds'!K53*'7.2 Coefficients'!L53</f>
        <v>0</v>
      </c>
      <c r="L53" s="304">
        <f>'7.1 Seeds'!L53*'7.2 Coefficients'!M53</f>
        <v>0</v>
      </c>
      <c r="M53" s="304">
        <f>'7.1 Seeds'!M53*'7.2 Coefficients'!N53</f>
        <v>0</v>
      </c>
      <c r="N53" s="304">
        <f>'7.1 Seeds'!N53*'7.2 Coefficients'!O53</f>
        <v>8.319840000000001</v>
      </c>
      <c r="O53" s="304">
        <f>'7.1 Seeds'!O53*'7.2 Coefficients'!P53</f>
        <v>7.43248</v>
      </c>
      <c r="P53" s="304">
        <f>'7.1 Seeds'!P53*'7.2 Coefficients'!Q53</f>
        <v>6.7361600000000008</v>
      </c>
      <c r="Q53" s="304">
        <f>'7.1 Seeds'!Q53*'7.2 Coefficients'!R53</f>
        <v>7.0576000000000016</v>
      </c>
      <c r="R53" s="304">
        <f>'7.1 Seeds'!R53*'7.2 Coefficients'!S53</f>
        <v>7.0575999999999999</v>
      </c>
      <c r="S53" s="304">
        <f>'7.1 Seeds'!S53*'7.2 Coefficients'!T53</f>
        <v>4.910400000000001</v>
      </c>
      <c r="T53" s="304">
        <f>'7.1 Seeds'!T53*'7.2 Coefficients'!U53</f>
        <v>5.8224</v>
      </c>
      <c r="U53" s="304">
        <f>'7.1 Seeds'!U53*'7.2 Coefficients'!V53</f>
        <v>5.1052800000000005</v>
      </c>
      <c r="V53" s="304">
        <f>'7.1 Seeds'!V53*'7.2 Coefficients'!W53</f>
        <v>5.2769599999999999</v>
      </c>
      <c r="W53" s="304">
        <f>'7.1 Seeds'!W53*'7.2 Coefficients'!X53</f>
        <v>5.2502399999999998</v>
      </c>
      <c r="X53" s="304">
        <f>'7.1 Seeds'!X53*'7.2 Coefficients'!Y53</f>
        <v>6.9339200000000005</v>
      </c>
      <c r="Y53" s="304">
        <f>'7.1 Seeds'!Y53*'7.2 Coefficients'!Z53</f>
        <v>6.0579200000000002</v>
      </c>
      <c r="Z53" s="304">
        <f>'7.1 Seeds'!Z53*'7.2 Coefficients'!AA53</f>
        <v>6.06752</v>
      </c>
      <c r="AA53" s="304">
        <f>'7.1 Seeds'!AA53*'7.2 Coefficients'!AB53</f>
        <v>6.0691200000000007</v>
      </c>
      <c r="AB53" s="304">
        <f>'7.1 Seeds'!AB53*'7.2 Coefficients'!AC53</f>
        <v>6.1990400000000001</v>
      </c>
      <c r="AC53" s="304">
        <f>'7.1 Seeds'!AC53*'7.2 Coefficients'!AD53</f>
        <v>6.3825600000000007</v>
      </c>
      <c r="AD53" s="304">
        <f>'7.1 Seeds'!AD53*'7.2 Coefficients'!AE53</f>
        <v>6.4479999999999995</v>
      </c>
      <c r="AE53" s="304">
        <f>'7.1 Seeds'!AE53*'7.2 Coefficients'!AF53</f>
        <v>5.5998399999999995</v>
      </c>
      <c r="AF53" s="304">
        <f>'7.1 Seeds'!AF53*'7.2 Coefficients'!AG53</f>
        <v>6.0860799999999999</v>
      </c>
      <c r="AG53" s="304">
        <f>'7.1 Seeds'!AG53*'7.2 Coefficients'!AH53</f>
        <v>5.9126399999999997</v>
      </c>
      <c r="AH53" s="304">
        <f>'7.1 Seeds'!AH53*'7.2 Coefficients'!AI53</f>
        <v>5.15984</v>
      </c>
      <c r="AI53" s="304">
        <f>'7.1 Seeds'!AI53*'7.2 Coefficients'!AJ53</f>
        <v>4.6134400000000007</v>
      </c>
      <c r="AJ53" s="304">
        <f>'7.1 Seeds'!AJ53*'7.2 Coefficients'!AK53</f>
        <v>4.8185600000000006</v>
      </c>
      <c r="AK53" s="304">
        <f>'7.1 Seeds'!AK53*'7.2 Coefficients'!AL53</f>
        <v>4.8611199999999997</v>
      </c>
      <c r="AL53" s="304">
        <f>'7.1 Seeds'!AL53*'7.2 Coefficients'!AM53</f>
        <v>5.8582399999999994</v>
      </c>
      <c r="AM53" s="304">
        <f>'7.1 Seeds'!AM53*'7.2 Coefficients'!AN53</f>
        <v>6.5040000000000004</v>
      </c>
      <c r="AN53" s="304">
        <f>'7.1 Seeds'!AN53*'7.2 Coefficients'!AO53</f>
        <v>4.5048000000000004</v>
      </c>
      <c r="AO53" s="304">
        <f>'7.1 Seeds'!AO53*'7.2 Coefficients'!AP53</f>
        <v>8.4614400000000014</v>
      </c>
      <c r="AP53" s="304">
        <f>'7.1 Seeds'!AP53*'7.2 Coefficients'!AQ53</f>
        <v>9.1566399999999994</v>
      </c>
      <c r="AQ53" s="304">
        <f>'7.1 Seeds'!AQ53*'7.2 Coefficients'!AR53</f>
        <v>13.350719999999999</v>
      </c>
      <c r="AR53" s="304">
        <f>'7.1 Seeds'!AR53*'7.2 Coefficients'!AS53</f>
        <v>14.205279999999998</v>
      </c>
      <c r="AS53" s="304">
        <f>'7.1 Seeds'!AS53*'7.2 Coefficients'!AT53</f>
        <v>11.884959999999996</v>
      </c>
    </row>
    <row r="54" spans="1:45" ht="15" x14ac:dyDescent="0.25">
      <c r="A54" s="293"/>
      <c r="B54" s="293"/>
      <c r="C54" s="293"/>
      <c r="D54" s="283"/>
      <c r="E54" s="283"/>
      <c r="F54" s="283"/>
      <c r="G54" s="284"/>
      <c r="H54" s="289"/>
      <c r="I54" s="286"/>
      <c r="J54" s="286"/>
      <c r="K54" s="286"/>
      <c r="L54" s="286"/>
      <c r="M54" s="286"/>
      <c r="N54" s="286"/>
      <c r="O54" s="286"/>
      <c r="P54" s="286"/>
      <c r="Q54" s="286"/>
      <c r="R54" s="286"/>
      <c r="S54" s="286"/>
      <c r="T54" s="286"/>
      <c r="U54" s="286"/>
      <c r="V54" s="286"/>
      <c r="W54" s="286"/>
      <c r="X54" s="286"/>
      <c r="Y54" s="286"/>
      <c r="Z54" s="286"/>
      <c r="AA54" s="286"/>
      <c r="AB54" s="286"/>
      <c r="AC54" s="286"/>
      <c r="AD54" s="286"/>
      <c r="AE54" s="286"/>
      <c r="AF54" s="286"/>
      <c r="AG54" s="286"/>
      <c r="AH54" s="286"/>
      <c r="AI54" s="286"/>
      <c r="AJ54" s="286"/>
      <c r="AK54" s="286"/>
      <c r="AL54" s="286"/>
      <c r="AM54" s="286"/>
      <c r="AN54" s="286"/>
      <c r="AO54" s="286"/>
      <c r="AP54" s="286"/>
      <c r="AQ54" s="286"/>
      <c r="AR54" s="286"/>
      <c r="AS54" s="286"/>
    </row>
    <row r="55" spans="1:45" ht="15" x14ac:dyDescent="0.25">
      <c r="A55" s="287" t="s">
        <v>285</v>
      </c>
      <c r="B55" s="287"/>
      <c r="C55" s="287"/>
      <c r="D55" s="287" t="s">
        <v>286</v>
      </c>
      <c r="E55" s="287"/>
      <c r="F55" s="288"/>
      <c r="G55" s="287"/>
      <c r="H55" s="289" t="s">
        <v>711</v>
      </c>
      <c r="I55" s="311">
        <f t="shared" ref="I55:AH55" si="23">SUM(I58:I80)</f>
        <v>0</v>
      </c>
      <c r="J55" s="311">
        <f t="shared" si="23"/>
        <v>0</v>
      </c>
      <c r="K55" s="311">
        <f t="shared" si="23"/>
        <v>0</v>
      </c>
      <c r="L55" s="311">
        <f t="shared" si="23"/>
        <v>0</v>
      </c>
      <c r="M55" s="311">
        <f t="shared" si="23"/>
        <v>0</v>
      </c>
      <c r="N55" s="290">
        <f t="shared" si="23"/>
        <v>81.358111199999996</v>
      </c>
      <c r="O55" s="290">
        <f t="shared" si="23"/>
        <v>62.811100799999991</v>
      </c>
      <c r="P55" s="290">
        <f t="shared" si="23"/>
        <v>92.490778799999973</v>
      </c>
      <c r="Q55" s="290">
        <f t="shared" si="23"/>
        <v>125.20943520000002</v>
      </c>
      <c r="R55" s="290">
        <f t="shared" si="23"/>
        <v>89.114634000000009</v>
      </c>
      <c r="S55" s="290">
        <f t="shared" si="23"/>
        <v>78.483667200000014</v>
      </c>
      <c r="T55" s="290">
        <f t="shared" si="23"/>
        <v>85.254408000000012</v>
      </c>
      <c r="U55" s="290">
        <f t="shared" si="23"/>
        <v>75.151677599999985</v>
      </c>
      <c r="V55" s="290">
        <f t="shared" si="23"/>
        <v>81.036166800000004</v>
      </c>
      <c r="W55" s="290">
        <f t="shared" si="23"/>
        <v>71.534234400000003</v>
      </c>
      <c r="X55" s="290">
        <f t="shared" si="23"/>
        <v>56.658381599999998</v>
      </c>
      <c r="Y55" s="290">
        <f t="shared" si="23"/>
        <v>53.347795199999993</v>
      </c>
      <c r="Z55" s="290">
        <f t="shared" si="23"/>
        <v>42.056418000000008</v>
      </c>
      <c r="AA55" s="290">
        <f t="shared" si="23"/>
        <v>42.947719200000002</v>
      </c>
      <c r="AB55" s="290">
        <f t="shared" si="23"/>
        <v>40.619031600000007</v>
      </c>
      <c r="AC55" s="290">
        <f t="shared" si="23"/>
        <v>28.555568399999999</v>
      </c>
      <c r="AD55" s="290">
        <f t="shared" si="23"/>
        <v>34.588601999999995</v>
      </c>
      <c r="AE55" s="290">
        <f t="shared" si="23"/>
        <v>34.992423600000009</v>
      </c>
      <c r="AF55" s="290">
        <f t="shared" si="23"/>
        <v>40.765874399999994</v>
      </c>
      <c r="AG55" s="290">
        <f t="shared" si="23"/>
        <v>49.418552399999996</v>
      </c>
      <c r="AH55" s="290">
        <f t="shared" si="23"/>
        <v>39.944033999999988</v>
      </c>
      <c r="AI55" s="290">
        <f t="shared" ref="AI55:AN55" si="24">SUM(AI58:AI80)</f>
        <v>51.204319199999986</v>
      </c>
      <c r="AJ55" s="290">
        <f t="shared" si="24"/>
        <v>44.744872799999996</v>
      </c>
      <c r="AK55" s="290">
        <f t="shared" si="24"/>
        <v>52.860098399999998</v>
      </c>
      <c r="AL55" s="290">
        <f t="shared" si="24"/>
        <v>48.615994799999996</v>
      </c>
      <c r="AM55" s="290">
        <f t="shared" si="24"/>
        <v>51.3398988</v>
      </c>
      <c r="AN55" s="290">
        <f t="shared" si="24"/>
        <v>53.679548400000002</v>
      </c>
      <c r="AO55" s="290">
        <f t="shared" ref="AO55:AP55" si="25">SUM(AO58:AO80)</f>
        <v>55.267675200000006</v>
      </c>
      <c r="AP55" s="290">
        <f t="shared" si="25"/>
        <v>50.019381599999988</v>
      </c>
      <c r="AQ55" s="290">
        <f t="shared" ref="AQ55:AR55" si="26">SUM(AQ58:AQ80)</f>
        <v>49.050413999999996</v>
      </c>
      <c r="AR55" s="290">
        <f t="shared" si="26"/>
        <v>46.656011999999997</v>
      </c>
      <c r="AS55" s="290">
        <f t="shared" ref="AS55" si="27">SUM(AS58:AS80)</f>
        <v>48.975387599999991</v>
      </c>
    </row>
    <row r="56" spans="1:45" ht="15" x14ac:dyDescent="0.25">
      <c r="A56" s="312" t="s">
        <v>220</v>
      </c>
      <c r="B56" s="312"/>
      <c r="C56" s="312"/>
      <c r="D56" s="298"/>
      <c r="E56" s="312" t="s">
        <v>377</v>
      </c>
      <c r="F56" s="312"/>
      <c r="G56" s="291"/>
      <c r="H56" s="294" t="s">
        <v>712</v>
      </c>
      <c r="I56" s="322"/>
      <c r="J56" s="322"/>
      <c r="K56" s="322"/>
      <c r="L56" s="322"/>
      <c r="M56" s="322"/>
      <c r="N56" s="295"/>
      <c r="O56" s="295"/>
      <c r="P56" s="295"/>
      <c r="Q56" s="295"/>
      <c r="R56" s="295"/>
      <c r="S56" s="295"/>
      <c r="T56" s="295"/>
      <c r="U56" s="295"/>
      <c r="V56" s="295"/>
      <c r="W56" s="295"/>
      <c r="X56" s="295"/>
      <c r="Y56" s="295"/>
      <c r="Z56" s="295"/>
      <c r="AA56" s="295"/>
      <c r="AB56" s="295"/>
      <c r="AC56" s="295"/>
      <c r="AD56" s="295"/>
      <c r="AE56" s="295"/>
      <c r="AF56" s="295"/>
      <c r="AG56" s="295"/>
      <c r="AH56" s="295"/>
      <c r="AI56" s="295"/>
      <c r="AJ56" s="295"/>
      <c r="AK56" s="295"/>
      <c r="AL56" s="295"/>
      <c r="AM56" s="295"/>
      <c r="AN56" s="295"/>
      <c r="AO56" s="295"/>
      <c r="AP56" s="295"/>
      <c r="AQ56" s="295"/>
      <c r="AR56" s="295"/>
      <c r="AS56" s="295"/>
    </row>
    <row r="57" spans="1:45" ht="15" x14ac:dyDescent="0.25">
      <c r="A57" s="301" t="s">
        <v>223</v>
      </c>
      <c r="B57" s="301"/>
      <c r="C57" s="301"/>
      <c r="D57" s="301"/>
      <c r="E57" s="301"/>
      <c r="F57" s="301" t="s">
        <v>381</v>
      </c>
      <c r="G57" s="301"/>
      <c r="H57" s="308" t="s">
        <v>713</v>
      </c>
      <c r="I57" s="286"/>
      <c r="J57" s="286"/>
      <c r="K57" s="286"/>
      <c r="L57" s="286"/>
      <c r="M57" s="286"/>
      <c r="N57" s="286"/>
      <c r="O57" s="286"/>
      <c r="P57" s="286"/>
      <c r="Q57" s="286"/>
      <c r="R57" s="286"/>
      <c r="S57" s="286"/>
      <c r="T57" s="286"/>
      <c r="U57" s="286"/>
      <c r="V57" s="286"/>
      <c r="W57" s="286"/>
      <c r="X57" s="286"/>
      <c r="Y57" s="286"/>
      <c r="Z57" s="286"/>
      <c r="AA57" s="286"/>
      <c r="AB57" s="286"/>
      <c r="AC57" s="286"/>
      <c r="AD57" s="286"/>
      <c r="AE57" s="286"/>
      <c r="AF57" s="286"/>
      <c r="AG57" s="286"/>
      <c r="AH57" s="286"/>
      <c r="AI57" s="286"/>
      <c r="AJ57" s="286"/>
      <c r="AK57" s="286"/>
      <c r="AL57" s="286"/>
      <c r="AM57" s="286"/>
      <c r="AN57" s="286"/>
      <c r="AO57" s="286"/>
      <c r="AP57" s="286"/>
      <c r="AQ57" s="286"/>
      <c r="AR57" s="286"/>
      <c r="AS57" s="286"/>
    </row>
    <row r="58" spans="1:45" ht="15" x14ac:dyDescent="0.25">
      <c r="A58" s="283" t="s">
        <v>224</v>
      </c>
      <c r="B58" s="283"/>
      <c r="C58" s="283"/>
      <c r="D58" s="283"/>
      <c r="E58" s="283"/>
      <c r="F58" s="143"/>
      <c r="G58" s="283" t="s">
        <v>57</v>
      </c>
      <c r="H58" s="297" t="s">
        <v>714</v>
      </c>
      <c r="I58" s="304">
        <f>'7.1 Seeds'!I58*'7.2 Coefficients'!J58</f>
        <v>0</v>
      </c>
      <c r="J58" s="304">
        <f>'7.1 Seeds'!J58*'7.2 Coefficients'!K58</f>
        <v>0</v>
      </c>
      <c r="K58" s="304">
        <f>'7.1 Seeds'!K58*'7.2 Coefficients'!L58</f>
        <v>0</v>
      </c>
      <c r="L58" s="304">
        <f>'7.1 Seeds'!L58*'7.2 Coefficients'!M58</f>
        <v>0</v>
      </c>
      <c r="M58" s="304">
        <f>'7.1 Seeds'!M58*'7.2 Coefficients'!N58</f>
        <v>0</v>
      </c>
      <c r="N58" s="304">
        <f>'7.1 Seeds'!N58*'7.2 Coefficients'!O58</f>
        <v>4.0231380000000003</v>
      </c>
      <c r="O58" s="304">
        <f>'7.1 Seeds'!O58*'7.2 Coefficients'!P58</f>
        <v>1.3919219999999999</v>
      </c>
      <c r="P58" s="304">
        <f>'7.1 Seeds'!P58*'7.2 Coefficients'!Q58</f>
        <v>1.3919219999999999</v>
      </c>
      <c r="Q58" s="304">
        <f>'7.1 Seeds'!Q58*'7.2 Coefficients'!R58</f>
        <v>2.0854680000000001</v>
      </c>
      <c r="R58" s="304">
        <f>'7.1 Seeds'!R58*'7.2 Coefficients'!S58</f>
        <v>9.6119520000000005</v>
      </c>
      <c r="S58" s="304">
        <f>'7.1 Seeds'!S58*'7.2 Coefficients'!T58</f>
        <v>11.598845999999998</v>
      </c>
      <c r="T58" s="304">
        <f>'7.1 Seeds'!T58*'7.2 Coefficients'!U58</f>
        <v>12.978083999999999</v>
      </c>
      <c r="U58" s="304">
        <f>'7.1 Seeds'!U58*'7.2 Coefficients'!V58</f>
        <v>8.9319299999999995</v>
      </c>
      <c r="V58" s="304">
        <f>'7.1 Seeds'!V58*'7.2 Coefficients'!W58</f>
        <v>6.3198240000000014</v>
      </c>
      <c r="W58" s="304">
        <f>'7.1 Seeds'!W58*'7.2 Coefficients'!X58</f>
        <v>5.6251019999999983</v>
      </c>
      <c r="X58" s="304">
        <f>'7.1 Seeds'!X58*'7.2 Coefficients'!Y58</f>
        <v>3.8395139999999994</v>
      </c>
      <c r="Y58" s="304">
        <f>'7.1 Seeds'!Y58*'7.2 Coefficients'!Z58</f>
        <v>2.5117259999999999</v>
      </c>
      <c r="Z58" s="304">
        <f>'7.1 Seeds'!Z58*'7.2 Coefficients'!AA58</f>
        <v>0.99628199999999989</v>
      </c>
      <c r="AA58" s="304">
        <f>'7.1 Seeds'!AA58*'7.2 Coefficients'!AB58</f>
        <v>0.65465399999999996</v>
      </c>
      <c r="AB58" s="304">
        <f>'7.1 Seeds'!AB58*'7.2 Coefficients'!AC58</f>
        <v>0.87137399999999976</v>
      </c>
      <c r="AC58" s="304">
        <f>'7.1 Seeds'!AC58*'7.2 Coefficients'!AD58</f>
        <v>0.54940200000000006</v>
      </c>
      <c r="AD58" s="304">
        <f>'7.1 Seeds'!AD58*'7.2 Coefficients'!AE58</f>
        <v>0.88136999999999988</v>
      </c>
      <c r="AE58" s="304">
        <f>'7.1 Seeds'!AE58*'7.2 Coefficients'!AF58</f>
        <v>3.1071600000000004</v>
      </c>
      <c r="AF58" s="304">
        <f>'7.1 Seeds'!AF58*'7.2 Coefficients'!AG58</f>
        <v>1.7152380000000003</v>
      </c>
      <c r="AG58" s="304">
        <f>'7.1 Seeds'!AG58*'7.2 Coefficients'!AH58</f>
        <v>3.4702080000000004</v>
      </c>
      <c r="AH58" s="304">
        <f>'7.1 Seeds'!AH58*'7.2 Coefficients'!AI58</f>
        <v>3.2925900000000001</v>
      </c>
      <c r="AI58" s="304">
        <f>'7.1 Seeds'!AI58*'7.2 Coefficients'!AJ58</f>
        <v>5.1279899999999996</v>
      </c>
      <c r="AJ58" s="304">
        <f>'7.1 Seeds'!AJ58*'7.2 Coefficients'!AK58</f>
        <v>4.5062219999999993</v>
      </c>
      <c r="AK58" s="304">
        <f>'7.1 Seeds'!AK58*'7.2 Coefficients'!AL58</f>
        <v>6.703704000000001</v>
      </c>
      <c r="AL58" s="304">
        <f>'7.1 Seeds'!AL58*'7.2 Coefficients'!AM58</f>
        <v>6.7922819999999993</v>
      </c>
      <c r="AM58" s="304">
        <f>'7.1 Seeds'!AM58*'7.2 Coefficients'!AN58</f>
        <v>11.303376000000004</v>
      </c>
      <c r="AN58" s="304">
        <f>'7.1 Seeds'!AN58*'7.2 Coefficients'!AO58</f>
        <v>14.604995999999996</v>
      </c>
      <c r="AO58" s="304">
        <f>'7.1 Seeds'!AO58*'7.2 Coefficients'!AP58</f>
        <v>15.230795999999998</v>
      </c>
      <c r="AP58" s="304">
        <f>'7.1 Seeds'!AP58*'7.2 Coefficients'!AQ58</f>
        <v>12.168156</v>
      </c>
      <c r="AQ58" s="304">
        <f>'7.1 Seeds'!AQ58*'7.2 Coefficients'!AR58</f>
        <v>10.723523999999998</v>
      </c>
      <c r="AR58" s="304">
        <f>'7.1 Seeds'!AR58*'7.2 Coefficients'!AS58</f>
        <v>11.157509999999998</v>
      </c>
      <c r="AS58" s="304">
        <f>'7.1 Seeds'!AS58*'7.2 Coefficients'!AT58</f>
        <v>14.463833999999995</v>
      </c>
    </row>
    <row r="59" spans="1:45" ht="15" x14ac:dyDescent="0.25">
      <c r="A59" s="301" t="s">
        <v>225</v>
      </c>
      <c r="B59" s="301"/>
      <c r="C59" s="301"/>
      <c r="D59" s="301"/>
      <c r="E59" s="301"/>
      <c r="F59" s="301"/>
      <c r="G59" s="300" t="s">
        <v>90</v>
      </c>
      <c r="H59" s="294" t="s">
        <v>715</v>
      </c>
      <c r="I59" s="286"/>
      <c r="J59" s="286"/>
      <c r="K59" s="286"/>
      <c r="L59" s="286"/>
      <c r="M59" s="286"/>
      <c r="N59" s="286"/>
      <c r="O59" s="286"/>
      <c r="P59" s="286"/>
      <c r="Q59" s="286"/>
      <c r="R59" s="286"/>
      <c r="S59" s="286"/>
      <c r="T59" s="286"/>
      <c r="U59" s="286"/>
      <c r="V59" s="286"/>
      <c r="W59" s="286"/>
      <c r="X59" s="286"/>
      <c r="Y59" s="286"/>
      <c r="Z59" s="286"/>
      <c r="AA59" s="286"/>
      <c r="AB59" s="286"/>
      <c r="AC59" s="286"/>
      <c r="AD59" s="286"/>
      <c r="AE59" s="286"/>
      <c r="AF59" s="286"/>
      <c r="AG59" s="286"/>
      <c r="AH59" s="286"/>
      <c r="AI59" s="286"/>
      <c r="AJ59" s="286"/>
      <c r="AK59" s="286"/>
      <c r="AL59" s="286"/>
      <c r="AM59" s="286"/>
      <c r="AN59" s="286"/>
      <c r="AO59" s="286"/>
      <c r="AP59" s="286"/>
      <c r="AQ59" s="286"/>
      <c r="AR59" s="286"/>
      <c r="AS59" s="286"/>
    </row>
    <row r="60" spans="1:45" ht="15" x14ac:dyDescent="0.25">
      <c r="A60" s="301" t="s">
        <v>226</v>
      </c>
      <c r="B60" s="301"/>
      <c r="C60" s="301"/>
      <c r="D60" s="301"/>
      <c r="E60" s="301"/>
      <c r="F60" s="301"/>
      <c r="G60" s="300" t="s">
        <v>227</v>
      </c>
      <c r="H60" s="294" t="s">
        <v>716</v>
      </c>
      <c r="I60" s="286"/>
      <c r="J60" s="286"/>
      <c r="K60" s="286"/>
      <c r="L60" s="286"/>
      <c r="M60" s="286"/>
      <c r="N60" s="286"/>
      <c r="O60" s="286"/>
      <c r="P60" s="286"/>
      <c r="Q60" s="286"/>
      <c r="R60" s="286"/>
      <c r="S60" s="286"/>
      <c r="T60" s="286"/>
      <c r="U60" s="286"/>
      <c r="V60" s="286"/>
      <c r="W60" s="286"/>
      <c r="X60" s="286"/>
      <c r="Y60" s="286"/>
      <c r="Z60" s="286"/>
      <c r="AA60" s="286"/>
      <c r="AB60" s="286"/>
      <c r="AC60" s="286"/>
      <c r="AD60" s="286"/>
      <c r="AE60" s="286"/>
      <c r="AF60" s="286"/>
      <c r="AG60" s="286"/>
      <c r="AH60" s="286"/>
      <c r="AI60" s="286"/>
      <c r="AJ60" s="286"/>
      <c r="AK60" s="286"/>
      <c r="AL60" s="286"/>
      <c r="AM60" s="286"/>
      <c r="AN60" s="286"/>
      <c r="AO60" s="286"/>
      <c r="AP60" s="286"/>
      <c r="AQ60" s="286"/>
      <c r="AR60" s="286"/>
      <c r="AS60" s="286"/>
    </row>
    <row r="61" spans="1:45" ht="15" x14ac:dyDescent="0.25">
      <c r="A61" s="301" t="s">
        <v>229</v>
      </c>
      <c r="B61" s="301"/>
      <c r="C61" s="301"/>
      <c r="D61" s="301"/>
      <c r="E61" s="301"/>
      <c r="F61" s="301"/>
      <c r="G61" s="296" t="s">
        <v>228</v>
      </c>
      <c r="H61" s="294" t="s">
        <v>717</v>
      </c>
      <c r="I61" s="286"/>
      <c r="J61" s="286"/>
      <c r="K61" s="286"/>
      <c r="L61" s="286"/>
      <c r="M61" s="286"/>
      <c r="N61" s="286"/>
      <c r="O61" s="286"/>
      <c r="P61" s="286"/>
      <c r="Q61" s="286"/>
      <c r="R61" s="286"/>
      <c r="S61" s="286"/>
      <c r="T61" s="286"/>
      <c r="U61" s="286"/>
      <c r="V61" s="286"/>
      <c r="W61" s="286"/>
      <c r="X61" s="286"/>
      <c r="Y61" s="286"/>
      <c r="Z61" s="286"/>
      <c r="AA61" s="286"/>
      <c r="AB61" s="286"/>
      <c r="AC61" s="286"/>
      <c r="AD61" s="286"/>
      <c r="AE61" s="286"/>
      <c r="AF61" s="286"/>
      <c r="AG61" s="286"/>
      <c r="AH61" s="286"/>
      <c r="AI61" s="286"/>
      <c r="AJ61" s="286"/>
      <c r="AK61" s="286"/>
      <c r="AL61" s="286"/>
      <c r="AM61" s="286"/>
      <c r="AN61" s="286"/>
      <c r="AO61" s="286"/>
      <c r="AP61" s="286"/>
      <c r="AQ61" s="286"/>
      <c r="AR61" s="286"/>
      <c r="AS61" s="286"/>
    </row>
    <row r="62" spans="1:45" ht="15" x14ac:dyDescent="0.25">
      <c r="A62" s="283" t="s">
        <v>222</v>
      </c>
      <c r="B62" s="283"/>
      <c r="C62" s="283"/>
      <c r="D62" s="283"/>
      <c r="E62" s="283"/>
      <c r="F62" s="283" t="s">
        <v>287</v>
      </c>
      <c r="G62" s="283"/>
      <c r="H62" s="297" t="s">
        <v>718</v>
      </c>
      <c r="I62" s="304">
        <f>'7.1 Seeds'!I62*'7.2 Coefficients'!J62</f>
        <v>0</v>
      </c>
      <c r="J62" s="304">
        <f>'7.1 Seeds'!J62*'7.2 Coefficients'!K62</f>
        <v>0</v>
      </c>
      <c r="K62" s="304">
        <f>'7.1 Seeds'!K62*'7.2 Coefficients'!L62</f>
        <v>0</v>
      </c>
      <c r="L62" s="304">
        <f>'7.1 Seeds'!L62*'7.2 Coefficients'!M62</f>
        <v>0</v>
      </c>
      <c r="M62" s="304">
        <f>'7.1 Seeds'!M62*'7.2 Coefficients'!N62</f>
        <v>0</v>
      </c>
      <c r="N62" s="304">
        <f>'7.1 Seeds'!N62*'7.2 Coefficients'!O62</f>
        <v>64.778893199999999</v>
      </c>
      <c r="O62" s="304">
        <f>'7.1 Seeds'!O62*'7.2 Coefficients'!P62</f>
        <v>58.173418799999993</v>
      </c>
      <c r="P62" s="304">
        <f>'7.1 Seeds'!P62*'7.2 Coefficients'!Q62</f>
        <v>79.365736799999979</v>
      </c>
      <c r="Q62" s="304">
        <f>'7.1 Seeds'!Q62*'7.2 Coefficients'!R62</f>
        <v>122.40612720000001</v>
      </c>
      <c r="R62" s="304">
        <f>'7.1 Seeds'!R62*'7.2 Coefficients'!S62</f>
        <v>76.224834000000001</v>
      </c>
      <c r="S62" s="304">
        <f>'7.1 Seeds'!S62*'7.2 Coefficients'!T62</f>
        <v>63.385585200000008</v>
      </c>
      <c r="T62" s="304">
        <f>'7.1 Seeds'!T62*'7.2 Coefficients'!U62</f>
        <v>61.673472000000018</v>
      </c>
      <c r="U62" s="304">
        <f>'7.1 Seeds'!U62*'7.2 Coefficients'!V62</f>
        <v>55.431255599999986</v>
      </c>
      <c r="V62" s="304">
        <f>'7.1 Seeds'!V62*'7.2 Coefficients'!W62</f>
        <v>57.791638800000001</v>
      </c>
      <c r="W62" s="304">
        <f>'7.1 Seeds'!W62*'7.2 Coefficients'!X62</f>
        <v>46.5216444</v>
      </c>
      <c r="X62" s="304">
        <f>'7.1 Seeds'!X62*'7.2 Coefficients'!Y62</f>
        <v>46.554807599999997</v>
      </c>
      <c r="Y62" s="304">
        <f>'7.1 Seeds'!Y62*'7.2 Coefficients'!Z62</f>
        <v>47.47329719999999</v>
      </c>
      <c r="Z62" s="304">
        <f>'7.1 Seeds'!Z62*'7.2 Coefficients'!AA62</f>
        <v>40.228272000000004</v>
      </c>
      <c r="AA62" s="304">
        <f>'7.1 Seeds'!AA62*'7.2 Coefficients'!AB62</f>
        <v>41.867053200000001</v>
      </c>
      <c r="AB62" s="304">
        <f>'7.1 Seeds'!AB62*'7.2 Coefficients'!AC62</f>
        <v>39.542277599999998</v>
      </c>
      <c r="AC62" s="304">
        <f>'7.1 Seeds'!AC62*'7.2 Coefficients'!AD62</f>
        <v>27.159854399999997</v>
      </c>
      <c r="AD62" s="304">
        <f>'7.1 Seeds'!AD62*'7.2 Coefficients'!AE62</f>
        <v>33.237539999999996</v>
      </c>
      <c r="AE62" s="304">
        <f>'7.1 Seeds'!AE62*'7.2 Coefficients'!AF62</f>
        <v>31.629099600000004</v>
      </c>
      <c r="AF62" s="304">
        <f>'7.1 Seeds'!AF62*'7.2 Coefficients'!AG62</f>
        <v>38.868404399999996</v>
      </c>
      <c r="AG62" s="304">
        <f>'7.1 Seeds'!AG62*'7.2 Coefficients'!AH62</f>
        <v>45.048200399999992</v>
      </c>
      <c r="AH62" s="304">
        <f>'7.1 Seeds'!AH62*'7.2 Coefficients'!AI62</f>
        <v>36.095219999999998</v>
      </c>
      <c r="AI62" s="304">
        <f>'7.1 Seeds'!AI62*'7.2 Coefficients'!AJ62</f>
        <v>45.57120119999999</v>
      </c>
      <c r="AJ62" s="304">
        <f>'7.1 Seeds'!AJ62*'7.2 Coefficients'!AK62</f>
        <v>39.889054799999997</v>
      </c>
      <c r="AK62" s="304">
        <f>'7.1 Seeds'!AK62*'7.2 Coefficients'!AL62</f>
        <v>45.795506400000001</v>
      </c>
      <c r="AL62" s="304">
        <f>'7.1 Seeds'!AL62*'7.2 Coefficients'!AM62</f>
        <v>41.239648799999998</v>
      </c>
      <c r="AM62" s="304">
        <f>'7.1 Seeds'!AM62*'7.2 Coefficients'!AN62</f>
        <v>39.083662799999999</v>
      </c>
      <c r="AN62" s="304">
        <f>'7.1 Seeds'!AN62*'7.2 Coefficients'!AO62</f>
        <v>38.353820400000004</v>
      </c>
      <c r="AO62" s="304">
        <f>'7.1 Seeds'!AO62*'7.2 Coefficients'!AP62</f>
        <v>38.817475200000004</v>
      </c>
      <c r="AP62" s="304">
        <f>'7.1 Seeds'!AP62*'7.2 Coefficients'!AQ62</f>
        <v>36.784389599999997</v>
      </c>
      <c r="AQ62" s="304">
        <f>'7.1 Seeds'!AQ62*'7.2 Coefficients'!AR62</f>
        <v>37.193813999999996</v>
      </c>
      <c r="AR62" s="304">
        <f>'7.1 Seeds'!AR62*'7.2 Coefficients'!AS62</f>
        <v>34.450289999999995</v>
      </c>
      <c r="AS62" s="304">
        <f>'7.1 Seeds'!AS62*'7.2 Coefficients'!AT62</f>
        <v>33.353661599999988</v>
      </c>
    </row>
    <row r="63" spans="1:45" ht="15" x14ac:dyDescent="0.25">
      <c r="A63" s="283" t="s">
        <v>230</v>
      </c>
      <c r="B63" s="283"/>
      <c r="C63" s="283"/>
      <c r="D63" s="283"/>
      <c r="E63" s="283"/>
      <c r="F63" s="284" t="s">
        <v>288</v>
      </c>
      <c r="G63" s="283"/>
      <c r="H63" s="297" t="s">
        <v>719</v>
      </c>
      <c r="I63" s="304">
        <f>'7.1 Seeds'!I63*'7.2 Coefficients'!J63</f>
        <v>0</v>
      </c>
      <c r="J63" s="304">
        <f>'7.1 Seeds'!J63*'7.2 Coefficients'!K63</f>
        <v>0</v>
      </c>
      <c r="K63" s="304">
        <f>'7.1 Seeds'!K63*'7.2 Coefficients'!L63</f>
        <v>0</v>
      </c>
      <c r="L63" s="304">
        <f>'7.1 Seeds'!L63*'7.2 Coefficients'!M63</f>
        <v>0</v>
      </c>
      <c r="M63" s="304">
        <f>'7.1 Seeds'!M63*'7.2 Coefficients'!N63</f>
        <v>0</v>
      </c>
      <c r="N63" s="304">
        <f>'7.1 Seeds'!N63*'7.2 Coefficients'!O63</f>
        <v>0</v>
      </c>
      <c r="O63" s="304">
        <f>'7.1 Seeds'!O63*'7.2 Coefficients'!P63</f>
        <v>0</v>
      </c>
      <c r="P63" s="304">
        <f>'7.1 Seeds'!P63*'7.2 Coefficients'!Q63</f>
        <v>0</v>
      </c>
      <c r="Q63" s="304">
        <f>'7.1 Seeds'!Q63*'7.2 Coefficients'!R63</f>
        <v>0</v>
      </c>
      <c r="R63" s="304">
        <f>'7.1 Seeds'!R63*'7.2 Coefficients'!S63</f>
        <v>0.25240799999999997</v>
      </c>
      <c r="S63" s="304">
        <f>'7.1 Seeds'!S63*'7.2 Coefficients'!T63</f>
        <v>1.6157160000000002</v>
      </c>
      <c r="T63" s="304">
        <f>'7.1 Seeds'!T63*'7.2 Coefficients'!U63</f>
        <v>6.9042120000000011</v>
      </c>
      <c r="U63" s="304">
        <f>'7.1 Seeds'!U63*'7.2 Coefficients'!V63</f>
        <v>8.0524919999999991</v>
      </c>
      <c r="V63" s="304">
        <f>'7.1 Seeds'!V63*'7.2 Coefficients'!W63</f>
        <v>12.965423999999999</v>
      </c>
      <c r="W63" s="304">
        <f>'7.1 Seeds'!W63*'7.2 Coefficients'!X63</f>
        <v>16.122288000000001</v>
      </c>
      <c r="X63" s="304">
        <f>'7.1 Seeds'!X63*'7.2 Coefficients'!Y63</f>
        <v>4.0658999999999992</v>
      </c>
      <c r="Y63" s="304">
        <f>'7.1 Seeds'!Y63*'7.2 Coefficients'!Z63</f>
        <v>1.579332</v>
      </c>
      <c r="Z63" s="304">
        <f>'7.1 Seeds'!Z63*'7.2 Coefficients'!AA63</f>
        <v>0.40058400000000005</v>
      </c>
      <c r="AA63" s="304">
        <f>'7.1 Seeds'!AA63*'7.2 Coefficients'!AB63</f>
        <v>0.23017200000000002</v>
      </c>
      <c r="AB63" s="304">
        <f>'7.1 Seeds'!AB63*'7.2 Coefficients'!AC63</f>
        <v>9.8820000000000019E-2</v>
      </c>
      <c r="AC63" s="304">
        <f>'7.1 Seeds'!AC63*'7.2 Coefficients'!AD63</f>
        <v>3.7751999999999994E-2</v>
      </c>
      <c r="AD63" s="304">
        <f>'7.1 Seeds'!AD63*'7.2 Coefficients'!AE63</f>
        <v>1.6091999999999999E-2</v>
      </c>
      <c r="AE63" s="304">
        <f>'7.1 Seeds'!AE63*'7.2 Coefficients'!AF63</f>
        <v>8.4840000000000002E-3</v>
      </c>
      <c r="AF63" s="304">
        <f>'7.1 Seeds'!AF63*'7.2 Coefficients'!AG63</f>
        <v>1.5120000000000001E-3</v>
      </c>
      <c r="AG63" s="304">
        <f>'7.1 Seeds'!AG63*'7.2 Coefficients'!AH63</f>
        <v>2.3039999999999996E-3</v>
      </c>
      <c r="AH63" s="304">
        <f>'7.1 Seeds'!AH63*'7.2 Coefficients'!AI63</f>
        <v>4.7039999999999998E-3</v>
      </c>
      <c r="AI63" s="304">
        <f>'7.1 Seeds'!AI63*'7.2 Coefficients'!AJ63</f>
        <v>1.848E-3</v>
      </c>
      <c r="AJ63" s="304">
        <f>'7.1 Seeds'!AJ63*'7.2 Coefficients'!AK63</f>
        <v>3.2759999999999998E-3</v>
      </c>
      <c r="AK63" s="304">
        <f>'7.1 Seeds'!AK63*'7.2 Coefficients'!AL63</f>
        <v>2.3279999999999998E-3</v>
      </c>
      <c r="AL63" s="304">
        <f>'7.1 Seeds'!AL63*'7.2 Coefficients'!AM63</f>
        <v>4.4639999999999992E-3</v>
      </c>
      <c r="AM63" s="304">
        <f>'7.1 Seeds'!AM63*'7.2 Coefficients'!AN63</f>
        <v>4.62E-3</v>
      </c>
      <c r="AN63" s="304">
        <f>'7.1 Seeds'!AN63*'7.2 Coefficients'!AO63</f>
        <v>1.4520000000000002E-3</v>
      </c>
      <c r="AO63" s="304">
        <f>'7.1 Seeds'!AO63*'7.2 Coefficients'!AP63</f>
        <v>1.1640000000000001E-3</v>
      </c>
      <c r="AP63" s="304">
        <f>'7.1 Seeds'!AP63*'7.2 Coefficients'!AQ63</f>
        <v>5.1599999999999997E-4</v>
      </c>
      <c r="AQ63" s="304">
        <f>'7.1 Seeds'!AQ63*'7.2 Coefficients'!AR63</f>
        <v>1.9559999999999998E-3</v>
      </c>
      <c r="AR63" s="304">
        <f>'7.1 Seeds'!AR63*'7.2 Coefficients'!AS63</f>
        <v>4.2120000000000005E-3</v>
      </c>
      <c r="AS63" s="304">
        <f>'7.1 Seeds'!AS63*'7.2 Coefficients'!AT63</f>
        <v>2.7492000000000006E-2</v>
      </c>
    </row>
    <row r="64" spans="1:45" ht="15" x14ac:dyDescent="0.25">
      <c r="A64" s="283" t="s">
        <v>221</v>
      </c>
      <c r="B64" s="283"/>
      <c r="C64" s="283"/>
      <c r="D64" s="283"/>
      <c r="E64" s="283"/>
      <c r="F64" s="283" t="s">
        <v>378</v>
      </c>
      <c r="G64" s="283"/>
      <c r="H64" s="297" t="s">
        <v>720</v>
      </c>
      <c r="I64" s="304">
        <f>'7.1 Seeds'!I64*'7.2 Coefficients'!J64</f>
        <v>0</v>
      </c>
      <c r="J64" s="304">
        <f>'7.1 Seeds'!J64*'7.2 Coefficients'!K64</f>
        <v>0</v>
      </c>
      <c r="K64" s="304">
        <f>'7.1 Seeds'!K64*'7.2 Coefficients'!L64</f>
        <v>0</v>
      </c>
      <c r="L64" s="304">
        <f>'7.1 Seeds'!L64*'7.2 Coefficients'!M64</f>
        <v>0</v>
      </c>
      <c r="M64" s="304">
        <f>'7.1 Seeds'!M64*'7.2 Coefficients'!N64</f>
        <v>0</v>
      </c>
      <c r="N64" s="304">
        <f>'7.1 Seeds'!N64*'7.2 Coefficients'!O64</f>
        <v>12.55608</v>
      </c>
      <c r="O64" s="304">
        <f>'7.1 Seeds'!O64*'7.2 Coefficients'!P64</f>
        <v>3.2457600000000002</v>
      </c>
      <c r="P64" s="304">
        <f>'7.1 Seeds'!P64*'7.2 Coefficients'!Q64</f>
        <v>11.733120000000001</v>
      </c>
      <c r="Q64" s="304">
        <f>'7.1 Seeds'!Q64*'7.2 Coefficients'!R64</f>
        <v>0.71783999999999992</v>
      </c>
      <c r="R64" s="304">
        <f>'7.1 Seeds'!R64*'7.2 Coefficients'!S64</f>
        <v>3.0254399999999997</v>
      </c>
      <c r="S64" s="304">
        <f>'7.1 Seeds'!S64*'7.2 Coefficients'!T64</f>
        <v>1.8835199999999999</v>
      </c>
      <c r="T64" s="304">
        <f>'7.1 Seeds'!T64*'7.2 Coefficients'!U64</f>
        <v>3.6986400000000001</v>
      </c>
      <c r="U64" s="304">
        <f>'7.1 Seeds'!U64*'7.2 Coefficients'!V64</f>
        <v>2.7359999999999998</v>
      </c>
      <c r="V64" s="304">
        <f>'7.1 Seeds'!V64*'7.2 Coefficients'!W64</f>
        <v>3.9592800000000001</v>
      </c>
      <c r="W64" s="304">
        <f>'7.1 Seeds'!W64*'7.2 Coefficients'!X64</f>
        <v>3.2652000000000005</v>
      </c>
      <c r="X64" s="304">
        <f>'7.1 Seeds'!X64*'7.2 Coefficients'!Y64</f>
        <v>2.1981600000000001</v>
      </c>
      <c r="Y64" s="304">
        <f>'7.1 Seeds'!Y64*'7.2 Coefficients'!Z64</f>
        <v>1.7834400000000001</v>
      </c>
      <c r="Z64" s="304">
        <f>'7.1 Seeds'!Z64*'7.2 Coefficients'!AA64</f>
        <v>0.43128</v>
      </c>
      <c r="AA64" s="304">
        <f>'7.1 Seeds'!AA64*'7.2 Coefficients'!AB64</f>
        <v>0.19584000000000001</v>
      </c>
      <c r="AB64" s="304">
        <f>'7.1 Seeds'!AB64*'7.2 Coefficients'!AC64</f>
        <v>0.10656000000000002</v>
      </c>
      <c r="AC64" s="304">
        <f>'7.1 Seeds'!AC64*'7.2 Coefficients'!AD64</f>
        <v>0.80855999999999995</v>
      </c>
      <c r="AD64" s="304">
        <f>'7.1 Seeds'!AD64*'7.2 Coefficients'!AE64</f>
        <v>0.4536</v>
      </c>
      <c r="AE64" s="304">
        <f>'7.1 Seeds'!AE64*'7.2 Coefficients'!AF64</f>
        <v>0.24768000000000001</v>
      </c>
      <c r="AF64" s="304">
        <f>'7.1 Seeds'!AF64*'7.2 Coefficients'!AG64</f>
        <v>0.18072000000000002</v>
      </c>
      <c r="AG64" s="304">
        <f>'7.1 Seeds'!AG64*'7.2 Coefficients'!AH64</f>
        <v>0.89783999999999997</v>
      </c>
      <c r="AH64" s="304">
        <f>'7.1 Seeds'!AH64*'7.2 Coefficients'!AI64</f>
        <v>0.55152000000000001</v>
      </c>
      <c r="AI64" s="304">
        <f>'7.1 Seeds'!AI64*'7.2 Coefficients'!AJ64</f>
        <v>0.50328000000000006</v>
      </c>
      <c r="AJ64" s="304">
        <f>'7.1 Seeds'!AJ64*'7.2 Coefficients'!AK64</f>
        <v>0.34632000000000002</v>
      </c>
      <c r="AK64" s="304">
        <f>'7.1 Seeds'!AK64*'7.2 Coefficients'!AL64</f>
        <v>0.35855999999999999</v>
      </c>
      <c r="AL64" s="304">
        <f>'7.1 Seeds'!AL64*'7.2 Coefficients'!AM64</f>
        <v>0.5796</v>
      </c>
      <c r="AM64" s="304">
        <f>'7.1 Seeds'!AM64*'7.2 Coefficients'!AN64</f>
        <v>0.94823999999999997</v>
      </c>
      <c r="AN64" s="304">
        <f>'7.1 Seeds'!AN64*'7.2 Coefficients'!AO64</f>
        <v>0.71928000000000003</v>
      </c>
      <c r="AO64" s="304">
        <f>'7.1 Seeds'!AO64*'7.2 Coefficients'!AP64</f>
        <v>1.2182400000000002</v>
      </c>
      <c r="AP64" s="304">
        <f>'7.1 Seeds'!AP64*'7.2 Coefficients'!AQ64</f>
        <v>1.0663199999999999</v>
      </c>
      <c r="AQ64" s="304">
        <f>'7.1 Seeds'!AQ64*'7.2 Coefficients'!AR64</f>
        <v>1.1311199999999999</v>
      </c>
      <c r="AR64" s="304">
        <f>'7.1 Seeds'!AR64*'7.2 Coefficients'!AS64</f>
        <v>1.044</v>
      </c>
      <c r="AS64" s="304">
        <f>'7.1 Seeds'!AS64*'7.2 Coefficients'!AT64</f>
        <v>1.1303999999999998</v>
      </c>
    </row>
    <row r="65" spans="1:45" ht="75" x14ac:dyDescent="0.25">
      <c r="A65" s="301" t="s">
        <v>231</v>
      </c>
      <c r="B65" s="301"/>
      <c r="C65" s="301"/>
      <c r="D65" s="301"/>
      <c r="E65" s="301"/>
      <c r="F65" s="323" t="s">
        <v>390</v>
      </c>
      <c r="G65" s="298"/>
      <c r="H65" s="294" t="s">
        <v>721</v>
      </c>
      <c r="I65" s="324"/>
      <c r="J65" s="324"/>
      <c r="K65" s="324"/>
      <c r="L65" s="324"/>
      <c r="M65" s="324"/>
      <c r="N65" s="324"/>
      <c r="O65" s="324"/>
      <c r="P65" s="324"/>
      <c r="Q65" s="324"/>
      <c r="R65" s="324"/>
      <c r="S65" s="324"/>
      <c r="T65" s="324"/>
      <c r="U65" s="324"/>
      <c r="V65" s="324"/>
      <c r="W65" s="324"/>
      <c r="X65" s="324"/>
      <c r="Y65" s="324"/>
      <c r="Z65" s="324"/>
      <c r="AA65" s="324"/>
      <c r="AB65" s="324"/>
      <c r="AC65" s="324"/>
      <c r="AD65" s="324"/>
      <c r="AE65" s="324"/>
      <c r="AF65" s="324"/>
      <c r="AG65" s="324"/>
      <c r="AH65" s="324"/>
      <c r="AI65" s="324"/>
      <c r="AJ65" s="324"/>
      <c r="AK65" s="324"/>
      <c r="AL65" s="324"/>
      <c r="AM65" s="324"/>
      <c r="AN65" s="324"/>
      <c r="AO65" s="324"/>
      <c r="AP65" s="324"/>
      <c r="AQ65" s="324"/>
      <c r="AR65" s="324"/>
      <c r="AS65" s="324"/>
    </row>
    <row r="66" spans="1:45" ht="15" x14ac:dyDescent="0.25">
      <c r="A66" s="301" t="s">
        <v>232</v>
      </c>
      <c r="B66" s="301"/>
      <c r="C66" s="301"/>
      <c r="D66" s="301"/>
      <c r="E66" s="301"/>
      <c r="F66" s="301" t="s">
        <v>379</v>
      </c>
      <c r="G66" s="301"/>
      <c r="H66" s="308" t="s">
        <v>722</v>
      </c>
      <c r="I66" s="286"/>
      <c r="J66" s="286"/>
      <c r="K66" s="286"/>
      <c r="L66" s="286"/>
      <c r="M66" s="286"/>
      <c r="N66" s="286"/>
      <c r="O66" s="286"/>
      <c r="P66" s="286"/>
      <c r="Q66" s="286"/>
      <c r="R66" s="286"/>
      <c r="S66" s="286"/>
      <c r="T66" s="286"/>
      <c r="U66" s="286"/>
      <c r="V66" s="286"/>
      <c r="W66" s="286"/>
      <c r="X66" s="286"/>
      <c r="Y66" s="286"/>
      <c r="Z66" s="286"/>
      <c r="AA66" s="286"/>
      <c r="AB66" s="286"/>
      <c r="AC66" s="286"/>
      <c r="AD66" s="286"/>
      <c r="AE66" s="286"/>
      <c r="AF66" s="286"/>
      <c r="AG66" s="286"/>
      <c r="AH66" s="286"/>
      <c r="AI66" s="286"/>
      <c r="AJ66" s="286"/>
      <c r="AK66" s="286"/>
      <c r="AL66" s="286"/>
      <c r="AM66" s="286"/>
      <c r="AN66" s="286"/>
      <c r="AO66" s="286"/>
      <c r="AP66" s="286"/>
      <c r="AQ66" s="286"/>
      <c r="AR66" s="286"/>
      <c r="AS66" s="286"/>
    </row>
    <row r="67" spans="1:45" ht="15" x14ac:dyDescent="0.25">
      <c r="A67" s="283" t="s">
        <v>255</v>
      </c>
      <c r="B67" s="283"/>
      <c r="C67" s="283"/>
      <c r="D67" s="283"/>
      <c r="E67" s="312" t="s">
        <v>380</v>
      </c>
      <c r="F67" s="143"/>
      <c r="G67" s="284"/>
      <c r="H67" s="308" t="s">
        <v>723</v>
      </c>
      <c r="I67" s="286"/>
      <c r="J67" s="286"/>
      <c r="K67" s="286"/>
      <c r="L67" s="286"/>
      <c r="M67" s="286"/>
      <c r="N67" s="286"/>
      <c r="O67" s="286"/>
      <c r="P67" s="286"/>
      <c r="Q67" s="286"/>
      <c r="R67" s="286"/>
      <c r="S67" s="286"/>
      <c r="T67" s="286"/>
      <c r="U67" s="286"/>
      <c r="V67" s="286"/>
      <c r="W67" s="286"/>
      <c r="X67" s="286"/>
      <c r="Y67" s="286"/>
      <c r="Z67" s="286"/>
      <c r="AA67" s="286"/>
      <c r="AB67" s="286"/>
      <c r="AC67" s="286"/>
      <c r="AD67" s="286"/>
      <c r="AE67" s="286"/>
      <c r="AF67" s="286"/>
      <c r="AG67" s="286"/>
      <c r="AH67" s="286"/>
      <c r="AI67" s="286"/>
      <c r="AJ67" s="286"/>
      <c r="AK67" s="286"/>
      <c r="AL67" s="286"/>
      <c r="AM67" s="286"/>
      <c r="AN67" s="286"/>
      <c r="AO67" s="286"/>
      <c r="AP67" s="286"/>
      <c r="AQ67" s="286"/>
      <c r="AR67" s="286"/>
      <c r="AS67" s="286"/>
    </row>
    <row r="68" spans="1:45" ht="15" x14ac:dyDescent="0.25">
      <c r="A68" s="301" t="s">
        <v>256</v>
      </c>
      <c r="B68" s="301"/>
      <c r="C68" s="301"/>
      <c r="D68" s="301"/>
      <c r="E68" s="301"/>
      <c r="F68" s="301" t="s">
        <v>253</v>
      </c>
      <c r="G68" s="298"/>
      <c r="H68" s="299" t="s">
        <v>724</v>
      </c>
      <c r="I68" s="286"/>
      <c r="J68" s="286"/>
      <c r="K68" s="286"/>
      <c r="L68" s="286"/>
      <c r="M68" s="286"/>
      <c r="N68" s="286"/>
      <c r="O68" s="286"/>
      <c r="P68" s="286"/>
      <c r="Q68" s="286"/>
      <c r="R68" s="286"/>
      <c r="S68" s="286"/>
      <c r="T68" s="286"/>
      <c r="U68" s="286"/>
      <c r="V68" s="286"/>
      <c r="W68" s="286"/>
      <c r="X68" s="286"/>
      <c r="Y68" s="286"/>
      <c r="Z68" s="286"/>
      <c r="AA68" s="286"/>
      <c r="AB68" s="286"/>
      <c r="AC68" s="286"/>
      <c r="AD68" s="286"/>
      <c r="AE68" s="286"/>
      <c r="AF68" s="286"/>
      <c r="AG68" s="286"/>
      <c r="AH68" s="286"/>
      <c r="AI68" s="286"/>
      <c r="AJ68" s="286"/>
      <c r="AK68" s="286"/>
      <c r="AL68" s="286"/>
      <c r="AM68" s="286"/>
      <c r="AN68" s="286"/>
      <c r="AO68" s="286"/>
      <c r="AP68" s="286"/>
      <c r="AQ68" s="286"/>
      <c r="AR68" s="286"/>
      <c r="AS68" s="286"/>
    </row>
    <row r="69" spans="1:45" ht="15" x14ac:dyDescent="0.25">
      <c r="A69" s="283" t="s">
        <v>257</v>
      </c>
      <c r="B69" s="283"/>
      <c r="C69" s="283"/>
      <c r="D69" s="283"/>
      <c r="E69" s="283"/>
      <c r="F69" s="283" t="s">
        <v>254</v>
      </c>
      <c r="G69" s="143"/>
      <c r="H69" s="305" t="s">
        <v>725</v>
      </c>
      <c r="I69" s="304">
        <f>'7.1 Seeds'!I69*'7.2 Coefficients'!J69</f>
        <v>0</v>
      </c>
      <c r="J69" s="304">
        <f>'7.1 Seeds'!J69*'7.2 Coefficients'!K69</f>
        <v>0</v>
      </c>
      <c r="K69" s="304">
        <f>'7.1 Seeds'!K69*'7.2 Coefficients'!L69</f>
        <v>0</v>
      </c>
      <c r="L69" s="304">
        <f>'7.1 Seeds'!L69*'7.2 Coefficients'!M69</f>
        <v>0</v>
      </c>
      <c r="M69" s="304">
        <f>'7.1 Seeds'!M69*'7.2 Coefficients'!N69</f>
        <v>0</v>
      </c>
      <c r="N69" s="304">
        <f>'7.1 Seeds'!N69*'7.2 Coefficients'!O69</f>
        <v>0</v>
      </c>
      <c r="O69" s="304">
        <f>'7.1 Seeds'!O69*'7.2 Coefficients'!P69</f>
        <v>0</v>
      </c>
      <c r="P69" s="304">
        <f>'7.1 Seeds'!P69*'7.2 Coefficients'!Q69</f>
        <v>0</v>
      </c>
      <c r="Q69" s="304">
        <f>'7.1 Seeds'!Q69*'7.2 Coefficients'!R69</f>
        <v>0</v>
      </c>
      <c r="R69" s="304">
        <f>'7.1 Seeds'!R69*'7.2 Coefficients'!S69</f>
        <v>0</v>
      </c>
      <c r="S69" s="304">
        <f>'7.1 Seeds'!S69*'7.2 Coefficients'!T69</f>
        <v>0</v>
      </c>
      <c r="T69" s="304">
        <f>'7.1 Seeds'!T69*'7.2 Coefficients'!U69</f>
        <v>0</v>
      </c>
      <c r="U69" s="304">
        <f>'7.1 Seeds'!U69*'7.2 Coefficients'!V69</f>
        <v>0</v>
      </c>
      <c r="V69" s="304">
        <f>'7.1 Seeds'!V69*'7.2 Coefficients'!W69</f>
        <v>0</v>
      </c>
      <c r="W69" s="304">
        <f>'7.1 Seeds'!W69*'7.2 Coefficients'!X69</f>
        <v>0</v>
      </c>
      <c r="X69" s="304">
        <f>'7.1 Seeds'!X69*'7.2 Coefficients'!Y69</f>
        <v>0</v>
      </c>
      <c r="Y69" s="304">
        <f>'7.1 Seeds'!Y69*'7.2 Coefficients'!Z69</f>
        <v>0</v>
      </c>
      <c r="Z69" s="304">
        <f>'7.1 Seeds'!Z69*'7.2 Coefficients'!AA69</f>
        <v>0</v>
      </c>
      <c r="AA69" s="304">
        <f>'7.1 Seeds'!AA69*'7.2 Coefficients'!AB69</f>
        <v>0</v>
      </c>
      <c r="AB69" s="304">
        <f>'7.1 Seeds'!AB69*'7.2 Coefficients'!AC69</f>
        <v>0</v>
      </c>
      <c r="AC69" s="304">
        <f>'7.1 Seeds'!AC69*'7.2 Coefficients'!AD69</f>
        <v>0</v>
      </c>
      <c r="AD69" s="304">
        <f>'7.1 Seeds'!AD69*'7.2 Coefficients'!AE69</f>
        <v>0</v>
      </c>
      <c r="AE69" s="304">
        <f>'7.1 Seeds'!AE69*'7.2 Coefficients'!AF69</f>
        <v>0</v>
      </c>
      <c r="AF69" s="304">
        <f>'7.1 Seeds'!AF69*'7.2 Coefficients'!AG69</f>
        <v>0</v>
      </c>
      <c r="AG69" s="304">
        <f>'7.1 Seeds'!AG69*'7.2 Coefficients'!AH69</f>
        <v>0</v>
      </c>
      <c r="AH69" s="304">
        <f>'7.1 Seeds'!AH69*'7.2 Coefficients'!AI69</f>
        <v>0</v>
      </c>
      <c r="AI69" s="304">
        <f>'7.1 Seeds'!AI69*'7.2 Coefficients'!AJ69</f>
        <v>0</v>
      </c>
      <c r="AJ69" s="304">
        <f>'7.1 Seeds'!AJ69*'7.2 Coefficients'!AK69</f>
        <v>0</v>
      </c>
      <c r="AK69" s="304">
        <f>'7.1 Seeds'!AK69*'7.2 Coefficients'!AL69</f>
        <v>0</v>
      </c>
      <c r="AL69" s="304">
        <f>'7.1 Seeds'!AL69*'7.2 Coefficients'!AM69</f>
        <v>0</v>
      </c>
      <c r="AM69" s="304">
        <f>'7.1 Seeds'!AM69*'7.2 Coefficients'!AN69</f>
        <v>0</v>
      </c>
      <c r="AN69" s="304">
        <f>'7.1 Seeds'!AN69*'7.2 Coefficients'!AO69</f>
        <v>0</v>
      </c>
      <c r="AO69" s="304">
        <f>'7.1 Seeds'!AO69*'7.2 Coefficients'!AP69</f>
        <v>0</v>
      </c>
      <c r="AP69" s="304">
        <f>'7.1 Seeds'!AP69*'7.2 Coefficients'!AQ69</f>
        <v>0</v>
      </c>
      <c r="AQ69" s="304">
        <f>'7.1 Seeds'!AQ69*'7.2 Coefficients'!AR69</f>
        <v>0</v>
      </c>
      <c r="AR69" s="304">
        <f>'7.1 Seeds'!AR69*'7.2 Coefficients'!AS69</f>
        <v>0</v>
      </c>
      <c r="AS69" s="304">
        <f>'7.1 Seeds'!AS69*'7.2 Coefficients'!AT69</f>
        <v>0</v>
      </c>
    </row>
    <row r="70" spans="1:45" ht="15" x14ac:dyDescent="0.25">
      <c r="A70" s="283" t="s">
        <v>258</v>
      </c>
      <c r="B70" s="283"/>
      <c r="C70" s="283"/>
      <c r="D70" s="283"/>
      <c r="E70" s="283"/>
      <c r="F70" s="283" t="s">
        <v>382</v>
      </c>
      <c r="G70" s="143"/>
      <c r="H70" s="305" t="s">
        <v>726</v>
      </c>
      <c r="I70" s="304">
        <f>'7.1 Seeds'!I70*'7.2 Coefficients'!J70</f>
        <v>0</v>
      </c>
      <c r="J70" s="304">
        <f>'7.1 Seeds'!J70*'7.2 Coefficients'!K70</f>
        <v>0</v>
      </c>
      <c r="K70" s="304">
        <f>'7.1 Seeds'!K70*'7.2 Coefficients'!L70</f>
        <v>0</v>
      </c>
      <c r="L70" s="304">
        <f>'7.1 Seeds'!L70*'7.2 Coefficients'!M70</f>
        <v>0</v>
      </c>
      <c r="M70" s="304">
        <f>'7.1 Seeds'!M70*'7.2 Coefficients'!N70</f>
        <v>0</v>
      </c>
      <c r="N70" s="304">
        <f>'7.1 Seeds'!N70*'7.2 Coefficients'!O70</f>
        <v>0</v>
      </c>
      <c r="O70" s="304">
        <f>'7.1 Seeds'!O70*'7.2 Coefficients'!P70</f>
        <v>0</v>
      </c>
      <c r="P70" s="304">
        <f>'7.1 Seeds'!P70*'7.2 Coefficients'!Q70</f>
        <v>0</v>
      </c>
      <c r="Q70" s="304">
        <f>'7.1 Seeds'!Q70*'7.2 Coefficients'!R70</f>
        <v>0</v>
      </c>
      <c r="R70" s="304">
        <f>'7.1 Seeds'!R70*'7.2 Coefficients'!S70</f>
        <v>0</v>
      </c>
      <c r="S70" s="304">
        <f>'7.1 Seeds'!S70*'7.2 Coefficients'!T70</f>
        <v>0</v>
      </c>
      <c r="T70" s="304">
        <f>'7.1 Seeds'!T70*'7.2 Coefficients'!U70</f>
        <v>0</v>
      </c>
      <c r="U70" s="304">
        <f>'7.1 Seeds'!U70*'7.2 Coefficients'!V70</f>
        <v>0</v>
      </c>
      <c r="V70" s="304">
        <f>'7.1 Seeds'!V70*'7.2 Coefficients'!W70</f>
        <v>0</v>
      </c>
      <c r="W70" s="304">
        <f>'7.1 Seeds'!W70*'7.2 Coefficients'!X70</f>
        <v>0</v>
      </c>
      <c r="X70" s="304">
        <f>'7.1 Seeds'!X70*'7.2 Coefficients'!Y70</f>
        <v>0</v>
      </c>
      <c r="Y70" s="304">
        <f>'7.1 Seeds'!Y70*'7.2 Coefficients'!Z70</f>
        <v>0</v>
      </c>
      <c r="Z70" s="304">
        <f>'7.1 Seeds'!Z70*'7.2 Coefficients'!AA70</f>
        <v>0</v>
      </c>
      <c r="AA70" s="304">
        <f>'7.1 Seeds'!AA70*'7.2 Coefficients'!AB70</f>
        <v>0</v>
      </c>
      <c r="AB70" s="304">
        <f>'7.1 Seeds'!AB70*'7.2 Coefficients'!AC70</f>
        <v>0</v>
      </c>
      <c r="AC70" s="304">
        <f>'7.1 Seeds'!AC70*'7.2 Coefficients'!AD70</f>
        <v>0</v>
      </c>
      <c r="AD70" s="304">
        <f>'7.1 Seeds'!AD70*'7.2 Coefficients'!AE70</f>
        <v>0</v>
      </c>
      <c r="AE70" s="304">
        <f>'7.1 Seeds'!AE70*'7.2 Coefficients'!AF70</f>
        <v>0</v>
      </c>
      <c r="AF70" s="304">
        <f>'7.1 Seeds'!AF70*'7.2 Coefficients'!AG70</f>
        <v>0</v>
      </c>
      <c r="AG70" s="304">
        <f>'7.1 Seeds'!AG70*'7.2 Coefficients'!AH70</f>
        <v>0</v>
      </c>
      <c r="AH70" s="304">
        <f>'7.1 Seeds'!AH70*'7.2 Coefficients'!AI70</f>
        <v>0</v>
      </c>
      <c r="AI70" s="304">
        <f>'7.1 Seeds'!AI70*'7.2 Coefficients'!AJ70</f>
        <v>0</v>
      </c>
      <c r="AJ70" s="304">
        <f>'7.1 Seeds'!AJ70*'7.2 Coefficients'!AK70</f>
        <v>0</v>
      </c>
      <c r="AK70" s="304">
        <f>'7.1 Seeds'!AK70*'7.2 Coefficients'!AL70</f>
        <v>0</v>
      </c>
      <c r="AL70" s="304">
        <f>'7.1 Seeds'!AL70*'7.2 Coefficients'!AM70</f>
        <v>0</v>
      </c>
      <c r="AM70" s="304">
        <f>'7.1 Seeds'!AM70*'7.2 Coefficients'!AN70</f>
        <v>0</v>
      </c>
      <c r="AN70" s="304">
        <f>'7.1 Seeds'!AN70*'7.2 Coefficients'!AO70</f>
        <v>0</v>
      </c>
      <c r="AO70" s="304">
        <f>'7.1 Seeds'!AO70*'7.2 Coefficients'!AP70</f>
        <v>0</v>
      </c>
      <c r="AP70" s="304">
        <f>'7.1 Seeds'!AP70*'7.2 Coefficients'!AQ70</f>
        <v>0</v>
      </c>
      <c r="AQ70" s="304">
        <f>'7.1 Seeds'!AQ70*'7.2 Coefficients'!AR70</f>
        <v>0</v>
      </c>
      <c r="AR70" s="304">
        <f>'7.1 Seeds'!AR70*'7.2 Coefficients'!AS70</f>
        <v>0</v>
      </c>
      <c r="AS70" s="304">
        <f>'7.1 Seeds'!AS70*'7.2 Coefficients'!AT70</f>
        <v>0</v>
      </c>
    </row>
    <row r="71" spans="1:45" ht="15" x14ac:dyDescent="0.25">
      <c r="A71" s="301" t="s">
        <v>259</v>
      </c>
      <c r="B71" s="301"/>
      <c r="C71" s="301"/>
      <c r="D71" s="301"/>
      <c r="E71" s="301"/>
      <c r="F71" s="301" t="s">
        <v>64</v>
      </c>
      <c r="G71" s="298"/>
      <c r="H71" s="299" t="s">
        <v>727</v>
      </c>
      <c r="I71" s="286"/>
      <c r="J71" s="286"/>
      <c r="K71" s="286"/>
      <c r="L71" s="286"/>
      <c r="M71" s="286"/>
      <c r="N71" s="286"/>
      <c r="O71" s="286"/>
      <c r="P71" s="286"/>
      <c r="Q71" s="286"/>
      <c r="R71" s="286"/>
      <c r="S71" s="286"/>
      <c r="T71" s="286"/>
      <c r="U71" s="286"/>
      <c r="V71" s="286"/>
      <c r="W71" s="286"/>
      <c r="X71" s="286"/>
      <c r="Y71" s="286"/>
      <c r="Z71" s="286"/>
      <c r="AA71" s="286"/>
      <c r="AB71" s="286"/>
      <c r="AC71" s="286"/>
      <c r="AD71" s="286"/>
      <c r="AE71" s="286"/>
      <c r="AF71" s="286"/>
      <c r="AG71" s="286"/>
      <c r="AH71" s="286"/>
      <c r="AI71" s="286"/>
      <c r="AJ71" s="286"/>
      <c r="AK71" s="286"/>
      <c r="AL71" s="286"/>
      <c r="AM71" s="286"/>
      <c r="AN71" s="286"/>
      <c r="AO71" s="286"/>
      <c r="AP71" s="286"/>
      <c r="AQ71" s="286"/>
      <c r="AR71" s="286"/>
      <c r="AS71" s="286"/>
    </row>
    <row r="72" spans="1:45" ht="15" x14ac:dyDescent="0.25">
      <c r="A72" s="283" t="s">
        <v>261</v>
      </c>
      <c r="B72" s="283"/>
      <c r="C72" s="283"/>
      <c r="D72" s="283"/>
      <c r="E72" s="283" t="s">
        <v>66</v>
      </c>
      <c r="F72" s="143"/>
      <c r="G72" s="143"/>
      <c r="H72" s="305" t="s">
        <v>728</v>
      </c>
      <c r="I72" s="304">
        <f>'7.1 Seeds'!I72*'7.2 Coefficients'!J72</f>
        <v>0</v>
      </c>
      <c r="J72" s="304">
        <f>'7.1 Seeds'!J72*'7.2 Coefficients'!K72</f>
        <v>0</v>
      </c>
      <c r="K72" s="304">
        <f>'7.1 Seeds'!K72*'7.2 Coefficients'!L72</f>
        <v>0</v>
      </c>
      <c r="L72" s="304">
        <f>'7.1 Seeds'!L72*'7.2 Coefficients'!M72</f>
        <v>0</v>
      </c>
      <c r="M72" s="304">
        <f>'7.1 Seeds'!M72*'7.2 Coefficients'!N72</f>
        <v>0</v>
      </c>
      <c r="N72" s="304">
        <f>'7.1 Seeds'!N72*'7.2 Coefficients'!O72</f>
        <v>0</v>
      </c>
      <c r="O72" s="304">
        <f>'7.1 Seeds'!O72*'7.2 Coefficients'!P72</f>
        <v>0</v>
      </c>
      <c r="P72" s="304">
        <f>'7.1 Seeds'!P72*'7.2 Coefficients'!Q72</f>
        <v>0</v>
      </c>
      <c r="Q72" s="304">
        <f>'7.1 Seeds'!Q72*'7.2 Coefficients'!R72</f>
        <v>0</v>
      </c>
      <c r="R72" s="304">
        <f>'7.1 Seeds'!R72*'7.2 Coefficients'!S72</f>
        <v>0</v>
      </c>
      <c r="S72" s="304">
        <f>'7.1 Seeds'!S72*'7.2 Coefficients'!T72</f>
        <v>0</v>
      </c>
      <c r="T72" s="304">
        <f>'7.1 Seeds'!T72*'7.2 Coefficients'!U72</f>
        <v>0</v>
      </c>
      <c r="U72" s="304">
        <f>'7.1 Seeds'!U72*'7.2 Coefficients'!V72</f>
        <v>0</v>
      </c>
      <c r="V72" s="304">
        <f>'7.1 Seeds'!V72*'7.2 Coefficients'!W72</f>
        <v>0</v>
      </c>
      <c r="W72" s="304">
        <f>'7.1 Seeds'!W72*'7.2 Coefficients'!X72</f>
        <v>0</v>
      </c>
      <c r="X72" s="304">
        <f>'7.1 Seeds'!X72*'7.2 Coefficients'!Y72</f>
        <v>0</v>
      </c>
      <c r="Y72" s="304">
        <f>'7.1 Seeds'!Y72*'7.2 Coefficients'!Z72</f>
        <v>0</v>
      </c>
      <c r="Z72" s="304">
        <f>'7.1 Seeds'!Z72*'7.2 Coefficients'!AA72</f>
        <v>0</v>
      </c>
      <c r="AA72" s="304">
        <f>'7.1 Seeds'!AA72*'7.2 Coefficients'!AB72</f>
        <v>0</v>
      </c>
      <c r="AB72" s="304">
        <f>'7.1 Seeds'!AB72*'7.2 Coefficients'!AC72</f>
        <v>0</v>
      </c>
      <c r="AC72" s="304">
        <f>'7.1 Seeds'!AC72*'7.2 Coefficients'!AD72</f>
        <v>0</v>
      </c>
      <c r="AD72" s="304">
        <f>'7.1 Seeds'!AD72*'7.2 Coefficients'!AE72</f>
        <v>0</v>
      </c>
      <c r="AE72" s="304">
        <f>'7.1 Seeds'!AE72*'7.2 Coefficients'!AF72</f>
        <v>0</v>
      </c>
      <c r="AF72" s="304">
        <f>'7.1 Seeds'!AF72*'7.2 Coefficients'!AG72</f>
        <v>0</v>
      </c>
      <c r="AG72" s="304">
        <f>'7.1 Seeds'!AG72*'7.2 Coefficients'!AH72</f>
        <v>0</v>
      </c>
      <c r="AH72" s="304">
        <f>'7.1 Seeds'!AH72*'7.2 Coefficients'!AI72</f>
        <v>0</v>
      </c>
      <c r="AI72" s="304">
        <f>'7.1 Seeds'!AI72*'7.2 Coefficients'!AJ72</f>
        <v>0</v>
      </c>
      <c r="AJ72" s="304">
        <f>'7.1 Seeds'!AJ72*'7.2 Coefficients'!AK72</f>
        <v>0</v>
      </c>
      <c r="AK72" s="304">
        <f>'7.1 Seeds'!AK72*'7.2 Coefficients'!AL72</f>
        <v>0</v>
      </c>
      <c r="AL72" s="304">
        <f>'7.1 Seeds'!AL72*'7.2 Coefficients'!AM72</f>
        <v>0</v>
      </c>
      <c r="AM72" s="304">
        <f>'7.1 Seeds'!AM72*'7.2 Coefficients'!AN72</f>
        <v>0</v>
      </c>
      <c r="AN72" s="304">
        <f>'7.1 Seeds'!AN72*'7.2 Coefficients'!AO72</f>
        <v>0</v>
      </c>
      <c r="AO72" s="304">
        <f>'7.1 Seeds'!AO72*'7.2 Coefficients'!AP72</f>
        <v>0</v>
      </c>
      <c r="AP72" s="304">
        <f>'7.1 Seeds'!AP72*'7.2 Coefficients'!AQ72</f>
        <v>0</v>
      </c>
      <c r="AQ72" s="304">
        <f>'7.1 Seeds'!AQ72*'7.2 Coefficients'!AR72</f>
        <v>0</v>
      </c>
      <c r="AR72" s="304">
        <f>'7.1 Seeds'!AR72*'7.2 Coefficients'!AS72</f>
        <v>0</v>
      </c>
      <c r="AS72" s="304">
        <f>'7.1 Seeds'!AS72*'7.2 Coefficients'!AT72</f>
        <v>0</v>
      </c>
    </row>
    <row r="73" spans="1:45" ht="15" x14ac:dyDescent="0.25">
      <c r="A73" s="283" t="s">
        <v>263</v>
      </c>
      <c r="B73" s="283"/>
      <c r="C73" s="283"/>
      <c r="D73" s="283"/>
      <c r="E73" s="283" t="s">
        <v>383</v>
      </c>
      <c r="F73" s="143"/>
      <c r="G73" s="143"/>
      <c r="H73" s="289" t="s">
        <v>729</v>
      </c>
      <c r="I73" s="304">
        <f>'7.1 Seeds'!I73*'7.2 Coefficients'!J73</f>
        <v>0</v>
      </c>
      <c r="J73" s="304">
        <f>'7.1 Seeds'!J73*'7.2 Coefficients'!K73</f>
        <v>0</v>
      </c>
      <c r="K73" s="304">
        <f>'7.1 Seeds'!K73*'7.2 Coefficients'!L73</f>
        <v>0</v>
      </c>
      <c r="L73" s="304">
        <f>'7.1 Seeds'!L73*'7.2 Coefficients'!M73</f>
        <v>0</v>
      </c>
      <c r="M73" s="304">
        <f>'7.1 Seeds'!M73*'7.2 Coefficients'!N73</f>
        <v>0</v>
      </c>
      <c r="N73" s="304">
        <f>'7.1 Seeds'!N73*'7.2 Coefficients'!O73</f>
        <v>0</v>
      </c>
      <c r="O73" s="304">
        <f>'7.1 Seeds'!O73*'7.2 Coefficients'!P73</f>
        <v>0</v>
      </c>
      <c r="P73" s="304">
        <f>'7.1 Seeds'!P73*'7.2 Coefficients'!Q73</f>
        <v>0</v>
      </c>
      <c r="Q73" s="304">
        <f>'7.1 Seeds'!Q73*'7.2 Coefficients'!R73</f>
        <v>0</v>
      </c>
      <c r="R73" s="304">
        <f>'7.1 Seeds'!R73*'7.2 Coefficients'!S73</f>
        <v>0</v>
      </c>
      <c r="S73" s="304">
        <f>'7.1 Seeds'!S73*'7.2 Coefficients'!T73</f>
        <v>0</v>
      </c>
      <c r="T73" s="304">
        <f>'7.1 Seeds'!T73*'7.2 Coefficients'!U73</f>
        <v>0</v>
      </c>
      <c r="U73" s="304">
        <f>'7.1 Seeds'!U73*'7.2 Coefficients'!V73</f>
        <v>0</v>
      </c>
      <c r="V73" s="304">
        <f>'7.1 Seeds'!V73*'7.2 Coefficients'!W73</f>
        <v>0</v>
      </c>
      <c r="W73" s="304">
        <f>'7.1 Seeds'!W73*'7.2 Coefficients'!X73</f>
        <v>0</v>
      </c>
      <c r="X73" s="304">
        <f>'7.1 Seeds'!X73*'7.2 Coefficients'!Y73</f>
        <v>0</v>
      </c>
      <c r="Y73" s="304">
        <f>'7.1 Seeds'!Y73*'7.2 Coefficients'!Z73</f>
        <v>0</v>
      </c>
      <c r="Z73" s="304">
        <f>'7.1 Seeds'!Z73*'7.2 Coefficients'!AA73</f>
        <v>0</v>
      </c>
      <c r="AA73" s="304">
        <f>'7.1 Seeds'!AA73*'7.2 Coefficients'!AB73</f>
        <v>0</v>
      </c>
      <c r="AB73" s="304">
        <f>'7.1 Seeds'!AB73*'7.2 Coefficients'!AC73</f>
        <v>0</v>
      </c>
      <c r="AC73" s="304">
        <f>'7.1 Seeds'!AC73*'7.2 Coefficients'!AD73</f>
        <v>0</v>
      </c>
      <c r="AD73" s="304">
        <f>'7.1 Seeds'!AD73*'7.2 Coefficients'!AE73</f>
        <v>0</v>
      </c>
      <c r="AE73" s="304">
        <f>'7.1 Seeds'!AE73*'7.2 Coefficients'!AF73</f>
        <v>0</v>
      </c>
      <c r="AF73" s="304">
        <f>'7.1 Seeds'!AF73*'7.2 Coefficients'!AG73</f>
        <v>0</v>
      </c>
      <c r="AG73" s="304">
        <f>'7.1 Seeds'!AG73*'7.2 Coefficients'!AH73</f>
        <v>0</v>
      </c>
      <c r="AH73" s="304">
        <f>'7.1 Seeds'!AH73*'7.2 Coefficients'!AI73</f>
        <v>0</v>
      </c>
      <c r="AI73" s="304">
        <f>'7.1 Seeds'!AI73*'7.2 Coefficients'!AJ73</f>
        <v>0</v>
      </c>
      <c r="AJ73" s="304">
        <f>'7.1 Seeds'!AJ73*'7.2 Coefficients'!AK73</f>
        <v>0</v>
      </c>
      <c r="AK73" s="304">
        <f>'7.1 Seeds'!AK73*'7.2 Coefficients'!AL73</f>
        <v>0</v>
      </c>
      <c r="AL73" s="304">
        <f>'7.1 Seeds'!AL73*'7.2 Coefficients'!AM73</f>
        <v>0</v>
      </c>
      <c r="AM73" s="304">
        <f>'7.1 Seeds'!AM73*'7.2 Coefficients'!AN73</f>
        <v>0</v>
      </c>
      <c r="AN73" s="304">
        <f>'7.1 Seeds'!AN73*'7.2 Coefficients'!AO73</f>
        <v>0</v>
      </c>
      <c r="AO73" s="304">
        <f>'7.1 Seeds'!AO73*'7.2 Coefficients'!AP73</f>
        <v>0</v>
      </c>
      <c r="AP73" s="304">
        <f>'7.1 Seeds'!AP73*'7.2 Coefficients'!AQ73</f>
        <v>0</v>
      </c>
      <c r="AQ73" s="304">
        <f>'7.1 Seeds'!AQ73*'7.2 Coefficients'!AR73</f>
        <v>0</v>
      </c>
      <c r="AR73" s="304">
        <f>'7.1 Seeds'!AR73*'7.2 Coefficients'!AS73</f>
        <v>0</v>
      </c>
      <c r="AS73" s="304">
        <f>'7.1 Seeds'!AS73*'7.2 Coefficients'!AT73</f>
        <v>0</v>
      </c>
    </row>
    <row r="74" spans="1:45" ht="15" x14ac:dyDescent="0.25">
      <c r="A74" s="283" t="s">
        <v>260</v>
      </c>
      <c r="B74" s="283"/>
      <c r="C74" s="283"/>
      <c r="D74" s="283"/>
      <c r="E74" s="283" t="s">
        <v>65</v>
      </c>
      <c r="F74" s="143"/>
      <c r="G74" s="284"/>
      <c r="H74" s="305" t="s">
        <v>730</v>
      </c>
      <c r="I74" s="304">
        <f>'7.1 Seeds'!I74*'7.2 Coefficients'!J74</f>
        <v>0</v>
      </c>
      <c r="J74" s="304">
        <f>'7.1 Seeds'!J74*'7.2 Coefficients'!K74</f>
        <v>0</v>
      </c>
      <c r="K74" s="304">
        <f>'7.1 Seeds'!K74*'7.2 Coefficients'!L74</f>
        <v>0</v>
      </c>
      <c r="L74" s="304">
        <f>'7.1 Seeds'!L74*'7.2 Coefficients'!M74</f>
        <v>0</v>
      </c>
      <c r="M74" s="304">
        <f>'7.1 Seeds'!M74*'7.2 Coefficients'!N74</f>
        <v>0</v>
      </c>
      <c r="N74" s="304">
        <f>'7.1 Seeds'!N74*'7.2 Coefficients'!O74</f>
        <v>0</v>
      </c>
      <c r="O74" s="304">
        <f>'7.1 Seeds'!O74*'7.2 Coefficients'!P74</f>
        <v>0</v>
      </c>
      <c r="P74" s="304">
        <f>'7.1 Seeds'!P74*'7.2 Coefficients'!Q74</f>
        <v>0</v>
      </c>
      <c r="Q74" s="304">
        <f>'7.1 Seeds'!Q74*'7.2 Coefficients'!R74</f>
        <v>0</v>
      </c>
      <c r="R74" s="304">
        <f>'7.1 Seeds'!R74*'7.2 Coefficients'!S74</f>
        <v>0</v>
      </c>
      <c r="S74" s="304">
        <f>'7.1 Seeds'!S74*'7.2 Coefficients'!T74</f>
        <v>0</v>
      </c>
      <c r="T74" s="304">
        <f>'7.1 Seeds'!T74*'7.2 Coefficients'!U74</f>
        <v>0</v>
      </c>
      <c r="U74" s="304">
        <f>'7.1 Seeds'!U74*'7.2 Coefficients'!V74</f>
        <v>0</v>
      </c>
      <c r="V74" s="304">
        <f>'7.1 Seeds'!V74*'7.2 Coefficients'!W74</f>
        <v>0</v>
      </c>
      <c r="W74" s="304">
        <f>'7.1 Seeds'!W74*'7.2 Coefficients'!X74</f>
        <v>0</v>
      </c>
      <c r="X74" s="304">
        <f>'7.1 Seeds'!X74*'7.2 Coefficients'!Y74</f>
        <v>0</v>
      </c>
      <c r="Y74" s="304">
        <f>'7.1 Seeds'!Y74*'7.2 Coefficients'!Z74</f>
        <v>0</v>
      </c>
      <c r="Z74" s="304">
        <f>'7.1 Seeds'!Z74*'7.2 Coefficients'!AA74</f>
        <v>0</v>
      </c>
      <c r="AA74" s="304">
        <f>'7.1 Seeds'!AA74*'7.2 Coefficients'!AB74</f>
        <v>0</v>
      </c>
      <c r="AB74" s="304">
        <f>'7.1 Seeds'!AB74*'7.2 Coefficients'!AC74</f>
        <v>0</v>
      </c>
      <c r="AC74" s="304">
        <f>'7.1 Seeds'!AC74*'7.2 Coefficients'!AD74</f>
        <v>0</v>
      </c>
      <c r="AD74" s="304">
        <f>'7.1 Seeds'!AD74*'7.2 Coefficients'!AE74</f>
        <v>0</v>
      </c>
      <c r="AE74" s="304">
        <f>'7.1 Seeds'!AE74*'7.2 Coefficients'!AF74</f>
        <v>0</v>
      </c>
      <c r="AF74" s="304">
        <f>'7.1 Seeds'!AF74*'7.2 Coefficients'!AG74</f>
        <v>0</v>
      </c>
      <c r="AG74" s="304">
        <f>'7.1 Seeds'!AG74*'7.2 Coefficients'!AH74</f>
        <v>0</v>
      </c>
      <c r="AH74" s="304">
        <f>'7.1 Seeds'!AH74*'7.2 Coefficients'!AI74</f>
        <v>0</v>
      </c>
      <c r="AI74" s="304">
        <f>'7.1 Seeds'!AI74*'7.2 Coefficients'!AJ74</f>
        <v>0</v>
      </c>
      <c r="AJ74" s="304">
        <f>'7.1 Seeds'!AJ74*'7.2 Coefficients'!AK74</f>
        <v>0</v>
      </c>
      <c r="AK74" s="304">
        <f>'7.1 Seeds'!AK74*'7.2 Coefficients'!AL74</f>
        <v>0</v>
      </c>
      <c r="AL74" s="304">
        <f>'7.1 Seeds'!AL74*'7.2 Coefficients'!AM74</f>
        <v>0</v>
      </c>
      <c r="AM74" s="304">
        <f>'7.1 Seeds'!AM74*'7.2 Coefficients'!AN74</f>
        <v>0</v>
      </c>
      <c r="AN74" s="304">
        <f>'7.1 Seeds'!AN74*'7.2 Coefficients'!AO74</f>
        <v>0</v>
      </c>
      <c r="AO74" s="304">
        <f>'7.1 Seeds'!AO74*'7.2 Coefficients'!AP74</f>
        <v>0</v>
      </c>
      <c r="AP74" s="304">
        <f>'7.1 Seeds'!AP74*'7.2 Coefficients'!AQ74</f>
        <v>0</v>
      </c>
      <c r="AQ74" s="304">
        <f>'7.1 Seeds'!AQ74*'7.2 Coefficients'!AR74</f>
        <v>0</v>
      </c>
      <c r="AR74" s="304">
        <f>'7.1 Seeds'!AR74*'7.2 Coefficients'!AS74</f>
        <v>0</v>
      </c>
      <c r="AS74" s="304">
        <f>'7.1 Seeds'!AS74*'7.2 Coefficients'!AT74</f>
        <v>0</v>
      </c>
    </row>
    <row r="75" spans="1:45" ht="15" x14ac:dyDescent="0.25">
      <c r="A75" s="301" t="s">
        <v>262</v>
      </c>
      <c r="B75" s="301"/>
      <c r="C75" s="301"/>
      <c r="D75" s="301"/>
      <c r="E75" s="301"/>
      <c r="F75" s="301" t="s">
        <v>67</v>
      </c>
      <c r="G75" s="298"/>
      <c r="H75" s="299" t="s">
        <v>731</v>
      </c>
      <c r="I75" s="286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286"/>
      <c r="U75" s="286"/>
      <c r="V75" s="286"/>
      <c r="W75" s="286"/>
      <c r="X75" s="286"/>
      <c r="Y75" s="286"/>
      <c r="Z75" s="286"/>
      <c r="AA75" s="286"/>
      <c r="AB75" s="286"/>
      <c r="AC75" s="286"/>
      <c r="AD75" s="286"/>
      <c r="AE75" s="286"/>
      <c r="AF75" s="286"/>
      <c r="AG75" s="286"/>
      <c r="AH75" s="286"/>
      <c r="AI75" s="286"/>
      <c r="AJ75" s="286"/>
      <c r="AK75" s="286"/>
      <c r="AL75" s="286"/>
      <c r="AM75" s="286"/>
      <c r="AN75" s="286"/>
      <c r="AO75" s="286"/>
      <c r="AP75" s="286"/>
      <c r="AQ75" s="286"/>
      <c r="AR75" s="286"/>
      <c r="AS75" s="286"/>
    </row>
    <row r="76" spans="1:45" ht="15" x14ac:dyDescent="0.25">
      <c r="A76" s="301" t="s">
        <v>384</v>
      </c>
      <c r="B76" s="301"/>
      <c r="C76" s="301"/>
      <c r="D76" s="301"/>
      <c r="E76" s="301"/>
      <c r="F76" s="301" t="s">
        <v>385</v>
      </c>
      <c r="G76" s="298"/>
      <c r="H76" s="308" t="s">
        <v>732</v>
      </c>
      <c r="I76" s="286"/>
      <c r="J76" s="286"/>
      <c r="K76" s="286"/>
      <c r="L76" s="286"/>
      <c r="M76" s="286"/>
      <c r="N76" s="286"/>
      <c r="O76" s="286"/>
      <c r="P76" s="286"/>
      <c r="Q76" s="286"/>
      <c r="R76" s="286"/>
      <c r="S76" s="286"/>
      <c r="T76" s="286"/>
      <c r="U76" s="286"/>
      <c r="V76" s="286"/>
      <c r="W76" s="286"/>
      <c r="X76" s="286"/>
      <c r="Y76" s="286"/>
      <c r="Z76" s="286"/>
      <c r="AA76" s="286"/>
      <c r="AB76" s="286"/>
      <c r="AC76" s="286"/>
      <c r="AD76" s="286"/>
      <c r="AE76" s="286"/>
      <c r="AF76" s="286"/>
      <c r="AG76" s="286"/>
      <c r="AH76" s="286"/>
      <c r="AI76" s="286"/>
      <c r="AJ76" s="286"/>
      <c r="AK76" s="286"/>
      <c r="AL76" s="286"/>
      <c r="AM76" s="286"/>
      <c r="AN76" s="286"/>
      <c r="AO76" s="286"/>
      <c r="AP76" s="286"/>
      <c r="AQ76" s="286"/>
      <c r="AR76" s="286"/>
      <c r="AS76" s="286"/>
    </row>
    <row r="77" spans="1:45" ht="30" x14ac:dyDescent="0.25">
      <c r="A77" s="301" t="s">
        <v>264</v>
      </c>
      <c r="B77" s="301"/>
      <c r="C77" s="301"/>
      <c r="D77" s="301"/>
      <c r="E77" s="301"/>
      <c r="F77" s="301" t="s">
        <v>265</v>
      </c>
      <c r="G77" s="301"/>
      <c r="H77" s="308" t="s">
        <v>733</v>
      </c>
      <c r="I77" s="325"/>
      <c r="J77" s="325"/>
      <c r="K77" s="325"/>
      <c r="L77" s="325"/>
      <c r="M77" s="325"/>
      <c r="N77" s="325"/>
      <c r="O77" s="325"/>
      <c r="P77" s="325"/>
      <c r="Q77" s="325"/>
      <c r="R77" s="325"/>
      <c r="S77" s="325"/>
      <c r="T77" s="325"/>
      <c r="U77" s="325"/>
      <c r="V77" s="325"/>
      <c r="W77" s="325"/>
      <c r="X77" s="325"/>
      <c r="Y77" s="325"/>
      <c r="Z77" s="325"/>
      <c r="AA77" s="325"/>
      <c r="AB77" s="325"/>
      <c r="AC77" s="325"/>
      <c r="AD77" s="325"/>
      <c r="AE77" s="325"/>
      <c r="AF77" s="325"/>
      <c r="AG77" s="325"/>
      <c r="AH77" s="325"/>
      <c r="AI77" s="325"/>
      <c r="AJ77" s="325"/>
      <c r="AK77" s="325"/>
      <c r="AL77" s="325"/>
      <c r="AM77" s="325"/>
      <c r="AN77" s="325"/>
      <c r="AO77" s="325"/>
      <c r="AP77" s="325"/>
      <c r="AQ77" s="325"/>
      <c r="AR77" s="325"/>
      <c r="AS77" s="325"/>
    </row>
    <row r="78" spans="1:45" ht="15" x14ac:dyDescent="0.25">
      <c r="A78" s="301" t="s">
        <v>386</v>
      </c>
      <c r="B78" s="301"/>
      <c r="C78" s="301"/>
      <c r="D78" s="301"/>
      <c r="E78" s="301"/>
      <c r="F78" s="301"/>
      <c r="G78" s="301" t="s">
        <v>387</v>
      </c>
      <c r="H78" s="308" t="s">
        <v>734</v>
      </c>
      <c r="I78" s="325"/>
      <c r="J78" s="325"/>
      <c r="K78" s="325"/>
      <c r="L78" s="325"/>
      <c r="M78" s="325"/>
      <c r="N78" s="325"/>
      <c r="O78" s="325"/>
      <c r="P78" s="325"/>
      <c r="Q78" s="325"/>
      <c r="R78" s="325"/>
      <c r="S78" s="325"/>
      <c r="T78" s="325"/>
      <c r="U78" s="325"/>
      <c r="V78" s="325"/>
      <c r="W78" s="325"/>
      <c r="X78" s="325"/>
      <c r="Y78" s="325"/>
      <c r="Z78" s="325"/>
      <c r="AA78" s="325"/>
      <c r="AB78" s="325"/>
      <c r="AC78" s="325"/>
      <c r="AD78" s="325"/>
      <c r="AE78" s="325"/>
      <c r="AF78" s="325"/>
      <c r="AG78" s="325"/>
      <c r="AH78" s="325"/>
      <c r="AI78" s="325"/>
      <c r="AJ78" s="325"/>
      <c r="AK78" s="325"/>
      <c r="AL78" s="325"/>
      <c r="AM78" s="325"/>
      <c r="AN78" s="325"/>
      <c r="AO78" s="325"/>
      <c r="AP78" s="325"/>
      <c r="AQ78" s="325"/>
      <c r="AR78" s="325"/>
      <c r="AS78" s="325"/>
    </row>
    <row r="79" spans="1:45" ht="15" x14ac:dyDescent="0.25">
      <c r="A79" s="301" t="s">
        <v>410</v>
      </c>
      <c r="B79" s="301"/>
      <c r="C79" s="301"/>
      <c r="D79" s="301"/>
      <c r="E79" s="301"/>
      <c r="F79" s="301" t="s">
        <v>411</v>
      </c>
      <c r="G79" s="301"/>
      <c r="H79" s="326" t="s">
        <v>735</v>
      </c>
      <c r="I79" s="325"/>
      <c r="J79" s="325"/>
      <c r="K79" s="325"/>
      <c r="L79" s="325"/>
      <c r="M79" s="325"/>
      <c r="N79" s="325"/>
      <c r="O79" s="325"/>
      <c r="P79" s="325"/>
      <c r="Q79" s="325"/>
      <c r="R79" s="325"/>
      <c r="S79" s="325"/>
      <c r="T79" s="325"/>
      <c r="U79" s="325"/>
      <c r="V79" s="325"/>
      <c r="W79" s="325"/>
      <c r="X79" s="325"/>
      <c r="Y79" s="325"/>
      <c r="Z79" s="325"/>
      <c r="AA79" s="325"/>
      <c r="AB79" s="325"/>
      <c r="AC79" s="325"/>
      <c r="AD79" s="325"/>
      <c r="AE79" s="325"/>
      <c r="AF79" s="325"/>
      <c r="AG79" s="325"/>
      <c r="AH79" s="325"/>
      <c r="AI79" s="325"/>
      <c r="AJ79" s="325"/>
      <c r="AK79" s="325"/>
      <c r="AL79" s="325"/>
      <c r="AM79" s="325"/>
      <c r="AN79" s="325"/>
      <c r="AO79" s="325"/>
      <c r="AP79" s="325"/>
      <c r="AQ79" s="325"/>
      <c r="AR79" s="325"/>
      <c r="AS79" s="325"/>
    </row>
    <row r="80" spans="1:45" ht="15" x14ac:dyDescent="0.25">
      <c r="A80" s="319" t="s">
        <v>736</v>
      </c>
      <c r="B80" s="283"/>
      <c r="C80" s="283"/>
      <c r="D80" s="283"/>
      <c r="E80" s="283"/>
      <c r="F80" s="283" t="s">
        <v>737</v>
      </c>
      <c r="G80" s="119"/>
      <c r="H80" s="289" t="s">
        <v>738</v>
      </c>
      <c r="I80" s="304">
        <f>'7.1 Seeds'!I80*'7.2 Coefficients'!J80</f>
        <v>0</v>
      </c>
      <c r="J80" s="304">
        <f>'7.1 Seeds'!J80*'7.2 Coefficients'!K80</f>
        <v>0</v>
      </c>
      <c r="K80" s="304">
        <f>'7.1 Seeds'!K80*'7.2 Coefficients'!L80</f>
        <v>0</v>
      </c>
      <c r="L80" s="304">
        <f>'7.1 Seeds'!L80*'7.2 Coefficients'!M80</f>
        <v>0</v>
      </c>
      <c r="M80" s="304">
        <f>'7.1 Seeds'!M80*'7.2 Coefficients'!N80</f>
        <v>0</v>
      </c>
      <c r="N80" s="304">
        <f>'7.1 Seeds'!N80*'7.2 Coefficients'!O80</f>
        <v>0</v>
      </c>
      <c r="O80" s="304">
        <f>'7.1 Seeds'!O80*'7.2 Coefficients'!P80</f>
        <v>0</v>
      </c>
      <c r="P80" s="304">
        <f>'7.1 Seeds'!P80*'7.2 Coefficients'!Q80</f>
        <v>0</v>
      </c>
      <c r="Q80" s="304">
        <f>'7.1 Seeds'!Q80*'7.2 Coefficients'!R80</f>
        <v>0</v>
      </c>
      <c r="R80" s="304">
        <f>'7.1 Seeds'!R80*'7.2 Coefficients'!S80</f>
        <v>0</v>
      </c>
      <c r="S80" s="304">
        <f>'7.1 Seeds'!S80*'7.2 Coefficients'!T80</f>
        <v>0</v>
      </c>
      <c r="T80" s="304">
        <f>'7.1 Seeds'!T80*'7.2 Coefficients'!U80</f>
        <v>0</v>
      </c>
      <c r="U80" s="304">
        <f>'7.1 Seeds'!U80*'7.2 Coefficients'!V80</f>
        <v>0</v>
      </c>
      <c r="V80" s="304">
        <f>'7.1 Seeds'!V80*'7.2 Coefficients'!W80</f>
        <v>0</v>
      </c>
      <c r="W80" s="304">
        <f>'7.1 Seeds'!W80*'7.2 Coefficients'!X80</f>
        <v>0</v>
      </c>
      <c r="X80" s="304">
        <f>'7.1 Seeds'!X80*'7.2 Coefficients'!Y80</f>
        <v>0</v>
      </c>
      <c r="Y80" s="304">
        <f>'7.1 Seeds'!Y80*'7.2 Coefficients'!Z80</f>
        <v>0</v>
      </c>
      <c r="Z80" s="304">
        <f>'7.1 Seeds'!Z80*'7.2 Coefficients'!AA80</f>
        <v>0</v>
      </c>
      <c r="AA80" s="304">
        <f>'7.1 Seeds'!AA80*'7.2 Coefficients'!AB80</f>
        <v>0</v>
      </c>
      <c r="AB80" s="304">
        <f>'7.1 Seeds'!AB80*'7.2 Coefficients'!AC80</f>
        <v>0</v>
      </c>
      <c r="AC80" s="304">
        <f>'7.1 Seeds'!AC80*'7.2 Coefficients'!AD80</f>
        <v>0</v>
      </c>
      <c r="AD80" s="304">
        <f>'7.1 Seeds'!AD80*'7.2 Coefficients'!AE80</f>
        <v>0</v>
      </c>
      <c r="AE80" s="304">
        <f>'7.1 Seeds'!AE80*'7.2 Coefficients'!AF80</f>
        <v>0</v>
      </c>
      <c r="AF80" s="304">
        <f>'7.1 Seeds'!AF80*'7.2 Coefficients'!AG80</f>
        <v>0</v>
      </c>
      <c r="AG80" s="304">
        <f>'7.1 Seeds'!AG80*'7.2 Coefficients'!AH80</f>
        <v>0</v>
      </c>
      <c r="AH80" s="304">
        <f>'7.1 Seeds'!AH80*'7.2 Coefficients'!AI80</f>
        <v>0</v>
      </c>
      <c r="AI80" s="304">
        <f>'7.1 Seeds'!AI80*'7.2 Coefficients'!AJ80</f>
        <v>0</v>
      </c>
      <c r="AJ80" s="304">
        <f>'7.1 Seeds'!AJ80*'7.2 Coefficients'!AK80</f>
        <v>0</v>
      </c>
      <c r="AK80" s="304">
        <f>'7.1 Seeds'!AK80*'7.2 Coefficients'!AL80</f>
        <v>0</v>
      </c>
      <c r="AL80" s="304">
        <f>'7.1 Seeds'!AL80*'7.2 Coefficients'!AM80</f>
        <v>0</v>
      </c>
      <c r="AM80" s="304">
        <f>'7.1 Seeds'!AM80*'7.2 Coefficients'!AN80</f>
        <v>0</v>
      </c>
      <c r="AN80" s="304">
        <f>'7.1 Seeds'!AN80*'7.2 Coefficients'!AO80</f>
        <v>0</v>
      </c>
      <c r="AO80" s="304">
        <f>'7.1 Seeds'!AO80*'7.2 Coefficients'!AP80</f>
        <v>0</v>
      </c>
      <c r="AP80" s="304">
        <f>'7.1 Seeds'!AP80*'7.2 Coefficients'!AQ80</f>
        <v>0</v>
      </c>
      <c r="AQ80" s="304">
        <f>'7.1 Seeds'!AQ80*'7.2 Coefficients'!AR80</f>
        <v>0</v>
      </c>
      <c r="AR80" s="304">
        <f>'7.1 Seeds'!AR80*'7.2 Coefficients'!AS80</f>
        <v>0</v>
      </c>
      <c r="AS80" s="304">
        <f>'7.1 Seeds'!AS80*'7.2 Coefficients'!AT80</f>
        <v>0</v>
      </c>
    </row>
    <row r="81" spans="1:45" ht="15" x14ac:dyDescent="0.25">
      <c r="A81" s="288" t="s">
        <v>289</v>
      </c>
      <c r="B81" s="288"/>
      <c r="C81" s="288"/>
      <c r="D81" s="288" t="s">
        <v>62</v>
      </c>
      <c r="E81" s="288"/>
      <c r="F81" s="288"/>
      <c r="G81" s="287"/>
      <c r="H81" s="289" t="s">
        <v>739</v>
      </c>
      <c r="I81" s="290">
        <f>SUM(I83:I138)</f>
        <v>0</v>
      </c>
      <c r="J81" s="290">
        <f t="shared" ref="J81:AI81" si="28">SUM(J83:J138)</f>
        <v>0</v>
      </c>
      <c r="K81" s="290">
        <f t="shared" si="28"/>
        <v>0</v>
      </c>
      <c r="L81" s="290">
        <f t="shared" si="28"/>
        <v>0</v>
      </c>
      <c r="M81" s="290">
        <f t="shared" si="28"/>
        <v>0</v>
      </c>
      <c r="N81" s="290">
        <f t="shared" si="28"/>
        <v>96.933851500000003</v>
      </c>
      <c r="O81" s="290">
        <f t="shared" si="28"/>
        <v>96.076214499999992</v>
      </c>
      <c r="P81" s="290">
        <f t="shared" si="28"/>
        <v>92.897573500000007</v>
      </c>
      <c r="Q81" s="290">
        <f t="shared" si="28"/>
        <v>85.607634500000003</v>
      </c>
      <c r="R81" s="290">
        <f t="shared" si="28"/>
        <v>82.847854999999981</v>
      </c>
      <c r="S81" s="290">
        <f t="shared" si="28"/>
        <v>74.566928500000003</v>
      </c>
      <c r="T81" s="290">
        <f t="shared" si="28"/>
        <v>70.535400999999993</v>
      </c>
      <c r="U81" s="290">
        <f t="shared" si="28"/>
        <v>70.618589499999985</v>
      </c>
      <c r="V81" s="290">
        <f t="shared" si="28"/>
        <v>66.183609500000003</v>
      </c>
      <c r="W81" s="290">
        <f t="shared" si="28"/>
        <v>67.491311999999994</v>
      </c>
      <c r="X81" s="290">
        <f t="shared" si="28"/>
        <v>66.293381499999995</v>
      </c>
      <c r="Y81" s="290">
        <f t="shared" si="28"/>
        <v>63.108583000000003</v>
      </c>
      <c r="Z81" s="290">
        <f t="shared" si="28"/>
        <v>69.512933500000003</v>
      </c>
      <c r="AA81" s="290">
        <f t="shared" si="28"/>
        <v>59.570938500000004</v>
      </c>
      <c r="AB81" s="290">
        <f t="shared" si="28"/>
        <v>62.452706999999997</v>
      </c>
      <c r="AC81" s="290">
        <f t="shared" si="28"/>
        <v>55.55551599999999</v>
      </c>
      <c r="AD81" s="290">
        <f t="shared" si="28"/>
        <v>60.076013500000002</v>
      </c>
      <c r="AE81" s="290">
        <f t="shared" si="28"/>
        <v>59.897906499999998</v>
      </c>
      <c r="AF81" s="290">
        <f t="shared" si="28"/>
        <v>54.058401999999994</v>
      </c>
      <c r="AG81" s="290">
        <f t="shared" si="28"/>
        <v>56.947304999999993</v>
      </c>
      <c r="AH81" s="290">
        <f t="shared" si="28"/>
        <v>50.938948500000002</v>
      </c>
      <c r="AI81" s="290">
        <f t="shared" si="28"/>
        <v>49.684159000000001</v>
      </c>
      <c r="AJ81" s="290">
        <f t="shared" ref="AJ81:AO81" si="29">SUM(AJ83:AJ138)</f>
        <v>48.989584500000007</v>
      </c>
      <c r="AK81" s="290">
        <f t="shared" si="29"/>
        <v>50.850545000000004</v>
      </c>
      <c r="AL81" s="290">
        <f t="shared" si="29"/>
        <v>54.595359000000002</v>
      </c>
      <c r="AM81" s="290">
        <f t="shared" si="29"/>
        <v>52.985284499999999</v>
      </c>
      <c r="AN81" s="290">
        <f t="shared" si="29"/>
        <v>58.577272999999991</v>
      </c>
      <c r="AO81" s="290">
        <f t="shared" si="29"/>
        <v>59.046822999999989</v>
      </c>
      <c r="AP81" s="290">
        <f t="shared" ref="AP81:AQ81" si="30">SUM(AP83:AP138)</f>
        <v>58.242073000000005</v>
      </c>
      <c r="AQ81" s="290">
        <f t="shared" si="30"/>
        <v>61.102241500000005</v>
      </c>
      <c r="AR81" s="290">
        <f t="shared" ref="AR81:AS81" si="31">SUM(AR83:AR138)</f>
        <v>59.951525999999987</v>
      </c>
      <c r="AS81" s="290">
        <f t="shared" si="31"/>
        <v>65.389924999999991</v>
      </c>
    </row>
    <row r="82" spans="1:45" ht="15" x14ac:dyDescent="0.25">
      <c r="A82" s="293" t="s">
        <v>319</v>
      </c>
      <c r="B82" s="293"/>
      <c r="C82" s="293"/>
      <c r="D82" s="293"/>
      <c r="E82" s="312" t="s">
        <v>388</v>
      </c>
      <c r="F82" s="292"/>
      <c r="G82" s="143"/>
      <c r="H82" s="308" t="s">
        <v>740</v>
      </c>
      <c r="I82" s="295"/>
      <c r="J82" s="295"/>
      <c r="K82" s="295"/>
      <c r="L82" s="295"/>
      <c r="M82" s="295"/>
      <c r="N82" s="295"/>
      <c r="O82" s="295"/>
      <c r="P82" s="295"/>
      <c r="Q82" s="295"/>
      <c r="R82" s="295"/>
      <c r="S82" s="295"/>
      <c r="T82" s="295"/>
      <c r="U82" s="295"/>
      <c r="V82" s="295"/>
      <c r="W82" s="295"/>
      <c r="X82" s="295"/>
      <c r="Y82" s="295"/>
      <c r="Z82" s="295"/>
      <c r="AA82" s="295"/>
      <c r="AB82" s="295"/>
      <c r="AC82" s="295"/>
      <c r="AD82" s="295"/>
      <c r="AE82" s="295"/>
      <c r="AF82" s="295"/>
      <c r="AG82" s="295"/>
      <c r="AH82" s="295"/>
      <c r="AI82" s="295"/>
      <c r="AJ82" s="295"/>
      <c r="AK82" s="295"/>
      <c r="AL82" s="295"/>
      <c r="AM82" s="295"/>
      <c r="AN82" s="295"/>
      <c r="AO82" s="295"/>
      <c r="AP82" s="295"/>
      <c r="AQ82" s="295"/>
      <c r="AR82" s="295"/>
      <c r="AS82" s="295"/>
    </row>
    <row r="83" spans="1:45" ht="15" x14ac:dyDescent="0.25">
      <c r="A83" s="292" t="s">
        <v>537</v>
      </c>
      <c r="B83" s="143"/>
      <c r="C83" s="293"/>
      <c r="D83" s="293"/>
      <c r="E83" s="293"/>
      <c r="F83" s="292" t="s">
        <v>538</v>
      </c>
      <c r="G83" s="143"/>
      <c r="H83" s="305" t="s">
        <v>741</v>
      </c>
      <c r="I83" s="304">
        <f>'7.1 Seeds'!I83*'7.2 Coefficients'!J83</f>
        <v>0</v>
      </c>
      <c r="J83" s="304">
        <f>'7.1 Seeds'!J83*'7.2 Coefficients'!K83</f>
        <v>0</v>
      </c>
      <c r="K83" s="304">
        <f>'7.1 Seeds'!K83*'7.2 Coefficients'!L83</f>
        <v>0</v>
      </c>
      <c r="L83" s="304">
        <f>'7.1 Seeds'!L83*'7.2 Coefficients'!M83</f>
        <v>0</v>
      </c>
      <c r="M83" s="304">
        <f>'7.1 Seeds'!M83*'7.2 Coefficients'!N83</f>
        <v>0</v>
      </c>
      <c r="N83" s="304">
        <f>'7.1 Seeds'!N83*'7.2 Coefficients'!O83</f>
        <v>0</v>
      </c>
      <c r="O83" s="304">
        <f>'7.1 Seeds'!O83*'7.2 Coefficients'!P83</f>
        <v>0</v>
      </c>
      <c r="P83" s="304">
        <f>'7.1 Seeds'!P83*'7.2 Coefficients'!Q83</f>
        <v>0</v>
      </c>
      <c r="Q83" s="304">
        <f>'7.1 Seeds'!Q83*'7.2 Coefficients'!R83</f>
        <v>0</v>
      </c>
      <c r="R83" s="304">
        <f>'7.1 Seeds'!R83*'7.2 Coefficients'!S83</f>
        <v>0</v>
      </c>
      <c r="S83" s="304">
        <f>'7.1 Seeds'!S83*'7.2 Coefficients'!T83</f>
        <v>0</v>
      </c>
      <c r="T83" s="304">
        <f>'7.1 Seeds'!T83*'7.2 Coefficients'!U83</f>
        <v>0</v>
      </c>
      <c r="U83" s="304">
        <f>'7.1 Seeds'!U83*'7.2 Coefficients'!V83</f>
        <v>0</v>
      </c>
      <c r="V83" s="304">
        <f>'7.1 Seeds'!V83*'7.2 Coefficients'!W83</f>
        <v>0</v>
      </c>
      <c r="W83" s="304">
        <f>'7.1 Seeds'!W83*'7.2 Coefficients'!X83</f>
        <v>0</v>
      </c>
      <c r="X83" s="304">
        <f>'7.1 Seeds'!X83*'7.2 Coefficients'!Y83</f>
        <v>0</v>
      </c>
      <c r="Y83" s="304">
        <f>'7.1 Seeds'!Y83*'7.2 Coefficients'!Z83</f>
        <v>0</v>
      </c>
      <c r="Z83" s="304">
        <f>'7.1 Seeds'!Z83*'7.2 Coefficients'!AA83</f>
        <v>0</v>
      </c>
      <c r="AA83" s="304">
        <f>'7.1 Seeds'!AA83*'7.2 Coefficients'!AB83</f>
        <v>0</v>
      </c>
      <c r="AB83" s="304">
        <f>'7.1 Seeds'!AB83*'7.2 Coefficients'!AC83</f>
        <v>0</v>
      </c>
      <c r="AC83" s="304">
        <f>'7.1 Seeds'!AC83*'7.2 Coefficients'!AD83</f>
        <v>0</v>
      </c>
      <c r="AD83" s="304">
        <f>'7.1 Seeds'!AD83*'7.2 Coefficients'!AE83</f>
        <v>0</v>
      </c>
      <c r="AE83" s="304">
        <f>'7.1 Seeds'!AE83*'7.2 Coefficients'!AF83</f>
        <v>0</v>
      </c>
      <c r="AF83" s="304">
        <f>'7.1 Seeds'!AF83*'7.2 Coefficients'!AG83</f>
        <v>0</v>
      </c>
      <c r="AG83" s="304">
        <f>'7.1 Seeds'!AG83*'7.2 Coefficients'!AH83</f>
        <v>0</v>
      </c>
      <c r="AH83" s="304">
        <f>'7.1 Seeds'!AH83*'7.2 Coefficients'!AI83</f>
        <v>0</v>
      </c>
      <c r="AI83" s="304">
        <f>'7.1 Seeds'!AI83*'7.2 Coefficients'!AJ83</f>
        <v>0</v>
      </c>
      <c r="AJ83" s="304">
        <f>'7.1 Seeds'!AJ83*'7.2 Coefficients'!AK83</f>
        <v>0</v>
      </c>
      <c r="AK83" s="304">
        <f>'7.1 Seeds'!AK83*'7.2 Coefficients'!AL83</f>
        <v>0</v>
      </c>
      <c r="AL83" s="304">
        <f>'7.1 Seeds'!AL83*'7.2 Coefficients'!AM83</f>
        <v>0</v>
      </c>
      <c r="AM83" s="304">
        <f>'7.1 Seeds'!AM83*'7.2 Coefficients'!AN83</f>
        <v>0</v>
      </c>
      <c r="AN83" s="304">
        <f>'7.1 Seeds'!AN83*'7.2 Coefficients'!AO83</f>
        <v>0</v>
      </c>
      <c r="AO83" s="304">
        <f>'7.1 Seeds'!AO83*'7.2 Coefficients'!AP83</f>
        <v>0</v>
      </c>
      <c r="AP83" s="304">
        <f>'7.1 Seeds'!AP83*'7.2 Coefficients'!AQ83</f>
        <v>0</v>
      </c>
      <c r="AQ83" s="304">
        <f>'7.1 Seeds'!AQ83*'7.2 Coefficients'!AR83</f>
        <v>0</v>
      </c>
      <c r="AR83" s="304">
        <f>'7.1 Seeds'!AR83*'7.2 Coefficients'!AS83</f>
        <v>0</v>
      </c>
      <c r="AS83" s="304">
        <f>'7.1 Seeds'!AS83*'7.2 Coefficients'!AT83</f>
        <v>0</v>
      </c>
    </row>
    <row r="84" spans="1:45" ht="15" x14ac:dyDescent="0.25">
      <c r="A84" s="319" t="s">
        <v>742</v>
      </c>
      <c r="B84" s="143"/>
      <c r="C84" s="293"/>
      <c r="D84" s="293"/>
      <c r="E84" s="293"/>
      <c r="F84" s="292" t="s">
        <v>743</v>
      </c>
      <c r="G84" s="143"/>
      <c r="H84" s="289" t="s">
        <v>744</v>
      </c>
      <c r="I84" s="304">
        <f>'7.1 Seeds'!I84*'7.2 Coefficients'!J84</f>
        <v>0</v>
      </c>
      <c r="J84" s="304">
        <f>'7.1 Seeds'!J84*'7.2 Coefficients'!K84</f>
        <v>0</v>
      </c>
      <c r="K84" s="304">
        <f>'7.1 Seeds'!K84*'7.2 Coefficients'!L84</f>
        <v>0</v>
      </c>
      <c r="L84" s="304">
        <f>'7.1 Seeds'!L84*'7.2 Coefficients'!M84</f>
        <v>0</v>
      </c>
      <c r="M84" s="304">
        <f>'7.1 Seeds'!M84*'7.2 Coefficients'!N84</f>
        <v>0</v>
      </c>
      <c r="N84" s="304">
        <f>'7.1 Seeds'!N84*'7.2 Coefficients'!O84</f>
        <v>0</v>
      </c>
      <c r="O84" s="304">
        <f>'7.1 Seeds'!O84*'7.2 Coefficients'!P84</f>
        <v>0</v>
      </c>
      <c r="P84" s="304">
        <f>'7.1 Seeds'!P84*'7.2 Coefficients'!Q84</f>
        <v>0</v>
      </c>
      <c r="Q84" s="304">
        <f>'7.1 Seeds'!Q84*'7.2 Coefficients'!R84</f>
        <v>0</v>
      </c>
      <c r="R84" s="304">
        <f>'7.1 Seeds'!R84*'7.2 Coefficients'!S84</f>
        <v>0</v>
      </c>
      <c r="S84" s="304">
        <f>'7.1 Seeds'!S84*'7.2 Coefficients'!T84</f>
        <v>0</v>
      </c>
      <c r="T84" s="304">
        <f>'7.1 Seeds'!T84*'7.2 Coefficients'!U84</f>
        <v>0</v>
      </c>
      <c r="U84" s="304">
        <f>'7.1 Seeds'!U84*'7.2 Coefficients'!V84</f>
        <v>0</v>
      </c>
      <c r="V84" s="304">
        <f>'7.1 Seeds'!V84*'7.2 Coefficients'!W84</f>
        <v>0</v>
      </c>
      <c r="W84" s="304">
        <f>'7.1 Seeds'!W84*'7.2 Coefficients'!X84</f>
        <v>0</v>
      </c>
      <c r="X84" s="304">
        <f>'7.1 Seeds'!X84*'7.2 Coefficients'!Y84</f>
        <v>0</v>
      </c>
      <c r="Y84" s="304">
        <f>'7.1 Seeds'!Y84*'7.2 Coefficients'!Z84</f>
        <v>0</v>
      </c>
      <c r="Z84" s="304">
        <f>'7.1 Seeds'!Z84*'7.2 Coefficients'!AA84</f>
        <v>0</v>
      </c>
      <c r="AA84" s="304">
        <f>'7.1 Seeds'!AA84*'7.2 Coefficients'!AB84</f>
        <v>0</v>
      </c>
      <c r="AB84" s="304">
        <f>'7.1 Seeds'!AB84*'7.2 Coefficients'!AC84</f>
        <v>0</v>
      </c>
      <c r="AC84" s="304">
        <f>'7.1 Seeds'!AC84*'7.2 Coefficients'!AD84</f>
        <v>0</v>
      </c>
      <c r="AD84" s="304">
        <f>'7.1 Seeds'!AD84*'7.2 Coefficients'!AE84</f>
        <v>0</v>
      </c>
      <c r="AE84" s="304">
        <f>'7.1 Seeds'!AE84*'7.2 Coefficients'!AF84</f>
        <v>0</v>
      </c>
      <c r="AF84" s="304">
        <f>'7.1 Seeds'!AF84*'7.2 Coefficients'!AG84</f>
        <v>0</v>
      </c>
      <c r="AG84" s="304">
        <f>'7.1 Seeds'!AG84*'7.2 Coefficients'!AH84</f>
        <v>0</v>
      </c>
      <c r="AH84" s="304">
        <f>'7.1 Seeds'!AH84*'7.2 Coefficients'!AI84</f>
        <v>0</v>
      </c>
      <c r="AI84" s="304">
        <f>'7.1 Seeds'!AI84*'7.2 Coefficients'!AJ84</f>
        <v>0</v>
      </c>
      <c r="AJ84" s="304">
        <f>'7.1 Seeds'!AJ84*'7.2 Coefficients'!AK84</f>
        <v>0</v>
      </c>
      <c r="AK84" s="304">
        <f>'7.1 Seeds'!AK84*'7.2 Coefficients'!AL84</f>
        <v>0</v>
      </c>
      <c r="AL84" s="304">
        <f>'7.1 Seeds'!AL84*'7.2 Coefficients'!AM84</f>
        <v>0</v>
      </c>
      <c r="AM84" s="304">
        <f>'7.1 Seeds'!AM84*'7.2 Coefficients'!AN84</f>
        <v>0</v>
      </c>
      <c r="AN84" s="304">
        <f>'7.1 Seeds'!AN84*'7.2 Coefficients'!AO84</f>
        <v>0</v>
      </c>
      <c r="AO84" s="304">
        <f>'7.1 Seeds'!AO84*'7.2 Coefficients'!AP84</f>
        <v>0</v>
      </c>
      <c r="AP84" s="304">
        <f>'7.1 Seeds'!AP84*'7.2 Coefficients'!AQ84</f>
        <v>0</v>
      </c>
      <c r="AQ84" s="304">
        <f>'7.1 Seeds'!AQ84*'7.2 Coefficients'!AR84</f>
        <v>0</v>
      </c>
      <c r="AR84" s="304">
        <f>'7.1 Seeds'!AR84*'7.2 Coefficients'!AS84</f>
        <v>0</v>
      </c>
      <c r="AS84" s="304">
        <f>'7.1 Seeds'!AS84*'7.2 Coefficients'!AT84</f>
        <v>0</v>
      </c>
    </row>
    <row r="85" spans="1:45" ht="15" x14ac:dyDescent="0.25">
      <c r="A85" s="291" t="s">
        <v>539</v>
      </c>
      <c r="B85" s="298"/>
      <c r="C85" s="312"/>
      <c r="D85" s="312"/>
      <c r="E85" s="312"/>
      <c r="F85" s="291" t="s">
        <v>540</v>
      </c>
      <c r="G85" s="298"/>
      <c r="H85" s="299" t="s">
        <v>745</v>
      </c>
      <c r="I85" s="295"/>
      <c r="J85" s="295"/>
      <c r="K85" s="295"/>
      <c r="L85" s="295"/>
      <c r="M85" s="295"/>
      <c r="N85" s="295"/>
      <c r="O85" s="295"/>
      <c r="P85" s="295"/>
      <c r="Q85" s="295"/>
      <c r="R85" s="295"/>
      <c r="S85" s="295"/>
      <c r="T85" s="295"/>
      <c r="U85" s="295"/>
      <c r="V85" s="295"/>
      <c r="W85" s="295"/>
      <c r="X85" s="295"/>
      <c r="Y85" s="295"/>
      <c r="Z85" s="295"/>
      <c r="AA85" s="295"/>
      <c r="AB85" s="295"/>
      <c r="AC85" s="295"/>
      <c r="AD85" s="295"/>
      <c r="AE85" s="295"/>
      <c r="AF85" s="295"/>
      <c r="AG85" s="295"/>
      <c r="AH85" s="295"/>
      <c r="AI85" s="295"/>
      <c r="AJ85" s="295"/>
      <c r="AK85" s="295"/>
      <c r="AL85" s="295"/>
      <c r="AM85" s="295"/>
      <c r="AN85" s="295"/>
      <c r="AO85" s="295"/>
      <c r="AP85" s="295"/>
      <c r="AQ85" s="295"/>
      <c r="AR85" s="295"/>
      <c r="AS85" s="295"/>
    </row>
    <row r="86" spans="1:45" ht="15" x14ac:dyDescent="0.25">
      <c r="A86" s="291" t="s">
        <v>541</v>
      </c>
      <c r="B86" s="298"/>
      <c r="C86" s="312"/>
      <c r="D86" s="312"/>
      <c r="E86" s="312"/>
      <c r="F86" s="291" t="s">
        <v>542</v>
      </c>
      <c r="G86" s="298"/>
      <c r="H86" s="299" t="s">
        <v>746</v>
      </c>
      <c r="I86" s="295"/>
      <c r="J86" s="295"/>
      <c r="K86" s="295"/>
      <c r="L86" s="295"/>
      <c r="M86" s="295"/>
      <c r="N86" s="295"/>
      <c r="O86" s="295"/>
      <c r="P86" s="295"/>
      <c r="Q86" s="295"/>
      <c r="R86" s="295"/>
      <c r="S86" s="295"/>
      <c r="T86" s="295"/>
      <c r="U86" s="295"/>
      <c r="V86" s="295"/>
      <c r="W86" s="295"/>
      <c r="X86" s="295"/>
      <c r="Y86" s="295"/>
      <c r="Z86" s="295"/>
      <c r="AA86" s="295"/>
      <c r="AB86" s="295"/>
      <c r="AC86" s="295"/>
      <c r="AD86" s="295"/>
      <c r="AE86" s="295"/>
      <c r="AF86" s="295"/>
      <c r="AG86" s="295"/>
      <c r="AH86" s="295"/>
      <c r="AI86" s="295"/>
      <c r="AJ86" s="295"/>
      <c r="AK86" s="295"/>
      <c r="AL86" s="295"/>
      <c r="AM86" s="295"/>
      <c r="AN86" s="295"/>
      <c r="AO86" s="295"/>
      <c r="AP86" s="295"/>
      <c r="AQ86" s="295"/>
      <c r="AR86" s="295"/>
      <c r="AS86" s="295"/>
    </row>
    <row r="87" spans="1:45" ht="15" x14ac:dyDescent="0.25">
      <c r="A87" s="327" t="s">
        <v>747</v>
      </c>
      <c r="B87" s="143"/>
      <c r="C87" s="293"/>
      <c r="D87" s="293"/>
      <c r="E87" s="293"/>
      <c r="F87" s="292" t="s">
        <v>748</v>
      </c>
      <c r="G87" s="143"/>
      <c r="H87" s="289" t="s">
        <v>749</v>
      </c>
      <c r="I87" s="304">
        <f>'7.1 Seeds'!I87*'7.2 Coefficients'!J87</f>
        <v>0</v>
      </c>
      <c r="J87" s="304">
        <f>'7.1 Seeds'!J87*'7.2 Coefficients'!K87</f>
        <v>0</v>
      </c>
      <c r="K87" s="304">
        <f>'7.1 Seeds'!K87*'7.2 Coefficients'!L87</f>
        <v>0</v>
      </c>
      <c r="L87" s="304">
        <f>'7.1 Seeds'!L87*'7.2 Coefficients'!M87</f>
        <v>0</v>
      </c>
      <c r="M87" s="304">
        <f>'7.1 Seeds'!M87*'7.2 Coefficients'!N87</f>
        <v>0</v>
      </c>
      <c r="N87" s="304">
        <f>'7.1 Seeds'!N87*'7.2 Coefficients'!O87</f>
        <v>0</v>
      </c>
      <c r="O87" s="304">
        <f>'7.1 Seeds'!O87*'7.2 Coefficients'!P87</f>
        <v>0</v>
      </c>
      <c r="P87" s="304">
        <f>'7.1 Seeds'!P87*'7.2 Coefficients'!Q87</f>
        <v>0</v>
      </c>
      <c r="Q87" s="304">
        <f>'7.1 Seeds'!Q87*'7.2 Coefficients'!R87</f>
        <v>0</v>
      </c>
      <c r="R87" s="304">
        <f>'7.1 Seeds'!R87*'7.2 Coefficients'!S87</f>
        <v>0</v>
      </c>
      <c r="S87" s="304">
        <f>'7.1 Seeds'!S87*'7.2 Coefficients'!T87</f>
        <v>0</v>
      </c>
      <c r="T87" s="304">
        <f>'7.1 Seeds'!T87*'7.2 Coefficients'!U87</f>
        <v>0</v>
      </c>
      <c r="U87" s="304">
        <f>'7.1 Seeds'!U87*'7.2 Coefficients'!V87</f>
        <v>0</v>
      </c>
      <c r="V87" s="304">
        <f>'7.1 Seeds'!V87*'7.2 Coefficients'!W87</f>
        <v>0</v>
      </c>
      <c r="W87" s="304">
        <f>'7.1 Seeds'!W87*'7.2 Coefficients'!X87</f>
        <v>0</v>
      </c>
      <c r="X87" s="304">
        <f>'7.1 Seeds'!X87*'7.2 Coefficients'!Y87</f>
        <v>0</v>
      </c>
      <c r="Y87" s="304">
        <f>'7.1 Seeds'!Y87*'7.2 Coefficients'!Z87</f>
        <v>0</v>
      </c>
      <c r="Z87" s="304">
        <f>'7.1 Seeds'!Z87*'7.2 Coefficients'!AA87</f>
        <v>0</v>
      </c>
      <c r="AA87" s="304">
        <f>'7.1 Seeds'!AA87*'7.2 Coefficients'!AB87</f>
        <v>0</v>
      </c>
      <c r="AB87" s="304">
        <f>'7.1 Seeds'!AB87*'7.2 Coefficients'!AC87</f>
        <v>0</v>
      </c>
      <c r="AC87" s="304">
        <f>'7.1 Seeds'!AC87*'7.2 Coefficients'!AD87</f>
        <v>0</v>
      </c>
      <c r="AD87" s="304">
        <f>'7.1 Seeds'!AD87*'7.2 Coefficients'!AE87</f>
        <v>0</v>
      </c>
      <c r="AE87" s="304">
        <f>'7.1 Seeds'!AE87*'7.2 Coefficients'!AF87</f>
        <v>0</v>
      </c>
      <c r="AF87" s="304">
        <f>'7.1 Seeds'!AF87*'7.2 Coefficients'!AG87</f>
        <v>0</v>
      </c>
      <c r="AG87" s="304">
        <f>'7.1 Seeds'!AG87*'7.2 Coefficients'!AH87</f>
        <v>0</v>
      </c>
      <c r="AH87" s="304">
        <f>'7.1 Seeds'!AH87*'7.2 Coefficients'!AI87</f>
        <v>0</v>
      </c>
      <c r="AI87" s="304">
        <f>'7.1 Seeds'!AI87*'7.2 Coefficients'!AJ87</f>
        <v>0</v>
      </c>
      <c r="AJ87" s="304">
        <f>'7.1 Seeds'!AJ87*'7.2 Coefficients'!AK87</f>
        <v>0</v>
      </c>
      <c r="AK87" s="304">
        <f>'7.1 Seeds'!AK87*'7.2 Coefficients'!AL87</f>
        <v>0</v>
      </c>
      <c r="AL87" s="304">
        <f>'7.1 Seeds'!AL87*'7.2 Coefficients'!AM87</f>
        <v>0</v>
      </c>
      <c r="AM87" s="304">
        <f>'7.1 Seeds'!AM87*'7.2 Coefficients'!AN87</f>
        <v>0</v>
      </c>
      <c r="AN87" s="304">
        <f>'7.1 Seeds'!AN87*'7.2 Coefficients'!AO87</f>
        <v>0</v>
      </c>
      <c r="AO87" s="304">
        <f>'7.1 Seeds'!AO87*'7.2 Coefficients'!AP87</f>
        <v>0</v>
      </c>
      <c r="AP87" s="304">
        <f>'7.1 Seeds'!AP87*'7.2 Coefficients'!AQ87</f>
        <v>0</v>
      </c>
      <c r="AQ87" s="304">
        <f>'7.1 Seeds'!AQ87*'7.2 Coefficients'!AR87</f>
        <v>0</v>
      </c>
      <c r="AR87" s="304">
        <f>'7.1 Seeds'!AR87*'7.2 Coefficients'!AS87</f>
        <v>0</v>
      </c>
      <c r="AS87" s="304">
        <f>'7.1 Seeds'!AS87*'7.2 Coefficients'!AT87</f>
        <v>0</v>
      </c>
    </row>
    <row r="88" spans="1:45" ht="15" x14ac:dyDescent="0.25">
      <c r="A88" s="291" t="s">
        <v>543</v>
      </c>
      <c r="B88" s="298"/>
      <c r="C88" s="312"/>
      <c r="D88" s="312"/>
      <c r="E88" s="312"/>
      <c r="F88" s="291" t="s">
        <v>544</v>
      </c>
      <c r="G88" s="298"/>
      <c r="H88" s="299" t="s">
        <v>750</v>
      </c>
      <c r="I88" s="295"/>
      <c r="J88" s="295"/>
      <c r="K88" s="295"/>
      <c r="L88" s="295"/>
      <c r="M88" s="295"/>
      <c r="N88" s="295"/>
      <c r="O88" s="295"/>
      <c r="P88" s="295"/>
      <c r="Q88" s="295"/>
      <c r="R88" s="295"/>
      <c r="S88" s="295"/>
      <c r="T88" s="295"/>
      <c r="U88" s="295"/>
      <c r="V88" s="295"/>
      <c r="W88" s="295"/>
      <c r="X88" s="295"/>
      <c r="Y88" s="295"/>
      <c r="Z88" s="295"/>
      <c r="AA88" s="295"/>
      <c r="AB88" s="295"/>
      <c r="AC88" s="295"/>
      <c r="AD88" s="295"/>
      <c r="AE88" s="295"/>
      <c r="AF88" s="295"/>
      <c r="AG88" s="295"/>
      <c r="AH88" s="295"/>
      <c r="AI88" s="295"/>
      <c r="AJ88" s="295"/>
      <c r="AK88" s="295"/>
      <c r="AL88" s="295"/>
      <c r="AM88" s="295"/>
      <c r="AN88" s="295"/>
      <c r="AO88" s="295"/>
      <c r="AP88" s="295"/>
      <c r="AQ88" s="295"/>
      <c r="AR88" s="295"/>
      <c r="AS88" s="295"/>
    </row>
    <row r="89" spans="1:45" ht="15" x14ac:dyDescent="0.25">
      <c r="A89" s="312" t="s">
        <v>320</v>
      </c>
      <c r="B89" s="312"/>
      <c r="C89" s="312"/>
      <c r="D89" s="312"/>
      <c r="E89" s="312" t="s">
        <v>321</v>
      </c>
      <c r="F89" s="291"/>
      <c r="G89" s="298"/>
      <c r="H89" s="299" t="s">
        <v>751</v>
      </c>
      <c r="I89" s="295"/>
      <c r="J89" s="295"/>
      <c r="K89" s="295"/>
      <c r="L89" s="295"/>
      <c r="M89" s="295"/>
      <c r="N89" s="295"/>
      <c r="O89" s="295"/>
      <c r="P89" s="295"/>
      <c r="Q89" s="295"/>
      <c r="R89" s="295"/>
      <c r="S89" s="295"/>
      <c r="T89" s="295"/>
      <c r="U89" s="295"/>
      <c r="V89" s="295"/>
      <c r="W89" s="295"/>
      <c r="X89" s="295"/>
      <c r="Y89" s="295"/>
      <c r="Z89" s="295"/>
      <c r="AA89" s="295"/>
      <c r="AB89" s="295"/>
      <c r="AC89" s="295"/>
      <c r="AD89" s="295"/>
      <c r="AE89" s="295"/>
      <c r="AF89" s="295"/>
      <c r="AG89" s="295"/>
      <c r="AH89" s="295"/>
      <c r="AI89" s="295"/>
      <c r="AJ89" s="295"/>
      <c r="AK89" s="295"/>
      <c r="AL89" s="295"/>
      <c r="AM89" s="295"/>
      <c r="AN89" s="295"/>
      <c r="AO89" s="295"/>
      <c r="AP89" s="295"/>
      <c r="AQ89" s="295"/>
      <c r="AR89" s="295"/>
      <c r="AS89" s="295"/>
    </row>
    <row r="90" spans="1:45" ht="15" x14ac:dyDescent="0.25">
      <c r="A90" s="291" t="s">
        <v>545</v>
      </c>
      <c r="B90" s="298"/>
      <c r="C90" s="312"/>
      <c r="D90" s="312"/>
      <c r="E90" s="312"/>
      <c r="F90" s="291" t="s">
        <v>546</v>
      </c>
      <c r="G90" s="298"/>
      <c r="H90" s="299" t="s">
        <v>752</v>
      </c>
      <c r="I90" s="295"/>
      <c r="J90" s="295"/>
      <c r="K90" s="295"/>
      <c r="L90" s="295"/>
      <c r="M90" s="295"/>
      <c r="N90" s="295"/>
      <c r="O90" s="295"/>
      <c r="P90" s="295"/>
      <c r="Q90" s="295"/>
      <c r="R90" s="295"/>
      <c r="S90" s="295"/>
      <c r="T90" s="295"/>
      <c r="U90" s="295"/>
      <c r="V90" s="295"/>
      <c r="W90" s="295"/>
      <c r="X90" s="295"/>
      <c r="Y90" s="295"/>
      <c r="Z90" s="295"/>
      <c r="AA90" s="295"/>
      <c r="AB90" s="295"/>
      <c r="AC90" s="295"/>
      <c r="AD90" s="295"/>
      <c r="AE90" s="295"/>
      <c r="AF90" s="295"/>
      <c r="AG90" s="295"/>
      <c r="AH90" s="295"/>
      <c r="AI90" s="295"/>
      <c r="AJ90" s="295"/>
      <c r="AK90" s="295"/>
      <c r="AL90" s="295"/>
      <c r="AM90" s="295"/>
      <c r="AN90" s="295"/>
      <c r="AO90" s="295"/>
      <c r="AP90" s="295"/>
      <c r="AQ90" s="295"/>
      <c r="AR90" s="295"/>
      <c r="AS90" s="295"/>
    </row>
    <row r="91" spans="1:45" ht="15" x14ac:dyDescent="0.25">
      <c r="A91" s="292" t="s">
        <v>547</v>
      </c>
      <c r="B91" s="143"/>
      <c r="C91" s="293"/>
      <c r="D91" s="293"/>
      <c r="E91" s="293"/>
      <c r="F91" s="292" t="s">
        <v>548</v>
      </c>
      <c r="G91" s="143"/>
      <c r="H91" s="305" t="s">
        <v>753</v>
      </c>
      <c r="I91" s="304">
        <f>'7.1 Seeds'!I91*'7.2 Coefficients'!J91</f>
        <v>0</v>
      </c>
      <c r="J91" s="304">
        <f>'7.1 Seeds'!J91*'7.2 Coefficients'!K91</f>
        <v>0</v>
      </c>
      <c r="K91" s="304">
        <f>'7.1 Seeds'!K91*'7.2 Coefficients'!L91</f>
        <v>0</v>
      </c>
      <c r="L91" s="304">
        <f>'7.1 Seeds'!L91*'7.2 Coefficients'!M91</f>
        <v>0</v>
      </c>
      <c r="M91" s="304">
        <f>'7.1 Seeds'!M91*'7.2 Coefficients'!N91</f>
        <v>0</v>
      </c>
      <c r="N91" s="304">
        <f>'7.1 Seeds'!N91*'7.2 Coefficients'!O91</f>
        <v>0</v>
      </c>
      <c r="O91" s="304">
        <f>'7.1 Seeds'!O91*'7.2 Coefficients'!P91</f>
        <v>0</v>
      </c>
      <c r="P91" s="304">
        <f>'7.1 Seeds'!P91*'7.2 Coefficients'!Q91</f>
        <v>0</v>
      </c>
      <c r="Q91" s="304">
        <f>'7.1 Seeds'!Q91*'7.2 Coefficients'!R91</f>
        <v>0</v>
      </c>
      <c r="R91" s="304">
        <f>'7.1 Seeds'!R91*'7.2 Coefficients'!S91</f>
        <v>0</v>
      </c>
      <c r="S91" s="304">
        <f>'7.1 Seeds'!S91*'7.2 Coefficients'!T91</f>
        <v>0</v>
      </c>
      <c r="T91" s="304">
        <f>'7.1 Seeds'!T91*'7.2 Coefficients'!U91</f>
        <v>0</v>
      </c>
      <c r="U91" s="304">
        <f>'7.1 Seeds'!U91*'7.2 Coefficients'!V91</f>
        <v>0</v>
      </c>
      <c r="V91" s="304">
        <f>'7.1 Seeds'!V91*'7.2 Coefficients'!W91</f>
        <v>0</v>
      </c>
      <c r="W91" s="304">
        <f>'7.1 Seeds'!W91*'7.2 Coefficients'!X91</f>
        <v>0</v>
      </c>
      <c r="X91" s="304">
        <f>'7.1 Seeds'!X91*'7.2 Coefficients'!Y91</f>
        <v>0</v>
      </c>
      <c r="Y91" s="304">
        <f>'7.1 Seeds'!Y91*'7.2 Coefficients'!Z91</f>
        <v>0</v>
      </c>
      <c r="Z91" s="304">
        <f>'7.1 Seeds'!Z91*'7.2 Coefficients'!AA91</f>
        <v>0</v>
      </c>
      <c r="AA91" s="304">
        <f>'7.1 Seeds'!AA91*'7.2 Coefficients'!AB91</f>
        <v>0</v>
      </c>
      <c r="AB91" s="304">
        <f>'7.1 Seeds'!AB91*'7.2 Coefficients'!AC91</f>
        <v>0</v>
      </c>
      <c r="AC91" s="304">
        <f>'7.1 Seeds'!AC91*'7.2 Coefficients'!AD91</f>
        <v>0</v>
      </c>
      <c r="AD91" s="304">
        <f>'7.1 Seeds'!AD91*'7.2 Coefficients'!AE91</f>
        <v>0</v>
      </c>
      <c r="AE91" s="304">
        <f>'7.1 Seeds'!AE91*'7.2 Coefficients'!AF91</f>
        <v>0</v>
      </c>
      <c r="AF91" s="304">
        <f>'7.1 Seeds'!AF91*'7.2 Coefficients'!AG91</f>
        <v>0</v>
      </c>
      <c r="AG91" s="304">
        <f>'7.1 Seeds'!AG91*'7.2 Coefficients'!AH91</f>
        <v>0</v>
      </c>
      <c r="AH91" s="304">
        <f>'7.1 Seeds'!AH91*'7.2 Coefficients'!AI91</f>
        <v>0</v>
      </c>
      <c r="AI91" s="304">
        <f>'7.1 Seeds'!AI91*'7.2 Coefficients'!AJ91</f>
        <v>0</v>
      </c>
      <c r="AJ91" s="304">
        <f>'7.1 Seeds'!AJ91*'7.2 Coefficients'!AK91</f>
        <v>0</v>
      </c>
      <c r="AK91" s="304">
        <f>'7.1 Seeds'!AK91*'7.2 Coefficients'!AL91</f>
        <v>0</v>
      </c>
      <c r="AL91" s="304">
        <f>'7.1 Seeds'!AL91*'7.2 Coefficients'!AM91</f>
        <v>0</v>
      </c>
      <c r="AM91" s="304">
        <f>'7.1 Seeds'!AM91*'7.2 Coefficients'!AN91</f>
        <v>0</v>
      </c>
      <c r="AN91" s="304">
        <f>'7.1 Seeds'!AN91*'7.2 Coefficients'!AO91</f>
        <v>0</v>
      </c>
      <c r="AO91" s="304">
        <f>'7.1 Seeds'!AO91*'7.2 Coefficients'!AP91</f>
        <v>0</v>
      </c>
      <c r="AP91" s="304">
        <f>'7.1 Seeds'!AP91*'7.2 Coefficients'!AQ91</f>
        <v>0</v>
      </c>
      <c r="AQ91" s="304">
        <f>'7.1 Seeds'!AQ91*'7.2 Coefficients'!AR91</f>
        <v>0</v>
      </c>
      <c r="AR91" s="304">
        <f>'7.1 Seeds'!AR91*'7.2 Coefficients'!AS91</f>
        <v>0</v>
      </c>
      <c r="AS91" s="304">
        <f>'7.1 Seeds'!AS91*'7.2 Coefficients'!AT91</f>
        <v>0</v>
      </c>
    </row>
    <row r="92" spans="1:45" ht="15" x14ac:dyDescent="0.25">
      <c r="A92" s="292" t="s">
        <v>549</v>
      </c>
      <c r="B92" s="143"/>
      <c r="C92" s="293"/>
      <c r="D92" s="293"/>
      <c r="E92" s="293"/>
      <c r="F92" s="292" t="s">
        <v>550</v>
      </c>
      <c r="G92" s="143"/>
      <c r="H92" s="305" t="s">
        <v>754</v>
      </c>
      <c r="I92" s="304">
        <f>'7.1 Seeds'!I92*'7.2 Coefficients'!J92</f>
        <v>0</v>
      </c>
      <c r="J92" s="304">
        <f>'7.1 Seeds'!J92*'7.2 Coefficients'!K92</f>
        <v>0</v>
      </c>
      <c r="K92" s="304">
        <f>'7.1 Seeds'!K92*'7.2 Coefficients'!L92</f>
        <v>0</v>
      </c>
      <c r="L92" s="304">
        <f>'7.1 Seeds'!L92*'7.2 Coefficients'!M92</f>
        <v>0</v>
      </c>
      <c r="M92" s="304">
        <f>'7.1 Seeds'!M92*'7.2 Coefficients'!N92</f>
        <v>0</v>
      </c>
      <c r="N92" s="304">
        <f>'7.1 Seeds'!N92*'7.2 Coefficients'!O92</f>
        <v>0</v>
      </c>
      <c r="O92" s="304">
        <f>'7.1 Seeds'!O92*'7.2 Coefficients'!P92</f>
        <v>0</v>
      </c>
      <c r="P92" s="304">
        <f>'7.1 Seeds'!P92*'7.2 Coefficients'!Q92</f>
        <v>0</v>
      </c>
      <c r="Q92" s="304">
        <f>'7.1 Seeds'!Q92*'7.2 Coefficients'!R92</f>
        <v>0</v>
      </c>
      <c r="R92" s="304">
        <f>'7.1 Seeds'!R92*'7.2 Coefficients'!S92</f>
        <v>0</v>
      </c>
      <c r="S92" s="304">
        <f>'7.1 Seeds'!S92*'7.2 Coefficients'!T92</f>
        <v>0</v>
      </c>
      <c r="T92" s="304">
        <f>'7.1 Seeds'!T92*'7.2 Coefficients'!U92</f>
        <v>0</v>
      </c>
      <c r="U92" s="304">
        <f>'7.1 Seeds'!U92*'7.2 Coefficients'!V92</f>
        <v>0</v>
      </c>
      <c r="V92" s="304">
        <f>'7.1 Seeds'!V92*'7.2 Coefficients'!W92</f>
        <v>0</v>
      </c>
      <c r="W92" s="304">
        <f>'7.1 Seeds'!W92*'7.2 Coefficients'!X92</f>
        <v>0</v>
      </c>
      <c r="X92" s="304">
        <f>'7.1 Seeds'!X92*'7.2 Coefficients'!Y92</f>
        <v>0</v>
      </c>
      <c r="Y92" s="304">
        <f>'7.1 Seeds'!Y92*'7.2 Coefficients'!Z92</f>
        <v>0</v>
      </c>
      <c r="Z92" s="304">
        <f>'7.1 Seeds'!Z92*'7.2 Coefficients'!AA92</f>
        <v>0</v>
      </c>
      <c r="AA92" s="304">
        <f>'7.1 Seeds'!AA92*'7.2 Coefficients'!AB92</f>
        <v>0</v>
      </c>
      <c r="AB92" s="304">
        <f>'7.1 Seeds'!AB92*'7.2 Coefficients'!AC92</f>
        <v>0</v>
      </c>
      <c r="AC92" s="304">
        <f>'7.1 Seeds'!AC92*'7.2 Coefficients'!AD92</f>
        <v>0</v>
      </c>
      <c r="AD92" s="304">
        <f>'7.1 Seeds'!AD92*'7.2 Coefficients'!AE92</f>
        <v>0</v>
      </c>
      <c r="AE92" s="304">
        <f>'7.1 Seeds'!AE92*'7.2 Coefficients'!AF92</f>
        <v>0</v>
      </c>
      <c r="AF92" s="304">
        <f>'7.1 Seeds'!AF92*'7.2 Coefficients'!AG92</f>
        <v>0</v>
      </c>
      <c r="AG92" s="304">
        <f>'7.1 Seeds'!AG92*'7.2 Coefficients'!AH92</f>
        <v>0</v>
      </c>
      <c r="AH92" s="304">
        <f>'7.1 Seeds'!AH92*'7.2 Coefficients'!AI92</f>
        <v>0</v>
      </c>
      <c r="AI92" s="304">
        <f>'7.1 Seeds'!AI92*'7.2 Coefficients'!AJ92</f>
        <v>0</v>
      </c>
      <c r="AJ92" s="304">
        <f>'7.1 Seeds'!AJ92*'7.2 Coefficients'!AK92</f>
        <v>0</v>
      </c>
      <c r="AK92" s="304">
        <f>'7.1 Seeds'!AK92*'7.2 Coefficients'!AL92</f>
        <v>0</v>
      </c>
      <c r="AL92" s="304">
        <f>'7.1 Seeds'!AL92*'7.2 Coefficients'!AM92</f>
        <v>0</v>
      </c>
      <c r="AM92" s="304">
        <f>'7.1 Seeds'!AM92*'7.2 Coefficients'!AN92</f>
        <v>0</v>
      </c>
      <c r="AN92" s="304">
        <f>'7.1 Seeds'!AN92*'7.2 Coefficients'!AO92</f>
        <v>0</v>
      </c>
      <c r="AO92" s="304">
        <f>'7.1 Seeds'!AO92*'7.2 Coefficients'!AP92</f>
        <v>0</v>
      </c>
      <c r="AP92" s="304">
        <f>'7.1 Seeds'!AP92*'7.2 Coefficients'!AQ92</f>
        <v>0</v>
      </c>
      <c r="AQ92" s="304">
        <f>'7.1 Seeds'!AQ92*'7.2 Coefficients'!AR92</f>
        <v>0</v>
      </c>
      <c r="AR92" s="304">
        <f>'7.1 Seeds'!AR92*'7.2 Coefficients'!AS92</f>
        <v>0</v>
      </c>
      <c r="AS92" s="304">
        <f>'7.1 Seeds'!AS92*'7.2 Coefficients'!AT92</f>
        <v>0</v>
      </c>
    </row>
    <row r="93" spans="1:45" ht="15" x14ac:dyDescent="0.25">
      <c r="A93" s="292" t="s">
        <v>551</v>
      </c>
      <c r="B93" s="143"/>
      <c r="C93" s="293"/>
      <c r="D93" s="293"/>
      <c r="E93" s="293"/>
      <c r="F93" s="292" t="s">
        <v>552</v>
      </c>
      <c r="G93" s="143"/>
      <c r="H93" s="305" t="s">
        <v>755</v>
      </c>
      <c r="I93" s="304">
        <f>'7.1 Seeds'!I93*'7.2 Coefficients'!J93</f>
        <v>0</v>
      </c>
      <c r="J93" s="304">
        <f>'7.1 Seeds'!J93*'7.2 Coefficients'!K93</f>
        <v>0</v>
      </c>
      <c r="K93" s="304">
        <f>'7.1 Seeds'!K93*'7.2 Coefficients'!L93</f>
        <v>0</v>
      </c>
      <c r="L93" s="304">
        <f>'7.1 Seeds'!L93*'7.2 Coefficients'!M93</f>
        <v>0</v>
      </c>
      <c r="M93" s="304">
        <f>'7.1 Seeds'!M93*'7.2 Coefficients'!N93</f>
        <v>0</v>
      </c>
      <c r="N93" s="304">
        <f>'7.1 Seeds'!N93*'7.2 Coefficients'!O93</f>
        <v>0</v>
      </c>
      <c r="O93" s="304">
        <f>'7.1 Seeds'!O93*'7.2 Coefficients'!P93</f>
        <v>0</v>
      </c>
      <c r="P93" s="304">
        <f>'7.1 Seeds'!P93*'7.2 Coefficients'!Q93</f>
        <v>0</v>
      </c>
      <c r="Q93" s="304">
        <f>'7.1 Seeds'!Q93*'7.2 Coefficients'!R93</f>
        <v>0</v>
      </c>
      <c r="R93" s="304">
        <f>'7.1 Seeds'!R93*'7.2 Coefficients'!S93</f>
        <v>0</v>
      </c>
      <c r="S93" s="304">
        <f>'7.1 Seeds'!S93*'7.2 Coefficients'!T93</f>
        <v>0</v>
      </c>
      <c r="T93" s="304">
        <f>'7.1 Seeds'!T93*'7.2 Coefficients'!U93</f>
        <v>0</v>
      </c>
      <c r="U93" s="304">
        <f>'7.1 Seeds'!U93*'7.2 Coefficients'!V93</f>
        <v>0</v>
      </c>
      <c r="V93" s="304">
        <f>'7.1 Seeds'!V93*'7.2 Coefficients'!W93</f>
        <v>0</v>
      </c>
      <c r="W93" s="304">
        <f>'7.1 Seeds'!W93*'7.2 Coefficients'!X93</f>
        <v>0</v>
      </c>
      <c r="X93" s="304">
        <f>'7.1 Seeds'!X93*'7.2 Coefficients'!Y93</f>
        <v>0</v>
      </c>
      <c r="Y93" s="304">
        <f>'7.1 Seeds'!Y93*'7.2 Coefficients'!Z93</f>
        <v>0</v>
      </c>
      <c r="Z93" s="304">
        <f>'7.1 Seeds'!Z93*'7.2 Coefficients'!AA93</f>
        <v>0</v>
      </c>
      <c r="AA93" s="304">
        <f>'7.1 Seeds'!AA93*'7.2 Coefficients'!AB93</f>
        <v>0</v>
      </c>
      <c r="AB93" s="304">
        <f>'7.1 Seeds'!AB93*'7.2 Coefficients'!AC93</f>
        <v>0</v>
      </c>
      <c r="AC93" s="304">
        <f>'7.1 Seeds'!AC93*'7.2 Coefficients'!AD93</f>
        <v>0</v>
      </c>
      <c r="AD93" s="304">
        <f>'7.1 Seeds'!AD93*'7.2 Coefficients'!AE93</f>
        <v>0</v>
      </c>
      <c r="AE93" s="304">
        <f>'7.1 Seeds'!AE93*'7.2 Coefficients'!AF93</f>
        <v>0</v>
      </c>
      <c r="AF93" s="304">
        <f>'7.1 Seeds'!AF93*'7.2 Coefficients'!AG93</f>
        <v>0</v>
      </c>
      <c r="AG93" s="304">
        <f>'7.1 Seeds'!AG93*'7.2 Coefficients'!AH93</f>
        <v>0</v>
      </c>
      <c r="AH93" s="304">
        <f>'7.1 Seeds'!AH93*'7.2 Coefficients'!AI93</f>
        <v>0</v>
      </c>
      <c r="AI93" s="304">
        <f>'7.1 Seeds'!AI93*'7.2 Coefficients'!AJ93</f>
        <v>0</v>
      </c>
      <c r="AJ93" s="304">
        <f>'7.1 Seeds'!AJ93*'7.2 Coefficients'!AK93</f>
        <v>0</v>
      </c>
      <c r="AK93" s="304">
        <f>'7.1 Seeds'!AK93*'7.2 Coefficients'!AL93</f>
        <v>0</v>
      </c>
      <c r="AL93" s="304">
        <f>'7.1 Seeds'!AL93*'7.2 Coefficients'!AM93</f>
        <v>0</v>
      </c>
      <c r="AM93" s="304">
        <f>'7.1 Seeds'!AM93*'7.2 Coefficients'!AN93</f>
        <v>0</v>
      </c>
      <c r="AN93" s="304">
        <f>'7.1 Seeds'!AN93*'7.2 Coefficients'!AO93</f>
        <v>0</v>
      </c>
      <c r="AO93" s="304">
        <f>'7.1 Seeds'!AO93*'7.2 Coefficients'!AP93</f>
        <v>0</v>
      </c>
      <c r="AP93" s="304">
        <f>'7.1 Seeds'!AP93*'7.2 Coefficients'!AQ93</f>
        <v>0</v>
      </c>
      <c r="AQ93" s="304">
        <f>'7.1 Seeds'!AQ93*'7.2 Coefficients'!AR93</f>
        <v>0</v>
      </c>
      <c r="AR93" s="304">
        <f>'7.1 Seeds'!AR93*'7.2 Coefficients'!AS93</f>
        <v>0</v>
      </c>
      <c r="AS93" s="304">
        <f>'7.1 Seeds'!AS93*'7.2 Coefficients'!AT93</f>
        <v>0</v>
      </c>
    </row>
    <row r="94" spans="1:45" ht="15" x14ac:dyDescent="0.25">
      <c r="A94" s="292" t="s">
        <v>553</v>
      </c>
      <c r="B94" s="143"/>
      <c r="C94" s="293"/>
      <c r="D94" s="293"/>
      <c r="E94" s="293"/>
      <c r="F94" s="292" t="s">
        <v>554</v>
      </c>
      <c r="G94" s="143"/>
      <c r="H94" s="305" t="s">
        <v>756</v>
      </c>
      <c r="I94" s="304">
        <f>'7.1 Seeds'!I94*'7.2 Coefficients'!J94</f>
        <v>0</v>
      </c>
      <c r="J94" s="304">
        <f>'7.1 Seeds'!J94*'7.2 Coefficients'!K94</f>
        <v>0</v>
      </c>
      <c r="K94" s="304">
        <f>'7.1 Seeds'!K94*'7.2 Coefficients'!L94</f>
        <v>0</v>
      </c>
      <c r="L94" s="304">
        <f>'7.1 Seeds'!L94*'7.2 Coefficients'!M94</f>
        <v>0</v>
      </c>
      <c r="M94" s="304">
        <f>'7.1 Seeds'!M94*'7.2 Coefficients'!N94</f>
        <v>0</v>
      </c>
      <c r="N94" s="304">
        <f>'7.1 Seeds'!N94*'7.2 Coefficients'!O94</f>
        <v>0</v>
      </c>
      <c r="O94" s="304">
        <f>'7.1 Seeds'!O94*'7.2 Coefficients'!P94</f>
        <v>0</v>
      </c>
      <c r="P94" s="304">
        <f>'7.1 Seeds'!P94*'7.2 Coefficients'!Q94</f>
        <v>0</v>
      </c>
      <c r="Q94" s="304">
        <f>'7.1 Seeds'!Q94*'7.2 Coefficients'!R94</f>
        <v>0</v>
      </c>
      <c r="R94" s="304">
        <f>'7.1 Seeds'!R94*'7.2 Coefficients'!S94</f>
        <v>0</v>
      </c>
      <c r="S94" s="304">
        <f>'7.1 Seeds'!S94*'7.2 Coefficients'!T94</f>
        <v>0</v>
      </c>
      <c r="T94" s="304">
        <f>'7.1 Seeds'!T94*'7.2 Coefficients'!U94</f>
        <v>0</v>
      </c>
      <c r="U94" s="304">
        <f>'7.1 Seeds'!U94*'7.2 Coefficients'!V94</f>
        <v>0</v>
      </c>
      <c r="V94" s="304">
        <f>'7.1 Seeds'!V94*'7.2 Coefficients'!W94</f>
        <v>0</v>
      </c>
      <c r="W94" s="304">
        <f>'7.1 Seeds'!W94*'7.2 Coefficients'!X94</f>
        <v>0</v>
      </c>
      <c r="X94" s="304">
        <f>'7.1 Seeds'!X94*'7.2 Coefficients'!Y94</f>
        <v>0</v>
      </c>
      <c r="Y94" s="304">
        <f>'7.1 Seeds'!Y94*'7.2 Coefficients'!Z94</f>
        <v>0</v>
      </c>
      <c r="Z94" s="304">
        <f>'7.1 Seeds'!Z94*'7.2 Coefficients'!AA94</f>
        <v>0</v>
      </c>
      <c r="AA94" s="304">
        <f>'7.1 Seeds'!AA94*'7.2 Coefficients'!AB94</f>
        <v>0</v>
      </c>
      <c r="AB94" s="304">
        <f>'7.1 Seeds'!AB94*'7.2 Coefficients'!AC94</f>
        <v>0</v>
      </c>
      <c r="AC94" s="304">
        <f>'7.1 Seeds'!AC94*'7.2 Coefficients'!AD94</f>
        <v>0</v>
      </c>
      <c r="AD94" s="304">
        <f>'7.1 Seeds'!AD94*'7.2 Coefficients'!AE94</f>
        <v>0</v>
      </c>
      <c r="AE94" s="304">
        <f>'7.1 Seeds'!AE94*'7.2 Coefficients'!AF94</f>
        <v>0</v>
      </c>
      <c r="AF94" s="304">
        <f>'7.1 Seeds'!AF94*'7.2 Coefficients'!AG94</f>
        <v>0</v>
      </c>
      <c r="AG94" s="304">
        <f>'7.1 Seeds'!AG94*'7.2 Coefficients'!AH94</f>
        <v>0</v>
      </c>
      <c r="AH94" s="304">
        <f>'7.1 Seeds'!AH94*'7.2 Coefficients'!AI94</f>
        <v>0</v>
      </c>
      <c r="AI94" s="304">
        <f>'7.1 Seeds'!AI94*'7.2 Coefficients'!AJ94</f>
        <v>0</v>
      </c>
      <c r="AJ94" s="304">
        <f>'7.1 Seeds'!AJ94*'7.2 Coefficients'!AK94</f>
        <v>0</v>
      </c>
      <c r="AK94" s="304">
        <f>'7.1 Seeds'!AK94*'7.2 Coefficients'!AL94</f>
        <v>0</v>
      </c>
      <c r="AL94" s="304">
        <f>'7.1 Seeds'!AL94*'7.2 Coefficients'!AM94</f>
        <v>0</v>
      </c>
      <c r="AM94" s="304">
        <f>'7.1 Seeds'!AM94*'7.2 Coefficients'!AN94</f>
        <v>0</v>
      </c>
      <c r="AN94" s="304">
        <f>'7.1 Seeds'!AN94*'7.2 Coefficients'!AO94</f>
        <v>0</v>
      </c>
      <c r="AO94" s="304">
        <f>'7.1 Seeds'!AO94*'7.2 Coefficients'!AP94</f>
        <v>0</v>
      </c>
      <c r="AP94" s="304">
        <f>'7.1 Seeds'!AP94*'7.2 Coefficients'!AQ94</f>
        <v>0</v>
      </c>
      <c r="AQ94" s="304">
        <f>'7.1 Seeds'!AQ94*'7.2 Coefficients'!AR94</f>
        <v>0</v>
      </c>
      <c r="AR94" s="304">
        <f>'7.1 Seeds'!AR94*'7.2 Coefficients'!AS94</f>
        <v>0</v>
      </c>
      <c r="AS94" s="304">
        <f>'7.1 Seeds'!AS94*'7.2 Coefficients'!AT94</f>
        <v>0</v>
      </c>
    </row>
    <row r="95" spans="1:45" ht="15" x14ac:dyDescent="0.25">
      <c r="A95" s="328" t="s">
        <v>757</v>
      </c>
      <c r="B95" s="143"/>
      <c r="C95" s="293"/>
      <c r="D95" s="293"/>
      <c r="E95" s="293"/>
      <c r="F95" s="292" t="s">
        <v>758</v>
      </c>
      <c r="G95" s="143"/>
      <c r="H95" s="289" t="s">
        <v>759</v>
      </c>
      <c r="I95" s="304">
        <f>'7.1 Seeds'!I95*'7.2 Coefficients'!J95</f>
        <v>0</v>
      </c>
      <c r="J95" s="304">
        <f>'7.1 Seeds'!J95*'7.2 Coefficients'!K95</f>
        <v>0</v>
      </c>
      <c r="K95" s="304">
        <f>'7.1 Seeds'!K95*'7.2 Coefficients'!L95</f>
        <v>0</v>
      </c>
      <c r="L95" s="304">
        <f>'7.1 Seeds'!L95*'7.2 Coefficients'!M95</f>
        <v>0</v>
      </c>
      <c r="M95" s="304">
        <f>'7.1 Seeds'!M95*'7.2 Coefficients'!N95</f>
        <v>0</v>
      </c>
      <c r="N95" s="304">
        <f>'7.1 Seeds'!N95*'7.2 Coefficients'!O95</f>
        <v>0</v>
      </c>
      <c r="O95" s="304">
        <f>'7.1 Seeds'!O95*'7.2 Coefficients'!P95</f>
        <v>0</v>
      </c>
      <c r="P95" s="304">
        <f>'7.1 Seeds'!P95*'7.2 Coefficients'!Q95</f>
        <v>0</v>
      </c>
      <c r="Q95" s="304">
        <f>'7.1 Seeds'!Q95*'7.2 Coefficients'!R95</f>
        <v>0</v>
      </c>
      <c r="R95" s="304">
        <f>'7.1 Seeds'!R95*'7.2 Coefficients'!S95</f>
        <v>0</v>
      </c>
      <c r="S95" s="304">
        <f>'7.1 Seeds'!S95*'7.2 Coefficients'!T95</f>
        <v>0</v>
      </c>
      <c r="T95" s="304">
        <f>'7.1 Seeds'!T95*'7.2 Coefficients'!U95</f>
        <v>0</v>
      </c>
      <c r="U95" s="304">
        <f>'7.1 Seeds'!U95*'7.2 Coefficients'!V95</f>
        <v>0</v>
      </c>
      <c r="V95" s="304">
        <f>'7.1 Seeds'!V95*'7.2 Coefficients'!W95</f>
        <v>0</v>
      </c>
      <c r="W95" s="304">
        <f>'7.1 Seeds'!W95*'7.2 Coefficients'!X95</f>
        <v>0</v>
      </c>
      <c r="X95" s="304">
        <f>'7.1 Seeds'!X95*'7.2 Coefficients'!Y95</f>
        <v>0</v>
      </c>
      <c r="Y95" s="304">
        <f>'7.1 Seeds'!Y95*'7.2 Coefficients'!Z95</f>
        <v>0</v>
      </c>
      <c r="Z95" s="304">
        <f>'7.1 Seeds'!Z95*'7.2 Coefficients'!AA95</f>
        <v>0</v>
      </c>
      <c r="AA95" s="304">
        <f>'7.1 Seeds'!AA95*'7.2 Coefficients'!AB95</f>
        <v>0</v>
      </c>
      <c r="AB95" s="304">
        <f>'7.1 Seeds'!AB95*'7.2 Coefficients'!AC95</f>
        <v>0</v>
      </c>
      <c r="AC95" s="304">
        <f>'7.1 Seeds'!AC95*'7.2 Coefficients'!AD95</f>
        <v>0</v>
      </c>
      <c r="AD95" s="304">
        <f>'7.1 Seeds'!AD95*'7.2 Coefficients'!AE95</f>
        <v>0</v>
      </c>
      <c r="AE95" s="304">
        <f>'7.1 Seeds'!AE95*'7.2 Coefficients'!AF95</f>
        <v>0</v>
      </c>
      <c r="AF95" s="304">
        <f>'7.1 Seeds'!AF95*'7.2 Coefficients'!AG95</f>
        <v>0</v>
      </c>
      <c r="AG95" s="304">
        <f>'7.1 Seeds'!AG95*'7.2 Coefficients'!AH95</f>
        <v>0</v>
      </c>
      <c r="AH95" s="304">
        <f>'7.1 Seeds'!AH95*'7.2 Coefficients'!AI95</f>
        <v>0</v>
      </c>
      <c r="AI95" s="304">
        <f>'7.1 Seeds'!AI95*'7.2 Coefficients'!AJ95</f>
        <v>0</v>
      </c>
      <c r="AJ95" s="304">
        <f>'7.1 Seeds'!AJ95*'7.2 Coefficients'!AK95</f>
        <v>0</v>
      </c>
      <c r="AK95" s="304">
        <f>'7.1 Seeds'!AK95*'7.2 Coefficients'!AL95</f>
        <v>0</v>
      </c>
      <c r="AL95" s="304">
        <f>'7.1 Seeds'!AL95*'7.2 Coefficients'!AM95</f>
        <v>0</v>
      </c>
      <c r="AM95" s="304">
        <f>'7.1 Seeds'!AM95*'7.2 Coefficients'!AN95</f>
        <v>0</v>
      </c>
      <c r="AN95" s="304">
        <f>'7.1 Seeds'!AN95*'7.2 Coefficients'!AO95</f>
        <v>0</v>
      </c>
      <c r="AO95" s="304">
        <f>'7.1 Seeds'!AO95*'7.2 Coefficients'!AP95</f>
        <v>0</v>
      </c>
      <c r="AP95" s="304">
        <f>'7.1 Seeds'!AP95*'7.2 Coefficients'!AQ95</f>
        <v>0</v>
      </c>
      <c r="AQ95" s="304">
        <f>'7.1 Seeds'!AQ95*'7.2 Coefficients'!AR95</f>
        <v>0</v>
      </c>
      <c r="AR95" s="304">
        <f>'7.1 Seeds'!AR95*'7.2 Coefficients'!AS95</f>
        <v>0</v>
      </c>
      <c r="AS95" s="304">
        <f>'7.1 Seeds'!AS95*'7.2 Coefficients'!AT95</f>
        <v>0</v>
      </c>
    </row>
    <row r="96" spans="1:45" ht="15" x14ac:dyDescent="0.25">
      <c r="A96" s="328" t="s">
        <v>760</v>
      </c>
      <c r="B96" s="143"/>
      <c r="C96" s="293"/>
      <c r="D96" s="293"/>
      <c r="E96" s="293"/>
      <c r="F96" s="292" t="s">
        <v>761</v>
      </c>
      <c r="G96" s="143"/>
      <c r="H96" s="289" t="s">
        <v>762</v>
      </c>
      <c r="I96" s="304">
        <f>'7.1 Seeds'!I96*'7.2 Coefficients'!J96</f>
        <v>0</v>
      </c>
      <c r="J96" s="304">
        <f>'7.1 Seeds'!J96*'7.2 Coefficients'!K96</f>
        <v>0</v>
      </c>
      <c r="K96" s="304">
        <f>'7.1 Seeds'!K96*'7.2 Coefficients'!L96</f>
        <v>0</v>
      </c>
      <c r="L96" s="304">
        <f>'7.1 Seeds'!L96*'7.2 Coefficients'!M96</f>
        <v>0</v>
      </c>
      <c r="M96" s="304">
        <f>'7.1 Seeds'!M96*'7.2 Coefficients'!N96</f>
        <v>0</v>
      </c>
      <c r="N96" s="304">
        <f>'7.1 Seeds'!N96*'7.2 Coefficients'!O96</f>
        <v>0</v>
      </c>
      <c r="O96" s="304">
        <f>'7.1 Seeds'!O96*'7.2 Coefficients'!P96</f>
        <v>0</v>
      </c>
      <c r="P96" s="304">
        <f>'7.1 Seeds'!P96*'7.2 Coefficients'!Q96</f>
        <v>0</v>
      </c>
      <c r="Q96" s="304">
        <f>'7.1 Seeds'!Q96*'7.2 Coefficients'!R96</f>
        <v>0</v>
      </c>
      <c r="R96" s="304">
        <f>'7.1 Seeds'!R96*'7.2 Coefficients'!S96</f>
        <v>0</v>
      </c>
      <c r="S96" s="304">
        <f>'7.1 Seeds'!S96*'7.2 Coefficients'!T96</f>
        <v>0</v>
      </c>
      <c r="T96" s="304">
        <f>'7.1 Seeds'!T96*'7.2 Coefficients'!U96</f>
        <v>0</v>
      </c>
      <c r="U96" s="304">
        <f>'7.1 Seeds'!U96*'7.2 Coefficients'!V96</f>
        <v>0</v>
      </c>
      <c r="V96" s="304">
        <f>'7.1 Seeds'!V96*'7.2 Coefficients'!W96</f>
        <v>0</v>
      </c>
      <c r="W96" s="304">
        <f>'7.1 Seeds'!W96*'7.2 Coefficients'!X96</f>
        <v>0</v>
      </c>
      <c r="X96" s="304">
        <f>'7.1 Seeds'!X96*'7.2 Coefficients'!Y96</f>
        <v>0</v>
      </c>
      <c r="Y96" s="304">
        <f>'7.1 Seeds'!Y96*'7.2 Coefficients'!Z96</f>
        <v>0</v>
      </c>
      <c r="Z96" s="304">
        <f>'7.1 Seeds'!Z96*'7.2 Coefficients'!AA96</f>
        <v>0</v>
      </c>
      <c r="AA96" s="304">
        <f>'7.1 Seeds'!AA96*'7.2 Coefficients'!AB96</f>
        <v>0</v>
      </c>
      <c r="AB96" s="304">
        <f>'7.1 Seeds'!AB96*'7.2 Coefficients'!AC96</f>
        <v>0</v>
      </c>
      <c r="AC96" s="304">
        <f>'7.1 Seeds'!AC96*'7.2 Coefficients'!AD96</f>
        <v>0</v>
      </c>
      <c r="AD96" s="304">
        <f>'7.1 Seeds'!AD96*'7.2 Coefficients'!AE96</f>
        <v>0</v>
      </c>
      <c r="AE96" s="304">
        <f>'7.1 Seeds'!AE96*'7.2 Coefficients'!AF96</f>
        <v>0</v>
      </c>
      <c r="AF96" s="304">
        <f>'7.1 Seeds'!AF96*'7.2 Coefficients'!AG96</f>
        <v>0</v>
      </c>
      <c r="AG96" s="304">
        <f>'7.1 Seeds'!AG96*'7.2 Coefficients'!AH96</f>
        <v>0</v>
      </c>
      <c r="AH96" s="304">
        <f>'7.1 Seeds'!AH96*'7.2 Coefficients'!AI96</f>
        <v>0</v>
      </c>
      <c r="AI96" s="304">
        <f>'7.1 Seeds'!AI96*'7.2 Coefficients'!AJ96</f>
        <v>0</v>
      </c>
      <c r="AJ96" s="304">
        <f>'7.1 Seeds'!AJ96*'7.2 Coefficients'!AK96</f>
        <v>0</v>
      </c>
      <c r="AK96" s="304">
        <f>'7.1 Seeds'!AK96*'7.2 Coefficients'!AL96</f>
        <v>0</v>
      </c>
      <c r="AL96" s="304">
        <f>'7.1 Seeds'!AL96*'7.2 Coefficients'!AM96</f>
        <v>0</v>
      </c>
      <c r="AM96" s="304">
        <f>'7.1 Seeds'!AM96*'7.2 Coefficients'!AN96</f>
        <v>0</v>
      </c>
      <c r="AN96" s="304">
        <f>'7.1 Seeds'!AN96*'7.2 Coefficients'!AO96</f>
        <v>0</v>
      </c>
      <c r="AO96" s="304">
        <f>'7.1 Seeds'!AO96*'7.2 Coefficients'!AP96</f>
        <v>0</v>
      </c>
      <c r="AP96" s="304">
        <f>'7.1 Seeds'!AP96*'7.2 Coefficients'!AQ96</f>
        <v>0</v>
      </c>
      <c r="AQ96" s="304">
        <f>'7.1 Seeds'!AQ96*'7.2 Coefficients'!AR96</f>
        <v>0</v>
      </c>
      <c r="AR96" s="304">
        <f>'7.1 Seeds'!AR96*'7.2 Coefficients'!AS96</f>
        <v>0</v>
      </c>
      <c r="AS96" s="304">
        <f>'7.1 Seeds'!AS96*'7.2 Coefficients'!AT96</f>
        <v>0</v>
      </c>
    </row>
    <row r="97" spans="1:45" ht="15" x14ac:dyDescent="0.25">
      <c r="A97" s="328" t="s">
        <v>763</v>
      </c>
      <c r="B97" s="143"/>
      <c r="C97" s="293"/>
      <c r="D97" s="293"/>
      <c r="E97" s="293"/>
      <c r="F97" s="292" t="s">
        <v>764</v>
      </c>
      <c r="G97" s="143"/>
      <c r="H97" s="289" t="s">
        <v>765</v>
      </c>
      <c r="I97" s="304">
        <f>'7.1 Seeds'!I97*'7.2 Coefficients'!J97</f>
        <v>0</v>
      </c>
      <c r="J97" s="304">
        <f>'7.1 Seeds'!J97*'7.2 Coefficients'!K97</f>
        <v>0</v>
      </c>
      <c r="K97" s="304">
        <f>'7.1 Seeds'!K97*'7.2 Coefficients'!L97</f>
        <v>0</v>
      </c>
      <c r="L97" s="304">
        <f>'7.1 Seeds'!L97*'7.2 Coefficients'!M97</f>
        <v>0</v>
      </c>
      <c r="M97" s="304">
        <f>'7.1 Seeds'!M97*'7.2 Coefficients'!N97</f>
        <v>0</v>
      </c>
      <c r="N97" s="304">
        <f>'7.1 Seeds'!N97*'7.2 Coefficients'!O97</f>
        <v>0</v>
      </c>
      <c r="O97" s="304">
        <f>'7.1 Seeds'!O97*'7.2 Coefficients'!P97</f>
        <v>0</v>
      </c>
      <c r="P97" s="304">
        <f>'7.1 Seeds'!P97*'7.2 Coefficients'!Q97</f>
        <v>0</v>
      </c>
      <c r="Q97" s="304">
        <f>'7.1 Seeds'!Q97*'7.2 Coefficients'!R97</f>
        <v>0</v>
      </c>
      <c r="R97" s="304">
        <f>'7.1 Seeds'!R97*'7.2 Coefficients'!S97</f>
        <v>0</v>
      </c>
      <c r="S97" s="304">
        <f>'7.1 Seeds'!S97*'7.2 Coefficients'!T97</f>
        <v>0</v>
      </c>
      <c r="T97" s="304">
        <f>'7.1 Seeds'!T97*'7.2 Coefficients'!U97</f>
        <v>0</v>
      </c>
      <c r="U97" s="304">
        <f>'7.1 Seeds'!U97*'7.2 Coefficients'!V97</f>
        <v>0</v>
      </c>
      <c r="V97" s="304">
        <f>'7.1 Seeds'!V97*'7.2 Coefficients'!W97</f>
        <v>0</v>
      </c>
      <c r="W97" s="304">
        <f>'7.1 Seeds'!W97*'7.2 Coefficients'!X97</f>
        <v>0</v>
      </c>
      <c r="X97" s="304">
        <f>'7.1 Seeds'!X97*'7.2 Coefficients'!Y97</f>
        <v>0</v>
      </c>
      <c r="Y97" s="304">
        <f>'7.1 Seeds'!Y97*'7.2 Coefficients'!Z97</f>
        <v>0</v>
      </c>
      <c r="Z97" s="304">
        <f>'7.1 Seeds'!Z97*'7.2 Coefficients'!AA97</f>
        <v>0</v>
      </c>
      <c r="AA97" s="304">
        <f>'7.1 Seeds'!AA97*'7.2 Coefficients'!AB97</f>
        <v>0</v>
      </c>
      <c r="AB97" s="304">
        <f>'7.1 Seeds'!AB97*'7.2 Coefficients'!AC97</f>
        <v>0</v>
      </c>
      <c r="AC97" s="304">
        <f>'7.1 Seeds'!AC97*'7.2 Coefficients'!AD97</f>
        <v>0</v>
      </c>
      <c r="AD97" s="304">
        <f>'7.1 Seeds'!AD97*'7.2 Coefficients'!AE97</f>
        <v>0</v>
      </c>
      <c r="AE97" s="304">
        <f>'7.1 Seeds'!AE97*'7.2 Coefficients'!AF97</f>
        <v>0</v>
      </c>
      <c r="AF97" s="304">
        <f>'7.1 Seeds'!AF97*'7.2 Coefficients'!AG97</f>
        <v>0</v>
      </c>
      <c r="AG97" s="304">
        <f>'7.1 Seeds'!AG97*'7.2 Coefficients'!AH97</f>
        <v>0</v>
      </c>
      <c r="AH97" s="304">
        <f>'7.1 Seeds'!AH97*'7.2 Coefficients'!AI97</f>
        <v>0</v>
      </c>
      <c r="AI97" s="304">
        <f>'7.1 Seeds'!AI97*'7.2 Coefficients'!AJ97</f>
        <v>0</v>
      </c>
      <c r="AJ97" s="304">
        <f>'7.1 Seeds'!AJ97*'7.2 Coefficients'!AK97</f>
        <v>0</v>
      </c>
      <c r="AK97" s="304">
        <f>'7.1 Seeds'!AK97*'7.2 Coefficients'!AL97</f>
        <v>0</v>
      </c>
      <c r="AL97" s="304">
        <f>'7.1 Seeds'!AL97*'7.2 Coefficients'!AM97</f>
        <v>0</v>
      </c>
      <c r="AM97" s="304">
        <f>'7.1 Seeds'!AM97*'7.2 Coefficients'!AN97</f>
        <v>0</v>
      </c>
      <c r="AN97" s="304">
        <f>'7.1 Seeds'!AN97*'7.2 Coefficients'!AO97</f>
        <v>0</v>
      </c>
      <c r="AO97" s="304">
        <f>'7.1 Seeds'!AO97*'7.2 Coefficients'!AP97</f>
        <v>0</v>
      </c>
      <c r="AP97" s="304">
        <f>'7.1 Seeds'!AP97*'7.2 Coefficients'!AQ97</f>
        <v>0</v>
      </c>
      <c r="AQ97" s="304">
        <f>'7.1 Seeds'!AQ97*'7.2 Coefficients'!AR97</f>
        <v>0</v>
      </c>
      <c r="AR97" s="304">
        <f>'7.1 Seeds'!AR97*'7.2 Coefficients'!AS97</f>
        <v>0</v>
      </c>
      <c r="AS97" s="304">
        <f>'7.1 Seeds'!AS97*'7.2 Coefficients'!AT97</f>
        <v>0</v>
      </c>
    </row>
    <row r="98" spans="1:45" ht="15" x14ac:dyDescent="0.25">
      <c r="A98" s="292" t="s">
        <v>555</v>
      </c>
      <c r="B98" s="143"/>
      <c r="C98" s="293"/>
      <c r="D98" s="293"/>
      <c r="E98" s="293"/>
      <c r="F98" s="292" t="s">
        <v>556</v>
      </c>
      <c r="G98" s="143"/>
      <c r="H98" s="305" t="s">
        <v>766</v>
      </c>
      <c r="I98" s="304">
        <f>'7.1 Seeds'!I98*'7.2 Coefficients'!J98</f>
        <v>0</v>
      </c>
      <c r="J98" s="304">
        <f>'7.1 Seeds'!J98*'7.2 Coefficients'!K98</f>
        <v>0</v>
      </c>
      <c r="K98" s="304">
        <f>'7.1 Seeds'!K98*'7.2 Coefficients'!L98</f>
        <v>0</v>
      </c>
      <c r="L98" s="304">
        <f>'7.1 Seeds'!L98*'7.2 Coefficients'!M98</f>
        <v>0</v>
      </c>
      <c r="M98" s="304">
        <f>'7.1 Seeds'!M98*'7.2 Coefficients'!N98</f>
        <v>0</v>
      </c>
      <c r="N98" s="304">
        <f>'7.1 Seeds'!N98*'7.2 Coefficients'!O98</f>
        <v>0</v>
      </c>
      <c r="O98" s="304">
        <f>'7.1 Seeds'!O98*'7.2 Coefficients'!P98</f>
        <v>0</v>
      </c>
      <c r="P98" s="304">
        <f>'7.1 Seeds'!P98*'7.2 Coefficients'!Q98</f>
        <v>0</v>
      </c>
      <c r="Q98" s="304">
        <f>'7.1 Seeds'!Q98*'7.2 Coefficients'!R98</f>
        <v>0</v>
      </c>
      <c r="R98" s="304">
        <f>'7.1 Seeds'!R98*'7.2 Coefficients'!S98</f>
        <v>0</v>
      </c>
      <c r="S98" s="304">
        <f>'7.1 Seeds'!S98*'7.2 Coefficients'!T98</f>
        <v>0</v>
      </c>
      <c r="T98" s="304">
        <f>'7.1 Seeds'!T98*'7.2 Coefficients'!U98</f>
        <v>0</v>
      </c>
      <c r="U98" s="304">
        <f>'7.1 Seeds'!U98*'7.2 Coefficients'!V98</f>
        <v>0</v>
      </c>
      <c r="V98" s="304">
        <f>'7.1 Seeds'!V98*'7.2 Coefficients'!W98</f>
        <v>0</v>
      </c>
      <c r="W98" s="304">
        <f>'7.1 Seeds'!W98*'7.2 Coefficients'!X98</f>
        <v>0</v>
      </c>
      <c r="X98" s="304">
        <f>'7.1 Seeds'!X98*'7.2 Coefficients'!Y98</f>
        <v>0</v>
      </c>
      <c r="Y98" s="304">
        <f>'7.1 Seeds'!Y98*'7.2 Coefficients'!Z98</f>
        <v>0</v>
      </c>
      <c r="Z98" s="304">
        <f>'7.1 Seeds'!Z98*'7.2 Coefficients'!AA98</f>
        <v>0</v>
      </c>
      <c r="AA98" s="304">
        <f>'7.1 Seeds'!AA98*'7.2 Coefficients'!AB98</f>
        <v>0</v>
      </c>
      <c r="AB98" s="304">
        <f>'7.1 Seeds'!AB98*'7.2 Coefficients'!AC98</f>
        <v>0</v>
      </c>
      <c r="AC98" s="304">
        <f>'7.1 Seeds'!AC98*'7.2 Coefficients'!AD98</f>
        <v>0</v>
      </c>
      <c r="AD98" s="304">
        <f>'7.1 Seeds'!AD98*'7.2 Coefficients'!AE98</f>
        <v>0</v>
      </c>
      <c r="AE98" s="304">
        <f>'7.1 Seeds'!AE98*'7.2 Coefficients'!AF98</f>
        <v>0</v>
      </c>
      <c r="AF98" s="304">
        <f>'7.1 Seeds'!AF98*'7.2 Coefficients'!AG98</f>
        <v>0</v>
      </c>
      <c r="AG98" s="304">
        <f>'7.1 Seeds'!AG98*'7.2 Coefficients'!AH98</f>
        <v>0</v>
      </c>
      <c r="AH98" s="304">
        <f>'7.1 Seeds'!AH98*'7.2 Coefficients'!AI98</f>
        <v>0</v>
      </c>
      <c r="AI98" s="304">
        <f>'7.1 Seeds'!AI98*'7.2 Coefficients'!AJ98</f>
        <v>0</v>
      </c>
      <c r="AJ98" s="304">
        <f>'7.1 Seeds'!AJ98*'7.2 Coefficients'!AK98</f>
        <v>0</v>
      </c>
      <c r="AK98" s="304">
        <f>'7.1 Seeds'!AK98*'7.2 Coefficients'!AL98</f>
        <v>0</v>
      </c>
      <c r="AL98" s="304">
        <f>'7.1 Seeds'!AL98*'7.2 Coefficients'!AM98</f>
        <v>0</v>
      </c>
      <c r="AM98" s="304">
        <f>'7.1 Seeds'!AM98*'7.2 Coefficients'!AN98</f>
        <v>0</v>
      </c>
      <c r="AN98" s="304">
        <f>'7.1 Seeds'!AN98*'7.2 Coefficients'!AO98</f>
        <v>0</v>
      </c>
      <c r="AO98" s="304">
        <f>'7.1 Seeds'!AO98*'7.2 Coefficients'!AP98</f>
        <v>0</v>
      </c>
      <c r="AP98" s="304">
        <f>'7.1 Seeds'!AP98*'7.2 Coefficients'!AQ98</f>
        <v>0</v>
      </c>
      <c r="AQ98" s="304">
        <f>'7.1 Seeds'!AQ98*'7.2 Coefficients'!AR98</f>
        <v>0</v>
      </c>
      <c r="AR98" s="304">
        <f>'7.1 Seeds'!AR98*'7.2 Coefficients'!AS98</f>
        <v>0</v>
      </c>
      <c r="AS98" s="304">
        <f>'7.1 Seeds'!AS98*'7.2 Coefficients'!AT98</f>
        <v>0</v>
      </c>
    </row>
    <row r="99" spans="1:45" ht="15" x14ac:dyDescent="0.25">
      <c r="A99" s="284" t="s">
        <v>557</v>
      </c>
      <c r="B99" s="143"/>
      <c r="C99" s="293"/>
      <c r="D99" s="293"/>
      <c r="E99" s="293"/>
      <c r="F99" s="292" t="s">
        <v>558</v>
      </c>
      <c r="G99" s="143"/>
      <c r="H99" s="305" t="s">
        <v>767</v>
      </c>
      <c r="I99" s="304">
        <f>'7.1 Seeds'!I99*'7.2 Coefficients'!J99</f>
        <v>0</v>
      </c>
      <c r="J99" s="304">
        <f>'7.1 Seeds'!J99*'7.2 Coefficients'!K99</f>
        <v>0</v>
      </c>
      <c r="K99" s="304">
        <f>'7.1 Seeds'!K99*'7.2 Coefficients'!L99</f>
        <v>0</v>
      </c>
      <c r="L99" s="304">
        <f>'7.1 Seeds'!L99*'7.2 Coefficients'!M99</f>
        <v>0</v>
      </c>
      <c r="M99" s="304">
        <f>'7.1 Seeds'!M99*'7.2 Coefficients'!N99</f>
        <v>0</v>
      </c>
      <c r="N99" s="304">
        <f>'7.1 Seeds'!N99*'7.2 Coefficients'!O99</f>
        <v>0</v>
      </c>
      <c r="O99" s="304">
        <f>'7.1 Seeds'!O99*'7.2 Coefficients'!P99</f>
        <v>0</v>
      </c>
      <c r="P99" s="304">
        <f>'7.1 Seeds'!P99*'7.2 Coefficients'!Q99</f>
        <v>0</v>
      </c>
      <c r="Q99" s="304">
        <f>'7.1 Seeds'!Q99*'7.2 Coefficients'!R99</f>
        <v>0</v>
      </c>
      <c r="R99" s="304">
        <f>'7.1 Seeds'!R99*'7.2 Coefficients'!S99</f>
        <v>0</v>
      </c>
      <c r="S99" s="304">
        <f>'7.1 Seeds'!S99*'7.2 Coefficients'!T99</f>
        <v>0</v>
      </c>
      <c r="T99" s="304">
        <f>'7.1 Seeds'!T99*'7.2 Coefficients'!U99</f>
        <v>0</v>
      </c>
      <c r="U99" s="304">
        <f>'7.1 Seeds'!U99*'7.2 Coefficients'!V99</f>
        <v>0</v>
      </c>
      <c r="V99" s="304">
        <f>'7.1 Seeds'!V99*'7.2 Coefficients'!W99</f>
        <v>0</v>
      </c>
      <c r="W99" s="304">
        <f>'7.1 Seeds'!W99*'7.2 Coefficients'!X99</f>
        <v>0</v>
      </c>
      <c r="X99" s="304">
        <f>'7.1 Seeds'!X99*'7.2 Coefficients'!Y99</f>
        <v>0</v>
      </c>
      <c r="Y99" s="304">
        <f>'7.1 Seeds'!Y99*'7.2 Coefficients'!Z99</f>
        <v>0</v>
      </c>
      <c r="Z99" s="304">
        <f>'7.1 Seeds'!Z99*'7.2 Coefficients'!AA99</f>
        <v>0</v>
      </c>
      <c r="AA99" s="304">
        <f>'7.1 Seeds'!AA99*'7.2 Coefficients'!AB99</f>
        <v>0</v>
      </c>
      <c r="AB99" s="304">
        <f>'7.1 Seeds'!AB99*'7.2 Coefficients'!AC99</f>
        <v>0</v>
      </c>
      <c r="AC99" s="304">
        <f>'7.1 Seeds'!AC99*'7.2 Coefficients'!AD99</f>
        <v>0</v>
      </c>
      <c r="AD99" s="304">
        <f>'7.1 Seeds'!AD99*'7.2 Coefficients'!AE99</f>
        <v>0</v>
      </c>
      <c r="AE99" s="304">
        <f>'7.1 Seeds'!AE99*'7.2 Coefficients'!AF99</f>
        <v>0</v>
      </c>
      <c r="AF99" s="304">
        <f>'7.1 Seeds'!AF99*'7.2 Coefficients'!AG99</f>
        <v>0</v>
      </c>
      <c r="AG99" s="304">
        <f>'7.1 Seeds'!AG99*'7.2 Coefficients'!AH99</f>
        <v>0</v>
      </c>
      <c r="AH99" s="304">
        <f>'7.1 Seeds'!AH99*'7.2 Coefficients'!AI99</f>
        <v>0</v>
      </c>
      <c r="AI99" s="304">
        <f>'7.1 Seeds'!AI99*'7.2 Coefficients'!AJ99</f>
        <v>0</v>
      </c>
      <c r="AJ99" s="304">
        <f>'7.1 Seeds'!AJ99*'7.2 Coefficients'!AK99</f>
        <v>0</v>
      </c>
      <c r="AK99" s="304">
        <f>'7.1 Seeds'!AK99*'7.2 Coefficients'!AL99</f>
        <v>0</v>
      </c>
      <c r="AL99" s="304">
        <f>'7.1 Seeds'!AL99*'7.2 Coefficients'!AM99</f>
        <v>0</v>
      </c>
      <c r="AM99" s="304">
        <f>'7.1 Seeds'!AM99*'7.2 Coefficients'!AN99</f>
        <v>0</v>
      </c>
      <c r="AN99" s="304">
        <f>'7.1 Seeds'!AN99*'7.2 Coefficients'!AO99</f>
        <v>0</v>
      </c>
      <c r="AO99" s="304">
        <f>'7.1 Seeds'!AO99*'7.2 Coefficients'!AP99</f>
        <v>0</v>
      </c>
      <c r="AP99" s="304">
        <f>'7.1 Seeds'!AP99*'7.2 Coefficients'!AQ99</f>
        <v>0</v>
      </c>
      <c r="AQ99" s="304">
        <f>'7.1 Seeds'!AQ99*'7.2 Coefficients'!AR99</f>
        <v>0</v>
      </c>
      <c r="AR99" s="304">
        <f>'7.1 Seeds'!AR99*'7.2 Coefficients'!AS99</f>
        <v>0</v>
      </c>
      <c r="AS99" s="304">
        <f>'7.1 Seeds'!AS99*'7.2 Coefficients'!AT99</f>
        <v>0</v>
      </c>
    </row>
    <row r="100" spans="1:45" ht="15" x14ac:dyDescent="0.25">
      <c r="A100" s="292" t="s">
        <v>559</v>
      </c>
      <c r="B100" s="143"/>
      <c r="C100" s="293"/>
      <c r="D100" s="293"/>
      <c r="E100" s="293"/>
      <c r="F100" s="292" t="s">
        <v>560</v>
      </c>
      <c r="G100" s="143"/>
      <c r="H100" s="305" t="s">
        <v>731</v>
      </c>
      <c r="I100" s="304">
        <f>'7.1 Seeds'!I100*'7.2 Coefficients'!J100</f>
        <v>0</v>
      </c>
      <c r="J100" s="304">
        <f>'7.1 Seeds'!J100*'7.2 Coefficients'!K100</f>
        <v>0</v>
      </c>
      <c r="K100" s="304">
        <f>'7.1 Seeds'!K100*'7.2 Coefficients'!L100</f>
        <v>0</v>
      </c>
      <c r="L100" s="304">
        <f>'7.1 Seeds'!L100*'7.2 Coefficients'!M100</f>
        <v>0</v>
      </c>
      <c r="M100" s="304">
        <f>'7.1 Seeds'!M100*'7.2 Coefficients'!N100</f>
        <v>0</v>
      </c>
      <c r="N100" s="304">
        <f>'7.1 Seeds'!N100*'7.2 Coefficients'!O100</f>
        <v>0</v>
      </c>
      <c r="O100" s="304">
        <f>'7.1 Seeds'!O100*'7.2 Coefficients'!P100</f>
        <v>0</v>
      </c>
      <c r="P100" s="304">
        <f>'7.1 Seeds'!P100*'7.2 Coefficients'!Q100</f>
        <v>0</v>
      </c>
      <c r="Q100" s="304">
        <f>'7.1 Seeds'!Q100*'7.2 Coefficients'!R100</f>
        <v>0</v>
      </c>
      <c r="R100" s="304">
        <f>'7.1 Seeds'!R100*'7.2 Coefficients'!S100</f>
        <v>0</v>
      </c>
      <c r="S100" s="304">
        <f>'7.1 Seeds'!S100*'7.2 Coefficients'!T100</f>
        <v>0</v>
      </c>
      <c r="T100" s="304">
        <f>'7.1 Seeds'!T100*'7.2 Coefficients'!U100</f>
        <v>0</v>
      </c>
      <c r="U100" s="304">
        <f>'7.1 Seeds'!U100*'7.2 Coefficients'!V100</f>
        <v>0</v>
      </c>
      <c r="V100" s="304">
        <f>'7.1 Seeds'!V100*'7.2 Coefficients'!W100</f>
        <v>0</v>
      </c>
      <c r="W100" s="304">
        <f>'7.1 Seeds'!W100*'7.2 Coefficients'!X100</f>
        <v>0</v>
      </c>
      <c r="X100" s="304">
        <f>'7.1 Seeds'!X100*'7.2 Coefficients'!Y100</f>
        <v>0</v>
      </c>
      <c r="Y100" s="304">
        <f>'7.1 Seeds'!Y100*'7.2 Coefficients'!Z100</f>
        <v>0</v>
      </c>
      <c r="Z100" s="304">
        <f>'7.1 Seeds'!Z100*'7.2 Coefficients'!AA100</f>
        <v>0</v>
      </c>
      <c r="AA100" s="304">
        <f>'7.1 Seeds'!AA100*'7.2 Coefficients'!AB100</f>
        <v>0</v>
      </c>
      <c r="AB100" s="304">
        <f>'7.1 Seeds'!AB100*'7.2 Coefficients'!AC100</f>
        <v>0</v>
      </c>
      <c r="AC100" s="304">
        <f>'7.1 Seeds'!AC100*'7.2 Coefficients'!AD100</f>
        <v>0</v>
      </c>
      <c r="AD100" s="304">
        <f>'7.1 Seeds'!AD100*'7.2 Coefficients'!AE100</f>
        <v>0</v>
      </c>
      <c r="AE100" s="304">
        <f>'7.1 Seeds'!AE100*'7.2 Coefficients'!AF100</f>
        <v>0</v>
      </c>
      <c r="AF100" s="304">
        <f>'7.1 Seeds'!AF100*'7.2 Coefficients'!AG100</f>
        <v>0</v>
      </c>
      <c r="AG100" s="304">
        <f>'7.1 Seeds'!AG100*'7.2 Coefficients'!AH100</f>
        <v>0</v>
      </c>
      <c r="AH100" s="304">
        <f>'7.1 Seeds'!AH100*'7.2 Coefficients'!AI100</f>
        <v>0</v>
      </c>
      <c r="AI100" s="304">
        <f>'7.1 Seeds'!AI100*'7.2 Coefficients'!AJ100</f>
        <v>0</v>
      </c>
      <c r="AJ100" s="304">
        <f>'7.1 Seeds'!AJ100*'7.2 Coefficients'!AK100</f>
        <v>0</v>
      </c>
      <c r="AK100" s="304">
        <f>'7.1 Seeds'!AK100*'7.2 Coefficients'!AL100</f>
        <v>0</v>
      </c>
      <c r="AL100" s="304">
        <f>'7.1 Seeds'!AL100*'7.2 Coefficients'!AM100</f>
        <v>0</v>
      </c>
      <c r="AM100" s="304">
        <f>'7.1 Seeds'!AM100*'7.2 Coefficients'!AN100</f>
        <v>0</v>
      </c>
      <c r="AN100" s="304">
        <f>'7.1 Seeds'!AN100*'7.2 Coefficients'!AO100</f>
        <v>0</v>
      </c>
      <c r="AO100" s="304">
        <f>'7.1 Seeds'!AO100*'7.2 Coefficients'!AP100</f>
        <v>0</v>
      </c>
      <c r="AP100" s="304">
        <f>'7.1 Seeds'!AP100*'7.2 Coefficients'!AQ100</f>
        <v>0</v>
      </c>
      <c r="AQ100" s="304">
        <f>'7.1 Seeds'!AQ100*'7.2 Coefficients'!AR100</f>
        <v>0</v>
      </c>
      <c r="AR100" s="304">
        <f>'7.1 Seeds'!AR100*'7.2 Coefficients'!AS100</f>
        <v>0</v>
      </c>
      <c r="AS100" s="304">
        <f>'7.1 Seeds'!AS100*'7.2 Coefficients'!AT100</f>
        <v>0</v>
      </c>
    </row>
    <row r="101" spans="1:45" ht="15" x14ac:dyDescent="0.25">
      <c r="A101" s="328" t="s">
        <v>768</v>
      </c>
      <c r="B101" s="143"/>
      <c r="C101" s="293"/>
      <c r="D101" s="293"/>
      <c r="E101" s="293"/>
      <c r="F101" s="292" t="s">
        <v>769</v>
      </c>
      <c r="G101" s="143"/>
      <c r="H101" s="305" t="s">
        <v>770</v>
      </c>
      <c r="I101" s="304">
        <f>'7.1 Seeds'!I101*'7.2 Coefficients'!J101</f>
        <v>0</v>
      </c>
      <c r="J101" s="304">
        <f>'7.1 Seeds'!J101*'7.2 Coefficients'!K101</f>
        <v>0</v>
      </c>
      <c r="K101" s="304">
        <f>'7.1 Seeds'!K101*'7.2 Coefficients'!L101</f>
        <v>0</v>
      </c>
      <c r="L101" s="304">
        <f>'7.1 Seeds'!L101*'7.2 Coefficients'!M101</f>
        <v>0</v>
      </c>
      <c r="M101" s="304">
        <f>'7.1 Seeds'!M101*'7.2 Coefficients'!N101</f>
        <v>0</v>
      </c>
      <c r="N101" s="304">
        <f>'7.1 Seeds'!N101*'7.2 Coefficients'!O101</f>
        <v>0</v>
      </c>
      <c r="O101" s="304">
        <f>'7.1 Seeds'!O101*'7.2 Coefficients'!P101</f>
        <v>0</v>
      </c>
      <c r="P101" s="304">
        <f>'7.1 Seeds'!P101*'7.2 Coefficients'!Q101</f>
        <v>0</v>
      </c>
      <c r="Q101" s="304">
        <f>'7.1 Seeds'!Q101*'7.2 Coefficients'!R101</f>
        <v>0</v>
      </c>
      <c r="R101" s="304">
        <f>'7.1 Seeds'!R101*'7.2 Coefficients'!S101</f>
        <v>0</v>
      </c>
      <c r="S101" s="304">
        <f>'7.1 Seeds'!S101*'7.2 Coefficients'!T101</f>
        <v>0</v>
      </c>
      <c r="T101" s="304">
        <f>'7.1 Seeds'!T101*'7.2 Coefficients'!U101</f>
        <v>0</v>
      </c>
      <c r="U101" s="304">
        <f>'7.1 Seeds'!U101*'7.2 Coefficients'!V101</f>
        <v>0</v>
      </c>
      <c r="V101" s="304">
        <f>'7.1 Seeds'!V101*'7.2 Coefficients'!W101</f>
        <v>0</v>
      </c>
      <c r="W101" s="304">
        <f>'7.1 Seeds'!W101*'7.2 Coefficients'!X101</f>
        <v>0</v>
      </c>
      <c r="X101" s="304">
        <f>'7.1 Seeds'!X101*'7.2 Coefficients'!Y101</f>
        <v>0</v>
      </c>
      <c r="Y101" s="304">
        <f>'7.1 Seeds'!Y101*'7.2 Coefficients'!Z101</f>
        <v>0</v>
      </c>
      <c r="Z101" s="304">
        <f>'7.1 Seeds'!Z101*'7.2 Coefficients'!AA101</f>
        <v>0</v>
      </c>
      <c r="AA101" s="304">
        <f>'7.1 Seeds'!AA101*'7.2 Coefficients'!AB101</f>
        <v>0</v>
      </c>
      <c r="AB101" s="304">
        <f>'7.1 Seeds'!AB101*'7.2 Coefficients'!AC101</f>
        <v>0</v>
      </c>
      <c r="AC101" s="304">
        <f>'7.1 Seeds'!AC101*'7.2 Coefficients'!AD101</f>
        <v>0</v>
      </c>
      <c r="AD101" s="304">
        <f>'7.1 Seeds'!AD101*'7.2 Coefficients'!AE101</f>
        <v>0</v>
      </c>
      <c r="AE101" s="304">
        <f>'7.1 Seeds'!AE101*'7.2 Coefficients'!AF101</f>
        <v>0</v>
      </c>
      <c r="AF101" s="304">
        <f>'7.1 Seeds'!AF101*'7.2 Coefficients'!AG101</f>
        <v>0</v>
      </c>
      <c r="AG101" s="304">
        <f>'7.1 Seeds'!AG101*'7.2 Coefficients'!AH101</f>
        <v>0</v>
      </c>
      <c r="AH101" s="304">
        <f>'7.1 Seeds'!AH101*'7.2 Coefficients'!AI101</f>
        <v>0</v>
      </c>
      <c r="AI101" s="304">
        <f>'7.1 Seeds'!AI101*'7.2 Coefficients'!AJ101</f>
        <v>0</v>
      </c>
      <c r="AJ101" s="304">
        <f>'7.1 Seeds'!AJ101*'7.2 Coefficients'!AK101</f>
        <v>0</v>
      </c>
      <c r="AK101" s="304">
        <f>'7.1 Seeds'!AK101*'7.2 Coefficients'!AL101</f>
        <v>0</v>
      </c>
      <c r="AL101" s="304">
        <f>'7.1 Seeds'!AL101*'7.2 Coefficients'!AM101</f>
        <v>0</v>
      </c>
      <c r="AM101" s="304">
        <f>'7.1 Seeds'!AM101*'7.2 Coefficients'!AN101</f>
        <v>0</v>
      </c>
      <c r="AN101" s="304">
        <f>'7.1 Seeds'!AN101*'7.2 Coefficients'!AO101</f>
        <v>0</v>
      </c>
      <c r="AO101" s="304">
        <f>'7.1 Seeds'!AO101*'7.2 Coefficients'!AP101</f>
        <v>0</v>
      </c>
      <c r="AP101" s="304">
        <f>'7.1 Seeds'!AP101*'7.2 Coefficients'!AQ101</f>
        <v>0</v>
      </c>
      <c r="AQ101" s="304">
        <f>'7.1 Seeds'!AQ101*'7.2 Coefficients'!AR101</f>
        <v>0</v>
      </c>
      <c r="AR101" s="304">
        <f>'7.1 Seeds'!AR101*'7.2 Coefficients'!AS101</f>
        <v>0</v>
      </c>
      <c r="AS101" s="304">
        <f>'7.1 Seeds'!AS101*'7.2 Coefficients'!AT101</f>
        <v>0</v>
      </c>
    </row>
    <row r="102" spans="1:45" ht="15" x14ac:dyDescent="0.25">
      <c r="A102" s="328" t="s">
        <v>771</v>
      </c>
      <c r="B102" s="143"/>
      <c r="C102" s="293"/>
      <c r="D102" s="293"/>
      <c r="E102" s="293"/>
      <c r="F102" s="292" t="s">
        <v>772</v>
      </c>
      <c r="G102" s="143"/>
      <c r="H102" s="305" t="s">
        <v>773</v>
      </c>
      <c r="I102" s="304">
        <f>'7.1 Seeds'!I102*'7.2 Coefficients'!J102</f>
        <v>0</v>
      </c>
      <c r="J102" s="304">
        <f>'7.1 Seeds'!J102*'7.2 Coefficients'!K102</f>
        <v>0</v>
      </c>
      <c r="K102" s="304">
        <f>'7.1 Seeds'!K102*'7.2 Coefficients'!L102</f>
        <v>0</v>
      </c>
      <c r="L102" s="304">
        <f>'7.1 Seeds'!L102*'7.2 Coefficients'!M102</f>
        <v>0</v>
      </c>
      <c r="M102" s="304">
        <f>'7.1 Seeds'!M102*'7.2 Coefficients'!N102</f>
        <v>0</v>
      </c>
      <c r="N102" s="304">
        <f>'7.1 Seeds'!N102*'7.2 Coefficients'!O102</f>
        <v>0</v>
      </c>
      <c r="O102" s="304">
        <f>'7.1 Seeds'!O102*'7.2 Coefficients'!P102</f>
        <v>0</v>
      </c>
      <c r="P102" s="304">
        <f>'7.1 Seeds'!P102*'7.2 Coefficients'!Q102</f>
        <v>0</v>
      </c>
      <c r="Q102" s="304">
        <f>'7.1 Seeds'!Q102*'7.2 Coefficients'!R102</f>
        <v>0</v>
      </c>
      <c r="R102" s="304">
        <f>'7.1 Seeds'!R102*'7.2 Coefficients'!S102</f>
        <v>0</v>
      </c>
      <c r="S102" s="304">
        <f>'7.1 Seeds'!S102*'7.2 Coefficients'!T102</f>
        <v>0</v>
      </c>
      <c r="T102" s="304">
        <f>'7.1 Seeds'!T102*'7.2 Coefficients'!U102</f>
        <v>0</v>
      </c>
      <c r="U102" s="304">
        <f>'7.1 Seeds'!U102*'7.2 Coefficients'!V102</f>
        <v>0</v>
      </c>
      <c r="V102" s="304">
        <f>'7.1 Seeds'!V102*'7.2 Coefficients'!W102</f>
        <v>0</v>
      </c>
      <c r="W102" s="304">
        <f>'7.1 Seeds'!W102*'7.2 Coefficients'!X102</f>
        <v>0</v>
      </c>
      <c r="X102" s="304">
        <f>'7.1 Seeds'!X102*'7.2 Coefficients'!Y102</f>
        <v>0</v>
      </c>
      <c r="Y102" s="304">
        <f>'7.1 Seeds'!Y102*'7.2 Coefficients'!Z102</f>
        <v>0</v>
      </c>
      <c r="Z102" s="304">
        <f>'7.1 Seeds'!Z102*'7.2 Coefficients'!AA102</f>
        <v>0</v>
      </c>
      <c r="AA102" s="304">
        <f>'7.1 Seeds'!AA102*'7.2 Coefficients'!AB102</f>
        <v>0</v>
      </c>
      <c r="AB102" s="304">
        <f>'7.1 Seeds'!AB102*'7.2 Coefficients'!AC102</f>
        <v>0</v>
      </c>
      <c r="AC102" s="304">
        <f>'7.1 Seeds'!AC102*'7.2 Coefficients'!AD102</f>
        <v>0</v>
      </c>
      <c r="AD102" s="304">
        <f>'7.1 Seeds'!AD102*'7.2 Coefficients'!AE102</f>
        <v>0</v>
      </c>
      <c r="AE102" s="304">
        <f>'7.1 Seeds'!AE102*'7.2 Coefficients'!AF102</f>
        <v>0</v>
      </c>
      <c r="AF102" s="304">
        <f>'7.1 Seeds'!AF102*'7.2 Coefficients'!AG102</f>
        <v>0</v>
      </c>
      <c r="AG102" s="304">
        <f>'7.1 Seeds'!AG102*'7.2 Coefficients'!AH102</f>
        <v>0</v>
      </c>
      <c r="AH102" s="304">
        <f>'7.1 Seeds'!AH102*'7.2 Coefficients'!AI102</f>
        <v>0</v>
      </c>
      <c r="AI102" s="304">
        <f>'7.1 Seeds'!AI102*'7.2 Coefficients'!AJ102</f>
        <v>0</v>
      </c>
      <c r="AJ102" s="304">
        <f>'7.1 Seeds'!AJ102*'7.2 Coefficients'!AK102</f>
        <v>0</v>
      </c>
      <c r="AK102" s="304">
        <f>'7.1 Seeds'!AK102*'7.2 Coefficients'!AL102</f>
        <v>0</v>
      </c>
      <c r="AL102" s="304">
        <f>'7.1 Seeds'!AL102*'7.2 Coefficients'!AM102</f>
        <v>0</v>
      </c>
      <c r="AM102" s="304">
        <f>'7.1 Seeds'!AM102*'7.2 Coefficients'!AN102</f>
        <v>0</v>
      </c>
      <c r="AN102" s="304">
        <f>'7.1 Seeds'!AN102*'7.2 Coefficients'!AO102</f>
        <v>0</v>
      </c>
      <c r="AO102" s="304">
        <f>'7.1 Seeds'!AO102*'7.2 Coefficients'!AP102</f>
        <v>0</v>
      </c>
      <c r="AP102" s="304">
        <f>'7.1 Seeds'!AP102*'7.2 Coefficients'!AQ102</f>
        <v>0</v>
      </c>
      <c r="AQ102" s="304">
        <f>'7.1 Seeds'!AQ102*'7.2 Coefficients'!AR102</f>
        <v>0</v>
      </c>
      <c r="AR102" s="304">
        <f>'7.1 Seeds'!AR102*'7.2 Coefficients'!AS102</f>
        <v>0</v>
      </c>
      <c r="AS102" s="304">
        <f>'7.1 Seeds'!AS102*'7.2 Coefficients'!AT102</f>
        <v>0</v>
      </c>
    </row>
    <row r="103" spans="1:45" ht="15" x14ac:dyDescent="0.25">
      <c r="A103" s="292" t="s">
        <v>561</v>
      </c>
      <c r="B103" s="143"/>
      <c r="C103" s="293"/>
      <c r="D103" s="293"/>
      <c r="E103" s="293"/>
      <c r="F103" s="292" t="s">
        <v>562</v>
      </c>
      <c r="G103" s="143"/>
      <c r="H103" s="305" t="s">
        <v>774</v>
      </c>
      <c r="I103" s="304">
        <f>'7.1 Seeds'!I103*'7.2 Coefficients'!J103</f>
        <v>0</v>
      </c>
      <c r="J103" s="304">
        <f>'7.1 Seeds'!J103*'7.2 Coefficients'!K103</f>
        <v>0</v>
      </c>
      <c r="K103" s="304">
        <f>'7.1 Seeds'!K103*'7.2 Coefficients'!L103</f>
        <v>0</v>
      </c>
      <c r="L103" s="304">
        <f>'7.1 Seeds'!L103*'7.2 Coefficients'!M103</f>
        <v>0</v>
      </c>
      <c r="M103" s="304">
        <f>'7.1 Seeds'!M103*'7.2 Coefficients'!N103</f>
        <v>0</v>
      </c>
      <c r="N103" s="304">
        <f>'7.1 Seeds'!N103*'7.2 Coefficients'!O103</f>
        <v>0</v>
      </c>
      <c r="O103" s="304">
        <f>'7.1 Seeds'!O103*'7.2 Coefficients'!P103</f>
        <v>0</v>
      </c>
      <c r="P103" s="304">
        <f>'7.1 Seeds'!P103*'7.2 Coefficients'!Q103</f>
        <v>0</v>
      </c>
      <c r="Q103" s="304">
        <f>'7.1 Seeds'!Q103*'7.2 Coefficients'!R103</f>
        <v>0</v>
      </c>
      <c r="R103" s="304">
        <f>'7.1 Seeds'!R103*'7.2 Coefficients'!S103</f>
        <v>0</v>
      </c>
      <c r="S103" s="304">
        <f>'7.1 Seeds'!S103*'7.2 Coefficients'!T103</f>
        <v>0</v>
      </c>
      <c r="T103" s="304">
        <f>'7.1 Seeds'!T103*'7.2 Coefficients'!U103</f>
        <v>0</v>
      </c>
      <c r="U103" s="304">
        <f>'7.1 Seeds'!U103*'7.2 Coefficients'!V103</f>
        <v>0</v>
      </c>
      <c r="V103" s="304">
        <f>'7.1 Seeds'!V103*'7.2 Coefficients'!W103</f>
        <v>0</v>
      </c>
      <c r="W103" s="304">
        <f>'7.1 Seeds'!W103*'7.2 Coefficients'!X103</f>
        <v>0</v>
      </c>
      <c r="X103" s="304">
        <f>'7.1 Seeds'!X103*'7.2 Coefficients'!Y103</f>
        <v>0</v>
      </c>
      <c r="Y103" s="304">
        <f>'7.1 Seeds'!Y103*'7.2 Coefficients'!Z103</f>
        <v>0</v>
      </c>
      <c r="Z103" s="304">
        <f>'7.1 Seeds'!Z103*'7.2 Coefficients'!AA103</f>
        <v>0</v>
      </c>
      <c r="AA103" s="304">
        <f>'7.1 Seeds'!AA103*'7.2 Coefficients'!AB103</f>
        <v>0</v>
      </c>
      <c r="AB103" s="304">
        <f>'7.1 Seeds'!AB103*'7.2 Coefficients'!AC103</f>
        <v>0</v>
      </c>
      <c r="AC103" s="304">
        <f>'7.1 Seeds'!AC103*'7.2 Coefficients'!AD103</f>
        <v>0</v>
      </c>
      <c r="AD103" s="304">
        <f>'7.1 Seeds'!AD103*'7.2 Coefficients'!AE103</f>
        <v>0</v>
      </c>
      <c r="AE103" s="304">
        <f>'7.1 Seeds'!AE103*'7.2 Coefficients'!AF103</f>
        <v>0</v>
      </c>
      <c r="AF103" s="304">
        <f>'7.1 Seeds'!AF103*'7.2 Coefficients'!AG103</f>
        <v>0</v>
      </c>
      <c r="AG103" s="304">
        <f>'7.1 Seeds'!AG103*'7.2 Coefficients'!AH103</f>
        <v>0</v>
      </c>
      <c r="AH103" s="304">
        <f>'7.1 Seeds'!AH103*'7.2 Coefficients'!AI103</f>
        <v>0</v>
      </c>
      <c r="AI103" s="304">
        <f>'7.1 Seeds'!AI103*'7.2 Coefficients'!AJ103</f>
        <v>0</v>
      </c>
      <c r="AJ103" s="304">
        <f>'7.1 Seeds'!AJ103*'7.2 Coefficients'!AK103</f>
        <v>0</v>
      </c>
      <c r="AK103" s="304">
        <f>'7.1 Seeds'!AK103*'7.2 Coefficients'!AL103</f>
        <v>0</v>
      </c>
      <c r="AL103" s="304">
        <f>'7.1 Seeds'!AL103*'7.2 Coefficients'!AM103</f>
        <v>0</v>
      </c>
      <c r="AM103" s="304">
        <f>'7.1 Seeds'!AM103*'7.2 Coefficients'!AN103</f>
        <v>0</v>
      </c>
      <c r="AN103" s="304">
        <f>'7.1 Seeds'!AN103*'7.2 Coefficients'!AO103</f>
        <v>0</v>
      </c>
      <c r="AO103" s="304">
        <f>'7.1 Seeds'!AO103*'7.2 Coefficients'!AP103</f>
        <v>0</v>
      </c>
      <c r="AP103" s="304">
        <f>'7.1 Seeds'!AP103*'7.2 Coefficients'!AQ103</f>
        <v>0</v>
      </c>
      <c r="AQ103" s="304">
        <f>'7.1 Seeds'!AQ103*'7.2 Coefficients'!AR103</f>
        <v>0</v>
      </c>
      <c r="AR103" s="304">
        <f>'7.1 Seeds'!AR103*'7.2 Coefficients'!AS103</f>
        <v>0</v>
      </c>
      <c r="AS103" s="304">
        <f>'7.1 Seeds'!AS103*'7.2 Coefficients'!AT103</f>
        <v>0</v>
      </c>
    </row>
    <row r="104" spans="1:45" ht="15" x14ac:dyDescent="0.25">
      <c r="A104" s="296" t="s">
        <v>563</v>
      </c>
      <c r="B104" s="298"/>
      <c r="C104" s="312"/>
      <c r="D104" s="312"/>
      <c r="E104" s="291"/>
      <c r="F104" s="291" t="s">
        <v>564</v>
      </c>
      <c r="G104" s="298"/>
      <c r="H104" s="299" t="s">
        <v>775</v>
      </c>
      <c r="I104" s="295"/>
      <c r="J104" s="295"/>
      <c r="K104" s="295"/>
      <c r="L104" s="295"/>
      <c r="M104" s="295"/>
      <c r="N104" s="295"/>
      <c r="O104" s="295"/>
      <c r="P104" s="295"/>
      <c r="Q104" s="295"/>
      <c r="R104" s="295"/>
      <c r="S104" s="295"/>
      <c r="T104" s="295"/>
      <c r="U104" s="295"/>
      <c r="V104" s="295"/>
      <c r="W104" s="295"/>
      <c r="X104" s="295"/>
      <c r="Y104" s="295"/>
      <c r="Z104" s="295"/>
      <c r="AA104" s="295"/>
      <c r="AB104" s="295"/>
      <c r="AC104" s="295"/>
      <c r="AD104" s="295"/>
      <c r="AE104" s="295"/>
      <c r="AF104" s="295"/>
      <c r="AG104" s="295"/>
      <c r="AH104" s="295"/>
      <c r="AI104" s="295"/>
      <c r="AJ104" s="295"/>
      <c r="AK104" s="295"/>
      <c r="AL104" s="295"/>
      <c r="AM104" s="295"/>
      <c r="AN104" s="295"/>
      <c r="AO104" s="295"/>
      <c r="AP104" s="295"/>
      <c r="AQ104" s="295"/>
      <c r="AR104" s="295"/>
      <c r="AS104" s="295"/>
    </row>
    <row r="105" spans="1:45" ht="15" x14ac:dyDescent="0.25">
      <c r="A105" s="312" t="s">
        <v>322</v>
      </c>
      <c r="B105" s="312"/>
      <c r="C105" s="312"/>
      <c r="D105" s="312"/>
      <c r="E105" s="312" t="s">
        <v>323</v>
      </c>
      <c r="F105" s="291"/>
      <c r="G105" s="298"/>
      <c r="H105" s="299" t="s">
        <v>776</v>
      </c>
      <c r="I105" s="295"/>
      <c r="J105" s="295"/>
      <c r="K105" s="295"/>
      <c r="L105" s="295"/>
      <c r="M105" s="295"/>
      <c r="N105" s="295"/>
      <c r="O105" s="295"/>
      <c r="P105" s="295"/>
      <c r="Q105" s="295"/>
      <c r="R105" s="295"/>
      <c r="S105" s="295"/>
      <c r="T105" s="295"/>
      <c r="U105" s="295"/>
      <c r="V105" s="295"/>
      <c r="W105" s="295"/>
      <c r="X105" s="295"/>
      <c r="Y105" s="295"/>
      <c r="Z105" s="295"/>
      <c r="AA105" s="295"/>
      <c r="AB105" s="295"/>
      <c r="AC105" s="295"/>
      <c r="AD105" s="295"/>
      <c r="AE105" s="295"/>
      <c r="AF105" s="295"/>
      <c r="AG105" s="295"/>
      <c r="AH105" s="295"/>
      <c r="AI105" s="295"/>
      <c r="AJ105" s="295"/>
      <c r="AK105" s="295"/>
      <c r="AL105" s="295"/>
      <c r="AM105" s="295"/>
      <c r="AN105" s="295"/>
      <c r="AO105" s="295"/>
      <c r="AP105" s="295"/>
      <c r="AQ105" s="295"/>
      <c r="AR105" s="295"/>
      <c r="AS105" s="295"/>
    </row>
    <row r="106" spans="1:45" ht="15" x14ac:dyDescent="0.25">
      <c r="A106" s="293" t="s">
        <v>324</v>
      </c>
      <c r="B106" s="293"/>
      <c r="C106" s="293"/>
      <c r="D106" s="293"/>
      <c r="E106" s="293"/>
      <c r="F106" s="292" t="s">
        <v>325</v>
      </c>
      <c r="G106" s="143"/>
      <c r="H106" s="305" t="s">
        <v>777</v>
      </c>
      <c r="I106" s="304">
        <f>'7.1 Seeds'!I106*'7.2 Coefficients'!J106</f>
        <v>0</v>
      </c>
      <c r="J106" s="304">
        <f>'7.1 Seeds'!J106*'7.2 Coefficients'!K106</f>
        <v>0</v>
      </c>
      <c r="K106" s="304">
        <f>'7.1 Seeds'!K106*'7.2 Coefficients'!L106</f>
        <v>0</v>
      </c>
      <c r="L106" s="304">
        <f>'7.1 Seeds'!L106*'7.2 Coefficients'!M106</f>
        <v>0</v>
      </c>
      <c r="M106" s="304">
        <f>'7.1 Seeds'!M106*'7.2 Coefficients'!N106</f>
        <v>0</v>
      </c>
      <c r="N106" s="304">
        <f>'7.1 Seeds'!N106*'7.2 Coefficients'!O106</f>
        <v>0</v>
      </c>
      <c r="O106" s="304">
        <f>'7.1 Seeds'!O106*'7.2 Coefficients'!P106</f>
        <v>0</v>
      </c>
      <c r="P106" s="304">
        <f>'7.1 Seeds'!P106*'7.2 Coefficients'!Q106</f>
        <v>0</v>
      </c>
      <c r="Q106" s="304">
        <f>'7.1 Seeds'!Q106*'7.2 Coefficients'!R106</f>
        <v>0</v>
      </c>
      <c r="R106" s="304">
        <f>'7.1 Seeds'!R106*'7.2 Coefficients'!S106</f>
        <v>0</v>
      </c>
      <c r="S106" s="304">
        <f>'7.1 Seeds'!S106*'7.2 Coefficients'!T106</f>
        <v>0</v>
      </c>
      <c r="T106" s="304">
        <f>'7.1 Seeds'!T106*'7.2 Coefficients'!U106</f>
        <v>0</v>
      </c>
      <c r="U106" s="304">
        <f>'7.1 Seeds'!U106*'7.2 Coefficients'!V106</f>
        <v>0</v>
      </c>
      <c r="V106" s="304">
        <f>'7.1 Seeds'!V106*'7.2 Coefficients'!W106</f>
        <v>0</v>
      </c>
      <c r="W106" s="304">
        <f>'7.1 Seeds'!W106*'7.2 Coefficients'!X106</f>
        <v>0</v>
      </c>
      <c r="X106" s="304">
        <f>'7.1 Seeds'!X106*'7.2 Coefficients'!Y106</f>
        <v>0</v>
      </c>
      <c r="Y106" s="304">
        <f>'7.1 Seeds'!Y106*'7.2 Coefficients'!Z106</f>
        <v>0</v>
      </c>
      <c r="Z106" s="304">
        <f>'7.1 Seeds'!Z106*'7.2 Coefficients'!AA106</f>
        <v>0</v>
      </c>
      <c r="AA106" s="304">
        <f>'7.1 Seeds'!AA106*'7.2 Coefficients'!AB106</f>
        <v>0</v>
      </c>
      <c r="AB106" s="304">
        <f>'7.1 Seeds'!AB106*'7.2 Coefficients'!AC106</f>
        <v>0</v>
      </c>
      <c r="AC106" s="304">
        <f>'7.1 Seeds'!AC106*'7.2 Coefficients'!AD106</f>
        <v>0</v>
      </c>
      <c r="AD106" s="304">
        <f>'7.1 Seeds'!AD106*'7.2 Coefficients'!AE106</f>
        <v>0</v>
      </c>
      <c r="AE106" s="304">
        <f>'7.1 Seeds'!AE106*'7.2 Coefficients'!AF106</f>
        <v>0</v>
      </c>
      <c r="AF106" s="304">
        <f>'7.1 Seeds'!AF106*'7.2 Coefficients'!AG106</f>
        <v>0</v>
      </c>
      <c r="AG106" s="304">
        <f>'7.1 Seeds'!AG106*'7.2 Coefficients'!AH106</f>
        <v>0</v>
      </c>
      <c r="AH106" s="304">
        <f>'7.1 Seeds'!AH106*'7.2 Coefficients'!AI106</f>
        <v>0</v>
      </c>
      <c r="AI106" s="304">
        <f>'7.1 Seeds'!AI106*'7.2 Coefficients'!AJ106</f>
        <v>0</v>
      </c>
      <c r="AJ106" s="304">
        <f>'7.1 Seeds'!AJ106*'7.2 Coefficients'!AK106</f>
        <v>0</v>
      </c>
      <c r="AK106" s="304">
        <f>'7.1 Seeds'!AK106*'7.2 Coefficients'!AL106</f>
        <v>0</v>
      </c>
      <c r="AL106" s="304">
        <f>'7.1 Seeds'!AL106*'7.2 Coefficients'!AM106</f>
        <v>0</v>
      </c>
      <c r="AM106" s="304">
        <f>'7.1 Seeds'!AM106*'7.2 Coefficients'!AN106</f>
        <v>0</v>
      </c>
      <c r="AN106" s="304">
        <f>'7.1 Seeds'!AN106*'7.2 Coefficients'!AO106</f>
        <v>0</v>
      </c>
      <c r="AO106" s="304">
        <f>'7.1 Seeds'!AO106*'7.2 Coefficients'!AP106</f>
        <v>0</v>
      </c>
      <c r="AP106" s="304">
        <f>'7.1 Seeds'!AP106*'7.2 Coefficients'!AQ106</f>
        <v>0</v>
      </c>
      <c r="AQ106" s="304">
        <f>'7.1 Seeds'!AQ106*'7.2 Coefficients'!AR106</f>
        <v>0</v>
      </c>
      <c r="AR106" s="304">
        <f>'7.1 Seeds'!AR106*'7.2 Coefficients'!AS106</f>
        <v>0</v>
      </c>
      <c r="AS106" s="304">
        <f>'7.1 Seeds'!AS106*'7.2 Coefficients'!AT106</f>
        <v>0</v>
      </c>
    </row>
    <row r="107" spans="1:45" ht="15" x14ac:dyDescent="0.25">
      <c r="A107" s="293" t="s">
        <v>326</v>
      </c>
      <c r="B107" s="293"/>
      <c r="C107" s="293"/>
      <c r="D107" s="293"/>
      <c r="E107" s="293"/>
      <c r="F107" s="292" t="s">
        <v>327</v>
      </c>
      <c r="G107" s="143"/>
      <c r="H107" s="305" t="s">
        <v>778</v>
      </c>
      <c r="I107" s="304">
        <f>'7.1 Seeds'!I107*'7.2 Coefficients'!J107</f>
        <v>0</v>
      </c>
      <c r="J107" s="304">
        <f>'7.1 Seeds'!J107*'7.2 Coefficients'!K107</f>
        <v>0</v>
      </c>
      <c r="K107" s="304">
        <f>'7.1 Seeds'!K107*'7.2 Coefficients'!L107</f>
        <v>0</v>
      </c>
      <c r="L107" s="304">
        <f>'7.1 Seeds'!L107*'7.2 Coefficients'!M107</f>
        <v>0</v>
      </c>
      <c r="M107" s="304">
        <f>'7.1 Seeds'!M107*'7.2 Coefficients'!N107</f>
        <v>0</v>
      </c>
      <c r="N107" s="304">
        <f>'7.1 Seeds'!N107*'7.2 Coefficients'!O107</f>
        <v>0</v>
      </c>
      <c r="O107" s="304">
        <f>'7.1 Seeds'!O107*'7.2 Coefficients'!P107</f>
        <v>0</v>
      </c>
      <c r="P107" s="304">
        <f>'7.1 Seeds'!P107*'7.2 Coefficients'!Q107</f>
        <v>0</v>
      </c>
      <c r="Q107" s="304">
        <f>'7.1 Seeds'!Q107*'7.2 Coefficients'!R107</f>
        <v>0</v>
      </c>
      <c r="R107" s="304">
        <f>'7.1 Seeds'!R107*'7.2 Coefficients'!S107</f>
        <v>0</v>
      </c>
      <c r="S107" s="304">
        <f>'7.1 Seeds'!S107*'7.2 Coefficients'!T107</f>
        <v>0</v>
      </c>
      <c r="T107" s="304">
        <f>'7.1 Seeds'!T107*'7.2 Coefficients'!U107</f>
        <v>0</v>
      </c>
      <c r="U107" s="304">
        <f>'7.1 Seeds'!U107*'7.2 Coefficients'!V107</f>
        <v>0</v>
      </c>
      <c r="V107" s="304">
        <f>'7.1 Seeds'!V107*'7.2 Coefficients'!W107</f>
        <v>0</v>
      </c>
      <c r="W107" s="304">
        <f>'7.1 Seeds'!W107*'7.2 Coefficients'!X107</f>
        <v>0</v>
      </c>
      <c r="X107" s="304">
        <f>'7.1 Seeds'!X107*'7.2 Coefficients'!Y107</f>
        <v>0</v>
      </c>
      <c r="Y107" s="304">
        <f>'7.1 Seeds'!Y107*'7.2 Coefficients'!Z107</f>
        <v>0</v>
      </c>
      <c r="Z107" s="304">
        <f>'7.1 Seeds'!Z107*'7.2 Coefficients'!AA107</f>
        <v>0</v>
      </c>
      <c r="AA107" s="304">
        <f>'7.1 Seeds'!AA107*'7.2 Coefficients'!AB107</f>
        <v>0</v>
      </c>
      <c r="AB107" s="304">
        <f>'7.1 Seeds'!AB107*'7.2 Coefficients'!AC107</f>
        <v>0</v>
      </c>
      <c r="AC107" s="304">
        <f>'7.1 Seeds'!AC107*'7.2 Coefficients'!AD107</f>
        <v>0</v>
      </c>
      <c r="AD107" s="304">
        <f>'7.1 Seeds'!AD107*'7.2 Coefficients'!AE107</f>
        <v>0</v>
      </c>
      <c r="AE107" s="304">
        <f>'7.1 Seeds'!AE107*'7.2 Coefficients'!AF107</f>
        <v>0</v>
      </c>
      <c r="AF107" s="304">
        <f>'7.1 Seeds'!AF107*'7.2 Coefficients'!AG107</f>
        <v>0</v>
      </c>
      <c r="AG107" s="304">
        <f>'7.1 Seeds'!AG107*'7.2 Coefficients'!AH107</f>
        <v>0</v>
      </c>
      <c r="AH107" s="304">
        <f>'7.1 Seeds'!AH107*'7.2 Coefficients'!AI107</f>
        <v>0</v>
      </c>
      <c r="AI107" s="304">
        <f>'7.1 Seeds'!AI107*'7.2 Coefficients'!AJ107</f>
        <v>0</v>
      </c>
      <c r="AJ107" s="304">
        <f>'7.1 Seeds'!AJ107*'7.2 Coefficients'!AK107</f>
        <v>0</v>
      </c>
      <c r="AK107" s="304">
        <f>'7.1 Seeds'!AK107*'7.2 Coefficients'!AL107</f>
        <v>0</v>
      </c>
      <c r="AL107" s="304">
        <f>'7.1 Seeds'!AL107*'7.2 Coefficients'!AM107</f>
        <v>0</v>
      </c>
      <c r="AM107" s="304">
        <f>'7.1 Seeds'!AM107*'7.2 Coefficients'!AN107</f>
        <v>0</v>
      </c>
      <c r="AN107" s="304">
        <f>'7.1 Seeds'!AN107*'7.2 Coefficients'!AO107</f>
        <v>0</v>
      </c>
      <c r="AO107" s="304">
        <f>'7.1 Seeds'!AO107*'7.2 Coefficients'!AP107</f>
        <v>0</v>
      </c>
      <c r="AP107" s="304">
        <f>'7.1 Seeds'!AP107*'7.2 Coefficients'!AQ107</f>
        <v>0</v>
      </c>
      <c r="AQ107" s="304">
        <f>'7.1 Seeds'!AQ107*'7.2 Coefficients'!AR107</f>
        <v>0</v>
      </c>
      <c r="AR107" s="304">
        <f>'7.1 Seeds'!AR107*'7.2 Coefficients'!AS107</f>
        <v>0</v>
      </c>
      <c r="AS107" s="304">
        <f>'7.1 Seeds'!AS107*'7.2 Coefficients'!AT107</f>
        <v>0</v>
      </c>
    </row>
    <row r="108" spans="1:45" ht="15" x14ac:dyDescent="0.25">
      <c r="A108" s="292" t="s">
        <v>565</v>
      </c>
      <c r="B108" s="143"/>
      <c r="C108" s="293"/>
      <c r="D108" s="293"/>
      <c r="E108" s="293"/>
      <c r="F108" s="292" t="s">
        <v>566</v>
      </c>
      <c r="G108" s="143"/>
      <c r="H108" s="305" t="s">
        <v>779</v>
      </c>
      <c r="I108" s="304">
        <f>'7.1 Seeds'!I108*'7.2 Coefficients'!J108</f>
        <v>0</v>
      </c>
      <c r="J108" s="304">
        <f>'7.1 Seeds'!J108*'7.2 Coefficients'!K108</f>
        <v>0</v>
      </c>
      <c r="K108" s="304">
        <f>'7.1 Seeds'!K108*'7.2 Coefficients'!L108</f>
        <v>0</v>
      </c>
      <c r="L108" s="304">
        <f>'7.1 Seeds'!L108*'7.2 Coefficients'!M108</f>
        <v>0</v>
      </c>
      <c r="M108" s="304">
        <f>'7.1 Seeds'!M108*'7.2 Coefficients'!N108</f>
        <v>0</v>
      </c>
      <c r="N108" s="304">
        <f>'7.1 Seeds'!N108*'7.2 Coefficients'!O108</f>
        <v>0</v>
      </c>
      <c r="O108" s="304">
        <f>'7.1 Seeds'!O108*'7.2 Coefficients'!P108</f>
        <v>0</v>
      </c>
      <c r="P108" s="304">
        <f>'7.1 Seeds'!P108*'7.2 Coefficients'!Q108</f>
        <v>0</v>
      </c>
      <c r="Q108" s="304">
        <f>'7.1 Seeds'!Q108*'7.2 Coefficients'!R108</f>
        <v>0</v>
      </c>
      <c r="R108" s="304">
        <f>'7.1 Seeds'!R108*'7.2 Coefficients'!S108</f>
        <v>0</v>
      </c>
      <c r="S108" s="304">
        <f>'7.1 Seeds'!S108*'7.2 Coefficients'!T108</f>
        <v>0</v>
      </c>
      <c r="T108" s="304">
        <f>'7.1 Seeds'!T108*'7.2 Coefficients'!U108</f>
        <v>0</v>
      </c>
      <c r="U108" s="304">
        <f>'7.1 Seeds'!U108*'7.2 Coefficients'!V108</f>
        <v>0</v>
      </c>
      <c r="V108" s="304">
        <f>'7.1 Seeds'!V108*'7.2 Coefficients'!W108</f>
        <v>0</v>
      </c>
      <c r="W108" s="304">
        <f>'7.1 Seeds'!W108*'7.2 Coefficients'!X108</f>
        <v>0</v>
      </c>
      <c r="X108" s="304">
        <f>'7.1 Seeds'!X108*'7.2 Coefficients'!Y108</f>
        <v>0</v>
      </c>
      <c r="Y108" s="304">
        <f>'7.1 Seeds'!Y108*'7.2 Coefficients'!Z108</f>
        <v>0</v>
      </c>
      <c r="Z108" s="304">
        <f>'7.1 Seeds'!Z108*'7.2 Coefficients'!AA108</f>
        <v>0</v>
      </c>
      <c r="AA108" s="304">
        <f>'7.1 Seeds'!AA108*'7.2 Coefficients'!AB108</f>
        <v>0</v>
      </c>
      <c r="AB108" s="304">
        <f>'7.1 Seeds'!AB108*'7.2 Coefficients'!AC108</f>
        <v>0</v>
      </c>
      <c r="AC108" s="304">
        <f>'7.1 Seeds'!AC108*'7.2 Coefficients'!AD108</f>
        <v>0</v>
      </c>
      <c r="AD108" s="304">
        <f>'7.1 Seeds'!AD108*'7.2 Coefficients'!AE108</f>
        <v>0</v>
      </c>
      <c r="AE108" s="304">
        <f>'7.1 Seeds'!AE108*'7.2 Coefficients'!AF108</f>
        <v>0</v>
      </c>
      <c r="AF108" s="304">
        <f>'7.1 Seeds'!AF108*'7.2 Coefficients'!AG108</f>
        <v>0</v>
      </c>
      <c r="AG108" s="304">
        <f>'7.1 Seeds'!AG108*'7.2 Coefficients'!AH108</f>
        <v>0</v>
      </c>
      <c r="AH108" s="304">
        <f>'7.1 Seeds'!AH108*'7.2 Coefficients'!AI108</f>
        <v>0</v>
      </c>
      <c r="AI108" s="304">
        <f>'7.1 Seeds'!AI108*'7.2 Coefficients'!AJ108</f>
        <v>0</v>
      </c>
      <c r="AJ108" s="304">
        <f>'7.1 Seeds'!AJ108*'7.2 Coefficients'!AK108</f>
        <v>0</v>
      </c>
      <c r="AK108" s="304">
        <f>'7.1 Seeds'!AK108*'7.2 Coefficients'!AL108</f>
        <v>0</v>
      </c>
      <c r="AL108" s="304">
        <f>'7.1 Seeds'!AL108*'7.2 Coefficients'!AM108</f>
        <v>0</v>
      </c>
      <c r="AM108" s="304">
        <f>'7.1 Seeds'!AM108*'7.2 Coefficients'!AN108</f>
        <v>0</v>
      </c>
      <c r="AN108" s="304">
        <f>'7.1 Seeds'!AN108*'7.2 Coefficients'!AO108</f>
        <v>0</v>
      </c>
      <c r="AO108" s="304">
        <f>'7.1 Seeds'!AO108*'7.2 Coefficients'!AP108</f>
        <v>0</v>
      </c>
      <c r="AP108" s="304">
        <f>'7.1 Seeds'!AP108*'7.2 Coefficients'!AQ108</f>
        <v>0</v>
      </c>
      <c r="AQ108" s="304">
        <f>'7.1 Seeds'!AQ108*'7.2 Coefficients'!AR108</f>
        <v>0</v>
      </c>
      <c r="AR108" s="304">
        <f>'7.1 Seeds'!AR108*'7.2 Coefficients'!AS108</f>
        <v>0</v>
      </c>
      <c r="AS108" s="304">
        <f>'7.1 Seeds'!AS108*'7.2 Coefficients'!AT108</f>
        <v>0</v>
      </c>
    </row>
    <row r="109" spans="1:45" ht="15" x14ac:dyDescent="0.25">
      <c r="A109" s="293" t="s">
        <v>328</v>
      </c>
      <c r="B109" s="293"/>
      <c r="C109" s="293"/>
      <c r="D109" s="293"/>
      <c r="E109" s="293"/>
      <c r="F109" s="292" t="s">
        <v>329</v>
      </c>
      <c r="G109" s="143"/>
      <c r="H109" s="305" t="s">
        <v>780</v>
      </c>
      <c r="I109" s="304">
        <f>'7.1 Seeds'!I109*'7.2 Coefficients'!J109</f>
        <v>0</v>
      </c>
      <c r="J109" s="304">
        <f>'7.1 Seeds'!J109*'7.2 Coefficients'!K109</f>
        <v>0</v>
      </c>
      <c r="K109" s="304">
        <f>'7.1 Seeds'!K109*'7.2 Coefficients'!L109</f>
        <v>0</v>
      </c>
      <c r="L109" s="304">
        <f>'7.1 Seeds'!L109*'7.2 Coefficients'!M109</f>
        <v>0</v>
      </c>
      <c r="M109" s="304">
        <f>'7.1 Seeds'!M109*'7.2 Coefficients'!N109</f>
        <v>0</v>
      </c>
      <c r="N109" s="304">
        <f>'7.1 Seeds'!N109*'7.2 Coefficients'!O109</f>
        <v>0.12295600000000001</v>
      </c>
      <c r="O109" s="304">
        <f>'7.1 Seeds'!O109*'7.2 Coefficients'!P109</f>
        <v>0.12092399999999999</v>
      </c>
      <c r="P109" s="304">
        <f>'7.1 Seeds'!P109*'7.2 Coefficients'!Q109</f>
        <v>0.11231800000000002</v>
      </c>
      <c r="Q109" s="304">
        <f>'7.1 Seeds'!Q109*'7.2 Coefficients'!R109</f>
        <v>0.10102800000000001</v>
      </c>
      <c r="R109" s="304">
        <f>'7.1 Seeds'!R109*'7.2 Coefficients'!S109</f>
        <v>9.4463999999999992E-2</v>
      </c>
      <c r="S109" s="304">
        <f>'7.1 Seeds'!S109*'7.2 Coefficients'!T109</f>
        <v>8.4496000000000016E-2</v>
      </c>
      <c r="T109" s="304">
        <f>'7.1 Seeds'!T109*'7.2 Coefficients'!U109</f>
        <v>8.6868000000000001E-2</v>
      </c>
      <c r="U109" s="304">
        <f>'7.1 Seeds'!U109*'7.2 Coefficients'!V109</f>
        <v>8.7613999999999984E-2</v>
      </c>
      <c r="V109" s="304">
        <f>'7.1 Seeds'!V109*'7.2 Coefficients'!W109</f>
        <v>8.7428000000000006E-2</v>
      </c>
      <c r="W109" s="304">
        <f>'7.1 Seeds'!W109*'7.2 Coefficients'!X109</f>
        <v>8.6027999999999993E-2</v>
      </c>
      <c r="X109" s="304">
        <f>'7.1 Seeds'!X109*'7.2 Coefficients'!Y109</f>
        <v>8.3254000000000009E-2</v>
      </c>
      <c r="Y109" s="304">
        <f>'7.1 Seeds'!Y109*'7.2 Coefficients'!Z109</f>
        <v>8.0383999999999997E-2</v>
      </c>
      <c r="Z109" s="304">
        <f>'7.1 Seeds'!Z109*'7.2 Coefficients'!AA109</f>
        <v>7.8312000000000007E-2</v>
      </c>
      <c r="AA109" s="304">
        <f>'7.1 Seeds'!AA109*'7.2 Coefficients'!AB109</f>
        <v>7.7745999999999982E-2</v>
      </c>
      <c r="AB109" s="304">
        <f>'7.1 Seeds'!AB109*'7.2 Coefficients'!AC109</f>
        <v>7.5187999999999991E-2</v>
      </c>
      <c r="AC109" s="304">
        <f>'7.1 Seeds'!AC109*'7.2 Coefficients'!AD109</f>
        <v>8.0846000000000043E-2</v>
      </c>
      <c r="AD109" s="304">
        <f>'7.1 Seeds'!AD109*'7.2 Coefficients'!AE109</f>
        <v>8.0588000000000021E-2</v>
      </c>
      <c r="AE109" s="304">
        <f>'7.1 Seeds'!AE109*'7.2 Coefficients'!AF109</f>
        <v>7.7376000000000028E-2</v>
      </c>
      <c r="AF109" s="304">
        <f>'7.1 Seeds'!AF109*'7.2 Coefficients'!AG109</f>
        <v>6.5268000000000007E-2</v>
      </c>
      <c r="AG109" s="304">
        <f>'7.1 Seeds'!AG109*'7.2 Coefficients'!AH109</f>
        <v>6.2654000000000001E-2</v>
      </c>
      <c r="AH109" s="304">
        <f>'7.1 Seeds'!AH109*'7.2 Coefficients'!AI109</f>
        <v>6.1201999999999993E-2</v>
      </c>
      <c r="AI109" s="304">
        <f>'7.1 Seeds'!AI109*'7.2 Coefficients'!AJ109</f>
        <v>5.7122000000000006E-2</v>
      </c>
      <c r="AJ109" s="304">
        <f>'7.1 Seeds'!AJ109*'7.2 Coefficients'!AK109</f>
        <v>5.6260000000000004E-2</v>
      </c>
      <c r="AK109" s="304">
        <f>'7.1 Seeds'!AK109*'7.2 Coefficients'!AL109</f>
        <v>5.3446000000000014E-2</v>
      </c>
      <c r="AL109" s="304">
        <f>'7.1 Seeds'!AL109*'7.2 Coefficients'!AM109</f>
        <v>4.7602000000000005E-2</v>
      </c>
      <c r="AM109" s="304">
        <f>'7.1 Seeds'!AM109*'7.2 Coefficients'!AN109</f>
        <v>4.4287999999999994E-2</v>
      </c>
      <c r="AN109" s="304">
        <f>'7.1 Seeds'!AN109*'7.2 Coefficients'!AO109</f>
        <v>4.1372000000000006E-2</v>
      </c>
      <c r="AO109" s="304">
        <f>'7.1 Seeds'!AO109*'7.2 Coefficients'!AP109</f>
        <v>4.0945999999999996E-2</v>
      </c>
      <c r="AP109" s="304">
        <f>'7.1 Seeds'!AP109*'7.2 Coefficients'!AQ109</f>
        <v>3.8050000000000007E-2</v>
      </c>
      <c r="AQ109" s="304">
        <f>'7.1 Seeds'!AQ109*'7.2 Coefficients'!AR109</f>
        <v>3.9382000000000007E-2</v>
      </c>
      <c r="AR109" s="304">
        <f>'7.1 Seeds'!AR109*'7.2 Coefficients'!AS109</f>
        <v>3.7034000000000011E-2</v>
      </c>
      <c r="AS109" s="304">
        <f>'7.1 Seeds'!AS109*'7.2 Coefficients'!AT109</f>
        <v>3.8520000000000006E-2</v>
      </c>
    </row>
    <row r="110" spans="1:45" ht="15" x14ac:dyDescent="0.25">
      <c r="A110" s="293" t="s">
        <v>330</v>
      </c>
      <c r="B110" s="293"/>
      <c r="C110" s="293"/>
      <c r="D110" s="293"/>
      <c r="E110" s="293"/>
      <c r="F110" s="292" t="s">
        <v>331</v>
      </c>
      <c r="G110" s="143"/>
      <c r="H110" s="305" t="s">
        <v>781</v>
      </c>
      <c r="I110" s="304">
        <f>'7.1 Seeds'!I110*'7.2 Coefficients'!J110</f>
        <v>0</v>
      </c>
      <c r="J110" s="304">
        <f>'7.1 Seeds'!J110*'7.2 Coefficients'!K110</f>
        <v>0</v>
      </c>
      <c r="K110" s="304">
        <f>'7.1 Seeds'!K110*'7.2 Coefficients'!L110</f>
        <v>0</v>
      </c>
      <c r="L110" s="304">
        <f>'7.1 Seeds'!L110*'7.2 Coefficients'!M110</f>
        <v>0</v>
      </c>
      <c r="M110" s="304">
        <f>'7.1 Seeds'!M110*'7.2 Coefficients'!N110</f>
        <v>0</v>
      </c>
      <c r="N110" s="304">
        <f>'7.1 Seeds'!N110*'7.2 Coefficients'!O110</f>
        <v>6.1594000000000003E-2</v>
      </c>
      <c r="O110" s="304">
        <f>'7.1 Seeds'!O110*'7.2 Coefficients'!P110</f>
        <v>5.4671999999999998E-2</v>
      </c>
      <c r="P110" s="304">
        <f>'7.1 Seeds'!P110*'7.2 Coefficients'!Q110</f>
        <v>5.2353999999999991E-2</v>
      </c>
      <c r="Q110" s="304">
        <f>'7.1 Seeds'!Q110*'7.2 Coefficients'!R110</f>
        <v>4.6434000000000003E-2</v>
      </c>
      <c r="R110" s="304">
        <f>'7.1 Seeds'!R110*'7.2 Coefficients'!S110</f>
        <v>4.4594000000000002E-2</v>
      </c>
      <c r="S110" s="304">
        <f>'7.1 Seeds'!S110*'7.2 Coefficients'!T110</f>
        <v>4.3696000000000006E-2</v>
      </c>
      <c r="T110" s="304">
        <f>'7.1 Seeds'!T110*'7.2 Coefficients'!U110</f>
        <v>4.0256E-2</v>
      </c>
      <c r="U110" s="304">
        <f>'7.1 Seeds'!U110*'7.2 Coefficients'!V110</f>
        <v>4.0435999999999993E-2</v>
      </c>
      <c r="V110" s="304">
        <f>'7.1 Seeds'!V110*'7.2 Coefficients'!W110</f>
        <v>3.9440000000000003E-2</v>
      </c>
      <c r="W110" s="304">
        <f>'7.1 Seeds'!W110*'7.2 Coefficients'!X110</f>
        <v>3.6480000000000005E-2</v>
      </c>
      <c r="X110" s="304">
        <f>'7.1 Seeds'!X110*'7.2 Coefficients'!Y110</f>
        <v>3.6620000000000007E-2</v>
      </c>
      <c r="Y110" s="304">
        <f>'7.1 Seeds'!Y110*'7.2 Coefficients'!Z110</f>
        <v>3.5315999999999993E-2</v>
      </c>
      <c r="Z110" s="304">
        <f>'7.1 Seeds'!Z110*'7.2 Coefficients'!AA110</f>
        <v>3.1354E-2</v>
      </c>
      <c r="AA110" s="304">
        <f>'7.1 Seeds'!AA110*'7.2 Coefficients'!AB110</f>
        <v>3.2043999999999996E-2</v>
      </c>
      <c r="AB110" s="304">
        <f>'7.1 Seeds'!AB110*'7.2 Coefficients'!AC110</f>
        <v>3.4418000000000011E-2</v>
      </c>
      <c r="AC110" s="304">
        <f>'7.1 Seeds'!AC110*'7.2 Coefficients'!AD110</f>
        <v>3.2469999999999999E-2</v>
      </c>
      <c r="AD110" s="304">
        <f>'7.1 Seeds'!AD110*'7.2 Coefficients'!AE110</f>
        <v>3.2348000000000002E-2</v>
      </c>
      <c r="AE110" s="304">
        <f>'7.1 Seeds'!AE110*'7.2 Coefficients'!AF110</f>
        <v>3.3722000000000009E-2</v>
      </c>
      <c r="AF110" s="304">
        <f>'7.1 Seeds'!AF110*'7.2 Coefficients'!AG110</f>
        <v>2.8775999999999999E-2</v>
      </c>
      <c r="AG110" s="304">
        <f>'7.1 Seeds'!AG110*'7.2 Coefficients'!AH110</f>
        <v>3.6164000000000002E-2</v>
      </c>
      <c r="AH110" s="304">
        <f>'7.1 Seeds'!AH110*'7.2 Coefficients'!AI110</f>
        <v>3.7296000000000003E-2</v>
      </c>
      <c r="AI110" s="304">
        <f>'7.1 Seeds'!AI110*'7.2 Coefficients'!AJ110</f>
        <v>3.5566E-2</v>
      </c>
      <c r="AJ110" s="304">
        <f>'7.1 Seeds'!AJ110*'7.2 Coefficients'!AK110</f>
        <v>3.7884000000000001E-2</v>
      </c>
      <c r="AK110" s="304">
        <f>'7.1 Seeds'!AK110*'7.2 Coefficients'!AL110</f>
        <v>3.5903999999999991E-2</v>
      </c>
      <c r="AL110" s="304">
        <f>'7.1 Seeds'!AL110*'7.2 Coefficients'!AM110</f>
        <v>3.6120000000000006E-2</v>
      </c>
      <c r="AM110" s="304">
        <f>'7.1 Seeds'!AM110*'7.2 Coefficients'!AN110</f>
        <v>3.8294000000000002E-2</v>
      </c>
      <c r="AN110" s="304">
        <f>'7.1 Seeds'!AN110*'7.2 Coefficients'!AO110</f>
        <v>3.8312000000000006E-2</v>
      </c>
      <c r="AO110" s="304">
        <f>'7.1 Seeds'!AO110*'7.2 Coefficients'!AP110</f>
        <v>4.0052000000000011E-2</v>
      </c>
      <c r="AP110" s="304">
        <f>'7.1 Seeds'!AP110*'7.2 Coefficients'!AQ110</f>
        <v>4.0801999999999991E-2</v>
      </c>
      <c r="AQ110" s="304">
        <f>'7.1 Seeds'!AQ110*'7.2 Coefficients'!AR110</f>
        <v>4.2918000000000005E-2</v>
      </c>
      <c r="AR110" s="304">
        <f>'7.1 Seeds'!AR110*'7.2 Coefficients'!AS110</f>
        <v>4.3234000000000015E-2</v>
      </c>
      <c r="AS110" s="304">
        <f>'7.1 Seeds'!AS110*'7.2 Coefficients'!AT110</f>
        <v>4.7972000000000015E-2</v>
      </c>
    </row>
    <row r="111" spans="1:45" ht="15" x14ac:dyDescent="0.25">
      <c r="A111" s="329" t="s">
        <v>310</v>
      </c>
      <c r="B111" s="283"/>
      <c r="C111" s="283"/>
      <c r="D111" s="283"/>
      <c r="E111" s="143"/>
      <c r="F111" s="283" t="s">
        <v>311</v>
      </c>
      <c r="G111" s="283"/>
      <c r="H111" s="297" t="s">
        <v>782</v>
      </c>
      <c r="I111" s="304">
        <f>'7.1 Seeds'!I111*'7.2 Coefficients'!J111</f>
        <v>0</v>
      </c>
      <c r="J111" s="304">
        <f>'7.1 Seeds'!J111*'7.2 Coefficients'!K111</f>
        <v>0</v>
      </c>
      <c r="K111" s="304">
        <f>'7.1 Seeds'!K111*'7.2 Coefficients'!L111</f>
        <v>0</v>
      </c>
      <c r="L111" s="304">
        <f>'7.1 Seeds'!L111*'7.2 Coefficients'!M111</f>
        <v>0</v>
      </c>
      <c r="M111" s="304">
        <f>'7.1 Seeds'!M111*'7.2 Coefficients'!N111</f>
        <v>0</v>
      </c>
      <c r="N111" s="304">
        <f>'7.1 Seeds'!N111*'7.2 Coefficients'!O111</f>
        <v>0</v>
      </c>
      <c r="O111" s="304">
        <f>'7.1 Seeds'!O111*'7.2 Coefficients'!P111</f>
        <v>0</v>
      </c>
      <c r="P111" s="304">
        <f>'7.1 Seeds'!P111*'7.2 Coefficients'!Q111</f>
        <v>0</v>
      </c>
      <c r="Q111" s="304">
        <f>'7.1 Seeds'!Q111*'7.2 Coefficients'!R111</f>
        <v>0</v>
      </c>
      <c r="R111" s="304">
        <f>'7.1 Seeds'!R111*'7.2 Coefficients'!S111</f>
        <v>0</v>
      </c>
      <c r="S111" s="304">
        <f>'7.1 Seeds'!S111*'7.2 Coefficients'!T111</f>
        <v>0</v>
      </c>
      <c r="T111" s="304">
        <f>'7.1 Seeds'!T111*'7.2 Coefficients'!U111</f>
        <v>0</v>
      </c>
      <c r="U111" s="304">
        <f>'7.1 Seeds'!U111*'7.2 Coefficients'!V111</f>
        <v>0</v>
      </c>
      <c r="V111" s="304">
        <f>'7.1 Seeds'!V111*'7.2 Coefficients'!W111</f>
        <v>0</v>
      </c>
      <c r="W111" s="304">
        <f>'7.1 Seeds'!W111*'7.2 Coefficients'!X111</f>
        <v>0</v>
      </c>
      <c r="X111" s="304">
        <f>'7.1 Seeds'!X111*'7.2 Coefficients'!Y111</f>
        <v>0</v>
      </c>
      <c r="Y111" s="304">
        <f>'7.1 Seeds'!Y111*'7.2 Coefficients'!Z111</f>
        <v>0</v>
      </c>
      <c r="Z111" s="304">
        <f>'7.1 Seeds'!Z111*'7.2 Coefficients'!AA111</f>
        <v>0</v>
      </c>
      <c r="AA111" s="304">
        <f>'7.1 Seeds'!AA111*'7.2 Coefficients'!AB111</f>
        <v>0</v>
      </c>
      <c r="AB111" s="304">
        <f>'7.1 Seeds'!AB111*'7.2 Coefficients'!AC111</f>
        <v>0</v>
      </c>
      <c r="AC111" s="304">
        <f>'7.1 Seeds'!AC111*'7.2 Coefficients'!AD111</f>
        <v>0</v>
      </c>
      <c r="AD111" s="304">
        <f>'7.1 Seeds'!AD111*'7.2 Coefficients'!AE111</f>
        <v>0</v>
      </c>
      <c r="AE111" s="304">
        <f>'7.1 Seeds'!AE111*'7.2 Coefficients'!AF111</f>
        <v>0</v>
      </c>
      <c r="AF111" s="304">
        <f>'7.1 Seeds'!AF111*'7.2 Coefficients'!AG111</f>
        <v>0</v>
      </c>
      <c r="AG111" s="304">
        <f>'7.1 Seeds'!AG111*'7.2 Coefficients'!AH111</f>
        <v>0</v>
      </c>
      <c r="AH111" s="304">
        <f>'7.1 Seeds'!AH111*'7.2 Coefficients'!AI111</f>
        <v>0</v>
      </c>
      <c r="AI111" s="304">
        <f>'7.1 Seeds'!AI111*'7.2 Coefficients'!AJ111</f>
        <v>0</v>
      </c>
      <c r="AJ111" s="304">
        <f>'7.1 Seeds'!AJ111*'7.2 Coefficients'!AK111</f>
        <v>0</v>
      </c>
      <c r="AK111" s="304">
        <f>'7.1 Seeds'!AK111*'7.2 Coefficients'!AL111</f>
        <v>0</v>
      </c>
      <c r="AL111" s="304">
        <f>'7.1 Seeds'!AL111*'7.2 Coefficients'!AM111</f>
        <v>0</v>
      </c>
      <c r="AM111" s="304">
        <f>'7.1 Seeds'!AM111*'7.2 Coefficients'!AN111</f>
        <v>0</v>
      </c>
      <c r="AN111" s="304">
        <f>'7.1 Seeds'!AN111*'7.2 Coefficients'!AO111</f>
        <v>0</v>
      </c>
      <c r="AO111" s="304">
        <f>'7.1 Seeds'!AO111*'7.2 Coefficients'!AP111</f>
        <v>0</v>
      </c>
      <c r="AP111" s="304">
        <f>'7.1 Seeds'!AP111*'7.2 Coefficients'!AQ111</f>
        <v>0</v>
      </c>
      <c r="AQ111" s="304">
        <f>'7.1 Seeds'!AQ111*'7.2 Coefficients'!AR111</f>
        <v>0</v>
      </c>
      <c r="AR111" s="304">
        <f>'7.1 Seeds'!AR111*'7.2 Coefficients'!AS111</f>
        <v>0</v>
      </c>
      <c r="AS111" s="304">
        <f>'7.1 Seeds'!AS111*'7.2 Coefficients'!AT111</f>
        <v>0</v>
      </c>
    </row>
    <row r="112" spans="1:45" ht="30" x14ac:dyDescent="0.25">
      <c r="A112" s="291" t="s">
        <v>567</v>
      </c>
      <c r="B112" s="298"/>
      <c r="C112" s="312"/>
      <c r="D112" s="312"/>
      <c r="E112" s="312"/>
      <c r="F112" s="291" t="s">
        <v>568</v>
      </c>
      <c r="G112" s="298"/>
      <c r="H112" s="299" t="s">
        <v>783</v>
      </c>
      <c r="I112" s="295"/>
      <c r="J112" s="295"/>
      <c r="K112" s="295"/>
      <c r="L112" s="295"/>
      <c r="M112" s="295"/>
      <c r="N112" s="295"/>
      <c r="O112" s="295"/>
      <c r="P112" s="295"/>
      <c r="Q112" s="295"/>
      <c r="R112" s="295"/>
      <c r="S112" s="295"/>
      <c r="T112" s="295"/>
      <c r="U112" s="295"/>
      <c r="V112" s="295"/>
      <c r="W112" s="295"/>
      <c r="X112" s="295"/>
      <c r="Y112" s="295"/>
      <c r="Z112" s="295"/>
      <c r="AA112" s="295"/>
      <c r="AB112" s="295"/>
      <c r="AC112" s="295"/>
      <c r="AD112" s="295"/>
      <c r="AE112" s="295"/>
      <c r="AF112" s="295"/>
      <c r="AG112" s="295"/>
      <c r="AH112" s="295"/>
      <c r="AI112" s="295"/>
      <c r="AJ112" s="295"/>
      <c r="AK112" s="295"/>
      <c r="AL112" s="295"/>
      <c r="AM112" s="295"/>
      <c r="AN112" s="295"/>
      <c r="AO112" s="295"/>
      <c r="AP112" s="295"/>
      <c r="AQ112" s="295"/>
      <c r="AR112" s="295"/>
      <c r="AS112" s="295"/>
    </row>
    <row r="113" spans="1:45" ht="15" x14ac:dyDescent="0.25">
      <c r="A113" s="292" t="s">
        <v>569</v>
      </c>
      <c r="B113" s="143"/>
      <c r="C113" s="293"/>
      <c r="D113" s="293"/>
      <c r="E113" s="293"/>
      <c r="F113" s="143"/>
      <c r="G113" s="292" t="s">
        <v>570</v>
      </c>
      <c r="H113" s="289" t="s">
        <v>784</v>
      </c>
      <c r="I113" s="304">
        <f>'7.1 Seeds'!I113*'7.2 Coefficients'!J113</f>
        <v>0</v>
      </c>
      <c r="J113" s="304">
        <f>'7.1 Seeds'!J113*'7.2 Coefficients'!K113</f>
        <v>0</v>
      </c>
      <c r="K113" s="304">
        <f>'7.1 Seeds'!K113*'7.2 Coefficients'!L113</f>
        <v>0</v>
      </c>
      <c r="L113" s="304">
        <f>'7.1 Seeds'!L113*'7.2 Coefficients'!M113</f>
        <v>0</v>
      </c>
      <c r="M113" s="304">
        <f>'7.1 Seeds'!M113*'7.2 Coefficients'!N113</f>
        <v>0</v>
      </c>
      <c r="N113" s="304">
        <f>'7.1 Seeds'!N113*'7.2 Coefficients'!O113</f>
        <v>0</v>
      </c>
      <c r="O113" s="304">
        <f>'7.1 Seeds'!O113*'7.2 Coefficients'!P113</f>
        <v>0</v>
      </c>
      <c r="P113" s="304">
        <f>'7.1 Seeds'!P113*'7.2 Coefficients'!Q113</f>
        <v>0</v>
      </c>
      <c r="Q113" s="304">
        <f>'7.1 Seeds'!Q113*'7.2 Coefficients'!R113</f>
        <v>0</v>
      </c>
      <c r="R113" s="304">
        <f>'7.1 Seeds'!R113*'7.2 Coefficients'!S113</f>
        <v>0</v>
      </c>
      <c r="S113" s="304">
        <f>'7.1 Seeds'!S113*'7.2 Coefficients'!T113</f>
        <v>0</v>
      </c>
      <c r="T113" s="304">
        <f>'7.1 Seeds'!T113*'7.2 Coefficients'!U113</f>
        <v>0</v>
      </c>
      <c r="U113" s="304">
        <f>'7.1 Seeds'!U113*'7.2 Coefficients'!V113</f>
        <v>0</v>
      </c>
      <c r="V113" s="304">
        <f>'7.1 Seeds'!V113*'7.2 Coefficients'!W113</f>
        <v>0</v>
      </c>
      <c r="W113" s="304">
        <f>'7.1 Seeds'!W113*'7.2 Coefficients'!X113</f>
        <v>0</v>
      </c>
      <c r="X113" s="304">
        <f>'7.1 Seeds'!X113*'7.2 Coefficients'!Y113</f>
        <v>0</v>
      </c>
      <c r="Y113" s="304">
        <f>'7.1 Seeds'!Y113*'7.2 Coefficients'!Z113</f>
        <v>0</v>
      </c>
      <c r="Z113" s="304">
        <f>'7.1 Seeds'!Z113*'7.2 Coefficients'!AA113</f>
        <v>0</v>
      </c>
      <c r="AA113" s="304">
        <f>'7.1 Seeds'!AA113*'7.2 Coefficients'!AB113</f>
        <v>0</v>
      </c>
      <c r="AB113" s="304">
        <f>'7.1 Seeds'!AB113*'7.2 Coefficients'!AC113</f>
        <v>0</v>
      </c>
      <c r="AC113" s="304">
        <f>'7.1 Seeds'!AC113*'7.2 Coefficients'!AD113</f>
        <v>0</v>
      </c>
      <c r="AD113" s="304">
        <f>'7.1 Seeds'!AD113*'7.2 Coefficients'!AE113</f>
        <v>0</v>
      </c>
      <c r="AE113" s="304">
        <f>'7.1 Seeds'!AE113*'7.2 Coefficients'!AF113</f>
        <v>0</v>
      </c>
      <c r="AF113" s="304">
        <f>'7.1 Seeds'!AF113*'7.2 Coefficients'!AG113</f>
        <v>0</v>
      </c>
      <c r="AG113" s="304">
        <f>'7.1 Seeds'!AG113*'7.2 Coefficients'!AH113</f>
        <v>0</v>
      </c>
      <c r="AH113" s="304">
        <f>'7.1 Seeds'!AH113*'7.2 Coefficients'!AI113</f>
        <v>0</v>
      </c>
      <c r="AI113" s="304">
        <f>'7.1 Seeds'!AI113*'7.2 Coefficients'!AJ113</f>
        <v>0</v>
      </c>
      <c r="AJ113" s="304">
        <f>'7.1 Seeds'!AJ113*'7.2 Coefficients'!AK113</f>
        <v>0</v>
      </c>
      <c r="AK113" s="304">
        <f>'7.1 Seeds'!AK113*'7.2 Coefficients'!AL113</f>
        <v>0</v>
      </c>
      <c r="AL113" s="304">
        <f>'7.1 Seeds'!AL113*'7.2 Coefficients'!AM113</f>
        <v>0</v>
      </c>
      <c r="AM113" s="304">
        <f>'7.1 Seeds'!AM113*'7.2 Coefficients'!AN113</f>
        <v>0</v>
      </c>
      <c r="AN113" s="304">
        <f>'7.1 Seeds'!AN113*'7.2 Coefficients'!AO113</f>
        <v>0</v>
      </c>
      <c r="AO113" s="304">
        <f>'7.1 Seeds'!AO113*'7.2 Coefficients'!AP113</f>
        <v>0</v>
      </c>
      <c r="AP113" s="304">
        <f>'7.1 Seeds'!AP113*'7.2 Coefficients'!AQ113</f>
        <v>0</v>
      </c>
      <c r="AQ113" s="304">
        <f>'7.1 Seeds'!AQ113*'7.2 Coefficients'!AR113</f>
        <v>0</v>
      </c>
      <c r="AR113" s="304">
        <f>'7.1 Seeds'!AR113*'7.2 Coefficients'!AS113</f>
        <v>0</v>
      </c>
      <c r="AS113" s="304">
        <f>'7.1 Seeds'!AS113*'7.2 Coefficients'!AT113</f>
        <v>0</v>
      </c>
    </row>
    <row r="114" spans="1:45" ht="15" x14ac:dyDescent="0.25">
      <c r="A114" s="291" t="s">
        <v>571</v>
      </c>
      <c r="B114" s="298"/>
      <c r="C114" s="312"/>
      <c r="D114" s="312"/>
      <c r="E114" s="312"/>
      <c r="F114" s="298"/>
      <c r="G114" s="291" t="s">
        <v>572</v>
      </c>
      <c r="H114" s="294" t="s">
        <v>785</v>
      </c>
      <c r="I114" s="295"/>
      <c r="J114" s="295"/>
      <c r="K114" s="295"/>
      <c r="L114" s="295"/>
      <c r="M114" s="295"/>
      <c r="N114" s="295"/>
      <c r="O114" s="295"/>
      <c r="P114" s="295"/>
      <c r="Q114" s="295"/>
      <c r="R114" s="295"/>
      <c r="S114" s="295"/>
      <c r="T114" s="295"/>
      <c r="U114" s="295"/>
      <c r="V114" s="295"/>
      <c r="W114" s="295"/>
      <c r="X114" s="295"/>
      <c r="Y114" s="295"/>
      <c r="Z114" s="295"/>
      <c r="AA114" s="295"/>
      <c r="AB114" s="295"/>
      <c r="AC114" s="295"/>
      <c r="AD114" s="295"/>
      <c r="AE114" s="295"/>
      <c r="AF114" s="295"/>
      <c r="AG114" s="295"/>
      <c r="AH114" s="295"/>
      <c r="AI114" s="295"/>
      <c r="AJ114" s="295"/>
      <c r="AK114" s="295"/>
      <c r="AL114" s="295"/>
      <c r="AM114" s="295"/>
      <c r="AN114" s="295"/>
      <c r="AO114" s="295"/>
      <c r="AP114" s="295"/>
      <c r="AQ114" s="295"/>
      <c r="AR114" s="295"/>
      <c r="AS114" s="295"/>
    </row>
    <row r="115" spans="1:45" ht="15" x14ac:dyDescent="0.25">
      <c r="A115" s="292" t="s">
        <v>573</v>
      </c>
      <c r="B115" s="143"/>
      <c r="C115" s="293"/>
      <c r="D115" s="293"/>
      <c r="E115" s="293"/>
      <c r="F115" s="143"/>
      <c r="G115" s="292" t="s">
        <v>574</v>
      </c>
      <c r="H115" s="289" t="s">
        <v>786</v>
      </c>
      <c r="I115" s="304">
        <f>'7.1 Seeds'!I115*'7.2 Coefficients'!J115</f>
        <v>0</v>
      </c>
      <c r="J115" s="304">
        <f>'7.1 Seeds'!J115*'7.2 Coefficients'!K115</f>
        <v>0</v>
      </c>
      <c r="K115" s="304">
        <f>'7.1 Seeds'!K115*'7.2 Coefficients'!L115</f>
        <v>0</v>
      </c>
      <c r="L115" s="304">
        <f>'7.1 Seeds'!L115*'7.2 Coefficients'!M115</f>
        <v>0</v>
      </c>
      <c r="M115" s="304">
        <f>'7.1 Seeds'!M115*'7.2 Coefficients'!N115</f>
        <v>0</v>
      </c>
      <c r="N115" s="304">
        <f>'7.1 Seeds'!N115*'7.2 Coefficients'!O115</f>
        <v>0</v>
      </c>
      <c r="O115" s="304">
        <f>'7.1 Seeds'!O115*'7.2 Coefficients'!P115</f>
        <v>0</v>
      </c>
      <c r="P115" s="304">
        <f>'7.1 Seeds'!P115*'7.2 Coefficients'!Q115</f>
        <v>0</v>
      </c>
      <c r="Q115" s="304">
        <f>'7.1 Seeds'!Q115*'7.2 Coefficients'!R115</f>
        <v>0</v>
      </c>
      <c r="R115" s="304">
        <f>'7.1 Seeds'!R115*'7.2 Coefficients'!S115</f>
        <v>0</v>
      </c>
      <c r="S115" s="304">
        <f>'7.1 Seeds'!S115*'7.2 Coefficients'!T115</f>
        <v>0</v>
      </c>
      <c r="T115" s="304">
        <f>'7.1 Seeds'!T115*'7.2 Coefficients'!U115</f>
        <v>0</v>
      </c>
      <c r="U115" s="304">
        <f>'7.1 Seeds'!U115*'7.2 Coefficients'!V115</f>
        <v>0</v>
      </c>
      <c r="V115" s="304">
        <f>'7.1 Seeds'!V115*'7.2 Coefficients'!W115</f>
        <v>0</v>
      </c>
      <c r="W115" s="304">
        <f>'7.1 Seeds'!W115*'7.2 Coefficients'!X115</f>
        <v>0</v>
      </c>
      <c r="X115" s="304">
        <f>'7.1 Seeds'!X115*'7.2 Coefficients'!Y115</f>
        <v>0</v>
      </c>
      <c r="Y115" s="304">
        <f>'7.1 Seeds'!Y115*'7.2 Coefficients'!Z115</f>
        <v>0</v>
      </c>
      <c r="Z115" s="304">
        <f>'7.1 Seeds'!Z115*'7.2 Coefficients'!AA115</f>
        <v>0</v>
      </c>
      <c r="AA115" s="304">
        <f>'7.1 Seeds'!AA115*'7.2 Coefficients'!AB115</f>
        <v>0</v>
      </c>
      <c r="AB115" s="304">
        <f>'7.1 Seeds'!AB115*'7.2 Coefficients'!AC115</f>
        <v>0</v>
      </c>
      <c r="AC115" s="304">
        <f>'7.1 Seeds'!AC115*'7.2 Coefficients'!AD115</f>
        <v>0</v>
      </c>
      <c r="AD115" s="304">
        <f>'7.1 Seeds'!AD115*'7.2 Coefficients'!AE115</f>
        <v>0</v>
      </c>
      <c r="AE115" s="304">
        <f>'7.1 Seeds'!AE115*'7.2 Coefficients'!AF115</f>
        <v>0</v>
      </c>
      <c r="AF115" s="304">
        <f>'7.1 Seeds'!AF115*'7.2 Coefficients'!AG115</f>
        <v>0</v>
      </c>
      <c r="AG115" s="304">
        <f>'7.1 Seeds'!AG115*'7.2 Coefficients'!AH115</f>
        <v>0</v>
      </c>
      <c r="AH115" s="304">
        <f>'7.1 Seeds'!AH115*'7.2 Coefficients'!AI115</f>
        <v>0</v>
      </c>
      <c r="AI115" s="304">
        <f>'7.1 Seeds'!AI115*'7.2 Coefficients'!AJ115</f>
        <v>0</v>
      </c>
      <c r="AJ115" s="304">
        <f>'7.1 Seeds'!AJ115*'7.2 Coefficients'!AK115</f>
        <v>0</v>
      </c>
      <c r="AK115" s="304">
        <f>'7.1 Seeds'!AK115*'7.2 Coefficients'!AL115</f>
        <v>0</v>
      </c>
      <c r="AL115" s="304">
        <f>'7.1 Seeds'!AL115*'7.2 Coefficients'!AM115</f>
        <v>0</v>
      </c>
      <c r="AM115" s="304">
        <f>'7.1 Seeds'!AM115*'7.2 Coefficients'!AN115</f>
        <v>0</v>
      </c>
      <c r="AN115" s="304">
        <f>'7.1 Seeds'!AN115*'7.2 Coefficients'!AO115</f>
        <v>0</v>
      </c>
      <c r="AO115" s="304">
        <f>'7.1 Seeds'!AO115*'7.2 Coefficients'!AP115</f>
        <v>0</v>
      </c>
      <c r="AP115" s="304">
        <f>'7.1 Seeds'!AP115*'7.2 Coefficients'!AQ115</f>
        <v>0</v>
      </c>
      <c r="AQ115" s="304">
        <f>'7.1 Seeds'!AQ115*'7.2 Coefficients'!AR115</f>
        <v>0</v>
      </c>
      <c r="AR115" s="304">
        <f>'7.1 Seeds'!AR115*'7.2 Coefficients'!AS115</f>
        <v>0</v>
      </c>
      <c r="AS115" s="304">
        <f>'7.1 Seeds'!AS115*'7.2 Coefficients'!AT115</f>
        <v>0</v>
      </c>
    </row>
    <row r="116" spans="1:45" ht="15" x14ac:dyDescent="0.25">
      <c r="A116" s="283" t="s">
        <v>575</v>
      </c>
      <c r="B116" s="143"/>
      <c r="C116" s="293"/>
      <c r="D116" s="293"/>
      <c r="E116" s="293"/>
      <c r="F116" s="292"/>
      <c r="G116" s="283" t="s">
        <v>576</v>
      </c>
      <c r="H116" s="297" t="s">
        <v>787</v>
      </c>
      <c r="I116" s="304">
        <f>'7.1 Seeds'!I116*'7.2 Coefficients'!J116</f>
        <v>0</v>
      </c>
      <c r="J116" s="304">
        <f>'7.1 Seeds'!J116*'7.2 Coefficients'!K116</f>
        <v>0</v>
      </c>
      <c r="K116" s="304">
        <f>'7.1 Seeds'!K116*'7.2 Coefficients'!L116</f>
        <v>0</v>
      </c>
      <c r="L116" s="304">
        <f>'7.1 Seeds'!L116*'7.2 Coefficients'!M116</f>
        <v>0</v>
      </c>
      <c r="M116" s="304">
        <f>'7.1 Seeds'!M116*'7.2 Coefficients'!N116</f>
        <v>0</v>
      </c>
      <c r="N116" s="304">
        <f>'7.1 Seeds'!N116*'7.2 Coefficients'!O116</f>
        <v>0</v>
      </c>
      <c r="O116" s="304">
        <f>'7.1 Seeds'!O116*'7.2 Coefficients'!P116</f>
        <v>0</v>
      </c>
      <c r="P116" s="304">
        <f>'7.1 Seeds'!P116*'7.2 Coefficients'!Q116</f>
        <v>0</v>
      </c>
      <c r="Q116" s="304">
        <f>'7.1 Seeds'!Q116*'7.2 Coefficients'!R116</f>
        <v>0</v>
      </c>
      <c r="R116" s="304">
        <f>'7.1 Seeds'!R116*'7.2 Coefficients'!S116</f>
        <v>0</v>
      </c>
      <c r="S116" s="304">
        <f>'7.1 Seeds'!S116*'7.2 Coefficients'!T116</f>
        <v>0</v>
      </c>
      <c r="T116" s="304">
        <f>'7.1 Seeds'!T116*'7.2 Coefficients'!U116</f>
        <v>0</v>
      </c>
      <c r="U116" s="304">
        <f>'7.1 Seeds'!U116*'7.2 Coefficients'!V116</f>
        <v>0</v>
      </c>
      <c r="V116" s="304">
        <f>'7.1 Seeds'!V116*'7.2 Coefficients'!W116</f>
        <v>0</v>
      </c>
      <c r="W116" s="304">
        <f>'7.1 Seeds'!W116*'7.2 Coefficients'!X116</f>
        <v>0</v>
      </c>
      <c r="X116" s="304">
        <f>'7.1 Seeds'!X116*'7.2 Coefficients'!Y116</f>
        <v>0</v>
      </c>
      <c r="Y116" s="304">
        <f>'7.1 Seeds'!Y116*'7.2 Coefficients'!Z116</f>
        <v>0</v>
      </c>
      <c r="Z116" s="304">
        <f>'7.1 Seeds'!Z116*'7.2 Coefficients'!AA116</f>
        <v>0</v>
      </c>
      <c r="AA116" s="304">
        <f>'7.1 Seeds'!AA116*'7.2 Coefficients'!AB116</f>
        <v>0</v>
      </c>
      <c r="AB116" s="304">
        <f>'7.1 Seeds'!AB116*'7.2 Coefficients'!AC116</f>
        <v>0</v>
      </c>
      <c r="AC116" s="304">
        <f>'7.1 Seeds'!AC116*'7.2 Coefficients'!AD116</f>
        <v>0</v>
      </c>
      <c r="AD116" s="304">
        <f>'7.1 Seeds'!AD116*'7.2 Coefficients'!AE116</f>
        <v>0</v>
      </c>
      <c r="AE116" s="304">
        <f>'7.1 Seeds'!AE116*'7.2 Coefficients'!AF116</f>
        <v>0</v>
      </c>
      <c r="AF116" s="304">
        <f>'7.1 Seeds'!AF116*'7.2 Coefficients'!AG116</f>
        <v>0</v>
      </c>
      <c r="AG116" s="304">
        <f>'7.1 Seeds'!AG116*'7.2 Coefficients'!AH116</f>
        <v>0</v>
      </c>
      <c r="AH116" s="304">
        <f>'7.1 Seeds'!AH116*'7.2 Coefficients'!AI116</f>
        <v>0</v>
      </c>
      <c r="AI116" s="304">
        <f>'7.1 Seeds'!AI116*'7.2 Coefficients'!AJ116</f>
        <v>0</v>
      </c>
      <c r="AJ116" s="304">
        <f>'7.1 Seeds'!AJ116*'7.2 Coefficients'!AK116</f>
        <v>0</v>
      </c>
      <c r="AK116" s="304">
        <f>'7.1 Seeds'!AK116*'7.2 Coefficients'!AL116</f>
        <v>0</v>
      </c>
      <c r="AL116" s="304">
        <f>'7.1 Seeds'!AL116*'7.2 Coefficients'!AM116</f>
        <v>0</v>
      </c>
      <c r="AM116" s="304">
        <f>'7.1 Seeds'!AM116*'7.2 Coefficients'!AN116</f>
        <v>0</v>
      </c>
      <c r="AN116" s="304">
        <f>'7.1 Seeds'!AN116*'7.2 Coefficients'!AO116</f>
        <v>0</v>
      </c>
      <c r="AO116" s="304">
        <f>'7.1 Seeds'!AO116*'7.2 Coefficients'!AP116</f>
        <v>0</v>
      </c>
      <c r="AP116" s="304">
        <f>'7.1 Seeds'!AP116*'7.2 Coefficients'!AQ116</f>
        <v>0</v>
      </c>
      <c r="AQ116" s="304">
        <f>'7.1 Seeds'!AQ116*'7.2 Coefficients'!AR116</f>
        <v>0</v>
      </c>
      <c r="AR116" s="304">
        <f>'7.1 Seeds'!AR116*'7.2 Coefficients'!AS116</f>
        <v>0</v>
      </c>
      <c r="AS116" s="304">
        <f>'7.1 Seeds'!AS116*'7.2 Coefficients'!AT116</f>
        <v>0</v>
      </c>
    </row>
    <row r="117" spans="1:45" ht="15" x14ac:dyDescent="0.25">
      <c r="A117" s="283" t="s">
        <v>577</v>
      </c>
      <c r="B117" s="143"/>
      <c r="C117" s="293"/>
      <c r="D117" s="293"/>
      <c r="E117" s="293"/>
      <c r="F117" s="292"/>
      <c r="G117" s="283" t="s">
        <v>578</v>
      </c>
      <c r="H117" s="297" t="s">
        <v>788</v>
      </c>
      <c r="I117" s="304">
        <f>'7.1 Seeds'!I117*'7.2 Coefficients'!J117</f>
        <v>0</v>
      </c>
      <c r="J117" s="304">
        <f>'7.1 Seeds'!J117*'7.2 Coefficients'!K117</f>
        <v>0</v>
      </c>
      <c r="K117" s="304">
        <f>'7.1 Seeds'!K117*'7.2 Coefficients'!L117</f>
        <v>0</v>
      </c>
      <c r="L117" s="304">
        <f>'7.1 Seeds'!L117*'7.2 Coefficients'!M117</f>
        <v>0</v>
      </c>
      <c r="M117" s="304">
        <f>'7.1 Seeds'!M117*'7.2 Coefficients'!N117</f>
        <v>0</v>
      </c>
      <c r="N117" s="304">
        <f>'7.1 Seeds'!N117*'7.2 Coefficients'!O117</f>
        <v>0</v>
      </c>
      <c r="O117" s="304">
        <f>'7.1 Seeds'!O117*'7.2 Coefficients'!P117</f>
        <v>0</v>
      </c>
      <c r="P117" s="304">
        <f>'7.1 Seeds'!P117*'7.2 Coefficients'!Q117</f>
        <v>0</v>
      </c>
      <c r="Q117" s="304">
        <f>'7.1 Seeds'!Q117*'7.2 Coefficients'!R117</f>
        <v>0</v>
      </c>
      <c r="R117" s="304">
        <f>'7.1 Seeds'!R117*'7.2 Coefficients'!S117</f>
        <v>0</v>
      </c>
      <c r="S117" s="304">
        <f>'7.1 Seeds'!S117*'7.2 Coefficients'!T117</f>
        <v>0</v>
      </c>
      <c r="T117" s="304">
        <f>'7.1 Seeds'!T117*'7.2 Coefficients'!U117</f>
        <v>0</v>
      </c>
      <c r="U117" s="304">
        <f>'7.1 Seeds'!U117*'7.2 Coefficients'!V117</f>
        <v>0</v>
      </c>
      <c r="V117" s="304">
        <f>'7.1 Seeds'!V117*'7.2 Coefficients'!W117</f>
        <v>0</v>
      </c>
      <c r="W117" s="304">
        <f>'7.1 Seeds'!W117*'7.2 Coefficients'!X117</f>
        <v>0</v>
      </c>
      <c r="X117" s="304">
        <f>'7.1 Seeds'!X117*'7.2 Coefficients'!Y117</f>
        <v>0</v>
      </c>
      <c r="Y117" s="304">
        <f>'7.1 Seeds'!Y117*'7.2 Coefficients'!Z117</f>
        <v>0</v>
      </c>
      <c r="Z117" s="304">
        <f>'7.1 Seeds'!Z117*'7.2 Coefficients'!AA117</f>
        <v>0</v>
      </c>
      <c r="AA117" s="304">
        <f>'7.1 Seeds'!AA117*'7.2 Coefficients'!AB117</f>
        <v>0</v>
      </c>
      <c r="AB117" s="304">
        <f>'7.1 Seeds'!AB117*'7.2 Coefficients'!AC117</f>
        <v>0</v>
      </c>
      <c r="AC117" s="304">
        <f>'7.1 Seeds'!AC117*'7.2 Coefficients'!AD117</f>
        <v>0</v>
      </c>
      <c r="AD117" s="304">
        <f>'7.1 Seeds'!AD117*'7.2 Coefficients'!AE117</f>
        <v>0</v>
      </c>
      <c r="AE117" s="304">
        <f>'7.1 Seeds'!AE117*'7.2 Coefficients'!AF117</f>
        <v>0</v>
      </c>
      <c r="AF117" s="304">
        <f>'7.1 Seeds'!AF117*'7.2 Coefficients'!AG117</f>
        <v>0</v>
      </c>
      <c r="AG117" s="304">
        <f>'7.1 Seeds'!AG117*'7.2 Coefficients'!AH117</f>
        <v>0</v>
      </c>
      <c r="AH117" s="304">
        <f>'7.1 Seeds'!AH117*'7.2 Coefficients'!AI117</f>
        <v>0</v>
      </c>
      <c r="AI117" s="304">
        <f>'7.1 Seeds'!AI117*'7.2 Coefficients'!AJ117</f>
        <v>0</v>
      </c>
      <c r="AJ117" s="304">
        <f>'7.1 Seeds'!AJ117*'7.2 Coefficients'!AK117</f>
        <v>0</v>
      </c>
      <c r="AK117" s="304">
        <f>'7.1 Seeds'!AK117*'7.2 Coefficients'!AL117</f>
        <v>0</v>
      </c>
      <c r="AL117" s="304">
        <f>'7.1 Seeds'!AL117*'7.2 Coefficients'!AM117</f>
        <v>0</v>
      </c>
      <c r="AM117" s="304">
        <f>'7.1 Seeds'!AM117*'7.2 Coefficients'!AN117</f>
        <v>0</v>
      </c>
      <c r="AN117" s="304">
        <f>'7.1 Seeds'!AN117*'7.2 Coefficients'!AO117</f>
        <v>0</v>
      </c>
      <c r="AO117" s="304">
        <f>'7.1 Seeds'!AO117*'7.2 Coefficients'!AP117</f>
        <v>0</v>
      </c>
      <c r="AP117" s="304">
        <f>'7.1 Seeds'!AP117*'7.2 Coefficients'!AQ117</f>
        <v>0</v>
      </c>
      <c r="AQ117" s="304">
        <f>'7.1 Seeds'!AQ117*'7.2 Coefficients'!AR117</f>
        <v>0</v>
      </c>
      <c r="AR117" s="304">
        <f>'7.1 Seeds'!AR117*'7.2 Coefficients'!AS117</f>
        <v>0</v>
      </c>
      <c r="AS117" s="304">
        <f>'7.1 Seeds'!AS117*'7.2 Coefficients'!AT117</f>
        <v>0</v>
      </c>
    </row>
    <row r="118" spans="1:45" ht="15" x14ac:dyDescent="0.25">
      <c r="A118" s="291" t="s">
        <v>579</v>
      </c>
      <c r="B118" s="298"/>
      <c r="C118" s="312"/>
      <c r="D118" s="312"/>
      <c r="E118" s="312"/>
      <c r="F118" s="291" t="s">
        <v>580</v>
      </c>
      <c r="G118" s="298"/>
      <c r="H118" s="299" t="s">
        <v>789</v>
      </c>
      <c r="I118" s="295"/>
      <c r="J118" s="295"/>
      <c r="K118" s="295"/>
      <c r="L118" s="295"/>
      <c r="M118" s="295"/>
      <c r="N118" s="295"/>
      <c r="O118" s="295"/>
      <c r="P118" s="295"/>
      <c r="Q118" s="295"/>
      <c r="R118" s="295"/>
      <c r="S118" s="295"/>
      <c r="T118" s="295"/>
      <c r="U118" s="295"/>
      <c r="V118" s="295"/>
      <c r="W118" s="295"/>
      <c r="X118" s="295"/>
      <c r="Y118" s="295"/>
      <c r="Z118" s="295"/>
      <c r="AA118" s="295"/>
      <c r="AB118" s="295"/>
      <c r="AC118" s="295"/>
      <c r="AD118" s="295"/>
      <c r="AE118" s="295"/>
      <c r="AF118" s="295"/>
      <c r="AG118" s="295"/>
      <c r="AH118" s="295"/>
      <c r="AI118" s="295"/>
      <c r="AJ118" s="295"/>
      <c r="AK118" s="295"/>
      <c r="AL118" s="295"/>
      <c r="AM118" s="295"/>
      <c r="AN118" s="295"/>
      <c r="AO118" s="295"/>
      <c r="AP118" s="295"/>
      <c r="AQ118" s="295"/>
      <c r="AR118" s="295"/>
      <c r="AS118" s="295"/>
    </row>
    <row r="119" spans="1:45" ht="15" x14ac:dyDescent="0.25">
      <c r="A119" s="312" t="s">
        <v>332</v>
      </c>
      <c r="B119" s="312"/>
      <c r="C119" s="312"/>
      <c r="D119" s="312"/>
      <c r="E119" s="312" t="s">
        <v>389</v>
      </c>
      <c r="F119" s="291"/>
      <c r="G119" s="298"/>
      <c r="H119" s="299" t="s">
        <v>790</v>
      </c>
      <c r="I119" s="295"/>
      <c r="J119" s="295"/>
      <c r="K119" s="295"/>
      <c r="L119" s="295"/>
      <c r="M119" s="295"/>
      <c r="N119" s="295"/>
      <c r="O119" s="295"/>
      <c r="P119" s="295"/>
      <c r="Q119" s="295"/>
      <c r="R119" s="295"/>
      <c r="S119" s="295"/>
      <c r="T119" s="295"/>
      <c r="U119" s="295"/>
      <c r="V119" s="295"/>
      <c r="W119" s="295"/>
      <c r="X119" s="295"/>
      <c r="Y119" s="295"/>
      <c r="Z119" s="295"/>
      <c r="AA119" s="295"/>
      <c r="AB119" s="295"/>
      <c r="AC119" s="295"/>
      <c r="AD119" s="295"/>
      <c r="AE119" s="295"/>
      <c r="AF119" s="295"/>
      <c r="AG119" s="295"/>
      <c r="AH119" s="295"/>
      <c r="AI119" s="295"/>
      <c r="AJ119" s="295"/>
      <c r="AK119" s="295"/>
      <c r="AL119" s="295"/>
      <c r="AM119" s="295"/>
      <c r="AN119" s="295"/>
      <c r="AO119" s="295"/>
      <c r="AP119" s="295"/>
      <c r="AQ119" s="295"/>
      <c r="AR119" s="295"/>
      <c r="AS119" s="295"/>
    </row>
    <row r="120" spans="1:45" ht="15" x14ac:dyDescent="0.25">
      <c r="A120" s="301" t="s">
        <v>581</v>
      </c>
      <c r="B120" s="298"/>
      <c r="C120" s="312"/>
      <c r="D120" s="312"/>
      <c r="E120" s="312"/>
      <c r="F120" s="301" t="s">
        <v>582</v>
      </c>
      <c r="G120" s="298"/>
      <c r="H120" s="299" t="s">
        <v>791</v>
      </c>
      <c r="I120" s="295"/>
      <c r="J120" s="295"/>
      <c r="K120" s="295"/>
      <c r="L120" s="295"/>
      <c r="M120" s="295"/>
      <c r="N120" s="295"/>
      <c r="O120" s="295"/>
      <c r="P120" s="295"/>
      <c r="Q120" s="295"/>
      <c r="R120" s="295"/>
      <c r="S120" s="295"/>
      <c r="T120" s="295"/>
      <c r="U120" s="295"/>
      <c r="V120" s="295"/>
      <c r="W120" s="295"/>
      <c r="X120" s="295"/>
      <c r="Y120" s="295"/>
      <c r="Z120" s="295"/>
      <c r="AA120" s="295"/>
      <c r="AB120" s="295"/>
      <c r="AC120" s="295"/>
      <c r="AD120" s="295"/>
      <c r="AE120" s="295"/>
      <c r="AF120" s="295"/>
      <c r="AG120" s="295"/>
      <c r="AH120" s="295"/>
      <c r="AI120" s="295"/>
      <c r="AJ120" s="295"/>
      <c r="AK120" s="295"/>
      <c r="AL120" s="295"/>
      <c r="AM120" s="295"/>
      <c r="AN120" s="295"/>
      <c r="AO120" s="295"/>
      <c r="AP120" s="295"/>
      <c r="AQ120" s="295"/>
      <c r="AR120" s="295"/>
      <c r="AS120" s="295"/>
    </row>
    <row r="121" spans="1:45" ht="15" x14ac:dyDescent="0.25">
      <c r="A121" s="283" t="s">
        <v>583</v>
      </c>
      <c r="B121" s="143"/>
      <c r="C121" s="293"/>
      <c r="D121" s="293"/>
      <c r="E121" s="293"/>
      <c r="F121" s="283" t="s">
        <v>584</v>
      </c>
      <c r="G121" s="143"/>
      <c r="H121" s="305" t="s">
        <v>717</v>
      </c>
      <c r="I121" s="304">
        <f>'7.1 Seeds'!I121*'7.2 Coefficients'!J121</f>
        <v>0</v>
      </c>
      <c r="J121" s="304">
        <f>'7.1 Seeds'!J121*'7.2 Coefficients'!K121</f>
        <v>0</v>
      </c>
      <c r="K121" s="304">
        <f>'7.1 Seeds'!K121*'7.2 Coefficients'!L121</f>
        <v>0</v>
      </c>
      <c r="L121" s="304">
        <f>'7.1 Seeds'!L121*'7.2 Coefficients'!M121</f>
        <v>0</v>
      </c>
      <c r="M121" s="304">
        <f>'7.1 Seeds'!M121*'7.2 Coefficients'!N121</f>
        <v>0</v>
      </c>
      <c r="N121" s="304">
        <f>'7.1 Seeds'!N121*'7.2 Coefficients'!O121</f>
        <v>0</v>
      </c>
      <c r="O121" s="304">
        <f>'7.1 Seeds'!O121*'7.2 Coefficients'!P121</f>
        <v>0</v>
      </c>
      <c r="P121" s="304">
        <f>'7.1 Seeds'!P121*'7.2 Coefficients'!Q121</f>
        <v>0</v>
      </c>
      <c r="Q121" s="304">
        <f>'7.1 Seeds'!Q121*'7.2 Coefficients'!R121</f>
        <v>0</v>
      </c>
      <c r="R121" s="304">
        <f>'7.1 Seeds'!R121*'7.2 Coefficients'!S121</f>
        <v>0</v>
      </c>
      <c r="S121" s="304">
        <f>'7.1 Seeds'!S121*'7.2 Coefficients'!T121</f>
        <v>0</v>
      </c>
      <c r="T121" s="304">
        <f>'7.1 Seeds'!T121*'7.2 Coefficients'!U121</f>
        <v>0</v>
      </c>
      <c r="U121" s="304">
        <f>'7.1 Seeds'!U121*'7.2 Coefficients'!V121</f>
        <v>0</v>
      </c>
      <c r="V121" s="304">
        <f>'7.1 Seeds'!V121*'7.2 Coefficients'!W121</f>
        <v>0</v>
      </c>
      <c r="W121" s="304">
        <f>'7.1 Seeds'!W121*'7.2 Coefficients'!X121</f>
        <v>0</v>
      </c>
      <c r="X121" s="304">
        <f>'7.1 Seeds'!X121*'7.2 Coefficients'!Y121</f>
        <v>0</v>
      </c>
      <c r="Y121" s="304">
        <f>'7.1 Seeds'!Y121*'7.2 Coefficients'!Z121</f>
        <v>0</v>
      </c>
      <c r="Z121" s="304">
        <f>'7.1 Seeds'!Z121*'7.2 Coefficients'!AA121</f>
        <v>0</v>
      </c>
      <c r="AA121" s="304">
        <f>'7.1 Seeds'!AA121*'7.2 Coefficients'!AB121</f>
        <v>0</v>
      </c>
      <c r="AB121" s="304">
        <f>'7.1 Seeds'!AB121*'7.2 Coefficients'!AC121</f>
        <v>0</v>
      </c>
      <c r="AC121" s="304">
        <f>'7.1 Seeds'!AC121*'7.2 Coefficients'!AD121</f>
        <v>0</v>
      </c>
      <c r="AD121" s="304">
        <f>'7.1 Seeds'!AD121*'7.2 Coefficients'!AE121</f>
        <v>0</v>
      </c>
      <c r="AE121" s="304">
        <f>'7.1 Seeds'!AE121*'7.2 Coefficients'!AF121</f>
        <v>0</v>
      </c>
      <c r="AF121" s="304">
        <f>'7.1 Seeds'!AF121*'7.2 Coefficients'!AG121</f>
        <v>0</v>
      </c>
      <c r="AG121" s="304">
        <f>'7.1 Seeds'!AG121*'7.2 Coefficients'!AH121</f>
        <v>0</v>
      </c>
      <c r="AH121" s="304">
        <f>'7.1 Seeds'!AH121*'7.2 Coefficients'!AI121</f>
        <v>0</v>
      </c>
      <c r="AI121" s="304">
        <f>'7.1 Seeds'!AI121*'7.2 Coefficients'!AJ121</f>
        <v>0</v>
      </c>
      <c r="AJ121" s="304">
        <f>'7.1 Seeds'!AJ121*'7.2 Coefficients'!AK121</f>
        <v>0</v>
      </c>
      <c r="AK121" s="304">
        <f>'7.1 Seeds'!AK121*'7.2 Coefficients'!AL121</f>
        <v>0</v>
      </c>
      <c r="AL121" s="304">
        <f>'7.1 Seeds'!AL121*'7.2 Coefficients'!AM121</f>
        <v>0</v>
      </c>
      <c r="AM121" s="304">
        <f>'7.1 Seeds'!AM121*'7.2 Coefficients'!AN121</f>
        <v>0</v>
      </c>
      <c r="AN121" s="304">
        <f>'7.1 Seeds'!AN121*'7.2 Coefficients'!AO121</f>
        <v>0</v>
      </c>
      <c r="AO121" s="304">
        <f>'7.1 Seeds'!AO121*'7.2 Coefficients'!AP121</f>
        <v>0</v>
      </c>
      <c r="AP121" s="304">
        <f>'7.1 Seeds'!AP121*'7.2 Coefficients'!AQ121</f>
        <v>0</v>
      </c>
      <c r="AQ121" s="304">
        <f>'7.1 Seeds'!AQ121*'7.2 Coefficients'!AR121</f>
        <v>0</v>
      </c>
      <c r="AR121" s="304">
        <f>'7.1 Seeds'!AR121*'7.2 Coefficients'!AS121</f>
        <v>0</v>
      </c>
      <c r="AS121" s="304">
        <f>'7.1 Seeds'!AS121*'7.2 Coefficients'!AT121</f>
        <v>0</v>
      </c>
    </row>
    <row r="122" spans="1:45" ht="15" x14ac:dyDescent="0.25">
      <c r="A122" s="293" t="s">
        <v>333</v>
      </c>
      <c r="B122" s="293"/>
      <c r="C122" s="293"/>
      <c r="D122" s="293"/>
      <c r="E122" s="293"/>
      <c r="F122" s="292" t="s">
        <v>334</v>
      </c>
      <c r="G122" s="143"/>
      <c r="H122" s="305" t="s">
        <v>792</v>
      </c>
      <c r="I122" s="304">
        <f>'7.1 Seeds'!I122*'7.2 Coefficients'!J122</f>
        <v>0</v>
      </c>
      <c r="J122" s="304">
        <f>'7.1 Seeds'!J122*'7.2 Coefficients'!K122</f>
        <v>0</v>
      </c>
      <c r="K122" s="304">
        <f>'7.1 Seeds'!K122*'7.2 Coefficients'!L122</f>
        <v>0</v>
      </c>
      <c r="L122" s="304">
        <f>'7.1 Seeds'!L122*'7.2 Coefficients'!M122</f>
        <v>0</v>
      </c>
      <c r="M122" s="304">
        <f>'7.1 Seeds'!M122*'7.2 Coefficients'!N122</f>
        <v>0</v>
      </c>
      <c r="N122" s="304">
        <f>'7.1 Seeds'!N122*'7.2 Coefficients'!O122</f>
        <v>0</v>
      </c>
      <c r="O122" s="304">
        <f>'7.1 Seeds'!O122*'7.2 Coefficients'!P122</f>
        <v>0</v>
      </c>
      <c r="P122" s="304">
        <f>'7.1 Seeds'!P122*'7.2 Coefficients'!Q122</f>
        <v>0</v>
      </c>
      <c r="Q122" s="304">
        <f>'7.1 Seeds'!Q122*'7.2 Coefficients'!R122</f>
        <v>0</v>
      </c>
      <c r="R122" s="304">
        <f>'7.1 Seeds'!R122*'7.2 Coefficients'!S122</f>
        <v>0</v>
      </c>
      <c r="S122" s="304">
        <f>'7.1 Seeds'!S122*'7.2 Coefficients'!T122</f>
        <v>0</v>
      </c>
      <c r="T122" s="304">
        <f>'7.1 Seeds'!T122*'7.2 Coefficients'!U122</f>
        <v>0</v>
      </c>
      <c r="U122" s="304">
        <f>'7.1 Seeds'!U122*'7.2 Coefficients'!V122</f>
        <v>0</v>
      </c>
      <c r="V122" s="304">
        <f>'7.1 Seeds'!V122*'7.2 Coefficients'!W122</f>
        <v>0</v>
      </c>
      <c r="W122" s="304">
        <f>'7.1 Seeds'!W122*'7.2 Coefficients'!X122</f>
        <v>0</v>
      </c>
      <c r="X122" s="304">
        <f>'7.1 Seeds'!X122*'7.2 Coefficients'!Y122</f>
        <v>0</v>
      </c>
      <c r="Y122" s="304">
        <f>'7.1 Seeds'!Y122*'7.2 Coefficients'!Z122</f>
        <v>0</v>
      </c>
      <c r="Z122" s="304">
        <f>'7.1 Seeds'!Z122*'7.2 Coefficients'!AA122</f>
        <v>0</v>
      </c>
      <c r="AA122" s="304">
        <f>'7.1 Seeds'!AA122*'7.2 Coefficients'!AB122</f>
        <v>0</v>
      </c>
      <c r="AB122" s="304">
        <f>'7.1 Seeds'!AB122*'7.2 Coefficients'!AC122</f>
        <v>0</v>
      </c>
      <c r="AC122" s="304">
        <f>'7.1 Seeds'!AC122*'7.2 Coefficients'!AD122</f>
        <v>0</v>
      </c>
      <c r="AD122" s="304">
        <f>'7.1 Seeds'!AD122*'7.2 Coefficients'!AE122</f>
        <v>0</v>
      </c>
      <c r="AE122" s="304">
        <f>'7.1 Seeds'!AE122*'7.2 Coefficients'!AF122</f>
        <v>0</v>
      </c>
      <c r="AF122" s="304">
        <f>'7.1 Seeds'!AF122*'7.2 Coefficients'!AG122</f>
        <v>0</v>
      </c>
      <c r="AG122" s="304">
        <f>'7.1 Seeds'!AG122*'7.2 Coefficients'!AH122</f>
        <v>0</v>
      </c>
      <c r="AH122" s="304">
        <f>'7.1 Seeds'!AH122*'7.2 Coefficients'!AI122</f>
        <v>0</v>
      </c>
      <c r="AI122" s="304">
        <f>'7.1 Seeds'!AI122*'7.2 Coefficients'!AJ122</f>
        <v>0</v>
      </c>
      <c r="AJ122" s="304">
        <f>'7.1 Seeds'!AJ122*'7.2 Coefficients'!AK122</f>
        <v>0</v>
      </c>
      <c r="AK122" s="304">
        <f>'7.1 Seeds'!AK122*'7.2 Coefficients'!AL122</f>
        <v>0</v>
      </c>
      <c r="AL122" s="304">
        <f>'7.1 Seeds'!AL122*'7.2 Coefficients'!AM122</f>
        <v>0</v>
      </c>
      <c r="AM122" s="304">
        <f>'7.1 Seeds'!AM122*'7.2 Coefficients'!AN122</f>
        <v>0</v>
      </c>
      <c r="AN122" s="304">
        <f>'7.1 Seeds'!AN122*'7.2 Coefficients'!AO122</f>
        <v>0</v>
      </c>
      <c r="AO122" s="304">
        <f>'7.1 Seeds'!AO122*'7.2 Coefficients'!AP122</f>
        <v>0</v>
      </c>
      <c r="AP122" s="304">
        <f>'7.1 Seeds'!AP122*'7.2 Coefficients'!AQ122</f>
        <v>0</v>
      </c>
      <c r="AQ122" s="304">
        <f>'7.1 Seeds'!AQ122*'7.2 Coefficients'!AR122</f>
        <v>0</v>
      </c>
      <c r="AR122" s="304">
        <f>'7.1 Seeds'!AR122*'7.2 Coefficients'!AS122</f>
        <v>0</v>
      </c>
      <c r="AS122" s="304">
        <f>'7.1 Seeds'!AS122*'7.2 Coefficients'!AT122</f>
        <v>0</v>
      </c>
    </row>
    <row r="123" spans="1:45" ht="15" x14ac:dyDescent="0.25">
      <c r="A123" s="292" t="s">
        <v>585</v>
      </c>
      <c r="B123" s="143"/>
      <c r="C123" s="293"/>
      <c r="D123" s="293"/>
      <c r="E123" s="293"/>
      <c r="F123" s="292" t="s">
        <v>586</v>
      </c>
      <c r="G123" s="143"/>
      <c r="H123" s="305" t="s">
        <v>793</v>
      </c>
      <c r="I123" s="304">
        <f>'7.1 Seeds'!I123*'7.2 Coefficients'!J123</f>
        <v>0</v>
      </c>
      <c r="J123" s="304">
        <f>'7.1 Seeds'!J123*'7.2 Coefficients'!K123</f>
        <v>0</v>
      </c>
      <c r="K123" s="304">
        <f>'7.1 Seeds'!K123*'7.2 Coefficients'!L123</f>
        <v>0</v>
      </c>
      <c r="L123" s="304">
        <f>'7.1 Seeds'!L123*'7.2 Coefficients'!M123</f>
        <v>0</v>
      </c>
      <c r="M123" s="304">
        <f>'7.1 Seeds'!M123*'7.2 Coefficients'!N123</f>
        <v>0</v>
      </c>
      <c r="N123" s="304">
        <f>'7.1 Seeds'!N123*'7.2 Coefficients'!O123</f>
        <v>29.809599999999996</v>
      </c>
      <c r="O123" s="304">
        <f>'7.1 Seeds'!O123*'7.2 Coefficients'!P123</f>
        <v>29.705500000000008</v>
      </c>
      <c r="P123" s="304">
        <f>'7.1 Seeds'!P123*'7.2 Coefficients'!Q123</f>
        <v>29.303699999999996</v>
      </c>
      <c r="Q123" s="304">
        <f>'7.1 Seeds'!Q123*'7.2 Coefficients'!R123</f>
        <v>26.194900000000001</v>
      </c>
      <c r="R123" s="304">
        <f>'7.1 Seeds'!R123*'7.2 Coefficients'!S123</f>
        <v>26.009699999999999</v>
      </c>
      <c r="S123" s="304">
        <f>'7.1 Seeds'!S123*'7.2 Coefficients'!T123</f>
        <v>22.985099999999999</v>
      </c>
      <c r="T123" s="304">
        <f>'7.1 Seeds'!T123*'7.2 Coefficients'!U123</f>
        <v>22.750800000000002</v>
      </c>
      <c r="U123" s="304">
        <f>'7.1 Seeds'!U123*'7.2 Coefficients'!V123</f>
        <v>22.5549</v>
      </c>
      <c r="V123" s="304">
        <f>'7.1 Seeds'!V123*'7.2 Coefficients'!W123</f>
        <v>20.113400000000002</v>
      </c>
      <c r="W123" s="304">
        <f>'7.1 Seeds'!W123*'7.2 Coefficients'!X123</f>
        <v>20.671299999999999</v>
      </c>
      <c r="X123" s="304">
        <f>'7.1 Seeds'!X123*'7.2 Coefficients'!Y123</f>
        <v>19.919099999999997</v>
      </c>
      <c r="Y123" s="304">
        <f>'7.1 Seeds'!Y123*'7.2 Coefficients'!Z123</f>
        <v>21.157599999999995</v>
      </c>
      <c r="Z123" s="304">
        <f>'7.1 Seeds'!Z123*'7.2 Coefficients'!AA123</f>
        <v>21.097300000000001</v>
      </c>
      <c r="AA123" s="304">
        <f>'7.1 Seeds'!AA123*'7.2 Coefficients'!AB123</f>
        <v>19.128299999999999</v>
      </c>
      <c r="AB123" s="304">
        <f>'7.1 Seeds'!AB123*'7.2 Coefficients'!AC123</f>
        <v>19.1248</v>
      </c>
      <c r="AC123" s="304">
        <f>'7.1 Seeds'!AC123*'7.2 Coefficients'!AD123</f>
        <v>15.458199999999998</v>
      </c>
      <c r="AD123" s="304">
        <f>'7.1 Seeds'!AD123*'7.2 Coefficients'!AE123</f>
        <v>14.133499999999998</v>
      </c>
      <c r="AE123" s="304">
        <f>'7.1 Seeds'!AE123*'7.2 Coefficients'!AF123</f>
        <v>14.891499999999997</v>
      </c>
      <c r="AF123" s="304">
        <f>'7.1 Seeds'!AF123*'7.2 Coefficients'!AG123</f>
        <v>13.720700000000003</v>
      </c>
      <c r="AG123" s="304">
        <f>'7.1 Seeds'!AG123*'7.2 Coefficients'!AH123</f>
        <v>14.249699999999999</v>
      </c>
      <c r="AH123" s="304">
        <f>'7.1 Seeds'!AH123*'7.2 Coefficients'!AI123</f>
        <v>13.2615</v>
      </c>
      <c r="AI123" s="304">
        <f>'7.1 Seeds'!AI123*'7.2 Coefficients'!AJ123</f>
        <v>14.045100000000001</v>
      </c>
      <c r="AJ123" s="304">
        <f>'7.1 Seeds'!AJ123*'7.2 Coefficients'!AK123</f>
        <v>15.611200000000004</v>
      </c>
      <c r="AK123" s="304">
        <f>'7.1 Seeds'!AK123*'7.2 Coefficients'!AL123</f>
        <v>18.095099999999995</v>
      </c>
      <c r="AL123" s="304">
        <f>'7.1 Seeds'!AL123*'7.2 Coefficients'!AM123</f>
        <v>18.6066</v>
      </c>
      <c r="AM123" s="304">
        <f>'7.1 Seeds'!AM123*'7.2 Coefficients'!AN123</f>
        <v>17.750399999999999</v>
      </c>
      <c r="AN123" s="304">
        <f>'7.1 Seeds'!AN123*'7.2 Coefficients'!AO123</f>
        <v>21.580099999999995</v>
      </c>
      <c r="AO123" s="304">
        <f>'7.1 Seeds'!AO123*'7.2 Coefficients'!AP123</f>
        <v>23.732899999999994</v>
      </c>
      <c r="AP123" s="304">
        <f>'7.1 Seeds'!AP123*'7.2 Coefficients'!AQ123</f>
        <v>25.347899999999999</v>
      </c>
      <c r="AQ123" s="304">
        <f>'7.1 Seeds'!AQ123*'7.2 Coefficients'!AR123</f>
        <v>24.394300000000005</v>
      </c>
      <c r="AR123" s="304">
        <f>'7.1 Seeds'!AR123*'7.2 Coefficients'!AS123</f>
        <v>24.934999999999995</v>
      </c>
      <c r="AS123" s="304">
        <f>'7.1 Seeds'!AS123*'7.2 Coefficients'!AT123</f>
        <v>26.6633</v>
      </c>
    </row>
    <row r="124" spans="1:45" ht="15" x14ac:dyDescent="0.25">
      <c r="A124" s="284" t="s">
        <v>587</v>
      </c>
      <c r="B124" s="143"/>
      <c r="C124" s="293"/>
      <c r="D124" s="293"/>
      <c r="E124" s="293"/>
      <c r="F124" s="284" t="s">
        <v>588</v>
      </c>
      <c r="G124" s="143"/>
      <c r="H124" s="305" t="s">
        <v>794</v>
      </c>
      <c r="I124" s="304">
        <f>'7.1 Seeds'!I124*'7.2 Coefficients'!J124</f>
        <v>0</v>
      </c>
      <c r="J124" s="304">
        <f>'7.1 Seeds'!J124*'7.2 Coefficients'!K124</f>
        <v>0</v>
      </c>
      <c r="K124" s="304">
        <f>'7.1 Seeds'!K124*'7.2 Coefficients'!L124</f>
        <v>0</v>
      </c>
      <c r="L124" s="304">
        <f>'7.1 Seeds'!L124*'7.2 Coefficients'!M124</f>
        <v>0</v>
      </c>
      <c r="M124" s="304">
        <f>'7.1 Seeds'!M124*'7.2 Coefficients'!N124</f>
        <v>0</v>
      </c>
      <c r="N124" s="304">
        <f>'7.1 Seeds'!N124*'7.2 Coefficients'!O124</f>
        <v>0</v>
      </c>
      <c r="O124" s="304">
        <f>'7.1 Seeds'!O124*'7.2 Coefficients'!P124</f>
        <v>0</v>
      </c>
      <c r="P124" s="304">
        <f>'7.1 Seeds'!P124*'7.2 Coefficients'!Q124</f>
        <v>0</v>
      </c>
      <c r="Q124" s="304">
        <f>'7.1 Seeds'!Q124*'7.2 Coefficients'!R124</f>
        <v>0</v>
      </c>
      <c r="R124" s="304">
        <f>'7.1 Seeds'!R124*'7.2 Coefficients'!S124</f>
        <v>0</v>
      </c>
      <c r="S124" s="304">
        <f>'7.1 Seeds'!S124*'7.2 Coefficients'!T124</f>
        <v>0</v>
      </c>
      <c r="T124" s="304">
        <f>'7.1 Seeds'!T124*'7.2 Coefficients'!U124</f>
        <v>0</v>
      </c>
      <c r="U124" s="304">
        <f>'7.1 Seeds'!U124*'7.2 Coefficients'!V124</f>
        <v>0</v>
      </c>
      <c r="V124" s="304">
        <f>'7.1 Seeds'!V124*'7.2 Coefficients'!W124</f>
        <v>0</v>
      </c>
      <c r="W124" s="304">
        <f>'7.1 Seeds'!W124*'7.2 Coefficients'!X124</f>
        <v>0</v>
      </c>
      <c r="X124" s="304">
        <f>'7.1 Seeds'!X124*'7.2 Coefficients'!Y124</f>
        <v>0</v>
      </c>
      <c r="Y124" s="304">
        <f>'7.1 Seeds'!Y124*'7.2 Coefficients'!Z124</f>
        <v>0</v>
      </c>
      <c r="Z124" s="304">
        <f>'7.1 Seeds'!Z124*'7.2 Coefficients'!AA124</f>
        <v>0</v>
      </c>
      <c r="AA124" s="304">
        <f>'7.1 Seeds'!AA124*'7.2 Coefficients'!AB124</f>
        <v>0</v>
      </c>
      <c r="AB124" s="304">
        <f>'7.1 Seeds'!AB124*'7.2 Coefficients'!AC124</f>
        <v>0</v>
      </c>
      <c r="AC124" s="304">
        <f>'7.1 Seeds'!AC124*'7.2 Coefficients'!AD124</f>
        <v>0</v>
      </c>
      <c r="AD124" s="304">
        <f>'7.1 Seeds'!AD124*'7.2 Coefficients'!AE124</f>
        <v>0</v>
      </c>
      <c r="AE124" s="304">
        <f>'7.1 Seeds'!AE124*'7.2 Coefficients'!AF124</f>
        <v>0</v>
      </c>
      <c r="AF124" s="304">
        <f>'7.1 Seeds'!AF124*'7.2 Coefficients'!AG124</f>
        <v>0</v>
      </c>
      <c r="AG124" s="304">
        <f>'7.1 Seeds'!AG124*'7.2 Coefficients'!AH124</f>
        <v>0</v>
      </c>
      <c r="AH124" s="304">
        <f>'7.1 Seeds'!AH124*'7.2 Coefficients'!AI124</f>
        <v>0</v>
      </c>
      <c r="AI124" s="304">
        <f>'7.1 Seeds'!AI124*'7.2 Coefficients'!AJ124</f>
        <v>0</v>
      </c>
      <c r="AJ124" s="304">
        <f>'7.1 Seeds'!AJ124*'7.2 Coefficients'!AK124</f>
        <v>0</v>
      </c>
      <c r="AK124" s="304">
        <f>'7.1 Seeds'!AK124*'7.2 Coefficients'!AL124</f>
        <v>0</v>
      </c>
      <c r="AL124" s="304">
        <f>'7.1 Seeds'!AL124*'7.2 Coefficients'!AM124</f>
        <v>0</v>
      </c>
      <c r="AM124" s="304">
        <f>'7.1 Seeds'!AM124*'7.2 Coefficients'!AN124</f>
        <v>0</v>
      </c>
      <c r="AN124" s="304">
        <f>'7.1 Seeds'!AN124*'7.2 Coefficients'!AO124</f>
        <v>0</v>
      </c>
      <c r="AO124" s="304">
        <f>'7.1 Seeds'!AO124*'7.2 Coefficients'!AP124</f>
        <v>0</v>
      </c>
      <c r="AP124" s="304">
        <f>'7.1 Seeds'!AP124*'7.2 Coefficients'!AQ124</f>
        <v>0</v>
      </c>
      <c r="AQ124" s="304">
        <f>'7.1 Seeds'!AQ124*'7.2 Coefficients'!AR124</f>
        <v>0</v>
      </c>
      <c r="AR124" s="304">
        <f>'7.1 Seeds'!AR124*'7.2 Coefficients'!AS124</f>
        <v>0</v>
      </c>
      <c r="AS124" s="304">
        <f>'7.1 Seeds'!AS124*'7.2 Coefficients'!AT124</f>
        <v>0</v>
      </c>
    </row>
    <row r="125" spans="1:45" ht="15" x14ac:dyDescent="0.25">
      <c r="A125" s="328" t="s">
        <v>795</v>
      </c>
      <c r="B125" s="143"/>
      <c r="C125" s="293"/>
      <c r="D125" s="293"/>
      <c r="E125" s="293"/>
      <c r="F125" s="284" t="s">
        <v>796</v>
      </c>
      <c r="G125" s="143"/>
      <c r="H125" s="289" t="s">
        <v>797</v>
      </c>
      <c r="I125" s="304">
        <f>'7.1 Seeds'!I125*'7.2 Coefficients'!J125</f>
        <v>0</v>
      </c>
      <c r="J125" s="304">
        <f>'7.1 Seeds'!J125*'7.2 Coefficients'!K125</f>
        <v>0</v>
      </c>
      <c r="K125" s="304">
        <f>'7.1 Seeds'!K125*'7.2 Coefficients'!L125</f>
        <v>0</v>
      </c>
      <c r="L125" s="304">
        <f>'7.1 Seeds'!L125*'7.2 Coefficients'!M125</f>
        <v>0</v>
      </c>
      <c r="M125" s="304">
        <f>'7.1 Seeds'!M125*'7.2 Coefficients'!N125</f>
        <v>0</v>
      </c>
      <c r="N125" s="304">
        <f>'7.1 Seeds'!N125*'7.2 Coefficients'!O125</f>
        <v>0</v>
      </c>
      <c r="O125" s="304">
        <f>'7.1 Seeds'!O125*'7.2 Coefficients'!P125</f>
        <v>0</v>
      </c>
      <c r="P125" s="304">
        <f>'7.1 Seeds'!P125*'7.2 Coefficients'!Q125</f>
        <v>0</v>
      </c>
      <c r="Q125" s="304">
        <f>'7.1 Seeds'!Q125*'7.2 Coefficients'!R125</f>
        <v>0</v>
      </c>
      <c r="R125" s="304">
        <f>'7.1 Seeds'!R125*'7.2 Coefficients'!S125</f>
        <v>0</v>
      </c>
      <c r="S125" s="304">
        <f>'7.1 Seeds'!S125*'7.2 Coefficients'!T125</f>
        <v>0</v>
      </c>
      <c r="T125" s="304">
        <f>'7.1 Seeds'!T125*'7.2 Coefficients'!U125</f>
        <v>0</v>
      </c>
      <c r="U125" s="304">
        <f>'7.1 Seeds'!U125*'7.2 Coefficients'!V125</f>
        <v>0</v>
      </c>
      <c r="V125" s="304">
        <f>'7.1 Seeds'!V125*'7.2 Coefficients'!W125</f>
        <v>0</v>
      </c>
      <c r="W125" s="304">
        <f>'7.1 Seeds'!W125*'7.2 Coefficients'!X125</f>
        <v>0</v>
      </c>
      <c r="X125" s="304">
        <f>'7.1 Seeds'!X125*'7.2 Coefficients'!Y125</f>
        <v>0</v>
      </c>
      <c r="Y125" s="304">
        <f>'7.1 Seeds'!Y125*'7.2 Coefficients'!Z125</f>
        <v>0</v>
      </c>
      <c r="Z125" s="304">
        <f>'7.1 Seeds'!Z125*'7.2 Coefficients'!AA125</f>
        <v>0</v>
      </c>
      <c r="AA125" s="304">
        <f>'7.1 Seeds'!AA125*'7.2 Coefficients'!AB125</f>
        <v>0</v>
      </c>
      <c r="AB125" s="304">
        <f>'7.1 Seeds'!AB125*'7.2 Coefficients'!AC125</f>
        <v>0</v>
      </c>
      <c r="AC125" s="304">
        <f>'7.1 Seeds'!AC125*'7.2 Coefficients'!AD125</f>
        <v>0</v>
      </c>
      <c r="AD125" s="304">
        <f>'7.1 Seeds'!AD125*'7.2 Coefficients'!AE125</f>
        <v>0</v>
      </c>
      <c r="AE125" s="304">
        <f>'7.1 Seeds'!AE125*'7.2 Coefficients'!AF125</f>
        <v>0</v>
      </c>
      <c r="AF125" s="304">
        <f>'7.1 Seeds'!AF125*'7.2 Coefficients'!AG125</f>
        <v>0</v>
      </c>
      <c r="AG125" s="304">
        <f>'7.1 Seeds'!AG125*'7.2 Coefficients'!AH125</f>
        <v>0</v>
      </c>
      <c r="AH125" s="304">
        <f>'7.1 Seeds'!AH125*'7.2 Coefficients'!AI125</f>
        <v>0</v>
      </c>
      <c r="AI125" s="304">
        <f>'7.1 Seeds'!AI125*'7.2 Coefficients'!AJ125</f>
        <v>0</v>
      </c>
      <c r="AJ125" s="304">
        <f>'7.1 Seeds'!AJ125*'7.2 Coefficients'!AK125</f>
        <v>0</v>
      </c>
      <c r="AK125" s="304">
        <f>'7.1 Seeds'!AK125*'7.2 Coefficients'!AL125</f>
        <v>0</v>
      </c>
      <c r="AL125" s="304">
        <f>'7.1 Seeds'!AL125*'7.2 Coefficients'!AM125</f>
        <v>0</v>
      </c>
      <c r="AM125" s="304">
        <f>'7.1 Seeds'!AM125*'7.2 Coefficients'!AN125</f>
        <v>0</v>
      </c>
      <c r="AN125" s="304">
        <f>'7.1 Seeds'!AN125*'7.2 Coefficients'!AO125</f>
        <v>0</v>
      </c>
      <c r="AO125" s="304">
        <f>'7.1 Seeds'!AO125*'7.2 Coefficients'!AP125</f>
        <v>0</v>
      </c>
      <c r="AP125" s="304">
        <f>'7.1 Seeds'!AP125*'7.2 Coefficients'!AQ125</f>
        <v>0</v>
      </c>
      <c r="AQ125" s="304">
        <f>'7.1 Seeds'!AQ125*'7.2 Coefficients'!AR125</f>
        <v>0</v>
      </c>
      <c r="AR125" s="304">
        <f>'7.1 Seeds'!AR125*'7.2 Coefficients'!AS125</f>
        <v>0</v>
      </c>
      <c r="AS125" s="304">
        <f>'7.1 Seeds'!AS125*'7.2 Coefficients'!AT125</f>
        <v>0</v>
      </c>
    </row>
    <row r="126" spans="1:45" ht="15" x14ac:dyDescent="0.25">
      <c r="A126" s="296" t="s">
        <v>589</v>
      </c>
      <c r="B126" s="298"/>
      <c r="C126" s="312"/>
      <c r="D126" s="312"/>
      <c r="E126" s="312"/>
      <c r="F126" s="296" t="s">
        <v>590</v>
      </c>
      <c r="G126" s="298"/>
      <c r="H126" s="299" t="s">
        <v>798</v>
      </c>
      <c r="I126" s="295"/>
      <c r="J126" s="295"/>
      <c r="K126" s="295"/>
      <c r="L126" s="295"/>
      <c r="M126" s="295"/>
      <c r="N126" s="295"/>
      <c r="O126" s="295"/>
      <c r="P126" s="295"/>
      <c r="Q126" s="295"/>
      <c r="R126" s="295"/>
      <c r="S126" s="295"/>
      <c r="T126" s="295"/>
      <c r="U126" s="295"/>
      <c r="V126" s="295"/>
      <c r="W126" s="295"/>
      <c r="X126" s="295"/>
      <c r="Y126" s="295"/>
      <c r="Z126" s="295"/>
      <c r="AA126" s="295"/>
      <c r="AB126" s="295"/>
      <c r="AC126" s="295"/>
      <c r="AD126" s="295"/>
      <c r="AE126" s="295"/>
      <c r="AF126" s="295"/>
      <c r="AG126" s="295"/>
      <c r="AH126" s="295"/>
      <c r="AI126" s="295"/>
      <c r="AJ126" s="295"/>
      <c r="AK126" s="295"/>
      <c r="AL126" s="295"/>
      <c r="AM126" s="295"/>
      <c r="AN126" s="295"/>
      <c r="AO126" s="295"/>
      <c r="AP126" s="295"/>
      <c r="AQ126" s="295"/>
      <c r="AR126" s="295"/>
      <c r="AS126" s="295"/>
    </row>
    <row r="127" spans="1:45" ht="15" x14ac:dyDescent="0.25">
      <c r="A127" s="284" t="s">
        <v>591</v>
      </c>
      <c r="B127" s="143"/>
      <c r="C127" s="293"/>
      <c r="D127" s="293"/>
      <c r="E127" s="293"/>
      <c r="F127" s="284" t="s">
        <v>592</v>
      </c>
      <c r="G127" s="143"/>
      <c r="H127" s="305" t="s">
        <v>799</v>
      </c>
      <c r="I127" s="304">
        <f>'7.1 Seeds'!I127*'7.2 Coefficients'!J127</f>
        <v>0</v>
      </c>
      <c r="J127" s="304">
        <f>'7.1 Seeds'!J127*'7.2 Coefficients'!K127</f>
        <v>0</v>
      </c>
      <c r="K127" s="304">
        <f>'7.1 Seeds'!K127*'7.2 Coefficients'!L127</f>
        <v>0</v>
      </c>
      <c r="L127" s="304">
        <f>'7.1 Seeds'!L127*'7.2 Coefficients'!M127</f>
        <v>0</v>
      </c>
      <c r="M127" s="304">
        <f>'7.1 Seeds'!M127*'7.2 Coefficients'!N127</f>
        <v>0</v>
      </c>
      <c r="N127" s="304">
        <f>'7.1 Seeds'!N127*'7.2 Coefficients'!O127</f>
        <v>0</v>
      </c>
      <c r="O127" s="304">
        <f>'7.1 Seeds'!O127*'7.2 Coefficients'!P127</f>
        <v>0</v>
      </c>
      <c r="P127" s="304">
        <f>'7.1 Seeds'!P127*'7.2 Coefficients'!Q127</f>
        <v>0</v>
      </c>
      <c r="Q127" s="304">
        <f>'7.1 Seeds'!Q127*'7.2 Coefficients'!R127</f>
        <v>0</v>
      </c>
      <c r="R127" s="304">
        <f>'7.1 Seeds'!R127*'7.2 Coefficients'!S127</f>
        <v>0</v>
      </c>
      <c r="S127" s="304">
        <f>'7.1 Seeds'!S127*'7.2 Coefficients'!T127</f>
        <v>0</v>
      </c>
      <c r="T127" s="304">
        <f>'7.1 Seeds'!T127*'7.2 Coefficients'!U127</f>
        <v>0</v>
      </c>
      <c r="U127" s="304">
        <f>'7.1 Seeds'!U127*'7.2 Coefficients'!V127</f>
        <v>0</v>
      </c>
      <c r="V127" s="304">
        <f>'7.1 Seeds'!V127*'7.2 Coefficients'!W127</f>
        <v>0</v>
      </c>
      <c r="W127" s="304">
        <f>'7.1 Seeds'!W127*'7.2 Coefficients'!X127</f>
        <v>0</v>
      </c>
      <c r="X127" s="304">
        <f>'7.1 Seeds'!X127*'7.2 Coefficients'!Y127</f>
        <v>0</v>
      </c>
      <c r="Y127" s="304">
        <f>'7.1 Seeds'!Y127*'7.2 Coefficients'!Z127</f>
        <v>0</v>
      </c>
      <c r="Z127" s="304">
        <f>'7.1 Seeds'!Z127*'7.2 Coefficients'!AA127</f>
        <v>0</v>
      </c>
      <c r="AA127" s="304">
        <f>'7.1 Seeds'!AA127*'7.2 Coefficients'!AB127</f>
        <v>0</v>
      </c>
      <c r="AB127" s="304">
        <f>'7.1 Seeds'!AB127*'7.2 Coefficients'!AC127</f>
        <v>0</v>
      </c>
      <c r="AC127" s="304">
        <f>'7.1 Seeds'!AC127*'7.2 Coefficients'!AD127</f>
        <v>0</v>
      </c>
      <c r="AD127" s="304">
        <f>'7.1 Seeds'!AD127*'7.2 Coefficients'!AE127</f>
        <v>0</v>
      </c>
      <c r="AE127" s="304">
        <f>'7.1 Seeds'!AE127*'7.2 Coefficients'!AF127</f>
        <v>0</v>
      </c>
      <c r="AF127" s="304">
        <f>'7.1 Seeds'!AF127*'7.2 Coefficients'!AG127</f>
        <v>0</v>
      </c>
      <c r="AG127" s="304">
        <f>'7.1 Seeds'!AG127*'7.2 Coefficients'!AH127</f>
        <v>0</v>
      </c>
      <c r="AH127" s="304">
        <f>'7.1 Seeds'!AH127*'7.2 Coefficients'!AI127</f>
        <v>0</v>
      </c>
      <c r="AI127" s="304">
        <f>'7.1 Seeds'!AI127*'7.2 Coefficients'!AJ127</f>
        <v>0</v>
      </c>
      <c r="AJ127" s="304">
        <f>'7.1 Seeds'!AJ127*'7.2 Coefficients'!AK127</f>
        <v>0</v>
      </c>
      <c r="AK127" s="304">
        <f>'7.1 Seeds'!AK127*'7.2 Coefficients'!AL127</f>
        <v>0</v>
      </c>
      <c r="AL127" s="304">
        <f>'7.1 Seeds'!AL127*'7.2 Coefficients'!AM127</f>
        <v>0</v>
      </c>
      <c r="AM127" s="304">
        <f>'7.1 Seeds'!AM127*'7.2 Coefficients'!AN127</f>
        <v>0</v>
      </c>
      <c r="AN127" s="304">
        <f>'7.1 Seeds'!AN127*'7.2 Coefficients'!AO127</f>
        <v>0</v>
      </c>
      <c r="AO127" s="304">
        <f>'7.1 Seeds'!AO127*'7.2 Coefficients'!AP127</f>
        <v>0</v>
      </c>
      <c r="AP127" s="304">
        <f>'7.1 Seeds'!AP127*'7.2 Coefficients'!AQ127</f>
        <v>0</v>
      </c>
      <c r="AQ127" s="304">
        <f>'7.1 Seeds'!AQ127*'7.2 Coefficients'!AR127</f>
        <v>0</v>
      </c>
      <c r="AR127" s="304">
        <f>'7.1 Seeds'!AR127*'7.2 Coefficients'!AS127</f>
        <v>0</v>
      </c>
      <c r="AS127" s="304">
        <f>'7.1 Seeds'!AS127*'7.2 Coefficients'!AT127</f>
        <v>0</v>
      </c>
    </row>
    <row r="128" spans="1:45" ht="15" x14ac:dyDescent="0.25">
      <c r="A128" s="296" t="s">
        <v>593</v>
      </c>
      <c r="B128" s="298"/>
      <c r="C128" s="312"/>
      <c r="D128" s="312"/>
      <c r="E128" s="312"/>
      <c r="F128" s="296" t="s">
        <v>594</v>
      </c>
      <c r="G128" s="298"/>
      <c r="H128" s="299" t="s">
        <v>800</v>
      </c>
      <c r="I128" s="295"/>
      <c r="J128" s="295"/>
      <c r="K128" s="295"/>
      <c r="L128" s="295"/>
      <c r="M128" s="295"/>
      <c r="N128" s="295"/>
      <c r="O128" s="295"/>
      <c r="P128" s="295"/>
      <c r="Q128" s="295"/>
      <c r="R128" s="295"/>
      <c r="S128" s="295"/>
      <c r="T128" s="295"/>
      <c r="U128" s="295"/>
      <c r="V128" s="295"/>
      <c r="W128" s="295"/>
      <c r="X128" s="295"/>
      <c r="Y128" s="295"/>
      <c r="Z128" s="295"/>
      <c r="AA128" s="295"/>
      <c r="AB128" s="295"/>
      <c r="AC128" s="295"/>
      <c r="AD128" s="295"/>
      <c r="AE128" s="295"/>
      <c r="AF128" s="295"/>
      <c r="AG128" s="295"/>
      <c r="AH128" s="295"/>
      <c r="AI128" s="295"/>
      <c r="AJ128" s="295"/>
      <c r="AK128" s="295"/>
      <c r="AL128" s="295"/>
      <c r="AM128" s="295"/>
      <c r="AN128" s="295"/>
      <c r="AO128" s="295"/>
      <c r="AP128" s="295"/>
      <c r="AQ128" s="295"/>
      <c r="AR128" s="295"/>
      <c r="AS128" s="295"/>
    </row>
    <row r="129" spans="1:45" ht="15" x14ac:dyDescent="0.25">
      <c r="A129" s="296" t="s">
        <v>595</v>
      </c>
      <c r="B129" s="298"/>
      <c r="C129" s="312"/>
      <c r="D129" s="312"/>
      <c r="E129" s="312"/>
      <c r="F129" s="296" t="s">
        <v>596</v>
      </c>
      <c r="G129" s="298"/>
      <c r="H129" s="299" t="s">
        <v>801</v>
      </c>
      <c r="I129" s="295"/>
      <c r="J129" s="295"/>
      <c r="K129" s="295"/>
      <c r="L129" s="295"/>
      <c r="M129" s="295"/>
      <c r="N129" s="295"/>
      <c r="O129" s="295"/>
      <c r="P129" s="295"/>
      <c r="Q129" s="295"/>
      <c r="R129" s="295"/>
      <c r="S129" s="295"/>
      <c r="T129" s="295"/>
      <c r="U129" s="295"/>
      <c r="V129" s="295"/>
      <c r="W129" s="295"/>
      <c r="X129" s="295"/>
      <c r="Y129" s="295"/>
      <c r="Z129" s="295"/>
      <c r="AA129" s="295"/>
      <c r="AB129" s="295"/>
      <c r="AC129" s="295"/>
      <c r="AD129" s="295"/>
      <c r="AE129" s="295"/>
      <c r="AF129" s="295"/>
      <c r="AG129" s="295"/>
      <c r="AH129" s="295"/>
      <c r="AI129" s="295"/>
      <c r="AJ129" s="295"/>
      <c r="AK129" s="295"/>
      <c r="AL129" s="295"/>
      <c r="AM129" s="295"/>
      <c r="AN129" s="295"/>
      <c r="AO129" s="295"/>
      <c r="AP129" s="295"/>
      <c r="AQ129" s="295"/>
      <c r="AR129" s="295"/>
      <c r="AS129" s="295"/>
    </row>
    <row r="130" spans="1:45" ht="15" x14ac:dyDescent="0.25">
      <c r="A130" s="284" t="s">
        <v>597</v>
      </c>
      <c r="B130" s="143"/>
      <c r="C130" s="293"/>
      <c r="D130" s="293"/>
      <c r="E130" s="293"/>
      <c r="F130" s="284" t="s">
        <v>598</v>
      </c>
      <c r="G130" s="143"/>
      <c r="H130" s="305" t="s">
        <v>802</v>
      </c>
      <c r="I130" s="304">
        <f>'7.1 Seeds'!I130*'7.2 Coefficients'!J130</f>
        <v>0</v>
      </c>
      <c r="J130" s="304">
        <f>'7.1 Seeds'!J130*'7.2 Coefficients'!K130</f>
        <v>0</v>
      </c>
      <c r="K130" s="304">
        <f>'7.1 Seeds'!K130*'7.2 Coefficients'!L130</f>
        <v>0</v>
      </c>
      <c r="L130" s="304">
        <f>'7.1 Seeds'!L130*'7.2 Coefficients'!M130</f>
        <v>0</v>
      </c>
      <c r="M130" s="304">
        <f>'7.1 Seeds'!M130*'7.2 Coefficients'!N130</f>
        <v>0</v>
      </c>
      <c r="N130" s="304">
        <f>'7.1 Seeds'!N130*'7.2 Coefficients'!O130</f>
        <v>0</v>
      </c>
      <c r="O130" s="304">
        <f>'7.1 Seeds'!O130*'7.2 Coefficients'!P130</f>
        <v>0</v>
      </c>
      <c r="P130" s="304">
        <f>'7.1 Seeds'!P130*'7.2 Coefficients'!Q130</f>
        <v>0</v>
      </c>
      <c r="Q130" s="304">
        <f>'7.1 Seeds'!Q130*'7.2 Coefficients'!R130</f>
        <v>0</v>
      </c>
      <c r="R130" s="304">
        <f>'7.1 Seeds'!R130*'7.2 Coefficients'!S130</f>
        <v>0</v>
      </c>
      <c r="S130" s="304">
        <f>'7.1 Seeds'!S130*'7.2 Coefficients'!T130</f>
        <v>0</v>
      </c>
      <c r="T130" s="304">
        <f>'7.1 Seeds'!T130*'7.2 Coefficients'!U130</f>
        <v>0</v>
      </c>
      <c r="U130" s="304">
        <f>'7.1 Seeds'!U130*'7.2 Coefficients'!V130</f>
        <v>0</v>
      </c>
      <c r="V130" s="304">
        <f>'7.1 Seeds'!V130*'7.2 Coefficients'!W130</f>
        <v>0</v>
      </c>
      <c r="W130" s="304">
        <f>'7.1 Seeds'!W130*'7.2 Coefficients'!X130</f>
        <v>0</v>
      </c>
      <c r="X130" s="304">
        <f>'7.1 Seeds'!X130*'7.2 Coefficients'!Y130</f>
        <v>0</v>
      </c>
      <c r="Y130" s="304">
        <f>'7.1 Seeds'!Y130*'7.2 Coefficients'!Z130</f>
        <v>0</v>
      </c>
      <c r="Z130" s="304">
        <f>'7.1 Seeds'!Z130*'7.2 Coefficients'!AA130</f>
        <v>0</v>
      </c>
      <c r="AA130" s="304">
        <f>'7.1 Seeds'!AA130*'7.2 Coefficients'!AB130</f>
        <v>0</v>
      </c>
      <c r="AB130" s="304">
        <f>'7.1 Seeds'!AB130*'7.2 Coefficients'!AC130</f>
        <v>0</v>
      </c>
      <c r="AC130" s="304">
        <f>'7.1 Seeds'!AC130*'7.2 Coefficients'!AD130</f>
        <v>0</v>
      </c>
      <c r="AD130" s="304">
        <f>'7.1 Seeds'!AD130*'7.2 Coefficients'!AE130</f>
        <v>0</v>
      </c>
      <c r="AE130" s="304">
        <f>'7.1 Seeds'!AE130*'7.2 Coefficients'!AF130</f>
        <v>0</v>
      </c>
      <c r="AF130" s="304">
        <f>'7.1 Seeds'!AF130*'7.2 Coefficients'!AG130</f>
        <v>0</v>
      </c>
      <c r="AG130" s="304">
        <f>'7.1 Seeds'!AG130*'7.2 Coefficients'!AH130</f>
        <v>0</v>
      </c>
      <c r="AH130" s="304">
        <f>'7.1 Seeds'!AH130*'7.2 Coefficients'!AI130</f>
        <v>0</v>
      </c>
      <c r="AI130" s="304">
        <f>'7.1 Seeds'!AI130*'7.2 Coefficients'!AJ130</f>
        <v>0</v>
      </c>
      <c r="AJ130" s="304">
        <f>'7.1 Seeds'!AJ130*'7.2 Coefficients'!AK130</f>
        <v>0</v>
      </c>
      <c r="AK130" s="304">
        <f>'7.1 Seeds'!AK130*'7.2 Coefficients'!AL130</f>
        <v>0</v>
      </c>
      <c r="AL130" s="304">
        <f>'7.1 Seeds'!AL130*'7.2 Coefficients'!AM130</f>
        <v>0</v>
      </c>
      <c r="AM130" s="304">
        <f>'7.1 Seeds'!AM130*'7.2 Coefficients'!AN130</f>
        <v>0</v>
      </c>
      <c r="AN130" s="304">
        <f>'7.1 Seeds'!AN130*'7.2 Coefficients'!AO130</f>
        <v>0</v>
      </c>
      <c r="AO130" s="304">
        <f>'7.1 Seeds'!AO130*'7.2 Coefficients'!AP130</f>
        <v>0</v>
      </c>
      <c r="AP130" s="304">
        <f>'7.1 Seeds'!AP130*'7.2 Coefficients'!AQ130</f>
        <v>0</v>
      </c>
      <c r="AQ130" s="304">
        <f>'7.1 Seeds'!AQ130*'7.2 Coefficients'!AR130</f>
        <v>0</v>
      </c>
      <c r="AR130" s="304">
        <f>'7.1 Seeds'!AR130*'7.2 Coefficients'!AS130</f>
        <v>0</v>
      </c>
      <c r="AS130" s="304">
        <f>'7.1 Seeds'!AS130*'7.2 Coefficients'!AT130</f>
        <v>0</v>
      </c>
    </row>
    <row r="131" spans="1:45" ht="30" x14ac:dyDescent="0.25">
      <c r="A131" s="296" t="s">
        <v>599</v>
      </c>
      <c r="B131" s="298"/>
      <c r="C131" s="312"/>
      <c r="D131" s="312"/>
      <c r="E131" s="312"/>
      <c r="F131" s="296" t="s">
        <v>600</v>
      </c>
      <c r="G131" s="298"/>
      <c r="H131" s="299" t="s">
        <v>803</v>
      </c>
      <c r="I131" s="295"/>
      <c r="J131" s="295"/>
      <c r="K131" s="295"/>
      <c r="L131" s="295"/>
      <c r="M131" s="295"/>
      <c r="N131" s="295"/>
      <c r="O131" s="295"/>
      <c r="P131" s="295"/>
      <c r="Q131" s="295"/>
      <c r="R131" s="295"/>
      <c r="S131" s="295"/>
      <c r="T131" s="295"/>
      <c r="U131" s="295"/>
      <c r="V131" s="295"/>
      <c r="W131" s="295"/>
      <c r="X131" s="295"/>
      <c r="Y131" s="295"/>
      <c r="Z131" s="295"/>
      <c r="AA131" s="295"/>
      <c r="AB131" s="295"/>
      <c r="AC131" s="295"/>
      <c r="AD131" s="295"/>
      <c r="AE131" s="295"/>
      <c r="AF131" s="295"/>
      <c r="AG131" s="295"/>
      <c r="AH131" s="295"/>
      <c r="AI131" s="295"/>
      <c r="AJ131" s="295"/>
      <c r="AK131" s="295"/>
      <c r="AL131" s="295"/>
      <c r="AM131" s="295"/>
      <c r="AN131" s="295"/>
      <c r="AO131" s="295"/>
      <c r="AP131" s="295"/>
      <c r="AQ131" s="295"/>
      <c r="AR131" s="295"/>
      <c r="AS131" s="295"/>
    </row>
    <row r="132" spans="1:45" ht="15" x14ac:dyDescent="0.25">
      <c r="A132" s="312" t="s">
        <v>335</v>
      </c>
      <c r="B132" s="312"/>
      <c r="C132" s="312"/>
      <c r="D132" s="312"/>
      <c r="E132" s="312" t="s">
        <v>72</v>
      </c>
      <c r="F132" s="291"/>
      <c r="G132" s="298"/>
      <c r="H132" s="299" t="s">
        <v>804</v>
      </c>
      <c r="I132" s="295"/>
      <c r="J132" s="295"/>
      <c r="K132" s="295"/>
      <c r="L132" s="295"/>
      <c r="M132" s="295"/>
      <c r="N132" s="295"/>
      <c r="O132" s="295"/>
      <c r="P132" s="295"/>
      <c r="Q132" s="295"/>
      <c r="R132" s="295"/>
      <c r="S132" s="295"/>
      <c r="T132" s="295"/>
      <c r="U132" s="295"/>
      <c r="V132" s="295"/>
      <c r="W132" s="295"/>
      <c r="X132" s="295"/>
      <c r="Y132" s="295"/>
      <c r="Z132" s="295"/>
      <c r="AA132" s="295"/>
      <c r="AB132" s="295"/>
      <c r="AC132" s="295"/>
      <c r="AD132" s="295"/>
      <c r="AE132" s="295"/>
      <c r="AF132" s="295"/>
      <c r="AG132" s="295"/>
      <c r="AH132" s="295"/>
      <c r="AI132" s="295"/>
      <c r="AJ132" s="295"/>
      <c r="AK132" s="295"/>
      <c r="AL132" s="295"/>
      <c r="AM132" s="295"/>
      <c r="AN132" s="295"/>
      <c r="AO132" s="295"/>
      <c r="AP132" s="295"/>
      <c r="AQ132" s="295"/>
      <c r="AR132" s="295"/>
      <c r="AS132" s="295"/>
    </row>
    <row r="133" spans="1:45" ht="15" x14ac:dyDescent="0.25">
      <c r="A133" s="293" t="s">
        <v>336</v>
      </c>
      <c r="B133" s="293"/>
      <c r="C133" s="293"/>
      <c r="D133" s="293"/>
      <c r="E133" s="293"/>
      <c r="F133" s="292" t="s">
        <v>805</v>
      </c>
      <c r="G133" s="143"/>
      <c r="H133" s="305" t="s">
        <v>806</v>
      </c>
      <c r="I133" s="304">
        <f>'7.1 Seeds'!I133*'7.2 Coefficients'!J133</f>
        <v>0</v>
      </c>
      <c r="J133" s="304">
        <f>'7.1 Seeds'!J133*'7.2 Coefficients'!K133</f>
        <v>0</v>
      </c>
      <c r="K133" s="304">
        <f>'7.1 Seeds'!K133*'7.2 Coefficients'!L133</f>
        <v>0</v>
      </c>
      <c r="L133" s="304">
        <f>'7.1 Seeds'!L133*'7.2 Coefficients'!M133</f>
        <v>0</v>
      </c>
      <c r="M133" s="304">
        <f>'7.1 Seeds'!M133*'7.2 Coefficients'!N133</f>
        <v>0</v>
      </c>
      <c r="N133" s="304">
        <f>'7.1 Seeds'!N133*'7.2 Coefficients'!O133</f>
        <v>13.047993000000004</v>
      </c>
      <c r="O133" s="304">
        <f>'7.1 Seeds'!O133*'7.2 Coefficients'!P133</f>
        <v>12.462156</v>
      </c>
      <c r="P133" s="304">
        <f>'7.1 Seeds'!P133*'7.2 Coefficients'!Q133</f>
        <v>12.664575000000003</v>
      </c>
      <c r="Q133" s="304">
        <f>'7.1 Seeds'!Q133*'7.2 Coefficients'!R133</f>
        <v>11.136257999999998</v>
      </c>
      <c r="R133" s="304">
        <f>'7.1 Seeds'!R133*'7.2 Coefficients'!S133</f>
        <v>11.193020999999998</v>
      </c>
      <c r="S133" s="304">
        <f>'7.1 Seeds'!S133*'7.2 Coefficients'!T133</f>
        <v>10.616823000000004</v>
      </c>
      <c r="T133" s="304">
        <f>'7.1 Seeds'!T133*'7.2 Coefficients'!U133</f>
        <v>10.960613999999996</v>
      </c>
      <c r="U133" s="304">
        <f>'7.1 Seeds'!U133*'7.2 Coefficients'!V133</f>
        <v>9.5608170000000019</v>
      </c>
      <c r="V133" s="304">
        <f>'7.1 Seeds'!V133*'7.2 Coefficients'!W133</f>
        <v>9.4965569999999975</v>
      </c>
      <c r="W133" s="304">
        <f>'7.1 Seeds'!W133*'7.2 Coefficients'!X133</f>
        <v>9.2170260000000042</v>
      </c>
      <c r="X133" s="304">
        <f>'7.1 Seeds'!X133*'7.2 Coefficients'!Y133</f>
        <v>8.539082999999998</v>
      </c>
      <c r="Y133" s="304">
        <f>'7.1 Seeds'!Y133*'7.2 Coefficients'!Z133</f>
        <v>7.1275050000000011</v>
      </c>
      <c r="Z133" s="304">
        <f>'7.1 Seeds'!Z133*'7.2 Coefficients'!AA133</f>
        <v>12.866994000000002</v>
      </c>
      <c r="AA133" s="304">
        <f>'7.1 Seeds'!AA133*'7.2 Coefficients'!AB133</f>
        <v>8.3323800000000041</v>
      </c>
      <c r="AB133" s="304">
        <f>'7.1 Seeds'!AB133*'7.2 Coefficients'!AC133</f>
        <v>10.324439999999996</v>
      </c>
      <c r="AC133" s="304">
        <f>'7.1 Seeds'!AC133*'7.2 Coefficients'!AD133</f>
        <v>9.0124649999999988</v>
      </c>
      <c r="AD133" s="304">
        <f>'7.1 Seeds'!AD133*'7.2 Coefficients'!AE133</f>
        <v>12.284370000000003</v>
      </c>
      <c r="AE133" s="304">
        <f>'7.1 Seeds'!AE133*'7.2 Coefficients'!AF133</f>
        <v>13.335021000000001</v>
      </c>
      <c r="AF133" s="304">
        <f>'7.1 Seeds'!AF133*'7.2 Coefficients'!AG133</f>
        <v>11.978063999999998</v>
      </c>
      <c r="AG133" s="304">
        <f>'7.1 Seeds'!AG133*'7.2 Coefficients'!AH133</f>
        <v>14.514191999999994</v>
      </c>
      <c r="AH133" s="304">
        <f>'7.1 Seeds'!AH133*'7.2 Coefficients'!AI133</f>
        <v>14.231447999999997</v>
      </c>
      <c r="AI133" s="304">
        <f>'7.1 Seeds'!AI133*'7.2 Coefficients'!AJ133</f>
        <v>13.213997999999997</v>
      </c>
      <c r="AJ133" s="304">
        <f>'7.1 Seeds'!AJ133*'7.2 Coefficients'!AK133</f>
        <v>12.427883999999997</v>
      </c>
      <c r="AK133" s="304">
        <f>'7.1 Seeds'!AK133*'7.2 Coefficients'!AL133</f>
        <v>12.709557000000004</v>
      </c>
      <c r="AL133" s="304">
        <f>'7.1 Seeds'!AL133*'7.2 Coefficients'!AM133</f>
        <v>14.591304000000004</v>
      </c>
      <c r="AM133" s="304">
        <f>'7.1 Seeds'!AM133*'7.2 Coefficients'!AN133</f>
        <v>14.715540000000001</v>
      </c>
      <c r="AN133" s="304">
        <f>'7.1 Seeds'!AN133*'7.2 Coefficients'!AO133</f>
        <v>16.775072999999999</v>
      </c>
      <c r="AO133" s="304">
        <f>'7.1 Seeds'!AO133*'7.2 Coefficients'!AP133</f>
        <v>15.275672999999994</v>
      </c>
      <c r="AP133" s="304">
        <f>'7.1 Seeds'!AP133*'7.2 Coefficients'!AQ133</f>
        <v>14.806575</v>
      </c>
      <c r="AQ133" s="304">
        <f>'7.1 Seeds'!AQ133*'7.2 Coefficients'!AR133</f>
        <v>17.870706000000002</v>
      </c>
      <c r="AR133" s="304">
        <f>'7.1 Seeds'!AR133*'7.2 Coefficients'!AS133</f>
        <v>17.157420000000002</v>
      </c>
      <c r="AS133" s="304">
        <f>'7.1 Seeds'!AS133*'7.2 Coefficients'!AT133</f>
        <v>20.461455000000001</v>
      </c>
    </row>
    <row r="134" spans="1:45" ht="15" x14ac:dyDescent="0.25">
      <c r="A134" s="293" t="s">
        <v>337</v>
      </c>
      <c r="B134" s="293"/>
      <c r="C134" s="293"/>
      <c r="D134" s="293"/>
      <c r="E134" s="293"/>
      <c r="F134" s="292" t="s">
        <v>807</v>
      </c>
      <c r="G134" s="143"/>
      <c r="H134" s="305" t="s">
        <v>808</v>
      </c>
      <c r="I134" s="304">
        <f>'7.1 Seeds'!I134*'7.2 Coefficients'!J134</f>
        <v>0</v>
      </c>
      <c r="J134" s="304">
        <f>'7.1 Seeds'!J134*'7.2 Coefficients'!K134</f>
        <v>0</v>
      </c>
      <c r="K134" s="304">
        <f>'7.1 Seeds'!K134*'7.2 Coefficients'!L134</f>
        <v>0</v>
      </c>
      <c r="L134" s="304">
        <f>'7.1 Seeds'!L134*'7.2 Coefficients'!M134</f>
        <v>0</v>
      </c>
      <c r="M134" s="304">
        <f>'7.1 Seeds'!M134*'7.2 Coefficients'!N134</f>
        <v>0</v>
      </c>
      <c r="N134" s="304">
        <f>'7.1 Seeds'!N134*'7.2 Coefficients'!O134</f>
        <v>32.051459999999999</v>
      </c>
      <c r="O134" s="304">
        <f>'7.1 Seeds'!O134*'7.2 Coefficients'!P134</f>
        <v>31.546900000000001</v>
      </c>
      <c r="P134" s="304">
        <f>'7.1 Seeds'!P134*'7.2 Coefficients'!Q134</f>
        <v>30.906680000000009</v>
      </c>
      <c r="Q134" s="304">
        <f>'7.1 Seeds'!Q134*'7.2 Coefficients'!R134</f>
        <v>30.375940000000007</v>
      </c>
      <c r="R134" s="304">
        <f>'7.1 Seeds'!R134*'7.2 Coefficients'!S134</f>
        <v>29.72739</v>
      </c>
      <c r="S134" s="304">
        <f>'7.1 Seeds'!S134*'7.2 Coefficients'!T134</f>
        <v>25.712330000000005</v>
      </c>
      <c r="T134" s="304">
        <f>'7.1 Seeds'!T134*'7.2 Coefficients'!U134</f>
        <v>24.809119999999997</v>
      </c>
      <c r="U134" s="304">
        <f>'7.1 Seeds'!U134*'7.2 Coefficients'!V134</f>
        <v>26.327559999999998</v>
      </c>
      <c r="V134" s="304">
        <f>'7.1 Seeds'!V134*'7.2 Coefficients'!W134</f>
        <v>24.20579</v>
      </c>
      <c r="W134" s="304">
        <f>'7.1 Seeds'!W134*'7.2 Coefficients'!X134</f>
        <v>25.31249</v>
      </c>
      <c r="X134" s="304">
        <f>'7.1 Seeds'!X134*'7.2 Coefficients'!Y134</f>
        <v>23.959460000000004</v>
      </c>
      <c r="Y134" s="304">
        <f>'7.1 Seeds'!Y134*'7.2 Coefficients'!Z134</f>
        <v>22.930109999999999</v>
      </c>
      <c r="Z134" s="304">
        <f>'7.1 Seeds'!Z134*'7.2 Coefficients'!AA134</f>
        <v>23.666719999999998</v>
      </c>
      <c r="AA134" s="304">
        <f>'7.1 Seeds'!AA134*'7.2 Coefficients'!AB134</f>
        <v>20.621509999999997</v>
      </c>
      <c r="AB134" s="304">
        <f>'7.1 Seeds'!AB134*'7.2 Coefficients'!AC134</f>
        <v>21.281960000000002</v>
      </c>
      <c r="AC134" s="304">
        <f>'7.1 Seeds'!AC134*'7.2 Coefficients'!AD134</f>
        <v>19.026910000000004</v>
      </c>
      <c r="AD134" s="304">
        <f>'7.1 Seeds'!AD134*'7.2 Coefficients'!AE134</f>
        <v>19.475540000000002</v>
      </c>
      <c r="AE134" s="304">
        <f>'7.1 Seeds'!AE134*'7.2 Coefficients'!AF134</f>
        <v>17.755990000000001</v>
      </c>
      <c r="AF134" s="304">
        <f>'7.1 Seeds'!AF134*'7.2 Coefficients'!AG134</f>
        <v>15.652069999999997</v>
      </c>
      <c r="AG134" s="304">
        <f>'7.1 Seeds'!AG134*'7.2 Coefficients'!AH134</f>
        <v>14.472780000000002</v>
      </c>
      <c r="AH134" s="304">
        <f>'7.1 Seeds'!AH134*'7.2 Coefficients'!AI134</f>
        <v>10.53983</v>
      </c>
      <c r="AI134" s="304">
        <f>'7.1 Seeds'!AI134*'7.2 Coefficients'!AJ134</f>
        <v>10.637410000000001</v>
      </c>
      <c r="AJ134" s="304">
        <f>'7.1 Seeds'!AJ134*'7.2 Coefficients'!AK134</f>
        <v>11.535859999999998</v>
      </c>
      <c r="AK134" s="304">
        <f>'7.1 Seeds'!AK134*'7.2 Coefficients'!AL134</f>
        <v>11.948790000000002</v>
      </c>
      <c r="AL134" s="304">
        <f>'7.1 Seeds'!AL134*'7.2 Coefficients'!AM134</f>
        <v>12.113010000000001</v>
      </c>
      <c r="AM134" s="304">
        <f>'7.1 Seeds'!AM134*'7.2 Coefficients'!AN134</f>
        <v>11.239549999999998</v>
      </c>
      <c r="AN134" s="304">
        <f>'7.1 Seeds'!AN134*'7.2 Coefficients'!AO134</f>
        <v>11.245500000000002</v>
      </c>
      <c r="AO134" s="304">
        <f>'7.1 Seeds'!AO134*'7.2 Coefficients'!AP134</f>
        <v>10.12571</v>
      </c>
      <c r="AP134" s="304">
        <f>'7.1 Seeds'!AP134*'7.2 Coefficients'!AQ134</f>
        <v>9.3831500000000023</v>
      </c>
      <c r="AQ134" s="304">
        <f>'7.1 Seeds'!AQ134*'7.2 Coefficients'!AR134</f>
        <v>8.9725999999999981</v>
      </c>
      <c r="AR134" s="304">
        <f>'7.1 Seeds'!AR134*'7.2 Coefficients'!AS134</f>
        <v>9.0094899999999978</v>
      </c>
      <c r="AS134" s="304">
        <f>'7.1 Seeds'!AS134*'7.2 Coefficients'!AT134</f>
        <v>9.4961999999999964</v>
      </c>
    </row>
    <row r="135" spans="1:45" ht="15" x14ac:dyDescent="0.25">
      <c r="A135" s="319" t="s">
        <v>809</v>
      </c>
      <c r="B135" s="293"/>
      <c r="C135" s="293"/>
      <c r="D135" s="293"/>
      <c r="E135" s="293"/>
      <c r="F135" s="292" t="s">
        <v>810</v>
      </c>
      <c r="G135" s="143"/>
      <c r="H135" s="289" t="s">
        <v>811</v>
      </c>
      <c r="I135" s="304">
        <f>'7.1 Seeds'!I135*'7.2 Coefficients'!J135</f>
        <v>0</v>
      </c>
      <c r="J135" s="304">
        <f>'7.1 Seeds'!J135*'7.2 Coefficients'!K135</f>
        <v>0</v>
      </c>
      <c r="K135" s="304">
        <f>'7.1 Seeds'!K135*'7.2 Coefficients'!L135</f>
        <v>0</v>
      </c>
      <c r="L135" s="304">
        <f>'7.1 Seeds'!L135*'7.2 Coefficients'!M135</f>
        <v>0</v>
      </c>
      <c r="M135" s="304">
        <f>'7.1 Seeds'!M135*'7.2 Coefficients'!N135</f>
        <v>0</v>
      </c>
      <c r="N135" s="304">
        <f>'7.1 Seeds'!N135*'7.2 Coefficients'!O135</f>
        <v>21.444276000000002</v>
      </c>
      <c r="O135" s="304">
        <f>'7.1 Seeds'!O135*'7.2 Coefficients'!P135</f>
        <v>21.621347999999998</v>
      </c>
      <c r="P135" s="304">
        <f>'7.1 Seeds'!P135*'7.2 Coefficients'!Q135</f>
        <v>19.313461999999994</v>
      </c>
      <c r="Q135" s="304">
        <f>'7.1 Seeds'!Q135*'7.2 Coefficients'!R135</f>
        <v>17.199545999999998</v>
      </c>
      <c r="R135" s="304">
        <f>'7.1 Seeds'!R135*'7.2 Coefficients'!S135</f>
        <v>15.154411999999997</v>
      </c>
      <c r="S135" s="304">
        <f>'7.1 Seeds'!S135*'7.2 Coefficients'!T135</f>
        <v>14.547274000000002</v>
      </c>
      <c r="T135" s="304">
        <f>'7.1 Seeds'!T135*'7.2 Coefficients'!U135</f>
        <v>11.327133999999999</v>
      </c>
      <c r="U135" s="304">
        <f>'7.1 Seeds'!U135*'7.2 Coefficients'!V135</f>
        <v>11.503729999999997</v>
      </c>
      <c r="V135" s="304">
        <f>'7.1 Seeds'!V135*'7.2 Coefficients'!W135</f>
        <v>11.585125999999999</v>
      </c>
      <c r="W135" s="304">
        <f>'7.1 Seeds'!W135*'7.2 Coefficients'!X135</f>
        <v>11.358311999999998</v>
      </c>
      <c r="X135" s="304">
        <f>'7.1 Seeds'!X135*'7.2 Coefficients'!Y135</f>
        <v>12.757990000000003</v>
      </c>
      <c r="Y135" s="304">
        <f>'7.1 Seeds'!Y135*'7.2 Coefficients'!Z135</f>
        <v>11.777668000000004</v>
      </c>
      <c r="Z135" s="304">
        <f>'7.1 Seeds'!Z135*'7.2 Coefficients'!AA135</f>
        <v>10.700956000000001</v>
      </c>
      <c r="AA135" s="304">
        <f>'7.1 Seeds'!AA135*'7.2 Coefficients'!AB135</f>
        <v>10.568865999999998</v>
      </c>
      <c r="AB135" s="304">
        <f>'7.1 Seeds'!AB135*'7.2 Coefficients'!AC135</f>
        <v>10.842566</v>
      </c>
      <c r="AC135" s="304">
        <f>'7.1 Seeds'!AC135*'7.2 Coefficients'!AD135</f>
        <v>11.045103999999997</v>
      </c>
      <c r="AD135" s="304">
        <f>'7.1 Seeds'!AD135*'7.2 Coefficients'!AE135</f>
        <v>12.920782000000003</v>
      </c>
      <c r="AE135" s="304">
        <f>'7.1 Seeds'!AE135*'7.2 Coefficients'!AF135</f>
        <v>12.756086</v>
      </c>
      <c r="AF135" s="304">
        <f>'7.1 Seeds'!AF135*'7.2 Coefficients'!AG135</f>
        <v>11.647006000000001</v>
      </c>
      <c r="AG135" s="304">
        <f>'7.1 Seeds'!AG135*'7.2 Coefficients'!AH135</f>
        <v>12.419316000000002</v>
      </c>
      <c r="AH135" s="304">
        <f>'7.1 Seeds'!AH135*'7.2 Coefficients'!AI135</f>
        <v>11.920468000000001</v>
      </c>
      <c r="AI135" s="304">
        <f>'7.1 Seeds'!AI135*'7.2 Coefficients'!AJ135</f>
        <v>11.133639999999998</v>
      </c>
      <c r="AJ135" s="304">
        <f>'7.1 Seeds'!AJ135*'7.2 Coefficients'!AK135</f>
        <v>8.7517360000000028</v>
      </c>
      <c r="AK135" s="304">
        <f>'7.1 Seeds'!AK135*'7.2 Coefficients'!AL135</f>
        <v>7.2937480000000008</v>
      </c>
      <c r="AL135" s="304">
        <f>'7.1 Seeds'!AL135*'7.2 Coefficients'!AM135</f>
        <v>8.4868419999999993</v>
      </c>
      <c r="AM135" s="304">
        <f>'7.1 Seeds'!AM135*'7.2 Coefficients'!AN135</f>
        <v>8.6634379999999993</v>
      </c>
      <c r="AN135" s="304">
        <f>'7.1 Seeds'!AN135*'7.2 Coefficients'!AO135</f>
        <v>8.6360679999999963</v>
      </c>
      <c r="AO135" s="304">
        <f>'7.1 Seeds'!AO135*'7.2 Coefficients'!AP135</f>
        <v>9.577119999999999</v>
      </c>
      <c r="AP135" s="304">
        <f>'7.1 Seeds'!AP135*'7.2 Coefficients'!AQ135</f>
        <v>8.4937439999999995</v>
      </c>
      <c r="AQ135" s="304">
        <f>'7.1 Seeds'!AQ135*'7.2 Coefficients'!AR135</f>
        <v>9.2439199999999992</v>
      </c>
      <c r="AR135" s="304">
        <f>'7.1 Seeds'!AR135*'7.2 Coefficients'!AS135</f>
        <v>8.7693479999999973</v>
      </c>
      <c r="AS135" s="304">
        <f>'7.1 Seeds'!AS135*'7.2 Coefficients'!AT135</f>
        <v>8.6824779999999979</v>
      </c>
    </row>
    <row r="136" spans="1:45" ht="15" x14ac:dyDescent="0.25">
      <c r="A136" s="296" t="s">
        <v>601</v>
      </c>
      <c r="B136" s="298"/>
      <c r="C136" s="312"/>
      <c r="D136" s="312"/>
      <c r="E136" s="312"/>
      <c r="F136" s="296" t="s">
        <v>602</v>
      </c>
      <c r="G136" s="298"/>
      <c r="H136" s="299" t="s">
        <v>812</v>
      </c>
      <c r="I136" s="295"/>
      <c r="J136" s="295"/>
      <c r="K136" s="295"/>
      <c r="L136" s="295"/>
      <c r="M136" s="295"/>
      <c r="N136" s="295"/>
      <c r="O136" s="295"/>
      <c r="P136" s="295"/>
      <c r="Q136" s="295"/>
      <c r="R136" s="295"/>
      <c r="S136" s="295"/>
      <c r="T136" s="295"/>
      <c r="U136" s="295"/>
      <c r="V136" s="295"/>
      <c r="W136" s="295"/>
      <c r="X136" s="295"/>
      <c r="Y136" s="295"/>
      <c r="Z136" s="295"/>
      <c r="AA136" s="295"/>
      <c r="AB136" s="295"/>
      <c r="AC136" s="295"/>
      <c r="AD136" s="295"/>
      <c r="AE136" s="295"/>
      <c r="AF136" s="295"/>
      <c r="AG136" s="295"/>
      <c r="AH136" s="295"/>
      <c r="AI136" s="295"/>
      <c r="AJ136" s="295"/>
      <c r="AK136" s="295"/>
      <c r="AL136" s="295"/>
      <c r="AM136" s="295"/>
      <c r="AN136" s="295"/>
      <c r="AO136" s="295"/>
      <c r="AP136" s="295"/>
      <c r="AQ136" s="295"/>
      <c r="AR136" s="295"/>
      <c r="AS136" s="295"/>
    </row>
    <row r="137" spans="1:45" ht="15" x14ac:dyDescent="0.25">
      <c r="A137" s="296" t="s">
        <v>603</v>
      </c>
      <c r="B137" s="298"/>
      <c r="C137" s="312"/>
      <c r="D137" s="312"/>
      <c r="E137" s="296" t="s">
        <v>604</v>
      </c>
      <c r="F137" s="298"/>
      <c r="G137" s="298"/>
      <c r="H137" s="299" t="s">
        <v>813</v>
      </c>
      <c r="I137" s="295"/>
      <c r="J137" s="295"/>
      <c r="K137" s="295"/>
      <c r="L137" s="295"/>
      <c r="M137" s="295"/>
      <c r="N137" s="295"/>
      <c r="O137" s="295"/>
      <c r="P137" s="295"/>
      <c r="Q137" s="295"/>
      <c r="R137" s="295"/>
      <c r="S137" s="295"/>
      <c r="T137" s="295"/>
      <c r="U137" s="295"/>
      <c r="V137" s="295"/>
      <c r="W137" s="295"/>
      <c r="X137" s="295"/>
      <c r="Y137" s="295"/>
      <c r="Z137" s="295"/>
      <c r="AA137" s="295"/>
      <c r="AB137" s="295"/>
      <c r="AC137" s="295"/>
      <c r="AD137" s="295"/>
      <c r="AE137" s="295"/>
      <c r="AF137" s="295"/>
      <c r="AG137" s="295"/>
      <c r="AH137" s="295"/>
      <c r="AI137" s="295"/>
      <c r="AJ137" s="295"/>
      <c r="AK137" s="295"/>
      <c r="AL137" s="295"/>
      <c r="AM137" s="295"/>
      <c r="AN137" s="295"/>
      <c r="AO137" s="295"/>
      <c r="AP137" s="295"/>
      <c r="AQ137" s="295"/>
      <c r="AR137" s="295"/>
      <c r="AS137" s="295"/>
    </row>
    <row r="138" spans="1:45" ht="15" x14ac:dyDescent="0.25">
      <c r="A138" s="284" t="s">
        <v>605</v>
      </c>
      <c r="B138" s="143"/>
      <c r="C138" s="293"/>
      <c r="D138" s="293"/>
      <c r="E138" s="284" t="s">
        <v>606</v>
      </c>
      <c r="F138" s="143"/>
      <c r="G138" s="143"/>
      <c r="H138" s="305" t="s">
        <v>814</v>
      </c>
      <c r="I138" s="304">
        <f>'7.1 Seeds'!I138*'7.2 Coefficients'!J138</f>
        <v>0</v>
      </c>
      <c r="J138" s="304">
        <f>'7.1 Seeds'!J138*'7.2 Coefficients'!K138</f>
        <v>0</v>
      </c>
      <c r="K138" s="304">
        <f>'7.1 Seeds'!K138*'7.2 Coefficients'!L138</f>
        <v>0</v>
      </c>
      <c r="L138" s="304">
        <f>'7.1 Seeds'!L138*'7.2 Coefficients'!M138</f>
        <v>0</v>
      </c>
      <c r="M138" s="304">
        <f>'7.1 Seeds'!M138*'7.2 Coefficients'!N138</f>
        <v>0</v>
      </c>
      <c r="N138" s="304">
        <f>'7.1 Seeds'!N138*'7.2 Coefficients'!O138</f>
        <v>0.39597249999999995</v>
      </c>
      <c r="O138" s="304">
        <f>'7.1 Seeds'!O138*'7.2 Coefficients'!P138</f>
        <v>0.56471450000000001</v>
      </c>
      <c r="P138" s="304">
        <f>'7.1 Seeds'!P138*'7.2 Coefficients'!Q138</f>
        <v>0.54448449999999993</v>
      </c>
      <c r="Q138" s="304">
        <f>'7.1 Seeds'!Q138*'7.2 Coefficients'!R138</f>
        <v>0.55352849999999987</v>
      </c>
      <c r="R138" s="304">
        <f>'7.1 Seeds'!R138*'7.2 Coefficients'!S138</f>
        <v>0.62427399999999966</v>
      </c>
      <c r="S138" s="304">
        <f>'7.1 Seeds'!S138*'7.2 Coefficients'!T138</f>
        <v>0.57720949999999993</v>
      </c>
      <c r="T138" s="304">
        <f>'7.1 Seeds'!T138*'7.2 Coefficients'!U138</f>
        <v>0.56060900000000002</v>
      </c>
      <c r="U138" s="304">
        <f>'7.1 Seeds'!U138*'7.2 Coefficients'!V138</f>
        <v>0.54353250000000009</v>
      </c>
      <c r="V138" s="304">
        <f>'7.1 Seeds'!V138*'7.2 Coefficients'!W138</f>
        <v>0.65586849999999997</v>
      </c>
      <c r="W138" s="304">
        <f>'7.1 Seeds'!W138*'7.2 Coefficients'!X138</f>
        <v>0.80967599999999984</v>
      </c>
      <c r="X138" s="304">
        <f>'7.1 Seeds'!X138*'7.2 Coefficients'!Y138</f>
        <v>0.9978745</v>
      </c>
      <c r="Y138" s="304">
        <f>'7.1 Seeds'!Y138*'7.2 Coefficients'!Z138</f>
        <v>0</v>
      </c>
      <c r="Z138" s="304">
        <f>'7.1 Seeds'!Z138*'7.2 Coefficients'!AA138</f>
        <v>1.0712974999999998</v>
      </c>
      <c r="AA138" s="304">
        <f>'7.1 Seeds'!AA138*'7.2 Coefficients'!AB138</f>
        <v>0.81009249999999999</v>
      </c>
      <c r="AB138" s="304">
        <f>'7.1 Seeds'!AB138*'7.2 Coefficients'!AC138</f>
        <v>0.76933499999999999</v>
      </c>
      <c r="AC138" s="304">
        <f>'7.1 Seeds'!AC138*'7.2 Coefficients'!AD138</f>
        <v>0.89952099999999979</v>
      </c>
      <c r="AD138" s="304">
        <f>'7.1 Seeds'!AD138*'7.2 Coefficients'!AE138</f>
        <v>1.1488855</v>
      </c>
      <c r="AE138" s="304">
        <f>'7.1 Seeds'!AE138*'7.2 Coefficients'!AF138</f>
        <v>1.0482115000000001</v>
      </c>
      <c r="AF138" s="304">
        <f>'7.1 Seeds'!AF138*'7.2 Coefficients'!AG138</f>
        <v>0.96651799999999977</v>
      </c>
      <c r="AG138" s="304">
        <f>'7.1 Seeds'!AG138*'7.2 Coefficients'!AH138</f>
        <v>1.192499</v>
      </c>
      <c r="AH138" s="304">
        <f>'7.1 Seeds'!AH138*'7.2 Coefficients'!AI138</f>
        <v>0.88720449999999984</v>
      </c>
      <c r="AI138" s="304">
        <f>'7.1 Seeds'!AI138*'7.2 Coefficients'!AJ138</f>
        <v>0.56132299999999979</v>
      </c>
      <c r="AJ138" s="304">
        <f>'7.1 Seeds'!AJ138*'7.2 Coefficients'!AK138</f>
        <v>0.56876049999999989</v>
      </c>
      <c r="AK138" s="304">
        <f>'7.1 Seeds'!AK138*'7.2 Coefficients'!AL138</f>
        <v>0.71399999999999986</v>
      </c>
      <c r="AL138" s="304">
        <f>'7.1 Seeds'!AL138*'7.2 Coefficients'!AM138</f>
        <v>0.71388100000000021</v>
      </c>
      <c r="AM138" s="304">
        <f>'7.1 Seeds'!AM138*'7.2 Coefficients'!AN138</f>
        <v>0.53377449999999993</v>
      </c>
      <c r="AN138" s="304">
        <f>'7.1 Seeds'!AN138*'7.2 Coefficients'!AO138</f>
        <v>0.26084799999999997</v>
      </c>
      <c r="AO138" s="304">
        <f>'7.1 Seeds'!AO138*'7.2 Coefficients'!AP138</f>
        <v>0.25442200000000004</v>
      </c>
      <c r="AP138" s="304">
        <f>'7.1 Seeds'!AP138*'7.2 Coefficients'!AQ138</f>
        <v>0.13185199999999997</v>
      </c>
      <c r="AQ138" s="304">
        <f>'7.1 Seeds'!AQ138*'7.2 Coefficients'!AR138</f>
        <v>0.53841550000000005</v>
      </c>
      <c r="AR138" s="304">
        <f>'7.1 Seeds'!AR138*'7.2 Coefficients'!AS138</f>
        <v>0</v>
      </c>
      <c r="AS138" s="304">
        <f>'7.1 Seeds'!AS138*'7.2 Coefficients'!AT138</f>
        <v>0</v>
      </c>
    </row>
    <row r="139" spans="1:45" ht="15" x14ac:dyDescent="0.25">
      <c r="A139" s="293"/>
      <c r="B139" s="293"/>
      <c r="C139" s="293"/>
      <c r="D139" s="293"/>
      <c r="E139" s="293"/>
      <c r="F139" s="293"/>
      <c r="G139" s="292"/>
      <c r="H139" s="289"/>
      <c r="I139" s="295"/>
      <c r="J139" s="295"/>
      <c r="K139" s="295"/>
      <c r="L139" s="295"/>
      <c r="M139" s="295"/>
      <c r="N139" s="295"/>
      <c r="O139" s="295"/>
      <c r="P139" s="295"/>
      <c r="Q139" s="295"/>
      <c r="R139" s="295"/>
      <c r="S139" s="295"/>
      <c r="T139" s="295"/>
      <c r="U139" s="295"/>
      <c r="V139" s="295"/>
      <c r="W139" s="295"/>
      <c r="X139" s="295"/>
      <c r="Y139" s="295"/>
      <c r="Z139" s="295"/>
      <c r="AA139" s="295"/>
      <c r="AB139" s="295"/>
      <c r="AC139" s="295"/>
      <c r="AD139" s="295"/>
      <c r="AE139" s="295"/>
      <c r="AF139" s="295"/>
      <c r="AG139" s="295"/>
      <c r="AH139" s="295"/>
      <c r="AI139" s="295"/>
      <c r="AJ139" s="295"/>
      <c r="AK139" s="295"/>
      <c r="AL139" s="295"/>
      <c r="AM139" s="295"/>
      <c r="AN139" s="295"/>
      <c r="AO139" s="295"/>
      <c r="AP139" s="295"/>
      <c r="AQ139" s="295"/>
      <c r="AR139" s="295"/>
      <c r="AS139" s="295"/>
    </row>
    <row r="140" spans="1:45" ht="15" x14ac:dyDescent="0.25">
      <c r="A140" s="331" t="s">
        <v>414</v>
      </c>
      <c r="B140" s="288"/>
      <c r="C140" s="288"/>
      <c r="D140" s="288" t="s">
        <v>338</v>
      </c>
      <c r="E140" s="288"/>
      <c r="F140" s="288"/>
      <c r="G140" s="287"/>
      <c r="H140" s="289"/>
      <c r="I140" s="290">
        <f>'7.1 Seeds'!I140*'7.2 Coefficients'!J140</f>
        <v>0</v>
      </c>
      <c r="J140" s="290">
        <f>'7.1 Seeds'!J140*'7.2 Coefficients'!K140</f>
        <v>0</v>
      </c>
      <c r="K140" s="290">
        <f>'7.1 Seeds'!K140*'7.2 Coefficients'!L140</f>
        <v>0</v>
      </c>
      <c r="L140" s="290">
        <f>'7.1 Seeds'!L140*'7.2 Coefficients'!M140</f>
        <v>0</v>
      </c>
      <c r="M140" s="290">
        <f>'7.1 Seeds'!M140*'7.2 Coefficients'!N140</f>
        <v>0</v>
      </c>
      <c r="N140" s="290">
        <f>'7.1 Seeds'!N140*'7.2 Coefficients'!O140</f>
        <v>0</v>
      </c>
      <c r="O140" s="290">
        <f>'7.1 Seeds'!O140*'7.2 Coefficients'!P140</f>
        <v>0</v>
      </c>
      <c r="P140" s="290">
        <f>'7.1 Seeds'!P140*'7.2 Coefficients'!Q140</f>
        <v>0</v>
      </c>
      <c r="Q140" s="290">
        <f>'7.1 Seeds'!Q140*'7.2 Coefficients'!R140</f>
        <v>0</v>
      </c>
      <c r="R140" s="290">
        <f>'7.1 Seeds'!R140*'7.2 Coefficients'!S140</f>
        <v>0</v>
      </c>
      <c r="S140" s="290">
        <f>'7.1 Seeds'!S140*'7.2 Coefficients'!T140</f>
        <v>0</v>
      </c>
      <c r="T140" s="290">
        <f>'7.1 Seeds'!T140*'7.2 Coefficients'!U140</f>
        <v>0</v>
      </c>
      <c r="U140" s="290">
        <f>'7.1 Seeds'!U140*'7.2 Coefficients'!V140</f>
        <v>0</v>
      </c>
      <c r="V140" s="290">
        <f>'7.1 Seeds'!V140*'7.2 Coefficients'!W140</f>
        <v>0</v>
      </c>
      <c r="W140" s="290">
        <f>'7.1 Seeds'!W140*'7.2 Coefficients'!X140</f>
        <v>0</v>
      </c>
      <c r="X140" s="290">
        <f>'7.1 Seeds'!X140*'7.2 Coefficients'!Y140</f>
        <v>0</v>
      </c>
      <c r="Y140" s="290">
        <f>'7.1 Seeds'!Y140*'7.2 Coefficients'!Z140</f>
        <v>0</v>
      </c>
      <c r="Z140" s="290">
        <f>'7.1 Seeds'!Z140*'7.2 Coefficients'!AA140</f>
        <v>0</v>
      </c>
      <c r="AA140" s="290">
        <f>'7.1 Seeds'!AA140*'7.2 Coefficients'!AB140</f>
        <v>0</v>
      </c>
      <c r="AB140" s="290">
        <f>'7.1 Seeds'!AB140*'7.2 Coefficients'!AC140</f>
        <v>0</v>
      </c>
      <c r="AC140" s="290">
        <f>'7.1 Seeds'!AC140*'7.2 Coefficients'!AD140</f>
        <v>0</v>
      </c>
      <c r="AD140" s="290">
        <f>'7.1 Seeds'!AD140*'7.2 Coefficients'!AE140</f>
        <v>0</v>
      </c>
      <c r="AE140" s="290">
        <f>'7.1 Seeds'!AE140*'7.2 Coefficients'!AF140</f>
        <v>0</v>
      </c>
      <c r="AF140" s="290">
        <f>'7.1 Seeds'!AF140*'7.2 Coefficients'!AG140</f>
        <v>0</v>
      </c>
      <c r="AG140" s="290">
        <f>'7.1 Seeds'!AG140*'7.2 Coefficients'!AH140</f>
        <v>0</v>
      </c>
      <c r="AH140" s="290">
        <f>'7.1 Seeds'!AH140*'7.2 Coefficients'!AI140</f>
        <v>0</v>
      </c>
      <c r="AI140" s="290">
        <f>'7.1 Seeds'!AI140*'7.2 Coefficients'!AJ140</f>
        <v>0</v>
      </c>
      <c r="AJ140" s="290">
        <f>'7.1 Seeds'!AJ140*'7.2 Coefficients'!AK140</f>
        <v>0</v>
      </c>
      <c r="AK140" s="290">
        <f>'7.1 Seeds'!AK140*'7.2 Coefficients'!AL140</f>
        <v>0</v>
      </c>
      <c r="AL140" s="290">
        <f>'7.1 Seeds'!AL140*'7.2 Coefficients'!AM140</f>
        <v>0</v>
      </c>
      <c r="AM140" s="290">
        <f>'7.1 Seeds'!AM140*'7.2 Coefficients'!AN140</f>
        <v>0</v>
      </c>
      <c r="AN140" s="290">
        <f>'7.1 Seeds'!AN140*'7.2 Coefficients'!AO140</f>
        <v>0</v>
      </c>
      <c r="AO140" s="290">
        <f>'7.1 Seeds'!AO140*'7.2 Coefficients'!AP140</f>
        <v>0</v>
      </c>
      <c r="AP140" s="290">
        <f>'7.1 Seeds'!AP140*'7.2 Coefficients'!AQ140</f>
        <v>0</v>
      </c>
      <c r="AQ140" s="290">
        <f>'7.1 Seeds'!AQ140*'7.2 Coefficients'!AR140</f>
        <v>0</v>
      </c>
      <c r="AR140" s="290">
        <f>'7.1 Seeds'!AR140*'7.2 Coefficients'!AS140</f>
        <v>0</v>
      </c>
      <c r="AS140" s="290">
        <f>'7.1 Seeds'!AS140*'7.2 Coefficients'!AT140</f>
        <v>0</v>
      </c>
    </row>
    <row r="141" spans="1:45" ht="15" x14ac:dyDescent="0.25">
      <c r="A141" s="283"/>
      <c r="B141" s="283"/>
      <c r="C141" s="283"/>
      <c r="D141" s="283"/>
      <c r="E141" s="283"/>
      <c r="F141" s="283"/>
      <c r="G141" s="284"/>
      <c r="H141" s="289"/>
      <c r="I141" s="286"/>
      <c r="J141" s="286"/>
      <c r="K141" s="286"/>
      <c r="L141" s="286"/>
      <c r="M141" s="286"/>
      <c r="N141" s="286"/>
      <c r="O141" s="286"/>
      <c r="P141" s="286"/>
      <c r="Q141" s="286"/>
      <c r="R141" s="286"/>
      <c r="S141" s="286"/>
      <c r="T141" s="286"/>
      <c r="U141" s="286"/>
      <c r="V141" s="286"/>
      <c r="W141" s="286"/>
      <c r="X141" s="286"/>
      <c r="Y141" s="286"/>
      <c r="Z141" s="286"/>
      <c r="AA141" s="286"/>
      <c r="AB141" s="286"/>
      <c r="AC141" s="286"/>
      <c r="AD141" s="286"/>
      <c r="AE141" s="286"/>
      <c r="AF141" s="286"/>
      <c r="AG141" s="286"/>
      <c r="AH141" s="286"/>
      <c r="AI141" s="286"/>
      <c r="AJ141" s="286"/>
      <c r="AK141" s="286"/>
      <c r="AL141" s="286"/>
      <c r="AM141" s="286"/>
      <c r="AN141" s="286"/>
      <c r="AO141" s="286"/>
      <c r="AP141" s="286"/>
      <c r="AQ141" s="286"/>
      <c r="AR141" s="286"/>
      <c r="AS141" s="286"/>
    </row>
    <row r="142" spans="1:45" ht="15" x14ac:dyDescent="0.25">
      <c r="A142" s="331" t="s">
        <v>415</v>
      </c>
      <c r="B142" s="288"/>
      <c r="C142" s="288"/>
      <c r="D142" s="288" t="s">
        <v>68</v>
      </c>
      <c r="E142" s="288"/>
      <c r="F142" s="288"/>
      <c r="G142" s="287"/>
      <c r="H142" s="289"/>
      <c r="I142" s="290">
        <f>'7.1 Seeds'!I142*'7.2 Coefficients'!J142</f>
        <v>0</v>
      </c>
      <c r="J142" s="290">
        <f>'7.1 Seeds'!J142*'7.2 Coefficients'!K142</f>
        <v>0</v>
      </c>
      <c r="K142" s="290">
        <f>'7.1 Seeds'!K142*'7.2 Coefficients'!L142</f>
        <v>0</v>
      </c>
      <c r="L142" s="290">
        <f>'7.1 Seeds'!L142*'7.2 Coefficients'!M142</f>
        <v>0</v>
      </c>
      <c r="M142" s="290">
        <f>'7.1 Seeds'!M142*'7.2 Coefficients'!N142</f>
        <v>0</v>
      </c>
      <c r="N142" s="290">
        <f>'7.1 Seeds'!N142*'7.2 Coefficients'!O142</f>
        <v>0</v>
      </c>
      <c r="O142" s="290">
        <f>'7.1 Seeds'!O142*'7.2 Coefficients'!P142</f>
        <v>0</v>
      </c>
      <c r="P142" s="290">
        <f>'7.1 Seeds'!P142*'7.2 Coefficients'!Q142</f>
        <v>0</v>
      </c>
      <c r="Q142" s="290">
        <f>'7.1 Seeds'!Q142*'7.2 Coefficients'!R142</f>
        <v>0</v>
      </c>
      <c r="R142" s="290">
        <f>'7.1 Seeds'!R142*'7.2 Coefficients'!S142</f>
        <v>0</v>
      </c>
      <c r="S142" s="290">
        <f>'7.1 Seeds'!S142*'7.2 Coefficients'!T142</f>
        <v>0</v>
      </c>
      <c r="T142" s="290">
        <f>'7.1 Seeds'!T142*'7.2 Coefficients'!U142</f>
        <v>0</v>
      </c>
      <c r="U142" s="290">
        <f>'7.1 Seeds'!U142*'7.2 Coefficients'!V142</f>
        <v>0</v>
      </c>
      <c r="V142" s="290">
        <f>'7.1 Seeds'!V142*'7.2 Coefficients'!W142</f>
        <v>0</v>
      </c>
      <c r="W142" s="290">
        <f>'7.1 Seeds'!W142*'7.2 Coefficients'!X142</f>
        <v>0</v>
      </c>
      <c r="X142" s="290">
        <f>'7.1 Seeds'!X142*'7.2 Coefficients'!Y142</f>
        <v>0</v>
      </c>
      <c r="Y142" s="290">
        <f>'7.1 Seeds'!Y142*'7.2 Coefficients'!Z142</f>
        <v>0</v>
      </c>
      <c r="Z142" s="290">
        <f>'7.1 Seeds'!Z142*'7.2 Coefficients'!AA142</f>
        <v>0</v>
      </c>
      <c r="AA142" s="290">
        <f>'7.1 Seeds'!AA142*'7.2 Coefficients'!AB142</f>
        <v>0</v>
      </c>
      <c r="AB142" s="290">
        <f>'7.1 Seeds'!AB142*'7.2 Coefficients'!AC142</f>
        <v>0</v>
      </c>
      <c r="AC142" s="290">
        <f>'7.1 Seeds'!AC142*'7.2 Coefficients'!AD142</f>
        <v>0</v>
      </c>
      <c r="AD142" s="290">
        <f>'7.1 Seeds'!AD142*'7.2 Coefficients'!AE142</f>
        <v>0</v>
      </c>
      <c r="AE142" s="290">
        <f>'7.1 Seeds'!AE142*'7.2 Coefficients'!AF142</f>
        <v>0</v>
      </c>
      <c r="AF142" s="290">
        <f>'7.1 Seeds'!AF142*'7.2 Coefficients'!AG142</f>
        <v>0</v>
      </c>
      <c r="AG142" s="290">
        <f>'7.1 Seeds'!AG142*'7.2 Coefficients'!AH142</f>
        <v>0</v>
      </c>
      <c r="AH142" s="290">
        <f>'7.1 Seeds'!AH142*'7.2 Coefficients'!AI142</f>
        <v>0</v>
      </c>
      <c r="AI142" s="290">
        <f>'7.1 Seeds'!AI142*'7.2 Coefficients'!AJ142</f>
        <v>0</v>
      </c>
      <c r="AJ142" s="290">
        <f>'7.1 Seeds'!AJ142*'7.2 Coefficients'!AK142</f>
        <v>0</v>
      </c>
      <c r="AK142" s="290">
        <f>'7.1 Seeds'!AK142*'7.2 Coefficients'!AL142</f>
        <v>0</v>
      </c>
      <c r="AL142" s="290">
        <f>'7.1 Seeds'!AL142*'7.2 Coefficients'!AM142</f>
        <v>0</v>
      </c>
      <c r="AM142" s="290">
        <f>'7.1 Seeds'!AM142*'7.2 Coefficients'!AN142</f>
        <v>0</v>
      </c>
      <c r="AN142" s="290">
        <f>'7.1 Seeds'!AN142*'7.2 Coefficients'!AO142</f>
        <v>0</v>
      </c>
      <c r="AO142" s="290">
        <f>'7.1 Seeds'!AO142*'7.2 Coefficients'!AP142</f>
        <v>0</v>
      </c>
      <c r="AP142" s="290">
        <f>'7.1 Seeds'!AP142*'7.2 Coefficients'!AQ142</f>
        <v>0</v>
      </c>
      <c r="AQ142" s="290">
        <f>'7.1 Seeds'!AQ142*'7.2 Coefficients'!AR142</f>
        <v>0</v>
      </c>
      <c r="AR142" s="290">
        <f>'7.1 Seeds'!AR142*'7.2 Coefficients'!AS142</f>
        <v>0</v>
      </c>
      <c r="AS142" s="290">
        <f>'7.1 Seeds'!AS142*'7.2 Coefficients'!AT142</f>
        <v>0</v>
      </c>
    </row>
    <row r="143" spans="1:45" ht="15" x14ac:dyDescent="0.25">
      <c r="A143" s="283"/>
      <c r="B143" s="283"/>
      <c r="C143" s="283"/>
      <c r="D143" s="283"/>
      <c r="E143" s="283"/>
      <c r="F143" s="283"/>
      <c r="G143" s="284"/>
      <c r="H143" s="289"/>
      <c r="I143" s="286"/>
      <c r="J143" s="286"/>
      <c r="K143" s="286"/>
      <c r="L143" s="286"/>
      <c r="M143" s="286"/>
      <c r="N143" s="286"/>
      <c r="O143" s="286"/>
      <c r="P143" s="286"/>
      <c r="Q143" s="286"/>
      <c r="R143" s="286"/>
      <c r="S143" s="286"/>
      <c r="T143" s="286"/>
      <c r="U143" s="286"/>
      <c r="V143" s="286"/>
      <c r="W143" s="286"/>
      <c r="X143" s="286"/>
      <c r="Y143" s="286"/>
      <c r="Z143" s="286"/>
      <c r="AA143" s="286"/>
      <c r="AB143" s="286"/>
      <c r="AC143" s="286"/>
      <c r="AD143" s="286"/>
      <c r="AE143" s="286"/>
      <c r="AF143" s="286"/>
      <c r="AG143" s="286"/>
      <c r="AH143" s="286"/>
      <c r="AI143" s="286"/>
      <c r="AJ143" s="286"/>
      <c r="AK143" s="286"/>
      <c r="AL143" s="286"/>
      <c r="AM143" s="286"/>
      <c r="AN143" s="286"/>
      <c r="AO143" s="286"/>
      <c r="AP143" s="286"/>
      <c r="AQ143" s="286"/>
      <c r="AR143" s="286"/>
      <c r="AS143" s="286"/>
    </row>
    <row r="144" spans="1:45" ht="15" x14ac:dyDescent="0.25">
      <c r="A144" s="276" t="s">
        <v>266</v>
      </c>
      <c r="B144" s="276"/>
      <c r="C144" s="276" t="s">
        <v>339</v>
      </c>
      <c r="D144" s="275"/>
      <c r="E144" s="276"/>
      <c r="F144" s="276"/>
      <c r="G144" s="332"/>
      <c r="H144" s="289"/>
      <c r="I144" s="333">
        <f>I146</f>
        <v>0</v>
      </c>
      <c r="J144" s="333">
        <f t="shared" ref="J144:AI144" si="32">J146</f>
        <v>0</v>
      </c>
      <c r="K144" s="333">
        <f t="shared" si="32"/>
        <v>0</v>
      </c>
      <c r="L144" s="333">
        <f t="shared" si="32"/>
        <v>0</v>
      </c>
      <c r="M144" s="333">
        <f t="shared" si="32"/>
        <v>0</v>
      </c>
      <c r="N144" s="333">
        <f t="shared" si="32"/>
        <v>777.95816579999985</v>
      </c>
      <c r="O144" s="333">
        <f t="shared" si="32"/>
        <v>790.75692120000019</v>
      </c>
      <c r="P144" s="333">
        <f t="shared" si="32"/>
        <v>809.69208640000011</v>
      </c>
      <c r="Q144" s="333">
        <f t="shared" si="32"/>
        <v>774.38293899999974</v>
      </c>
      <c r="R144" s="333">
        <f t="shared" si="32"/>
        <v>808.15156060000004</v>
      </c>
      <c r="S144" s="333">
        <f t="shared" si="32"/>
        <v>843.93972620000022</v>
      </c>
      <c r="T144" s="333">
        <f t="shared" si="32"/>
        <v>798.87152198833269</v>
      </c>
      <c r="U144" s="333">
        <f t="shared" si="32"/>
        <v>698.49854420000008</v>
      </c>
      <c r="V144" s="333">
        <f t="shared" si="32"/>
        <v>759.16610020000007</v>
      </c>
      <c r="W144" s="333">
        <f t="shared" si="32"/>
        <v>783.89806899999962</v>
      </c>
      <c r="X144" s="333">
        <f t="shared" si="32"/>
        <v>810.12963220000006</v>
      </c>
      <c r="Y144" s="333">
        <f t="shared" si="32"/>
        <v>699.71474999999998</v>
      </c>
      <c r="Z144" s="333">
        <f t="shared" si="32"/>
        <v>627.11318240000003</v>
      </c>
      <c r="AA144" s="333">
        <f t="shared" si="32"/>
        <v>624.62850280000009</v>
      </c>
      <c r="AB144" s="333">
        <f t="shared" si="32"/>
        <v>605.5214148</v>
      </c>
      <c r="AC144" s="333">
        <f t="shared" si="32"/>
        <v>584.25823600000001</v>
      </c>
      <c r="AD144" s="333">
        <f t="shared" si="32"/>
        <v>574.8323944</v>
      </c>
      <c r="AE144" s="333">
        <f t="shared" si="32"/>
        <v>575.91939619999994</v>
      </c>
      <c r="AF144" s="333">
        <f t="shared" si="32"/>
        <v>517.39502960000004</v>
      </c>
      <c r="AG144" s="333">
        <f t="shared" si="32"/>
        <v>516.56848120000006</v>
      </c>
      <c r="AH144" s="333">
        <f t="shared" si="32"/>
        <v>594.54518080000014</v>
      </c>
      <c r="AI144" s="333">
        <f t="shared" si="32"/>
        <v>618.50834939999993</v>
      </c>
      <c r="AJ144" s="333">
        <f t="shared" ref="AJ144:AO144" si="33">AJ146</f>
        <v>703.68606299999988</v>
      </c>
      <c r="AK144" s="333">
        <f t="shared" si="33"/>
        <v>712.29760499999975</v>
      </c>
      <c r="AL144" s="333">
        <f t="shared" si="33"/>
        <v>776.27826700000014</v>
      </c>
      <c r="AM144" s="333">
        <f t="shared" si="33"/>
        <v>655.24871020000023</v>
      </c>
      <c r="AN144" s="333">
        <f t="shared" si="33"/>
        <v>657.369821</v>
      </c>
      <c r="AO144" s="333">
        <f t="shared" si="33"/>
        <v>710.26723319999974</v>
      </c>
      <c r="AP144" s="333">
        <f t="shared" ref="AP144:AQ144" si="34">AP146</f>
        <v>732.46397040000011</v>
      </c>
      <c r="AQ144" s="333">
        <f t="shared" si="34"/>
        <v>818.12133119999987</v>
      </c>
      <c r="AR144" s="333">
        <f t="shared" ref="AR144:AS144" si="35">AR146</f>
        <v>766.83453780000002</v>
      </c>
      <c r="AS144" s="333">
        <f t="shared" si="35"/>
        <v>859.46349079999993</v>
      </c>
    </row>
    <row r="145" spans="1:45" ht="15" x14ac:dyDescent="0.25">
      <c r="A145" s="293"/>
      <c r="B145" s="293"/>
      <c r="C145" s="293"/>
      <c r="D145" s="293"/>
      <c r="E145" s="293"/>
      <c r="F145" s="293"/>
      <c r="G145" s="292"/>
      <c r="H145" s="289"/>
      <c r="I145" s="295"/>
      <c r="J145" s="295"/>
      <c r="K145" s="295"/>
      <c r="L145" s="295"/>
      <c r="M145" s="295"/>
      <c r="N145" s="295"/>
      <c r="O145" s="295"/>
      <c r="P145" s="295"/>
      <c r="Q145" s="295"/>
      <c r="R145" s="295"/>
      <c r="S145" s="295"/>
      <c r="T145" s="295"/>
      <c r="U145" s="295"/>
      <c r="V145" s="295"/>
      <c r="W145" s="295"/>
      <c r="X145" s="295"/>
      <c r="Y145" s="295"/>
      <c r="Z145" s="295"/>
      <c r="AA145" s="295"/>
      <c r="AB145" s="295"/>
      <c r="AC145" s="295"/>
      <c r="AD145" s="295"/>
      <c r="AE145" s="295"/>
      <c r="AF145" s="295"/>
      <c r="AG145" s="295"/>
      <c r="AH145" s="295"/>
      <c r="AI145" s="295"/>
      <c r="AJ145" s="295"/>
      <c r="AK145" s="295"/>
      <c r="AL145" s="295"/>
      <c r="AM145" s="295"/>
      <c r="AN145" s="295"/>
      <c r="AO145" s="295"/>
      <c r="AP145" s="295"/>
      <c r="AQ145" s="295"/>
      <c r="AR145" s="295"/>
      <c r="AS145" s="295"/>
    </row>
    <row r="146" spans="1:45" ht="15" x14ac:dyDescent="0.25">
      <c r="A146" s="288" t="s">
        <v>267</v>
      </c>
      <c r="B146" s="288"/>
      <c r="C146" s="288"/>
      <c r="D146" s="288" t="s">
        <v>340</v>
      </c>
      <c r="E146" s="287"/>
      <c r="F146" s="334"/>
      <c r="G146" s="334"/>
      <c r="H146" s="305" t="s">
        <v>893</v>
      </c>
      <c r="I146" s="290">
        <f t="shared" ref="I146:AH146" si="36">SUM(I148:I167)</f>
        <v>0</v>
      </c>
      <c r="J146" s="290">
        <f t="shared" si="36"/>
        <v>0</v>
      </c>
      <c r="K146" s="290">
        <f t="shared" si="36"/>
        <v>0</v>
      </c>
      <c r="L146" s="290">
        <f t="shared" si="36"/>
        <v>0</v>
      </c>
      <c r="M146" s="290">
        <f t="shared" si="36"/>
        <v>0</v>
      </c>
      <c r="N146" s="290">
        <f t="shared" si="36"/>
        <v>777.95816579999985</v>
      </c>
      <c r="O146" s="290">
        <f t="shared" si="36"/>
        <v>790.75692120000019</v>
      </c>
      <c r="P146" s="290">
        <f t="shared" si="36"/>
        <v>809.69208640000011</v>
      </c>
      <c r="Q146" s="290">
        <f t="shared" si="36"/>
        <v>774.38293899999974</v>
      </c>
      <c r="R146" s="290">
        <f t="shared" si="36"/>
        <v>808.15156060000004</v>
      </c>
      <c r="S146" s="290">
        <f t="shared" si="36"/>
        <v>843.93972620000022</v>
      </c>
      <c r="T146" s="290">
        <f t="shared" si="36"/>
        <v>798.87152198833269</v>
      </c>
      <c r="U146" s="290">
        <f t="shared" si="36"/>
        <v>698.49854420000008</v>
      </c>
      <c r="V146" s="290">
        <f t="shared" si="36"/>
        <v>759.16610020000007</v>
      </c>
      <c r="W146" s="290">
        <f t="shared" si="36"/>
        <v>783.89806899999962</v>
      </c>
      <c r="X146" s="290">
        <f t="shared" si="36"/>
        <v>810.12963220000006</v>
      </c>
      <c r="Y146" s="290">
        <f t="shared" si="36"/>
        <v>699.71474999999998</v>
      </c>
      <c r="Z146" s="290">
        <f t="shared" si="36"/>
        <v>627.11318240000003</v>
      </c>
      <c r="AA146" s="290">
        <f t="shared" si="36"/>
        <v>624.62850280000009</v>
      </c>
      <c r="AB146" s="290">
        <f t="shared" si="36"/>
        <v>605.5214148</v>
      </c>
      <c r="AC146" s="290">
        <f t="shared" si="36"/>
        <v>584.25823600000001</v>
      </c>
      <c r="AD146" s="290">
        <f t="shared" si="36"/>
        <v>574.8323944</v>
      </c>
      <c r="AE146" s="290">
        <f t="shared" si="36"/>
        <v>575.91939619999994</v>
      </c>
      <c r="AF146" s="290">
        <f t="shared" si="36"/>
        <v>517.39502960000004</v>
      </c>
      <c r="AG146" s="290">
        <f t="shared" si="36"/>
        <v>516.56848120000006</v>
      </c>
      <c r="AH146" s="290">
        <f t="shared" si="36"/>
        <v>594.54518080000014</v>
      </c>
      <c r="AI146" s="290">
        <f t="shared" ref="AI146:AN146" si="37">SUM(AI148:AI167)</f>
        <v>618.50834939999993</v>
      </c>
      <c r="AJ146" s="290">
        <f t="shared" si="37"/>
        <v>703.68606299999988</v>
      </c>
      <c r="AK146" s="290">
        <f t="shared" si="37"/>
        <v>712.29760499999975</v>
      </c>
      <c r="AL146" s="290">
        <f t="shared" si="37"/>
        <v>776.27826700000014</v>
      </c>
      <c r="AM146" s="290">
        <f t="shared" si="37"/>
        <v>655.24871020000023</v>
      </c>
      <c r="AN146" s="290">
        <f t="shared" si="37"/>
        <v>657.369821</v>
      </c>
      <c r="AO146" s="290">
        <f t="shared" ref="AO146:AP146" si="38">SUM(AO148:AO167)</f>
        <v>710.26723319999974</v>
      </c>
      <c r="AP146" s="290">
        <f t="shared" si="38"/>
        <v>732.46397040000011</v>
      </c>
      <c r="AQ146" s="290">
        <f t="shared" ref="AQ146:AR146" si="39">SUM(AQ148:AQ167)</f>
        <v>818.12133119999987</v>
      </c>
      <c r="AR146" s="290">
        <f t="shared" si="39"/>
        <v>766.83453780000002</v>
      </c>
      <c r="AS146" s="290">
        <f t="shared" ref="AS146" si="40">SUM(AS148:AS167)</f>
        <v>859.46349079999993</v>
      </c>
    </row>
    <row r="147" spans="1:45" ht="30" x14ac:dyDescent="0.25">
      <c r="A147" s="312" t="s">
        <v>268</v>
      </c>
      <c r="B147" s="312"/>
      <c r="C147" s="312"/>
      <c r="D147" s="301"/>
      <c r="E147" s="298" t="s">
        <v>273</v>
      </c>
      <c r="F147" s="298"/>
      <c r="G147" s="298"/>
      <c r="H147" s="299" t="s">
        <v>894</v>
      </c>
      <c r="I147" s="295"/>
      <c r="J147" s="295"/>
      <c r="K147" s="295"/>
      <c r="L147" s="295"/>
      <c r="M147" s="295"/>
      <c r="N147" s="295"/>
      <c r="O147" s="295"/>
      <c r="P147" s="295"/>
      <c r="Q147" s="295"/>
      <c r="R147" s="295"/>
      <c r="S147" s="295"/>
      <c r="T147" s="295"/>
      <c r="U147" s="295"/>
      <c r="V147" s="295"/>
      <c r="W147" s="295"/>
      <c r="X147" s="295"/>
      <c r="Y147" s="295"/>
      <c r="Z147" s="295"/>
      <c r="AA147" s="295"/>
      <c r="AB147" s="295"/>
      <c r="AC147" s="295"/>
      <c r="AD147" s="295"/>
      <c r="AE147" s="295"/>
      <c r="AF147" s="295"/>
      <c r="AG147" s="295"/>
      <c r="AH147" s="295"/>
      <c r="AI147" s="295"/>
      <c r="AJ147" s="295"/>
      <c r="AK147" s="295"/>
      <c r="AL147" s="295"/>
      <c r="AM147" s="295"/>
      <c r="AN147" s="295"/>
      <c r="AO147" s="295"/>
      <c r="AP147" s="295"/>
      <c r="AQ147" s="295"/>
      <c r="AR147" s="295"/>
      <c r="AS147" s="295"/>
    </row>
    <row r="148" spans="1:45" ht="15" x14ac:dyDescent="0.25">
      <c r="A148" s="283" t="s">
        <v>341</v>
      </c>
      <c r="B148" s="283"/>
      <c r="C148" s="283"/>
      <c r="D148" s="119"/>
      <c r="E148" s="283"/>
      <c r="F148" s="335" t="s">
        <v>269</v>
      </c>
      <c r="G148" s="143"/>
      <c r="H148" s="305" t="s">
        <v>895</v>
      </c>
      <c r="I148" s="304">
        <f>'7.1 Seeds'!I148*'7.2 Coefficients'!J148</f>
        <v>0</v>
      </c>
      <c r="J148" s="304">
        <f>'7.1 Seeds'!J148*'7.2 Coefficients'!K148</f>
        <v>0</v>
      </c>
      <c r="K148" s="304">
        <f>'7.1 Seeds'!K148*'7.2 Coefficients'!L148</f>
        <v>0</v>
      </c>
      <c r="L148" s="304">
        <f>'7.1 Seeds'!L148*'7.2 Coefficients'!M148</f>
        <v>0</v>
      </c>
      <c r="M148" s="304">
        <f>'7.1 Seeds'!M148*'7.2 Coefficients'!N148</f>
        <v>0</v>
      </c>
      <c r="N148" s="304">
        <f>'7.1 Seeds'!N148*'7.2 Coefficients'!O148</f>
        <v>407.97760000000005</v>
      </c>
      <c r="O148" s="304">
        <f>'7.1 Seeds'!O148*'7.2 Coefficients'!P148</f>
        <v>428.47520000000009</v>
      </c>
      <c r="P148" s="304">
        <f>'7.1 Seeds'!P148*'7.2 Coefficients'!Q148</f>
        <v>465.19040000000001</v>
      </c>
      <c r="Q148" s="304">
        <f>'7.1 Seeds'!Q148*'7.2 Coefficients'!R148</f>
        <v>439.32639999999986</v>
      </c>
      <c r="R148" s="304">
        <f>'7.1 Seeds'!R148*'7.2 Coefficients'!S148</f>
        <v>507.19840000000005</v>
      </c>
      <c r="S148" s="304">
        <f>'7.1 Seeds'!S148*'7.2 Coefficients'!T148</f>
        <v>536.1264000000001</v>
      </c>
      <c r="T148" s="304">
        <f>'7.1 Seeds'!T148*'7.2 Coefficients'!U148</f>
        <v>488.68729396638435</v>
      </c>
      <c r="U148" s="304">
        <f>'7.1 Seeds'!U148*'7.2 Coefficients'!V148</f>
        <v>436.580352</v>
      </c>
      <c r="V148" s="304">
        <f>'7.1 Seeds'!V148*'7.2 Coefficients'!W148</f>
        <v>483.68340800000004</v>
      </c>
      <c r="W148" s="304">
        <f>'7.1 Seeds'!W148*'7.2 Coefficients'!X148</f>
        <v>536.4559999999999</v>
      </c>
      <c r="X148" s="304">
        <f>'7.1 Seeds'!X148*'7.2 Coefficients'!Y148</f>
        <v>572.72799999999995</v>
      </c>
      <c r="Y148" s="304">
        <f>'7.1 Seeds'!Y148*'7.2 Coefficients'!Z148</f>
        <v>477.08960000000002</v>
      </c>
      <c r="Z148" s="304">
        <f>'7.1 Seeds'!Z148*'7.2 Coefficients'!AA148</f>
        <v>397.81279999999998</v>
      </c>
      <c r="AA148" s="304">
        <f>'7.1 Seeds'!AA148*'7.2 Coefficients'!AB148</f>
        <v>419.0752</v>
      </c>
      <c r="AB148" s="304">
        <f>'7.1 Seeds'!AB148*'7.2 Coefficients'!AC148</f>
        <v>375.60479999999995</v>
      </c>
      <c r="AC148" s="304">
        <f>'7.1 Seeds'!AC148*'7.2 Coefficients'!AD148</f>
        <v>395.01279999999997</v>
      </c>
      <c r="AD148" s="304">
        <f>'7.1 Seeds'!AD148*'7.2 Coefficients'!AE148</f>
        <v>358.08960000000002</v>
      </c>
      <c r="AE148" s="304">
        <f>'7.1 Seeds'!AE148*'7.2 Coefficients'!AF148</f>
        <v>358.9504</v>
      </c>
      <c r="AF148" s="304">
        <f>'7.1 Seeds'!AF148*'7.2 Coefficients'!AG148</f>
        <v>324.11679999999996</v>
      </c>
      <c r="AG148" s="304">
        <f>'7.1 Seeds'!AG148*'7.2 Coefficients'!AH148</f>
        <v>301.27520000000004</v>
      </c>
      <c r="AH148" s="304">
        <f>'7.1 Seeds'!AH148*'7.2 Coefficients'!AI148</f>
        <v>311.70239999999995</v>
      </c>
      <c r="AI148" s="304">
        <f>'7.1 Seeds'!AI148*'7.2 Coefficients'!AJ148</f>
        <v>307.92959999999994</v>
      </c>
      <c r="AJ148" s="304">
        <f>'7.1 Seeds'!AJ148*'7.2 Coefficients'!AK148</f>
        <v>360.07679999999999</v>
      </c>
      <c r="AK148" s="304">
        <f>'7.1 Seeds'!AK148*'7.2 Coefficients'!AL148</f>
        <v>389.17919999999992</v>
      </c>
      <c r="AL148" s="304">
        <f>'7.1 Seeds'!AL148*'7.2 Coefficients'!AM148</f>
        <v>397.16640000000007</v>
      </c>
      <c r="AM148" s="304">
        <f>'7.1 Seeds'!AM148*'7.2 Coefficients'!AN148</f>
        <v>280.09920000000005</v>
      </c>
      <c r="AN148" s="304">
        <f>'7.1 Seeds'!AN148*'7.2 Coefficients'!AO148</f>
        <v>266.67200000000003</v>
      </c>
      <c r="AO148" s="304">
        <f>'7.1 Seeds'!AO148*'7.2 Coefficients'!AP148</f>
        <v>316.56480000000005</v>
      </c>
      <c r="AP148" s="304">
        <f>'7.1 Seeds'!AP148*'7.2 Coefficients'!AQ148</f>
        <v>282.32960000000003</v>
      </c>
      <c r="AQ148" s="304">
        <f>'7.1 Seeds'!AQ148*'7.2 Coefficients'!AR148</f>
        <v>353.54720000000009</v>
      </c>
      <c r="AR148" s="304">
        <f>'7.1 Seeds'!AR148*'7.2 Coefficients'!AS148</f>
        <v>281.86079999999998</v>
      </c>
      <c r="AS148" s="304">
        <f>'7.1 Seeds'!AS148*'7.2 Coefficients'!AT148</f>
        <v>302.16159999999996</v>
      </c>
    </row>
    <row r="149" spans="1:45" ht="15" x14ac:dyDescent="0.25">
      <c r="A149" s="293" t="s">
        <v>270</v>
      </c>
      <c r="B149" s="293"/>
      <c r="C149" s="293"/>
      <c r="D149" s="143"/>
      <c r="E149" s="283"/>
      <c r="F149" s="143" t="s">
        <v>274</v>
      </c>
      <c r="G149" s="143"/>
      <c r="H149" s="305" t="s">
        <v>896</v>
      </c>
      <c r="I149" s="304">
        <f>'7.1 Seeds'!I149*'7.2 Coefficients'!J149</f>
        <v>0</v>
      </c>
      <c r="J149" s="304">
        <f>'7.1 Seeds'!J149*'7.2 Coefficients'!K149</f>
        <v>0</v>
      </c>
      <c r="K149" s="304">
        <f>'7.1 Seeds'!K149*'7.2 Coefficients'!L149</f>
        <v>0</v>
      </c>
      <c r="L149" s="304">
        <f>'7.1 Seeds'!L149*'7.2 Coefficients'!M149</f>
        <v>0</v>
      </c>
      <c r="M149" s="304">
        <f>'7.1 Seeds'!M149*'7.2 Coefficients'!N149</f>
        <v>0</v>
      </c>
      <c r="N149" s="304">
        <f>'7.1 Seeds'!N149*'7.2 Coefficients'!O149</f>
        <v>23.417264000000007</v>
      </c>
      <c r="O149" s="304">
        <f>'7.1 Seeds'!O149*'7.2 Coefficients'!P149</f>
        <v>23.490895999999996</v>
      </c>
      <c r="P149" s="304">
        <f>'7.1 Seeds'!P149*'7.2 Coefficients'!Q149</f>
        <v>24.839983999999991</v>
      </c>
      <c r="Q149" s="304">
        <f>'7.1 Seeds'!Q149*'7.2 Coefficients'!R149</f>
        <v>25.207312000000002</v>
      </c>
      <c r="R149" s="304">
        <f>'7.1 Seeds'!R149*'7.2 Coefficients'!S149</f>
        <v>24.046463999999997</v>
      </c>
      <c r="S149" s="304">
        <f>'7.1 Seeds'!S149*'7.2 Coefficients'!T149</f>
        <v>21.752847999999993</v>
      </c>
      <c r="T149" s="304">
        <f>'7.1 Seeds'!T149*'7.2 Coefficients'!U149</f>
        <v>21.821280000000005</v>
      </c>
      <c r="U149" s="304">
        <f>'7.1 Seeds'!U149*'7.2 Coefficients'!V149</f>
        <v>21.867455999999994</v>
      </c>
      <c r="V149" s="304">
        <f>'7.1 Seeds'!V149*'7.2 Coefficients'!W149</f>
        <v>18.570448000000003</v>
      </c>
      <c r="W149" s="304">
        <f>'7.1 Seeds'!W149*'7.2 Coefficients'!X149</f>
        <v>17.785872000000005</v>
      </c>
      <c r="X149" s="304">
        <f>'7.1 Seeds'!X149*'7.2 Coefficients'!Y149</f>
        <v>16.982159999999997</v>
      </c>
      <c r="Y149" s="304">
        <f>'7.1 Seeds'!Y149*'7.2 Coefficients'!Z149</f>
        <v>17.283551999999997</v>
      </c>
      <c r="Z149" s="304">
        <f>'7.1 Seeds'!Z149*'7.2 Coefficients'!AA149</f>
        <v>17.559360000000005</v>
      </c>
      <c r="AA149" s="304">
        <f>'7.1 Seeds'!AA149*'7.2 Coefficients'!AB149</f>
        <v>17.74718399999999</v>
      </c>
      <c r="AB149" s="304">
        <f>'7.1 Seeds'!AB149*'7.2 Coefficients'!AC149</f>
        <v>18.098496000000001</v>
      </c>
      <c r="AC149" s="304">
        <f>'7.1 Seeds'!AC149*'7.2 Coefficients'!AD149</f>
        <v>18.395312000000008</v>
      </c>
      <c r="AD149" s="304">
        <f>'7.1 Seeds'!AD149*'7.2 Coefficients'!AE149</f>
        <v>19.652672000000003</v>
      </c>
      <c r="AE149" s="304">
        <f>'7.1 Seeds'!AE149*'7.2 Coefficients'!AF149</f>
        <v>18.501184000000002</v>
      </c>
      <c r="AF149" s="304">
        <f>'7.1 Seeds'!AF149*'7.2 Coefficients'!AG149</f>
        <v>19.982559999999999</v>
      </c>
      <c r="AG149" s="304">
        <f>'7.1 Seeds'!AG149*'7.2 Coefficients'!AH149</f>
        <v>20.380048000000009</v>
      </c>
      <c r="AH149" s="304">
        <f>'7.1 Seeds'!AH149*'7.2 Coefficients'!AI149</f>
        <v>20.172048</v>
      </c>
      <c r="AI149" s="304">
        <f>'7.1 Seeds'!AI149*'7.2 Coefficients'!AJ149</f>
        <v>20.060352000000012</v>
      </c>
      <c r="AJ149" s="304">
        <f>'7.1 Seeds'!AJ149*'7.2 Coefficients'!AK149</f>
        <v>22.299472000000016</v>
      </c>
      <c r="AK149" s="304">
        <f>'7.1 Seeds'!AK149*'7.2 Coefficients'!AL149</f>
        <v>22.273887999999999</v>
      </c>
      <c r="AL149" s="304">
        <f>'7.1 Seeds'!AL149*'7.2 Coefficients'!AM149</f>
        <v>22.920768000000002</v>
      </c>
      <c r="AM149" s="304">
        <f>'7.1 Seeds'!AM149*'7.2 Coefficients'!AN149</f>
        <v>22.446736000000016</v>
      </c>
      <c r="AN149" s="304">
        <f>'7.1 Seeds'!AN149*'7.2 Coefficients'!AO149</f>
        <v>22.097503999999994</v>
      </c>
      <c r="AO149" s="304">
        <f>'7.1 Seeds'!AO149*'7.2 Coefficients'!AP149</f>
        <v>22.329839999999994</v>
      </c>
      <c r="AP149" s="304">
        <f>'7.1 Seeds'!AP149*'7.2 Coefficients'!AQ149</f>
        <v>22.326928000000009</v>
      </c>
      <c r="AQ149" s="304">
        <f>'7.1 Seeds'!AQ149*'7.2 Coefficients'!AR149</f>
        <v>24.222639999999998</v>
      </c>
      <c r="AR149" s="304">
        <f>'7.1 Seeds'!AR149*'7.2 Coefficients'!AS149</f>
        <v>23.945167999999999</v>
      </c>
      <c r="AS149" s="304">
        <f>'7.1 Seeds'!AS149*'7.2 Coefficients'!AT149</f>
        <v>24.596208000000004</v>
      </c>
    </row>
    <row r="150" spans="1:45" ht="15" x14ac:dyDescent="0.25">
      <c r="A150" s="319" t="s">
        <v>897</v>
      </c>
      <c r="B150" s="293"/>
      <c r="C150" s="293"/>
      <c r="D150" s="143"/>
      <c r="E150" s="283"/>
      <c r="F150" s="143" t="s">
        <v>898</v>
      </c>
      <c r="G150" s="143"/>
      <c r="H150" s="289" t="s">
        <v>899</v>
      </c>
      <c r="I150" s="304">
        <f>'7.1 Seeds'!I150*'7.2 Coefficients'!J150</f>
        <v>0</v>
      </c>
      <c r="J150" s="304">
        <f>'7.1 Seeds'!J150*'7.2 Coefficients'!K150</f>
        <v>0</v>
      </c>
      <c r="K150" s="304">
        <f>'7.1 Seeds'!K150*'7.2 Coefficients'!L150</f>
        <v>0</v>
      </c>
      <c r="L150" s="304">
        <f>'7.1 Seeds'!L150*'7.2 Coefficients'!M150</f>
        <v>0</v>
      </c>
      <c r="M150" s="304">
        <f>'7.1 Seeds'!M150*'7.2 Coefficients'!N150</f>
        <v>0</v>
      </c>
      <c r="N150" s="304">
        <f>'7.1 Seeds'!N150*'7.2 Coefficients'!O150</f>
        <v>2.0046000000000004</v>
      </c>
      <c r="O150" s="304">
        <f>'7.1 Seeds'!O150*'7.2 Coefficients'!P150</f>
        <v>1.9666000000000001</v>
      </c>
      <c r="P150" s="304">
        <f>'7.1 Seeds'!P150*'7.2 Coefficients'!Q150</f>
        <v>1.8146</v>
      </c>
      <c r="Q150" s="304">
        <f>'7.1 Seeds'!Q150*'7.2 Coefficients'!R150</f>
        <v>1.7236</v>
      </c>
      <c r="R150" s="304">
        <f>'7.1 Seeds'!R150*'7.2 Coefficients'!S150</f>
        <v>1.9230000000000003</v>
      </c>
      <c r="S150" s="304">
        <f>'7.1 Seeds'!S150*'7.2 Coefficients'!T150</f>
        <v>1.2504</v>
      </c>
      <c r="T150" s="304">
        <f>'7.1 Seeds'!T150*'7.2 Coefficients'!U150</f>
        <v>1.2894000000000005</v>
      </c>
      <c r="U150" s="304">
        <f>'7.1 Seeds'!U150*'7.2 Coefficients'!V150</f>
        <v>1.0172000000000001</v>
      </c>
      <c r="V150" s="304">
        <f>'7.1 Seeds'!V150*'7.2 Coefficients'!W150</f>
        <v>1.7925999999999997</v>
      </c>
      <c r="W150" s="304">
        <f>'7.1 Seeds'!W150*'7.2 Coefficients'!X150</f>
        <v>1.2438</v>
      </c>
      <c r="X150" s="304">
        <f>'7.1 Seeds'!X150*'7.2 Coefficients'!Y150</f>
        <v>1.1237999999999999</v>
      </c>
      <c r="Y150" s="304">
        <f>'7.1 Seeds'!Y150*'7.2 Coefficients'!Z150</f>
        <v>1.0569999999999999</v>
      </c>
      <c r="Z150" s="304">
        <f>'7.1 Seeds'!Z150*'7.2 Coefficients'!AA150</f>
        <v>1.0821999999999998</v>
      </c>
      <c r="AA150" s="304">
        <f>'7.1 Seeds'!AA150*'7.2 Coefficients'!AB150</f>
        <v>1.0553999999999997</v>
      </c>
      <c r="AB150" s="304">
        <f>'7.1 Seeds'!AB150*'7.2 Coefficients'!AC150</f>
        <v>1.1083999999999998</v>
      </c>
      <c r="AC150" s="304">
        <f>'7.1 Seeds'!AC150*'7.2 Coefficients'!AD150</f>
        <v>1.0091999999999997</v>
      </c>
      <c r="AD150" s="304">
        <f>'7.1 Seeds'!AD150*'7.2 Coefficients'!AE150</f>
        <v>0.87719999999999998</v>
      </c>
      <c r="AE150" s="304">
        <f>'7.1 Seeds'!AE150*'7.2 Coefficients'!AF150</f>
        <v>0.62460000000000004</v>
      </c>
      <c r="AF150" s="304">
        <f>'7.1 Seeds'!AF150*'7.2 Coefficients'!AG150</f>
        <v>0.442</v>
      </c>
      <c r="AG150" s="304">
        <f>'7.1 Seeds'!AG150*'7.2 Coefficients'!AH150</f>
        <v>0.36420000000000013</v>
      </c>
      <c r="AH150" s="304">
        <f>'7.1 Seeds'!AH150*'7.2 Coefficients'!AI150</f>
        <v>0.48160000000000003</v>
      </c>
      <c r="AI150" s="304">
        <f>'7.1 Seeds'!AI150*'7.2 Coefficients'!AJ150</f>
        <v>0.37399999999999989</v>
      </c>
      <c r="AJ150" s="304">
        <f>'7.1 Seeds'!AJ150*'7.2 Coefficients'!AK150</f>
        <v>0.71140000000000014</v>
      </c>
      <c r="AK150" s="304">
        <f>'7.1 Seeds'!AK150*'7.2 Coefficients'!AL150</f>
        <v>0.48339999999999994</v>
      </c>
      <c r="AL150" s="304">
        <f>'7.1 Seeds'!AL150*'7.2 Coefficients'!AM150</f>
        <v>0.5736</v>
      </c>
      <c r="AM150" s="304">
        <f>'7.1 Seeds'!AM150*'7.2 Coefficients'!AN150</f>
        <v>0.48359999999999986</v>
      </c>
      <c r="AN150" s="304">
        <f>'7.1 Seeds'!AN150*'7.2 Coefficients'!AO150</f>
        <v>0.80799999999999983</v>
      </c>
      <c r="AO150" s="304">
        <f>'7.1 Seeds'!AO150*'7.2 Coefficients'!AP150</f>
        <v>0.83880000000000043</v>
      </c>
      <c r="AP150" s="304">
        <f>'7.1 Seeds'!AP150*'7.2 Coefficients'!AQ150</f>
        <v>1.1664000000000001</v>
      </c>
      <c r="AQ150" s="304">
        <f>'7.1 Seeds'!AQ150*'7.2 Coefficients'!AR150</f>
        <v>1.0268000000000002</v>
      </c>
      <c r="AR150" s="304">
        <f>'7.1 Seeds'!AR150*'7.2 Coefficients'!AS150</f>
        <v>1.0866</v>
      </c>
      <c r="AS150" s="304">
        <f>'7.1 Seeds'!AS150*'7.2 Coefficients'!AT150</f>
        <v>1.0071999999999999</v>
      </c>
    </row>
    <row r="151" spans="1:45" ht="15" x14ac:dyDescent="0.25">
      <c r="A151" s="293" t="s">
        <v>342</v>
      </c>
      <c r="B151" s="293"/>
      <c r="C151" s="293"/>
      <c r="D151" s="143"/>
      <c r="E151" s="283"/>
      <c r="F151" s="143" t="s">
        <v>343</v>
      </c>
      <c r="G151" s="143"/>
      <c r="H151" s="305" t="s">
        <v>900</v>
      </c>
      <c r="I151" s="304">
        <f>'7.1 Seeds'!I151*'7.2 Coefficients'!J151</f>
        <v>0</v>
      </c>
      <c r="J151" s="304">
        <f>'7.1 Seeds'!J151*'7.2 Coefficients'!K151</f>
        <v>0</v>
      </c>
      <c r="K151" s="304">
        <f>'7.1 Seeds'!K151*'7.2 Coefficients'!L151</f>
        <v>0</v>
      </c>
      <c r="L151" s="304">
        <f>'7.1 Seeds'!L151*'7.2 Coefficients'!M151</f>
        <v>0</v>
      </c>
      <c r="M151" s="304">
        <f>'7.1 Seeds'!M151*'7.2 Coefficients'!N151</f>
        <v>0</v>
      </c>
      <c r="N151" s="304">
        <f>'7.1 Seeds'!N151*'7.2 Coefficients'!O151</f>
        <v>96.798400000000015</v>
      </c>
      <c r="O151" s="304">
        <f>'7.1 Seeds'!O151*'7.2 Coefficients'!P151</f>
        <v>90.740320000000011</v>
      </c>
      <c r="P151" s="304">
        <f>'7.1 Seeds'!P151*'7.2 Coefficients'!Q151</f>
        <v>83.448960000000014</v>
      </c>
      <c r="Q151" s="304">
        <f>'7.1 Seeds'!Q151*'7.2 Coefficients'!R151</f>
        <v>86.767840000000007</v>
      </c>
      <c r="R151" s="304">
        <f>'7.1 Seeds'!R151*'7.2 Coefficients'!S151</f>
        <v>75.706559999999996</v>
      </c>
      <c r="S151" s="304">
        <f>'7.1 Seeds'!S151*'7.2 Coefficients'!T151</f>
        <v>73.675519999999992</v>
      </c>
      <c r="T151" s="304">
        <f>'7.1 Seeds'!T151*'7.2 Coefficients'!U151</f>
        <v>82.532429020919011</v>
      </c>
      <c r="U151" s="304">
        <f>'7.1 Seeds'!U151*'7.2 Coefficients'!V151</f>
        <v>74.512640000000005</v>
      </c>
      <c r="V151" s="304">
        <f>'7.1 Seeds'!V151*'7.2 Coefficients'!W151</f>
        <v>73.085760000000036</v>
      </c>
      <c r="W151" s="304">
        <f>'7.1 Seeds'!W151*'7.2 Coefficients'!X151</f>
        <v>63.961919999999985</v>
      </c>
      <c r="X151" s="304">
        <f>'7.1 Seeds'!X151*'7.2 Coefficients'!Y151</f>
        <v>51.631519999999988</v>
      </c>
      <c r="Y151" s="304">
        <f>'7.1 Seeds'!Y151*'7.2 Coefficients'!Z151</f>
        <v>61.40623999999999</v>
      </c>
      <c r="Z151" s="304">
        <f>'7.1 Seeds'!Z151*'7.2 Coefficients'!AA151</f>
        <v>62.803680000000014</v>
      </c>
      <c r="AA151" s="304">
        <f>'7.1 Seeds'!AA151*'7.2 Coefficients'!AB151</f>
        <v>44.499999999999993</v>
      </c>
      <c r="AB151" s="304">
        <f>'7.1 Seeds'!AB151*'7.2 Coefficients'!AC151</f>
        <v>88.377439999999993</v>
      </c>
      <c r="AC151" s="304">
        <f>'7.1 Seeds'!AC151*'7.2 Coefficients'!AD151</f>
        <v>57.483199999999989</v>
      </c>
      <c r="AD151" s="304">
        <f>'7.1 Seeds'!AD151*'7.2 Coefficients'!AE151</f>
        <v>62.616</v>
      </c>
      <c r="AE151" s="304">
        <f>'7.1 Seeds'!AE151*'7.2 Coefficients'!AF151</f>
        <v>71.93152000000002</v>
      </c>
      <c r="AF151" s="304">
        <f>'7.1 Seeds'!AF151*'7.2 Coefficients'!AG151</f>
        <v>63.985760000000006</v>
      </c>
      <c r="AG151" s="304">
        <f>'7.1 Seeds'!AG151*'7.2 Coefficients'!AH151</f>
        <v>52.688000000000002</v>
      </c>
      <c r="AH151" s="304">
        <f>'7.1 Seeds'!AH151*'7.2 Coefficients'!AI151</f>
        <v>76.702239999999989</v>
      </c>
      <c r="AI151" s="304">
        <f>'7.1 Seeds'!AI151*'7.2 Coefficients'!AJ151</f>
        <v>87.39312000000001</v>
      </c>
      <c r="AJ151" s="304">
        <f>'7.1 Seeds'!AJ151*'7.2 Coefficients'!AK151</f>
        <v>112.18976000000002</v>
      </c>
      <c r="AK151" s="304">
        <f>'7.1 Seeds'!AK151*'7.2 Coefficients'!AL151</f>
        <v>90.876320000000021</v>
      </c>
      <c r="AL151" s="304">
        <f>'7.1 Seeds'!AL151*'7.2 Coefficients'!AM151</f>
        <v>114.48128</v>
      </c>
      <c r="AM151" s="304">
        <f>'7.1 Seeds'!AM151*'7.2 Coefficients'!AN151</f>
        <v>115.21072000000001</v>
      </c>
      <c r="AN151" s="304">
        <f>'7.1 Seeds'!AN151*'7.2 Coefficients'!AO151</f>
        <v>135.45743999999996</v>
      </c>
      <c r="AO151" s="304">
        <f>'7.1 Seeds'!AO151*'7.2 Coefficients'!AP151</f>
        <v>139.13328000000001</v>
      </c>
      <c r="AP151" s="304">
        <f>'7.1 Seeds'!AP151*'7.2 Coefficients'!AQ151</f>
        <v>148.45152000000002</v>
      </c>
      <c r="AQ151" s="304">
        <f>'7.1 Seeds'!AQ151*'7.2 Coefficients'!AR151</f>
        <v>150.71215999999995</v>
      </c>
      <c r="AR151" s="304">
        <f>'7.1 Seeds'!AR151*'7.2 Coefficients'!AS151</f>
        <v>176.95727999999994</v>
      </c>
      <c r="AS151" s="304">
        <f>'7.1 Seeds'!AS151*'7.2 Coefficients'!AT151</f>
        <v>220.10975999999991</v>
      </c>
    </row>
    <row r="152" spans="1:45" ht="30" x14ac:dyDescent="0.25">
      <c r="A152" s="301" t="s">
        <v>345</v>
      </c>
      <c r="B152" s="301"/>
      <c r="C152" s="301"/>
      <c r="D152" s="301"/>
      <c r="E152" s="301" t="s">
        <v>344</v>
      </c>
      <c r="F152" s="298"/>
      <c r="G152" s="298"/>
      <c r="H152" s="299" t="s">
        <v>901</v>
      </c>
      <c r="I152" s="295"/>
      <c r="J152" s="295"/>
      <c r="K152" s="295"/>
      <c r="L152" s="295"/>
      <c r="M152" s="295"/>
      <c r="N152" s="295"/>
      <c r="O152" s="295"/>
      <c r="P152" s="295"/>
      <c r="Q152" s="295"/>
      <c r="R152" s="295"/>
      <c r="S152" s="295"/>
      <c r="T152" s="295"/>
      <c r="U152" s="295"/>
      <c r="V152" s="295"/>
      <c r="W152" s="295"/>
      <c r="X152" s="295"/>
      <c r="Y152" s="295"/>
      <c r="Z152" s="295"/>
      <c r="AA152" s="295"/>
      <c r="AB152" s="295"/>
      <c r="AC152" s="295"/>
      <c r="AD152" s="295"/>
      <c r="AE152" s="295"/>
      <c r="AF152" s="295"/>
      <c r="AG152" s="295"/>
      <c r="AH152" s="295"/>
      <c r="AI152" s="295"/>
      <c r="AJ152" s="295"/>
      <c r="AK152" s="295"/>
      <c r="AL152" s="295"/>
      <c r="AM152" s="295"/>
      <c r="AN152" s="295"/>
      <c r="AO152" s="295"/>
      <c r="AP152" s="295"/>
      <c r="AQ152" s="295"/>
      <c r="AR152" s="295"/>
      <c r="AS152" s="295"/>
    </row>
    <row r="153" spans="1:45" ht="15" x14ac:dyDescent="0.25">
      <c r="A153" s="283" t="s">
        <v>272</v>
      </c>
      <c r="B153" s="283"/>
      <c r="C153" s="283"/>
      <c r="D153" s="283"/>
      <c r="E153" s="283"/>
      <c r="F153" s="143" t="s">
        <v>346</v>
      </c>
      <c r="G153" s="143"/>
      <c r="H153" s="305" t="s">
        <v>902</v>
      </c>
      <c r="I153" s="304">
        <f>'7.1 Seeds'!I153*'7.2 Coefficients'!J153</f>
        <v>0</v>
      </c>
      <c r="J153" s="304">
        <f>'7.1 Seeds'!J153*'7.2 Coefficients'!K153</f>
        <v>0</v>
      </c>
      <c r="K153" s="304">
        <f>'7.1 Seeds'!K153*'7.2 Coefficients'!L153</f>
        <v>0</v>
      </c>
      <c r="L153" s="304">
        <f>'7.1 Seeds'!L153*'7.2 Coefficients'!M153</f>
        <v>0</v>
      </c>
      <c r="M153" s="304">
        <f>'7.1 Seeds'!M153*'7.2 Coefficients'!N153</f>
        <v>0</v>
      </c>
      <c r="N153" s="304">
        <f>'7.1 Seeds'!N153*'7.2 Coefficients'!O153</f>
        <v>1.8594000000000002</v>
      </c>
      <c r="O153" s="304">
        <f>'7.1 Seeds'!O153*'7.2 Coefficients'!P153</f>
        <v>1.3410000000000002</v>
      </c>
      <c r="P153" s="304">
        <f>'7.1 Seeds'!P153*'7.2 Coefficients'!Q153</f>
        <v>0.93588000000000016</v>
      </c>
      <c r="Q153" s="304">
        <f>'7.1 Seeds'!Q153*'7.2 Coefficients'!R153</f>
        <v>0.64727999999999997</v>
      </c>
      <c r="R153" s="304">
        <f>'7.1 Seeds'!R153*'7.2 Coefficients'!S153</f>
        <v>0.46667999999999998</v>
      </c>
      <c r="S153" s="304">
        <f>'7.1 Seeds'!S153*'7.2 Coefficients'!T153</f>
        <v>0.41052</v>
      </c>
      <c r="T153" s="304">
        <f>'7.1 Seeds'!T153*'7.2 Coefficients'!U153</f>
        <v>0.42083999999999999</v>
      </c>
      <c r="U153" s="304">
        <f>'7.1 Seeds'!U153*'7.2 Coefficients'!V153</f>
        <v>0.42516000000000004</v>
      </c>
      <c r="V153" s="304">
        <f>'7.1 Seeds'!V153*'7.2 Coefficients'!W153</f>
        <v>0.23508000000000007</v>
      </c>
      <c r="W153" s="304">
        <f>'7.1 Seeds'!W153*'7.2 Coefficients'!X153</f>
        <v>0.22811999999999999</v>
      </c>
      <c r="X153" s="304">
        <f>'7.1 Seeds'!X153*'7.2 Coefficients'!Y153</f>
        <v>0.23291999999999993</v>
      </c>
      <c r="Y153" s="304">
        <f>'7.1 Seeds'!Y153*'7.2 Coefficients'!Z153</f>
        <v>0.1794</v>
      </c>
      <c r="Z153" s="304">
        <f>'7.1 Seeds'!Z153*'7.2 Coefficients'!AA153</f>
        <v>8.3879999999999996E-2</v>
      </c>
      <c r="AA153" s="304">
        <f>'7.1 Seeds'!AA153*'7.2 Coefficients'!AB153</f>
        <v>5.0880000000000002E-2</v>
      </c>
      <c r="AB153" s="304">
        <f>'7.1 Seeds'!AB153*'7.2 Coefficients'!AC153</f>
        <v>7.572000000000001E-2</v>
      </c>
      <c r="AC153" s="304">
        <f>'7.1 Seeds'!AC153*'7.2 Coefficients'!AD153</f>
        <v>4.3199999999999995E-2</v>
      </c>
      <c r="AD153" s="304">
        <f>'7.1 Seeds'!AD153*'7.2 Coefficients'!AE153</f>
        <v>3.7200000000000004E-2</v>
      </c>
      <c r="AE153" s="304">
        <f>'7.1 Seeds'!AE153*'7.2 Coefficients'!AF153</f>
        <v>1.1280000000000002E-2</v>
      </c>
      <c r="AF153" s="304">
        <f>'7.1 Seeds'!AF153*'7.2 Coefficients'!AG153</f>
        <v>7.152E-2</v>
      </c>
      <c r="AG153" s="304">
        <f>'7.1 Seeds'!AG153*'7.2 Coefficients'!AH153</f>
        <v>4.7759999999999997E-2</v>
      </c>
      <c r="AH153" s="304">
        <f>'7.1 Seeds'!AH153*'7.2 Coefficients'!AI153</f>
        <v>5.0280000000000005E-2</v>
      </c>
      <c r="AI153" s="304">
        <f>'7.1 Seeds'!AI153*'7.2 Coefficients'!AJ153</f>
        <v>3.6840000000000005E-2</v>
      </c>
      <c r="AJ153" s="304">
        <f>'7.1 Seeds'!AJ153*'7.2 Coefficients'!AK153</f>
        <v>4.4760000000000008E-2</v>
      </c>
      <c r="AK153" s="304">
        <f>'7.1 Seeds'!AK153*'7.2 Coefficients'!AL153</f>
        <v>7.6440000000000008E-2</v>
      </c>
      <c r="AL153" s="304">
        <f>'7.1 Seeds'!AL153*'7.2 Coefficients'!AM153</f>
        <v>8.9880000000000002E-2</v>
      </c>
      <c r="AM153" s="304">
        <f>'7.1 Seeds'!AM153*'7.2 Coefficients'!AN153</f>
        <v>0.18312</v>
      </c>
      <c r="AN153" s="304">
        <f>'7.1 Seeds'!AN153*'7.2 Coefficients'!AO153</f>
        <v>0.21048</v>
      </c>
      <c r="AO153" s="304">
        <f>'7.1 Seeds'!AO153*'7.2 Coefficients'!AP153</f>
        <v>0.21792</v>
      </c>
      <c r="AP153" s="304">
        <f>'7.1 Seeds'!AP153*'7.2 Coefficients'!AQ153</f>
        <v>0.20772000000000004</v>
      </c>
      <c r="AQ153" s="304">
        <f>'7.1 Seeds'!AQ153*'7.2 Coefficients'!AR153</f>
        <v>0.15504000000000001</v>
      </c>
      <c r="AR153" s="304">
        <f>'7.1 Seeds'!AR153*'7.2 Coefficients'!AS153</f>
        <v>0.16211999999999999</v>
      </c>
      <c r="AS153" s="304">
        <f>'7.1 Seeds'!AS153*'7.2 Coefficients'!AT153</f>
        <v>0.15995999999999999</v>
      </c>
    </row>
    <row r="154" spans="1:45" ht="15" x14ac:dyDescent="0.25">
      <c r="A154" s="283" t="s">
        <v>271</v>
      </c>
      <c r="B154" s="283"/>
      <c r="C154" s="283"/>
      <c r="D154" s="283"/>
      <c r="E154" s="283"/>
      <c r="F154" s="143" t="s">
        <v>347</v>
      </c>
      <c r="G154" s="143"/>
      <c r="H154" s="305" t="s">
        <v>903</v>
      </c>
      <c r="I154" s="304">
        <f>'7.1 Seeds'!I154*'7.2 Coefficients'!J154</f>
        <v>0</v>
      </c>
      <c r="J154" s="304">
        <f>'7.1 Seeds'!J154*'7.2 Coefficients'!K154</f>
        <v>0</v>
      </c>
      <c r="K154" s="304">
        <f>'7.1 Seeds'!K154*'7.2 Coefficients'!L154</f>
        <v>0</v>
      </c>
      <c r="L154" s="304">
        <f>'7.1 Seeds'!L154*'7.2 Coefficients'!M154</f>
        <v>0</v>
      </c>
      <c r="M154" s="304">
        <f>'7.1 Seeds'!M154*'7.2 Coefficients'!N154</f>
        <v>0</v>
      </c>
      <c r="N154" s="304">
        <f>'7.1 Seeds'!N154*'7.2 Coefficients'!O154</f>
        <v>20.747448000000002</v>
      </c>
      <c r="O154" s="304">
        <f>'7.1 Seeds'!O154*'7.2 Coefficients'!P154</f>
        <v>20.431584000000001</v>
      </c>
      <c r="P154" s="304">
        <f>'7.1 Seeds'!P154*'7.2 Coefficients'!Q154</f>
        <v>20.113776000000001</v>
      </c>
      <c r="Q154" s="304">
        <f>'7.1 Seeds'!Q154*'7.2 Coefficients'!R154</f>
        <v>20.501495999999999</v>
      </c>
      <c r="R154" s="304">
        <f>'7.1 Seeds'!R154*'7.2 Coefficients'!S154</f>
        <v>18.919656</v>
      </c>
      <c r="S154" s="304">
        <f>'7.1 Seeds'!S154*'7.2 Coefficients'!T154</f>
        <v>16.946136000000006</v>
      </c>
      <c r="T154" s="304">
        <f>'7.1 Seeds'!T154*'7.2 Coefficients'!U154</f>
        <v>15.617115912029389</v>
      </c>
      <c r="U154" s="304">
        <f>'7.1 Seeds'!U154*'7.2 Coefficients'!V154</f>
        <v>16.101792</v>
      </c>
      <c r="V154" s="304">
        <f>'7.1 Seeds'!V154*'7.2 Coefficients'!W154</f>
        <v>16.456967999999993</v>
      </c>
      <c r="W154" s="304">
        <f>'7.1 Seeds'!W154*'7.2 Coefficients'!X154</f>
        <v>16.777872000000006</v>
      </c>
      <c r="X154" s="304">
        <f>'7.1 Seeds'!X154*'7.2 Coefficients'!Y154</f>
        <v>17.500968</v>
      </c>
      <c r="Y154" s="304">
        <f>'7.1 Seeds'!Y154*'7.2 Coefficients'!Z154</f>
        <v>17.374608000000002</v>
      </c>
      <c r="Z154" s="304">
        <f>'7.1 Seeds'!Z154*'7.2 Coefficients'!AA154</f>
        <v>16.352640000000001</v>
      </c>
      <c r="AA154" s="304">
        <f>'7.1 Seeds'!AA154*'7.2 Coefficients'!AB154</f>
        <v>17.328959999999995</v>
      </c>
      <c r="AB154" s="304">
        <f>'7.1 Seeds'!AB154*'7.2 Coefficients'!AC154</f>
        <v>17.424936000000002</v>
      </c>
      <c r="AC154" s="304">
        <f>'7.1 Seeds'!AC154*'7.2 Coefficients'!AD154</f>
        <v>16.547543999999998</v>
      </c>
      <c r="AD154" s="304">
        <f>'7.1 Seeds'!AD154*'7.2 Coefficients'!AE154</f>
        <v>17.388936000000005</v>
      </c>
      <c r="AE154" s="304">
        <f>'7.1 Seeds'!AE154*'7.2 Coefficients'!AF154</f>
        <v>17.245368000000003</v>
      </c>
      <c r="AF154" s="304">
        <f>'7.1 Seeds'!AF154*'7.2 Coefficients'!AG154</f>
        <v>14.803416000000002</v>
      </c>
      <c r="AG154" s="304">
        <f>'7.1 Seeds'!AG154*'7.2 Coefficients'!AH154</f>
        <v>16.647480000000005</v>
      </c>
      <c r="AH154" s="304">
        <f>'7.1 Seeds'!AH154*'7.2 Coefficients'!AI154</f>
        <v>18.438551999999998</v>
      </c>
      <c r="AI154" s="304">
        <f>'7.1 Seeds'!AI154*'7.2 Coefficients'!AJ154</f>
        <v>17.390160000000005</v>
      </c>
      <c r="AJ154" s="304">
        <f>'7.1 Seeds'!AJ154*'7.2 Coefficients'!AK154</f>
        <v>17.235359999999996</v>
      </c>
      <c r="AK154" s="304">
        <f>'7.1 Seeds'!AK154*'7.2 Coefficients'!AL154</f>
        <v>16.497432000000003</v>
      </c>
      <c r="AL154" s="304">
        <f>'7.1 Seeds'!AL154*'7.2 Coefficients'!AM154</f>
        <v>17.042399999999997</v>
      </c>
      <c r="AM154" s="304">
        <f>'7.1 Seeds'!AM154*'7.2 Coefficients'!AN154</f>
        <v>17.691767999999989</v>
      </c>
      <c r="AN154" s="304">
        <f>'7.1 Seeds'!AN154*'7.2 Coefficients'!AO154</f>
        <v>18.552959999999995</v>
      </c>
      <c r="AO154" s="304">
        <f>'7.1 Seeds'!AO154*'7.2 Coefficients'!AP154</f>
        <v>18.457560000000001</v>
      </c>
      <c r="AP154" s="304">
        <f>'7.1 Seeds'!AP154*'7.2 Coefficients'!AQ154</f>
        <v>17.895887999999999</v>
      </c>
      <c r="AQ154" s="304">
        <f>'7.1 Seeds'!AQ154*'7.2 Coefficients'!AR154</f>
        <v>18.007632000000008</v>
      </c>
      <c r="AR154" s="304">
        <f>'7.1 Seeds'!AR154*'7.2 Coefficients'!AS154</f>
        <v>17.936927999999998</v>
      </c>
      <c r="AS154" s="304">
        <f>'7.1 Seeds'!AS154*'7.2 Coefficients'!AT154</f>
        <v>17.071920000000002</v>
      </c>
    </row>
    <row r="155" spans="1:45" ht="15" x14ac:dyDescent="0.25">
      <c r="A155" s="319" t="s">
        <v>904</v>
      </c>
      <c r="B155" s="283"/>
      <c r="C155" s="283"/>
      <c r="D155" s="283"/>
      <c r="E155" s="283"/>
      <c r="F155" s="143" t="s">
        <v>905</v>
      </c>
      <c r="G155" s="143"/>
      <c r="H155" s="305" t="s">
        <v>906</v>
      </c>
      <c r="I155" s="304">
        <f>'7.1 Seeds'!I155*'7.2 Coefficients'!J155</f>
        <v>0</v>
      </c>
      <c r="J155" s="304">
        <f>'7.1 Seeds'!J155*'7.2 Coefficients'!K155</f>
        <v>0</v>
      </c>
      <c r="K155" s="304">
        <f>'7.1 Seeds'!K155*'7.2 Coefficients'!L155</f>
        <v>0</v>
      </c>
      <c r="L155" s="304">
        <f>'7.1 Seeds'!L155*'7.2 Coefficients'!M155</f>
        <v>0</v>
      </c>
      <c r="M155" s="304">
        <f>'7.1 Seeds'!M155*'7.2 Coefficients'!N155</f>
        <v>0</v>
      </c>
      <c r="N155" s="304">
        <f>'7.1 Seeds'!N155*'7.2 Coefficients'!O155</f>
        <v>8.095679999999998</v>
      </c>
      <c r="O155" s="304">
        <f>'7.1 Seeds'!O155*'7.2 Coefficients'!P155</f>
        <v>7.9372799999999994</v>
      </c>
      <c r="P155" s="304">
        <f>'7.1 Seeds'!P155*'7.2 Coefficients'!Q155</f>
        <v>6.6782399999999997</v>
      </c>
      <c r="Q155" s="304">
        <f>'7.1 Seeds'!Q155*'7.2 Coefficients'!R155</f>
        <v>5.2641600000000013</v>
      </c>
      <c r="R155" s="304">
        <f>'7.1 Seeds'!R155*'7.2 Coefficients'!S155</f>
        <v>6.6753599999999995</v>
      </c>
      <c r="S155" s="304">
        <f>'7.1 Seeds'!S155*'7.2 Coefficients'!T155</f>
        <v>4.8703199999999995</v>
      </c>
      <c r="T155" s="304">
        <f>'7.1 Seeds'!T155*'7.2 Coefficients'!U155</f>
        <v>4.2439342163334954</v>
      </c>
      <c r="U155" s="304">
        <f>'7.1 Seeds'!U155*'7.2 Coefficients'!V155</f>
        <v>3.4593599999999998</v>
      </c>
      <c r="V155" s="304">
        <f>'7.1 Seeds'!V155*'7.2 Coefficients'!W155</f>
        <v>2.6111999999999997</v>
      </c>
      <c r="W155" s="304">
        <f>'7.1 Seeds'!W155*'7.2 Coefficients'!X155</f>
        <v>2.4669600000000003</v>
      </c>
      <c r="X155" s="304">
        <f>'7.1 Seeds'!X155*'7.2 Coefficients'!Y155</f>
        <v>2.3495999999999992</v>
      </c>
      <c r="Y155" s="304">
        <f>'7.1 Seeds'!Y155*'7.2 Coefficients'!Z155</f>
        <v>2.32416</v>
      </c>
      <c r="Z155" s="304">
        <f>'7.1 Seeds'!Z155*'7.2 Coefficients'!AA155</f>
        <v>1.9080000000000008</v>
      </c>
      <c r="AA155" s="304">
        <f>'7.1 Seeds'!AA155*'7.2 Coefficients'!AB155</f>
        <v>2.1988800000000004</v>
      </c>
      <c r="AB155" s="304">
        <f>'7.1 Seeds'!AB155*'7.2 Coefficients'!AC155</f>
        <v>2.3848800000000003</v>
      </c>
      <c r="AC155" s="304">
        <f>'7.1 Seeds'!AC155*'7.2 Coefficients'!AD155</f>
        <v>1.9656000000000002</v>
      </c>
      <c r="AD155" s="304">
        <f>'7.1 Seeds'!AD155*'7.2 Coefficients'!AE155</f>
        <v>2.5317600000000002</v>
      </c>
      <c r="AE155" s="304">
        <f>'7.1 Seeds'!AE155*'7.2 Coefficients'!AF155</f>
        <v>2.9421599999999999</v>
      </c>
      <c r="AF155" s="304">
        <f>'7.1 Seeds'!AF155*'7.2 Coefficients'!AG155</f>
        <v>2.8807199999999993</v>
      </c>
      <c r="AG155" s="304">
        <f>'7.1 Seeds'!AG155*'7.2 Coefficients'!AH155</f>
        <v>2.6584799999999995</v>
      </c>
      <c r="AH155" s="304">
        <f>'7.1 Seeds'!AH155*'7.2 Coefficients'!AI155</f>
        <v>3.8287200000000006</v>
      </c>
      <c r="AI155" s="304">
        <f>'7.1 Seeds'!AI155*'7.2 Coefficients'!AJ155</f>
        <v>2.7050400000000003</v>
      </c>
      <c r="AJ155" s="304">
        <f>'7.1 Seeds'!AJ155*'7.2 Coefficients'!AK155</f>
        <v>3.2745600000000006</v>
      </c>
      <c r="AK155" s="304">
        <f>'7.1 Seeds'!AK155*'7.2 Coefficients'!AL155</f>
        <v>2.5296000000000003</v>
      </c>
      <c r="AL155" s="304">
        <f>'7.1 Seeds'!AL155*'7.2 Coefficients'!AM155</f>
        <v>2.0176800000000004</v>
      </c>
      <c r="AM155" s="304">
        <f>'7.1 Seeds'!AM155*'7.2 Coefficients'!AN155</f>
        <v>3.2239199999999997</v>
      </c>
      <c r="AN155" s="304">
        <f>'7.1 Seeds'!AN155*'7.2 Coefficients'!AO155</f>
        <v>4.0610399999999993</v>
      </c>
      <c r="AO155" s="304">
        <f>'7.1 Seeds'!AO155*'7.2 Coefficients'!AP155</f>
        <v>3.6883200000000005</v>
      </c>
      <c r="AP155" s="304">
        <f>'7.1 Seeds'!AP155*'7.2 Coefficients'!AQ155</f>
        <v>4.5796799999999989</v>
      </c>
      <c r="AQ155" s="304">
        <f>'7.1 Seeds'!AQ155*'7.2 Coefficients'!AR155</f>
        <v>4.9701599999999981</v>
      </c>
      <c r="AR155" s="304">
        <f>'7.1 Seeds'!AR155*'7.2 Coefficients'!AS155</f>
        <v>4.9103999999999983</v>
      </c>
      <c r="AS155" s="304">
        <f>'7.1 Seeds'!AS155*'7.2 Coefficients'!AT155</f>
        <v>4.9751999999999974</v>
      </c>
    </row>
    <row r="156" spans="1:45" ht="15" x14ac:dyDescent="0.25">
      <c r="A156" s="319" t="s">
        <v>907</v>
      </c>
      <c r="B156" s="283"/>
      <c r="C156" s="283"/>
      <c r="D156" s="283"/>
      <c r="E156" s="283"/>
      <c r="F156" s="143" t="s">
        <v>908</v>
      </c>
      <c r="G156" s="143"/>
      <c r="H156" s="305" t="s">
        <v>909</v>
      </c>
      <c r="I156" s="304">
        <f>'7.1 Seeds'!I156*'7.2 Coefficients'!J156</f>
        <v>0</v>
      </c>
      <c r="J156" s="304">
        <f>'7.1 Seeds'!J156*'7.2 Coefficients'!K156</f>
        <v>0</v>
      </c>
      <c r="K156" s="304">
        <f>'7.1 Seeds'!K156*'7.2 Coefficients'!L156</f>
        <v>0</v>
      </c>
      <c r="L156" s="304">
        <f>'7.1 Seeds'!L156*'7.2 Coefficients'!M156</f>
        <v>0</v>
      </c>
      <c r="M156" s="304">
        <f>'7.1 Seeds'!M156*'7.2 Coefficients'!N156</f>
        <v>0</v>
      </c>
      <c r="N156" s="304">
        <f>'7.1 Seeds'!N156*'7.2 Coefficients'!O156</f>
        <v>0.58548</v>
      </c>
      <c r="O156" s="304">
        <f>'7.1 Seeds'!O156*'7.2 Coefficients'!P156</f>
        <v>0.5838000000000001</v>
      </c>
      <c r="P156" s="304">
        <f>'7.1 Seeds'!P156*'7.2 Coefficients'!Q156</f>
        <v>0.23508000000000001</v>
      </c>
      <c r="Q156" s="304">
        <f>'7.1 Seeds'!Q156*'7.2 Coefficients'!R156</f>
        <v>0.18972</v>
      </c>
      <c r="R156" s="304">
        <f>'7.1 Seeds'!R156*'7.2 Coefficients'!S156</f>
        <v>0.29040000000000005</v>
      </c>
      <c r="S156" s="304">
        <f>'7.1 Seeds'!S156*'7.2 Coefficients'!T156</f>
        <v>0.28955999999999998</v>
      </c>
      <c r="T156" s="304">
        <f>'7.1 Seeds'!T156*'7.2 Coefficients'!U156</f>
        <v>0.63695999999999997</v>
      </c>
      <c r="U156" s="304">
        <f>'7.1 Seeds'!U156*'7.2 Coefficients'!V156</f>
        <v>0.27263999999999999</v>
      </c>
      <c r="V156" s="304">
        <f>'7.1 Seeds'!V156*'7.2 Coefficients'!W156</f>
        <v>0.27456000000000003</v>
      </c>
      <c r="W156" s="304">
        <f>'7.1 Seeds'!W156*'7.2 Coefficients'!X156</f>
        <v>0.27684000000000003</v>
      </c>
      <c r="X156" s="304">
        <f>'7.1 Seeds'!X156*'7.2 Coefficients'!Y156</f>
        <v>0.26411999999999997</v>
      </c>
      <c r="Y156" s="304">
        <f>'7.1 Seeds'!Y156*'7.2 Coefficients'!Z156</f>
        <v>0.24959999999999996</v>
      </c>
      <c r="Z156" s="304">
        <f>'7.1 Seeds'!Z156*'7.2 Coefficients'!AA156</f>
        <v>0.24456</v>
      </c>
      <c r="AA156" s="304">
        <f>'7.1 Seeds'!AA156*'7.2 Coefficients'!AB156</f>
        <v>0.24143999999999999</v>
      </c>
      <c r="AB156" s="304">
        <f>'7.1 Seeds'!AB156*'7.2 Coefficients'!AC156</f>
        <v>7.8719999999999998E-2</v>
      </c>
      <c r="AC156" s="304">
        <f>'7.1 Seeds'!AC156*'7.2 Coefficients'!AD156</f>
        <v>5.7239999999999999E-2</v>
      </c>
      <c r="AD156" s="304">
        <f>'7.1 Seeds'!AD156*'7.2 Coefficients'!AE156</f>
        <v>5.8560000000000001E-2</v>
      </c>
      <c r="AE156" s="304">
        <f>'7.1 Seeds'!AE156*'7.2 Coefficients'!AF156</f>
        <v>8.4360000000000004E-2</v>
      </c>
      <c r="AF156" s="304">
        <f>'7.1 Seeds'!AF156*'7.2 Coefficients'!AG156</f>
        <v>0.12432</v>
      </c>
      <c r="AG156" s="304">
        <f>'7.1 Seeds'!AG156*'7.2 Coefficients'!AH156</f>
        <v>8.004E-2</v>
      </c>
      <c r="AH156" s="304">
        <f>'7.1 Seeds'!AH156*'7.2 Coefficients'!AI156</f>
        <v>0.11484</v>
      </c>
      <c r="AI156" s="304">
        <f>'7.1 Seeds'!AI156*'7.2 Coefficients'!AJ156</f>
        <v>1.3440000000000001E-2</v>
      </c>
      <c r="AJ156" s="304">
        <f>'7.1 Seeds'!AJ156*'7.2 Coefficients'!AK156</f>
        <v>2.3520000000000003E-2</v>
      </c>
      <c r="AK156" s="304">
        <f>'7.1 Seeds'!AK156*'7.2 Coefficients'!AL156</f>
        <v>8.5199999999999998E-3</v>
      </c>
      <c r="AL156" s="304">
        <f>'7.1 Seeds'!AL156*'7.2 Coefficients'!AM156</f>
        <v>1.044E-2</v>
      </c>
      <c r="AM156" s="304">
        <f>'7.1 Seeds'!AM156*'7.2 Coefficients'!AN156</f>
        <v>1.2359999999999999E-2</v>
      </c>
      <c r="AN156" s="304">
        <f>'7.1 Seeds'!AN156*'7.2 Coefficients'!AO156</f>
        <v>2.9760000000000002E-2</v>
      </c>
      <c r="AO156" s="304">
        <f>'7.1 Seeds'!AO156*'7.2 Coefficients'!AP156</f>
        <v>1.9440000000000002E-2</v>
      </c>
      <c r="AP156" s="304">
        <f>'7.1 Seeds'!AP156*'7.2 Coefficients'!AQ156</f>
        <v>1.1520000000000001E-2</v>
      </c>
      <c r="AQ156" s="304">
        <f>'7.1 Seeds'!AQ156*'7.2 Coefficients'!AR156</f>
        <v>2.7599999999999996E-2</v>
      </c>
      <c r="AR156" s="304">
        <f>'7.1 Seeds'!AR156*'7.2 Coefficients'!AS156</f>
        <v>2.0999999999999998E-2</v>
      </c>
      <c r="AS156" s="304">
        <f>'7.1 Seeds'!AS156*'7.2 Coefficients'!AT156</f>
        <v>5.0759999999999972E-2</v>
      </c>
    </row>
    <row r="157" spans="1:45" ht="15" x14ac:dyDescent="0.25">
      <c r="A157" s="319" t="s">
        <v>910</v>
      </c>
      <c r="B157" s="283"/>
      <c r="C157" s="283"/>
      <c r="D157" s="283"/>
      <c r="E157" s="283"/>
      <c r="F157" s="143" t="s">
        <v>911</v>
      </c>
      <c r="G157" s="143"/>
      <c r="H157" s="289" t="s">
        <v>912</v>
      </c>
      <c r="I157" s="304">
        <f>'7.1 Seeds'!I157*'7.2 Coefficients'!J157</f>
        <v>0</v>
      </c>
      <c r="J157" s="304">
        <f>'7.1 Seeds'!J157*'7.2 Coefficients'!K157</f>
        <v>0</v>
      </c>
      <c r="K157" s="304">
        <f>'7.1 Seeds'!K157*'7.2 Coefficients'!L157</f>
        <v>0</v>
      </c>
      <c r="L157" s="304">
        <f>'7.1 Seeds'!L157*'7.2 Coefficients'!M157</f>
        <v>0</v>
      </c>
      <c r="M157" s="304">
        <f>'7.1 Seeds'!M157*'7.2 Coefficients'!N157</f>
        <v>0</v>
      </c>
      <c r="N157" s="304">
        <f>'7.1 Seeds'!N157*'7.2 Coefficients'!O157</f>
        <v>176.84207999999995</v>
      </c>
      <c r="O157" s="304">
        <f>'7.1 Seeds'!O157*'7.2 Coefficients'!P157</f>
        <v>178.62480000000005</v>
      </c>
      <c r="P157" s="304">
        <f>'7.1 Seeds'!P157*'7.2 Coefficients'!Q157</f>
        <v>174.83472</v>
      </c>
      <c r="Q157" s="304">
        <f>'7.1 Seeds'!Q157*'7.2 Coefficients'!R157</f>
        <v>172.98335999999998</v>
      </c>
      <c r="R157" s="304">
        <f>'7.1 Seeds'!R157*'7.2 Coefficients'!S157</f>
        <v>150.64536000000001</v>
      </c>
      <c r="S157" s="304">
        <f>'7.1 Seeds'!S157*'7.2 Coefficients'!T157</f>
        <v>164.99639999999999</v>
      </c>
      <c r="T157" s="304">
        <f>'7.1 Seeds'!T157*'7.2 Coefficients'!U157</f>
        <v>164.65742167266626</v>
      </c>
      <c r="U157" s="304">
        <f>'7.1 Seeds'!U157*'7.2 Coefficients'!V157</f>
        <v>124.83992639999995</v>
      </c>
      <c r="V157" s="304">
        <f>'7.1 Seeds'!V157*'7.2 Coefficients'!W157</f>
        <v>135.25456560000006</v>
      </c>
      <c r="W157" s="304">
        <f>'7.1 Seeds'!W157*'7.2 Coefficients'!X157</f>
        <v>126.82151999999999</v>
      </c>
      <c r="X157" s="304">
        <f>'7.1 Seeds'!X157*'7.2 Coefficients'!Y157</f>
        <v>126.28871999999998</v>
      </c>
      <c r="Y157" s="304">
        <f>'7.1 Seeds'!Y157*'7.2 Coefficients'!Z157</f>
        <v>115.2972</v>
      </c>
      <c r="Z157" s="304">
        <f>'7.1 Seeds'!Z157*'7.2 Coefficients'!AA157</f>
        <v>113.68127999999999</v>
      </c>
      <c r="AA157" s="304">
        <f>'7.1 Seeds'!AA157*'7.2 Coefficients'!AB157</f>
        <v>101.69447999999998</v>
      </c>
      <c r="AB157" s="304">
        <f>'7.1 Seeds'!AB157*'7.2 Coefficients'!AC157</f>
        <v>87.140879999999996</v>
      </c>
      <c r="AC157" s="304">
        <f>'7.1 Seeds'!AC157*'7.2 Coefficients'!AD157</f>
        <v>82.173119999999983</v>
      </c>
      <c r="AD157" s="304">
        <f>'7.1 Seeds'!AD157*'7.2 Coefficients'!AE157</f>
        <v>102.21119999999999</v>
      </c>
      <c r="AE157" s="304">
        <f>'7.1 Seeds'!AE157*'7.2 Coefficients'!AF157</f>
        <v>90.078240000000008</v>
      </c>
      <c r="AF157" s="304">
        <f>'7.1 Seeds'!AF157*'7.2 Coefficients'!AG157</f>
        <v>76.404719999999998</v>
      </c>
      <c r="AG157" s="304">
        <f>'7.1 Seeds'!AG157*'7.2 Coefficients'!AH157</f>
        <v>103.01064000000001</v>
      </c>
      <c r="AH157" s="304">
        <f>'7.1 Seeds'!AH157*'7.2 Coefficients'!AI157</f>
        <v>145.01832000000002</v>
      </c>
      <c r="AI157" s="304">
        <f>'7.1 Seeds'!AI157*'7.2 Coefficients'!AJ157</f>
        <v>160.41479999999996</v>
      </c>
      <c r="AJ157" s="304">
        <f>'7.1 Seeds'!AJ157*'7.2 Coefficients'!AK157</f>
        <v>160.51103999999998</v>
      </c>
      <c r="AK157" s="304">
        <f>'7.1 Seeds'!AK157*'7.2 Coefficients'!AL157</f>
        <v>169.3476</v>
      </c>
      <c r="AL157" s="304">
        <f>'7.1 Seeds'!AL157*'7.2 Coefficients'!AM157</f>
        <v>192.846</v>
      </c>
      <c r="AM157" s="304">
        <f>'7.1 Seeds'!AM157*'7.2 Coefficients'!AN157</f>
        <v>204.76296000000002</v>
      </c>
      <c r="AN157" s="304">
        <f>'7.1 Seeds'!AN157*'7.2 Coefficients'!AO157</f>
        <v>198.7946399999999</v>
      </c>
      <c r="AO157" s="304">
        <f>'7.1 Seeds'!AO157*'7.2 Coefficients'!AP157</f>
        <v>199.35696000000002</v>
      </c>
      <c r="AP157" s="304">
        <f>'7.1 Seeds'!AP157*'7.2 Coefficients'!AQ157</f>
        <v>243.0684</v>
      </c>
      <c r="AQ157" s="304">
        <f>'7.1 Seeds'!AQ157*'7.2 Coefficients'!AR157</f>
        <v>254.12591999999998</v>
      </c>
      <c r="AR157" s="304">
        <f>'7.1 Seeds'!AR157*'7.2 Coefficients'!AS157</f>
        <v>250.74744000000001</v>
      </c>
      <c r="AS157" s="304">
        <f>'7.1 Seeds'!AS157*'7.2 Coefficients'!AT157</f>
        <v>273.62616000000003</v>
      </c>
    </row>
    <row r="158" spans="1:45" ht="30" x14ac:dyDescent="0.25">
      <c r="A158" s="283" t="s">
        <v>348</v>
      </c>
      <c r="B158" s="283"/>
      <c r="C158" s="283"/>
      <c r="D158" s="283"/>
      <c r="E158" s="283"/>
      <c r="F158" s="143" t="s">
        <v>349</v>
      </c>
      <c r="G158" s="143"/>
      <c r="H158" s="305" t="s">
        <v>913</v>
      </c>
      <c r="I158" s="304">
        <f>'7.1 Seeds'!I158*'7.2 Coefficients'!J158</f>
        <v>0</v>
      </c>
      <c r="J158" s="304">
        <f>'7.1 Seeds'!J158*'7.2 Coefficients'!K158</f>
        <v>0</v>
      </c>
      <c r="K158" s="304">
        <f>'7.1 Seeds'!K158*'7.2 Coefficients'!L158</f>
        <v>0</v>
      </c>
      <c r="L158" s="304">
        <f>'7.1 Seeds'!L158*'7.2 Coefficients'!M158</f>
        <v>0</v>
      </c>
      <c r="M158" s="304">
        <f>'7.1 Seeds'!M158*'7.2 Coefficients'!N158</f>
        <v>0</v>
      </c>
      <c r="N158" s="304">
        <f>'7.1 Seeds'!N158*'7.2 Coefficients'!O158</f>
        <v>21.897600000000004</v>
      </c>
      <c r="O158" s="304">
        <f>'7.1 Seeds'!O158*'7.2 Coefficients'!P158</f>
        <v>19.894080000000002</v>
      </c>
      <c r="P158" s="304">
        <f>'7.1 Seeds'!P158*'7.2 Coefficients'!Q158</f>
        <v>16.788720000000005</v>
      </c>
      <c r="Q158" s="304">
        <f>'7.1 Seeds'!Q158*'7.2 Coefficients'!R158</f>
        <v>8.7407999999999983</v>
      </c>
      <c r="R158" s="304">
        <f>'7.1 Seeds'!R158*'7.2 Coefficients'!S158</f>
        <v>9.7363200000000028</v>
      </c>
      <c r="S158" s="304">
        <f>'7.1 Seeds'!S158*'7.2 Coefficients'!T158</f>
        <v>12.391920000000001</v>
      </c>
      <c r="T158" s="304">
        <f>'7.1 Seeds'!T158*'7.2 Coefficients'!U158</f>
        <v>8.7974399999999999</v>
      </c>
      <c r="U158" s="304">
        <f>'7.1 Seeds'!U158*'7.2 Coefficients'!V158</f>
        <v>11.405760000000001</v>
      </c>
      <c r="V158" s="304">
        <f>'7.1 Seeds'!V158*'7.2 Coefficients'!W158</f>
        <v>20.675039999999996</v>
      </c>
      <c r="W158" s="304">
        <f>'7.1 Seeds'!W158*'7.2 Coefficients'!X158</f>
        <v>6.9347999999999992</v>
      </c>
      <c r="X158" s="304">
        <f>'7.1 Seeds'!X158*'7.2 Coefficients'!Y158</f>
        <v>8.6095199999999998</v>
      </c>
      <c r="Y158" s="304">
        <f>'7.1 Seeds'!Y158*'7.2 Coefficients'!Z158</f>
        <v>5.3728800000000003</v>
      </c>
      <c r="Z158" s="304">
        <f>'7.1 Seeds'!Z158*'7.2 Coefficients'!AA158</f>
        <v>5.0630399999999991</v>
      </c>
      <c r="AA158" s="304">
        <f>'7.1 Seeds'!AA158*'7.2 Coefficients'!AB158</f>
        <v>6.992160000000001</v>
      </c>
      <c r="AB158" s="304">
        <f>'7.1 Seeds'!AB158*'7.2 Coefficients'!AC158</f>
        <v>5.9591999999999992</v>
      </c>
      <c r="AC158" s="304">
        <f>'7.1 Seeds'!AC158*'7.2 Coefficients'!AD158</f>
        <v>5.242560000000001</v>
      </c>
      <c r="AD158" s="304">
        <f>'7.1 Seeds'!AD158*'7.2 Coefficients'!AE158</f>
        <v>6.1826399999999992</v>
      </c>
      <c r="AE158" s="304">
        <f>'7.1 Seeds'!AE158*'7.2 Coefficients'!AF158</f>
        <v>7.3272000000000004</v>
      </c>
      <c r="AF158" s="304">
        <f>'7.1 Seeds'!AF158*'7.2 Coefficients'!AG158</f>
        <v>7.7786400000000002</v>
      </c>
      <c r="AG158" s="304">
        <f>'7.1 Seeds'!AG158*'7.2 Coefficients'!AH158</f>
        <v>9.0837599999999998</v>
      </c>
      <c r="AH158" s="304">
        <f>'7.1 Seeds'!AH158*'7.2 Coefficients'!AI158</f>
        <v>10.393680000000003</v>
      </c>
      <c r="AI158" s="304">
        <f>'7.1 Seeds'!AI158*'7.2 Coefficients'!AJ158</f>
        <v>8.3328000000000024</v>
      </c>
      <c r="AJ158" s="304">
        <f>'7.1 Seeds'!AJ158*'7.2 Coefficients'!AK158</f>
        <v>20.861519999999995</v>
      </c>
      <c r="AK158" s="304">
        <f>'7.1 Seeds'!AK158*'7.2 Coefficients'!AL158</f>
        <v>15.185040000000001</v>
      </c>
      <c r="AL158" s="304">
        <f>'7.1 Seeds'!AL158*'7.2 Coefficients'!AM158</f>
        <v>22.269839999999995</v>
      </c>
      <c r="AM158" s="304">
        <f>'7.1 Seeds'!AM158*'7.2 Coefficients'!AN158</f>
        <v>4.1327999999999987</v>
      </c>
      <c r="AN158" s="304">
        <f>'7.1 Seeds'!AN158*'7.2 Coefficients'!AO158</f>
        <v>4.9339200000000005</v>
      </c>
      <c r="AO158" s="304">
        <f>'7.1 Seeds'!AO158*'7.2 Coefficients'!AP158</f>
        <v>6.1355999999999984</v>
      </c>
      <c r="AP158" s="304">
        <f>'7.1 Seeds'!AP158*'7.2 Coefficients'!AQ158</f>
        <v>9.3172799999999985</v>
      </c>
      <c r="AQ158" s="304">
        <f>'7.1 Seeds'!AQ158*'7.2 Coefficients'!AR158</f>
        <v>9.0811199999999985</v>
      </c>
      <c r="AR158" s="304">
        <f>'7.1 Seeds'!AR158*'7.2 Coefficients'!AS158</f>
        <v>7.5520800000000001</v>
      </c>
      <c r="AS158" s="304">
        <f>'7.1 Seeds'!AS158*'7.2 Coefficients'!AT158</f>
        <v>14.149439999999997</v>
      </c>
    </row>
    <row r="159" spans="1:45" ht="15" x14ac:dyDescent="0.25">
      <c r="A159" s="329" t="s">
        <v>284</v>
      </c>
      <c r="B159" s="283"/>
      <c r="C159" s="283"/>
      <c r="D159" s="283"/>
      <c r="E159" s="283"/>
      <c r="F159" s="283" t="s">
        <v>69</v>
      </c>
      <c r="G159" s="143"/>
      <c r="H159" s="305" t="s">
        <v>914</v>
      </c>
      <c r="I159" s="304">
        <f>'7.1 Seeds'!I159*'7.2 Coefficients'!J159</f>
        <v>0</v>
      </c>
      <c r="J159" s="304">
        <f>'7.1 Seeds'!J159*'7.2 Coefficients'!K159</f>
        <v>0</v>
      </c>
      <c r="K159" s="304">
        <f>'7.1 Seeds'!K159*'7.2 Coefficients'!L159</f>
        <v>0</v>
      </c>
      <c r="L159" s="304">
        <f>'7.1 Seeds'!L159*'7.2 Coefficients'!M159</f>
        <v>0</v>
      </c>
      <c r="M159" s="304">
        <f>'7.1 Seeds'!M159*'7.2 Coefficients'!N159</f>
        <v>0</v>
      </c>
      <c r="N159" s="304">
        <f>'7.1 Seeds'!N159*'7.2 Coefficients'!O159</f>
        <v>3.3082200000000004</v>
      </c>
      <c r="O159" s="304">
        <f>'7.1 Seeds'!O159*'7.2 Coefficients'!P159</f>
        <v>3.3653400000000011</v>
      </c>
      <c r="P159" s="304">
        <f>'7.1 Seeds'!P159*'7.2 Coefficients'!Q159</f>
        <v>2.8370399999999996</v>
      </c>
      <c r="Q159" s="304">
        <f>'7.1 Seeds'!Q159*'7.2 Coefficients'!R159</f>
        <v>2.67048</v>
      </c>
      <c r="R159" s="304">
        <f>'7.1 Seeds'!R159*'7.2 Coefficients'!S159</f>
        <v>2.5248599999999994</v>
      </c>
      <c r="S159" s="304">
        <f>'7.1 Seeds'!S159*'7.2 Coefficients'!T159</f>
        <v>2.0326799999999996</v>
      </c>
      <c r="T159" s="304">
        <f>'7.1 Seeds'!T159*'7.2 Coefficients'!U159</f>
        <v>1.6382399999999997</v>
      </c>
      <c r="U159" s="304">
        <f>'7.1 Seeds'!U159*'7.2 Coefficients'!V159</f>
        <v>1.4939999999999998</v>
      </c>
      <c r="V159" s="304">
        <f>'7.1 Seeds'!V159*'7.2 Coefficients'!W159</f>
        <v>0.97686000000000006</v>
      </c>
      <c r="W159" s="304">
        <f>'7.1 Seeds'!W159*'7.2 Coefficients'!X159</f>
        <v>0.96149999999999991</v>
      </c>
      <c r="X159" s="304">
        <f>'7.1 Seeds'!X159*'7.2 Coefficients'!Y159</f>
        <v>0.88734000000000002</v>
      </c>
      <c r="Y159" s="304">
        <f>'7.1 Seeds'!Y159*'7.2 Coefficients'!Z159</f>
        <v>0.66089999999999982</v>
      </c>
      <c r="Z159" s="304">
        <f>'7.1 Seeds'!Z159*'7.2 Coefficients'!AA159</f>
        <v>0.63558000000000014</v>
      </c>
      <c r="AA159" s="304">
        <f>'7.1 Seeds'!AA159*'7.2 Coefficients'!AB159</f>
        <v>0.61397999999999975</v>
      </c>
      <c r="AB159" s="304">
        <f>'7.1 Seeds'!AB159*'7.2 Coefficients'!AC159</f>
        <v>0.60270000000000001</v>
      </c>
      <c r="AC159" s="304">
        <f>'7.1 Seeds'!AC159*'7.2 Coefficients'!AD159</f>
        <v>0.4341600000000001</v>
      </c>
      <c r="AD159" s="304">
        <f>'7.1 Seeds'!AD159*'7.2 Coefficients'!AE159</f>
        <v>0.40595999999999999</v>
      </c>
      <c r="AE159" s="304">
        <f>'7.1 Seeds'!AE159*'7.2 Coefficients'!AF159</f>
        <v>0.33137999999999979</v>
      </c>
      <c r="AF159" s="304">
        <f>'7.1 Seeds'!AF159*'7.2 Coefficients'!AG159</f>
        <v>0.32237999999999994</v>
      </c>
      <c r="AG159" s="304">
        <f>'7.1 Seeds'!AG159*'7.2 Coefficients'!AH159</f>
        <v>0.30834000000000006</v>
      </c>
      <c r="AH159" s="304">
        <f>'7.1 Seeds'!AH159*'7.2 Coefficients'!AI159</f>
        <v>0.27947999999999995</v>
      </c>
      <c r="AI159" s="304">
        <f>'7.1 Seeds'!AI159*'7.2 Coefficients'!AJ159</f>
        <v>0.24678</v>
      </c>
      <c r="AJ159" s="304">
        <f>'7.1 Seeds'!AJ159*'7.2 Coefficients'!AK159</f>
        <v>0.24221999999999994</v>
      </c>
      <c r="AK159" s="304">
        <f>'7.1 Seeds'!AK159*'7.2 Coefficients'!AL159</f>
        <v>0.24347999999999995</v>
      </c>
      <c r="AL159" s="304">
        <f>'7.1 Seeds'!AL159*'7.2 Coefficients'!AM159</f>
        <v>0.25187999999999994</v>
      </c>
      <c r="AM159" s="304">
        <f>'7.1 Seeds'!AM159*'7.2 Coefficients'!AN159</f>
        <v>0.23333999999999996</v>
      </c>
      <c r="AN159" s="304">
        <f>'7.1 Seeds'!AN159*'7.2 Coefficients'!AO159</f>
        <v>0.22559999999999997</v>
      </c>
      <c r="AO159" s="304">
        <f>'7.1 Seeds'!AO159*'7.2 Coefficients'!AP159</f>
        <v>0.20657999999999999</v>
      </c>
      <c r="AP159" s="304">
        <f>'7.1 Seeds'!AP159*'7.2 Coefficients'!AQ159</f>
        <v>0.19662000000000002</v>
      </c>
      <c r="AQ159" s="304">
        <f>'7.1 Seeds'!AQ159*'7.2 Coefficients'!AR159</f>
        <v>0.20687999999999998</v>
      </c>
      <c r="AR159" s="304">
        <f>'7.1 Seeds'!AR159*'7.2 Coefficients'!AS159</f>
        <v>0.17916000000000001</v>
      </c>
      <c r="AS159" s="304">
        <f>'7.1 Seeds'!AS159*'7.2 Coefficients'!AT159</f>
        <v>0.17333999999999997</v>
      </c>
    </row>
    <row r="160" spans="1:45" ht="15" x14ac:dyDescent="0.25">
      <c r="A160" s="336" t="s">
        <v>367</v>
      </c>
      <c r="B160" s="301"/>
      <c r="C160" s="301"/>
      <c r="D160" s="301"/>
      <c r="E160" s="301"/>
      <c r="F160" s="323" t="s">
        <v>70</v>
      </c>
      <c r="G160" s="298"/>
      <c r="H160" s="299" t="s">
        <v>915</v>
      </c>
      <c r="I160" s="295"/>
      <c r="J160" s="295"/>
      <c r="K160" s="295"/>
      <c r="L160" s="295"/>
      <c r="M160" s="295"/>
      <c r="N160" s="295"/>
      <c r="O160" s="295"/>
      <c r="P160" s="295"/>
      <c r="Q160" s="295"/>
      <c r="R160" s="295"/>
      <c r="S160" s="295"/>
      <c r="T160" s="295"/>
      <c r="U160" s="295"/>
      <c r="V160" s="295"/>
      <c r="W160" s="295"/>
      <c r="X160" s="295"/>
      <c r="Y160" s="295"/>
      <c r="Z160" s="295"/>
      <c r="AA160" s="295"/>
      <c r="AB160" s="295"/>
      <c r="AC160" s="295"/>
      <c r="AD160" s="295"/>
      <c r="AE160" s="295"/>
      <c r="AF160" s="295"/>
      <c r="AG160" s="295"/>
      <c r="AH160" s="295"/>
      <c r="AI160" s="295"/>
      <c r="AJ160" s="295"/>
      <c r="AK160" s="295"/>
      <c r="AL160" s="295"/>
      <c r="AM160" s="295"/>
      <c r="AN160" s="295"/>
      <c r="AO160" s="295"/>
      <c r="AP160" s="295"/>
      <c r="AQ160" s="295"/>
      <c r="AR160" s="295"/>
      <c r="AS160" s="295"/>
    </row>
    <row r="161" spans="1:45" ht="15" x14ac:dyDescent="0.25">
      <c r="A161" s="329" t="s">
        <v>370</v>
      </c>
      <c r="B161" s="283"/>
      <c r="C161" s="283"/>
      <c r="D161" s="283"/>
      <c r="E161" s="283"/>
      <c r="F161" s="283"/>
      <c r="G161" s="300" t="s">
        <v>373</v>
      </c>
      <c r="H161" s="294" t="s">
        <v>916</v>
      </c>
      <c r="I161" s="295"/>
      <c r="J161" s="295"/>
      <c r="K161" s="295"/>
      <c r="L161" s="295"/>
      <c r="M161" s="295"/>
      <c r="N161" s="295"/>
      <c r="O161" s="295"/>
      <c r="P161" s="295"/>
      <c r="Q161" s="295"/>
      <c r="R161" s="295"/>
      <c r="S161" s="295"/>
      <c r="T161" s="295"/>
      <c r="U161" s="295"/>
      <c r="V161" s="295"/>
      <c r="W161" s="295"/>
      <c r="X161" s="295"/>
      <c r="Y161" s="295"/>
      <c r="Z161" s="295"/>
      <c r="AA161" s="295"/>
      <c r="AB161" s="295"/>
      <c r="AC161" s="295"/>
      <c r="AD161" s="295"/>
      <c r="AE161" s="295"/>
      <c r="AF161" s="295"/>
      <c r="AG161" s="295"/>
      <c r="AH161" s="295"/>
      <c r="AI161" s="295"/>
      <c r="AJ161" s="295"/>
      <c r="AK161" s="295"/>
      <c r="AL161" s="295"/>
      <c r="AM161" s="295"/>
      <c r="AN161" s="295"/>
      <c r="AO161" s="295"/>
      <c r="AP161" s="295"/>
      <c r="AQ161" s="295"/>
      <c r="AR161" s="295"/>
      <c r="AS161" s="295"/>
    </row>
    <row r="162" spans="1:45" ht="15" x14ac:dyDescent="0.25">
      <c r="A162" s="329" t="s">
        <v>371</v>
      </c>
      <c r="B162" s="283"/>
      <c r="C162" s="283"/>
      <c r="D162" s="283"/>
      <c r="E162" s="283"/>
      <c r="F162" s="283"/>
      <c r="G162" s="307" t="s">
        <v>374</v>
      </c>
      <c r="H162" s="289" t="s">
        <v>917</v>
      </c>
      <c r="I162" s="304">
        <f>'7.1 Seeds'!I162*'7.2 Coefficients'!J162</f>
        <v>0</v>
      </c>
      <c r="J162" s="304">
        <f>'7.1 Seeds'!J162*'7.2 Coefficients'!K162</f>
        <v>0</v>
      </c>
      <c r="K162" s="304">
        <f>'7.1 Seeds'!K162*'7.2 Coefficients'!L162</f>
        <v>0</v>
      </c>
      <c r="L162" s="304">
        <f>'7.1 Seeds'!L162*'7.2 Coefficients'!M162</f>
        <v>0</v>
      </c>
      <c r="M162" s="304">
        <f>'7.1 Seeds'!M162*'7.2 Coefficients'!N162</f>
        <v>0</v>
      </c>
      <c r="N162" s="304">
        <f>'7.1 Seeds'!N162*'7.2 Coefficients'!O162</f>
        <v>9.6060000000000006E-2</v>
      </c>
      <c r="O162" s="304">
        <f>'7.1 Seeds'!O162*'7.2 Coefficients'!P162</f>
        <v>9.3240000000000017E-2</v>
      </c>
      <c r="P162" s="304">
        <f>'7.1 Seeds'!P162*'7.2 Coefficients'!Q162</f>
        <v>6.8100000000000022E-2</v>
      </c>
      <c r="Q162" s="304">
        <f>'7.1 Seeds'!Q162*'7.2 Coefficients'!R162</f>
        <v>5.7900000000000007E-2</v>
      </c>
      <c r="R162" s="304">
        <f>'7.1 Seeds'!R162*'7.2 Coefficients'!S162</f>
        <v>5.3160000000000013E-2</v>
      </c>
      <c r="S162" s="304">
        <f>'7.1 Seeds'!S162*'7.2 Coefficients'!T162</f>
        <v>6.5339999999999995E-2</v>
      </c>
      <c r="T162" s="304">
        <f>'7.1 Seeds'!T162*'7.2 Coefficients'!U162</f>
        <v>0.10985999999999999</v>
      </c>
      <c r="U162" s="304">
        <f>'7.1 Seeds'!U162*'7.2 Coefficients'!V162</f>
        <v>8.004E-2</v>
      </c>
      <c r="V162" s="304">
        <f>'7.1 Seeds'!V162*'7.2 Coefficients'!W162</f>
        <v>5.9220000000000002E-2</v>
      </c>
      <c r="W162" s="304">
        <f>'7.1 Seeds'!W162*'7.2 Coefficients'!X162</f>
        <v>0.96149999999999991</v>
      </c>
      <c r="X162" s="304">
        <f>'7.1 Seeds'!X162*'7.2 Coefficients'!Y162</f>
        <v>5.2140000000000013E-2</v>
      </c>
      <c r="Y162" s="304">
        <f>'7.1 Seeds'!Y162*'7.2 Coefficients'!Z162</f>
        <v>0</v>
      </c>
      <c r="Z162" s="304">
        <f>'7.1 Seeds'!Z162*'7.2 Coefficients'!AA162</f>
        <v>1.9199999999999998E-3</v>
      </c>
      <c r="AA162" s="304">
        <f>'7.1 Seeds'!AA162*'7.2 Coefficients'!AB162</f>
        <v>4.2000000000000006E-3</v>
      </c>
      <c r="AB162" s="304">
        <f>'7.1 Seeds'!AB162*'7.2 Coefficients'!AC162</f>
        <v>3.1199999999999999E-3</v>
      </c>
      <c r="AC162" s="304">
        <f>'7.1 Seeds'!AC162*'7.2 Coefficients'!AD162</f>
        <v>7.0200000000000002E-3</v>
      </c>
      <c r="AD162" s="304">
        <f>'7.1 Seeds'!AD162*'7.2 Coefficients'!AE162</f>
        <v>3.4199999999999999E-3</v>
      </c>
      <c r="AE162" s="304">
        <f>'7.1 Seeds'!AE162*'7.2 Coefficients'!AF162</f>
        <v>7.62E-3</v>
      </c>
      <c r="AF162" s="304">
        <f>'7.1 Seeds'!AF162*'7.2 Coefficients'!AG162</f>
        <v>5.0400000000000002E-3</v>
      </c>
      <c r="AG162" s="304">
        <f>'7.1 Seeds'!AG162*'7.2 Coefficients'!AH162</f>
        <v>4.8599999999999997E-3</v>
      </c>
      <c r="AH162" s="304">
        <f>'7.1 Seeds'!AH162*'7.2 Coefficients'!AI162</f>
        <v>2.2799999999999999E-3</v>
      </c>
      <c r="AI162" s="304">
        <f>'7.1 Seeds'!AI162*'7.2 Coefficients'!AJ162</f>
        <v>5.8799999999999998E-3</v>
      </c>
      <c r="AJ162" s="304">
        <f>'7.1 Seeds'!AJ162*'7.2 Coefficients'!AK162</f>
        <v>4.0200000000000001E-3</v>
      </c>
      <c r="AK162" s="304">
        <f>'7.1 Seeds'!AK162*'7.2 Coefficients'!AL162</f>
        <v>4.6800000000000001E-3</v>
      </c>
      <c r="AL162" s="304">
        <f>'7.1 Seeds'!AL162*'7.2 Coefficients'!AM162</f>
        <v>4.9199999999999999E-3</v>
      </c>
      <c r="AM162" s="304">
        <f>'7.1 Seeds'!AM162*'7.2 Coefficients'!AN162</f>
        <v>2.7599999999999999E-3</v>
      </c>
      <c r="AN162" s="304">
        <f>'7.1 Seeds'!AN162*'7.2 Coefficients'!AO162</f>
        <v>2.2799999999999999E-3</v>
      </c>
      <c r="AO162" s="304">
        <f>'7.1 Seeds'!AO162*'7.2 Coefficients'!AP162</f>
        <v>1.5E-3</v>
      </c>
      <c r="AP162" s="304">
        <f>'7.1 Seeds'!AP162*'7.2 Coefficients'!AQ162</f>
        <v>0</v>
      </c>
      <c r="AQ162" s="304">
        <f>'7.1 Seeds'!AQ162*'7.2 Coefficients'!AR162</f>
        <v>2.4000000000000003E-4</v>
      </c>
      <c r="AR162" s="304">
        <f>'7.1 Seeds'!AR162*'7.2 Coefficients'!AS162</f>
        <v>1.8E-3</v>
      </c>
      <c r="AS162" s="304">
        <f>'7.1 Seeds'!AS162*'7.2 Coefficients'!AT162</f>
        <v>9.4199999999999996E-3</v>
      </c>
    </row>
    <row r="163" spans="1:45" ht="15" x14ac:dyDescent="0.25">
      <c r="A163" s="329" t="s">
        <v>372</v>
      </c>
      <c r="B163" s="283"/>
      <c r="C163" s="283"/>
      <c r="D163" s="283"/>
      <c r="E163" s="283"/>
      <c r="F163" s="283"/>
      <c r="G163" s="307" t="s">
        <v>375</v>
      </c>
      <c r="H163" s="289" t="s">
        <v>918</v>
      </c>
      <c r="I163" s="304">
        <f>'7.1 Seeds'!I163*'7.2 Coefficients'!J163</f>
        <v>0</v>
      </c>
      <c r="J163" s="304">
        <f>'7.1 Seeds'!J163*'7.2 Coefficients'!K163</f>
        <v>0</v>
      </c>
      <c r="K163" s="304">
        <f>'7.1 Seeds'!K163*'7.2 Coefficients'!L163</f>
        <v>0</v>
      </c>
      <c r="L163" s="304">
        <f>'7.1 Seeds'!L163*'7.2 Coefficients'!M163</f>
        <v>0</v>
      </c>
      <c r="M163" s="304">
        <f>'7.1 Seeds'!M163*'7.2 Coefficients'!N163</f>
        <v>0</v>
      </c>
      <c r="N163" s="304">
        <f>'7.1 Seeds'!N163*'7.2 Coefficients'!O163</f>
        <v>12.787679999999998</v>
      </c>
      <c r="O163" s="304">
        <f>'7.1 Seeds'!O163*'7.2 Coefficients'!P163</f>
        <v>12.359520000000003</v>
      </c>
      <c r="P163" s="304">
        <f>'7.1 Seeds'!P163*'7.2 Coefficients'!Q163</f>
        <v>10.250219999999999</v>
      </c>
      <c r="Q163" s="304">
        <f>'7.1 Seeds'!Q163*'7.2 Coefficients'!R163</f>
        <v>8.9023199999999978</v>
      </c>
      <c r="R163" s="304">
        <f>'7.1 Seeds'!R163*'7.2 Coefficients'!S163</f>
        <v>8.2927199999999974</v>
      </c>
      <c r="S163" s="304">
        <f>'7.1 Seeds'!S163*'7.2 Coefficients'!T163</f>
        <v>7.9032000000000009</v>
      </c>
      <c r="T163" s="304">
        <f>'7.1 Seeds'!T163*'7.2 Coefficients'!U163</f>
        <v>7.2446399999999977</v>
      </c>
      <c r="U163" s="304">
        <f>'7.1 Seeds'!U163*'7.2 Coefficients'!V163</f>
        <v>4.9348799999999988</v>
      </c>
      <c r="V163" s="304">
        <f>'7.1 Seeds'!V163*'7.2 Coefficients'!W163</f>
        <v>2.9492399999999996</v>
      </c>
      <c r="W163" s="304">
        <f>'7.1 Seeds'!W163*'7.2 Coefficients'!X163</f>
        <v>1.5617999999999996</v>
      </c>
      <c r="X163" s="304">
        <f>'7.1 Seeds'!X163*'7.2 Coefficients'!Y163</f>
        <v>1.4918400000000001</v>
      </c>
      <c r="Y163" s="304">
        <f>'7.1 Seeds'!Y163*'7.2 Coefficients'!Z163</f>
        <v>1.2826199999999994</v>
      </c>
      <c r="Z163" s="304">
        <f>'7.1 Seeds'!Z163*'7.2 Coefficients'!AA163</f>
        <v>0.84654000000000007</v>
      </c>
      <c r="AA163" s="304">
        <f>'7.1 Seeds'!AA163*'7.2 Coefficients'!AB163</f>
        <v>1.0323599999999999</v>
      </c>
      <c r="AB163" s="304">
        <f>'7.1 Seeds'!AB163*'7.2 Coefficients'!AC163</f>
        <v>0.54840000000000011</v>
      </c>
      <c r="AC163" s="304">
        <f>'7.1 Seeds'!AC163*'7.2 Coefficients'!AD163</f>
        <v>0.54300000000000004</v>
      </c>
      <c r="AD163" s="304">
        <f>'7.1 Seeds'!AD163*'7.2 Coefficients'!AE163</f>
        <v>0.44484000000000001</v>
      </c>
      <c r="AE163" s="304">
        <f>'7.1 Seeds'!AE163*'7.2 Coefficients'!AF163</f>
        <v>0.41160000000000008</v>
      </c>
      <c r="AF163" s="304">
        <f>'7.1 Seeds'!AF163*'7.2 Coefficients'!AG163</f>
        <v>0.41166000000000014</v>
      </c>
      <c r="AG163" s="304">
        <f>'7.1 Seeds'!AG163*'7.2 Coefficients'!AH163</f>
        <v>0.3956400000000001</v>
      </c>
      <c r="AH163" s="304">
        <f>'7.1 Seeds'!AH163*'7.2 Coefficients'!AI163</f>
        <v>0.33936000000000005</v>
      </c>
      <c r="AI163" s="304">
        <f>'7.1 Seeds'!AI163*'7.2 Coefficients'!AJ163</f>
        <v>1.1772600000000002</v>
      </c>
      <c r="AJ163" s="304">
        <f>'7.1 Seeds'!AJ163*'7.2 Coefficients'!AK163</f>
        <v>1.13784</v>
      </c>
      <c r="AK163" s="304">
        <f>'7.1 Seeds'!AK163*'7.2 Coefficients'!AL163</f>
        <v>0.40572000000000008</v>
      </c>
      <c r="AL163" s="304">
        <f>'7.1 Seeds'!AL163*'7.2 Coefficients'!AM163</f>
        <v>0.39366000000000001</v>
      </c>
      <c r="AM163" s="304">
        <f>'7.1 Seeds'!AM163*'7.2 Coefficients'!AN163</f>
        <v>0.29135999999999995</v>
      </c>
      <c r="AN163" s="304">
        <f>'7.1 Seeds'!AN163*'7.2 Coefficients'!AO163</f>
        <v>0.28008</v>
      </c>
      <c r="AO163" s="304">
        <f>'7.1 Seeds'!AO163*'7.2 Coefficients'!AP163</f>
        <v>0.32778000000000007</v>
      </c>
      <c r="AP163" s="304">
        <f>'7.1 Seeds'!AP163*'7.2 Coefficients'!AQ163</f>
        <v>0.43944000000000005</v>
      </c>
      <c r="AQ163" s="304">
        <f>'7.1 Seeds'!AQ163*'7.2 Coefficients'!AR163</f>
        <v>0.42611999999999994</v>
      </c>
      <c r="AR163" s="304">
        <f>'7.1 Seeds'!AR163*'7.2 Coefficients'!AS163</f>
        <v>0.40458000000000005</v>
      </c>
      <c r="AS163" s="304">
        <f>'7.1 Seeds'!AS163*'7.2 Coefficients'!AT163</f>
        <v>0.35124000000000016</v>
      </c>
    </row>
    <row r="164" spans="1:45" ht="15" x14ac:dyDescent="0.25">
      <c r="A164" s="329" t="s">
        <v>369</v>
      </c>
      <c r="B164" s="283"/>
      <c r="C164" s="283"/>
      <c r="D164" s="283"/>
      <c r="E164" s="283"/>
      <c r="F164" s="283"/>
      <c r="G164" s="307" t="s">
        <v>368</v>
      </c>
      <c r="H164" s="289" t="s">
        <v>919</v>
      </c>
      <c r="I164" s="304">
        <f>'7.1 Seeds'!I164*'7.2 Coefficients'!J164</f>
        <v>0</v>
      </c>
      <c r="J164" s="304">
        <f>'7.1 Seeds'!J164*'7.2 Coefficients'!K164</f>
        <v>0</v>
      </c>
      <c r="K164" s="304">
        <f>'7.1 Seeds'!K164*'7.2 Coefficients'!L164</f>
        <v>0</v>
      </c>
      <c r="L164" s="304">
        <f>'7.1 Seeds'!L164*'7.2 Coefficients'!M164</f>
        <v>0</v>
      </c>
      <c r="M164" s="304">
        <f>'7.1 Seeds'!M164*'7.2 Coefficients'!N164</f>
        <v>0</v>
      </c>
      <c r="N164" s="304">
        <f>'7.1 Seeds'!N164*'7.2 Coefficients'!O164</f>
        <v>0.23998080000000005</v>
      </c>
      <c r="O164" s="304">
        <f>'7.1 Seeds'!O164*'7.2 Coefficients'!P164</f>
        <v>0.23896319999999999</v>
      </c>
      <c r="P164" s="304">
        <f>'7.1 Seeds'!P164*'7.2 Coefficients'!Q164</f>
        <v>0.22967040000000002</v>
      </c>
      <c r="Q164" s="304">
        <f>'7.1 Seeds'!Q164*'7.2 Coefficients'!R164</f>
        <v>0.19449599999999997</v>
      </c>
      <c r="R164" s="304">
        <f>'7.1 Seeds'!R164*'7.2 Coefficients'!S164</f>
        <v>0.18821759999999998</v>
      </c>
      <c r="S164" s="304">
        <f>'7.1 Seeds'!S164*'7.2 Coefficients'!T164</f>
        <v>0.17368319999999998</v>
      </c>
      <c r="T164" s="304">
        <f>'7.1 Seeds'!T164*'7.2 Coefficients'!U164</f>
        <v>0.2129472</v>
      </c>
      <c r="U164" s="304">
        <f>'7.1 Seeds'!U164*'7.2 Coefficients'!V164</f>
        <v>0.18631679999999995</v>
      </c>
      <c r="V164" s="304">
        <f>'7.1 Seeds'!V164*'7.2 Coefficients'!W164</f>
        <v>9.9609599999999993E-2</v>
      </c>
      <c r="W164" s="304">
        <f>'7.1 Seeds'!W164*'7.2 Coefficients'!X164</f>
        <v>0.11577599999999998</v>
      </c>
      <c r="X164" s="304">
        <f>'7.1 Seeds'!X164*'7.2 Coefficients'!Y164</f>
        <v>0.13240319999999994</v>
      </c>
      <c r="Y164" s="304">
        <f>'7.1 Seeds'!Y164*'7.2 Coefficients'!Z164</f>
        <v>0.12854399999999994</v>
      </c>
      <c r="Z164" s="304">
        <f>'7.1 Seeds'!Z164*'7.2 Coefficients'!AA164</f>
        <v>0.12906239999999997</v>
      </c>
      <c r="AA164" s="304">
        <f>'7.1 Seeds'!AA164*'7.2 Coefficients'!AB164</f>
        <v>0.13495680000000002</v>
      </c>
      <c r="AB164" s="304">
        <f>'7.1 Seeds'!AB164*'7.2 Coefficients'!AC164</f>
        <v>0.12746879999999999</v>
      </c>
      <c r="AC164" s="304">
        <f>'7.1 Seeds'!AC164*'7.2 Coefficients'!AD164</f>
        <v>0.121056</v>
      </c>
      <c r="AD164" s="304">
        <f>'7.1 Seeds'!AD164*'7.2 Coefficients'!AE164</f>
        <v>0.10986240000000003</v>
      </c>
      <c r="AE164" s="304">
        <f>'7.1 Seeds'!AE164*'7.2 Coefficients'!AF164</f>
        <v>0.10427520000000001</v>
      </c>
      <c r="AF164" s="304">
        <f>'7.1 Seeds'!AF164*'7.2 Coefficients'!AG164</f>
        <v>0.10239359999999997</v>
      </c>
      <c r="AG164" s="304">
        <f>'7.1 Seeds'!AG164*'7.2 Coefficients'!AH164</f>
        <v>0.1173312</v>
      </c>
      <c r="AH164" s="304">
        <f>'7.1 Seeds'!AH164*'7.2 Coefficients'!AI164</f>
        <v>9.4060799999999986E-2</v>
      </c>
      <c r="AI164" s="304">
        <f>'7.1 Seeds'!AI164*'7.2 Coefficients'!AJ164</f>
        <v>9.5654399999999987E-2</v>
      </c>
      <c r="AJ164" s="304">
        <f>'7.1 Seeds'!AJ164*'7.2 Coefficients'!AK164</f>
        <v>9.7727999999999982E-2</v>
      </c>
      <c r="AK164" s="304">
        <f>'7.1 Seeds'!AK164*'7.2 Coefficients'!AL164</f>
        <v>9.3407999999999991E-2</v>
      </c>
      <c r="AL164" s="304">
        <f>'7.1 Seeds'!AL164*'7.2 Coefficients'!AM164</f>
        <v>9.3599999999999989E-2</v>
      </c>
      <c r="AM164" s="304">
        <f>'7.1 Seeds'!AM164*'7.2 Coefficients'!AN164</f>
        <v>9.1603199999999996E-2</v>
      </c>
      <c r="AN164" s="304">
        <f>'7.1 Seeds'!AN164*'7.2 Coefficients'!AO164</f>
        <v>9.1775999999999983E-2</v>
      </c>
      <c r="AO164" s="304">
        <f>'7.1 Seeds'!AO164*'7.2 Coefficients'!AP164</f>
        <v>8.8339199999999979E-2</v>
      </c>
      <c r="AP164" s="304">
        <f>'7.1 Seeds'!AP164*'7.2 Coefficients'!AQ164</f>
        <v>8.6246399999999973E-2</v>
      </c>
      <c r="AQ164" s="304">
        <f>'7.1 Seeds'!AQ164*'7.2 Coefficients'!AR164</f>
        <v>7.9699199999999984E-2</v>
      </c>
      <c r="AR164" s="304">
        <f>'7.1 Seeds'!AR164*'7.2 Coefficients'!AS164</f>
        <v>7.7932799999999997E-2</v>
      </c>
      <c r="AS164" s="304">
        <f>'7.1 Seeds'!AS164*'7.2 Coefficients'!AT164</f>
        <v>7.6204800000000003E-2</v>
      </c>
    </row>
    <row r="165" spans="1:45" ht="15" x14ac:dyDescent="0.25">
      <c r="A165" s="319" t="s">
        <v>920</v>
      </c>
      <c r="B165" s="143"/>
      <c r="C165" s="143"/>
      <c r="D165" s="143"/>
      <c r="E165" s="143"/>
      <c r="F165" s="143"/>
      <c r="G165" s="143"/>
      <c r="H165" s="289" t="s">
        <v>921</v>
      </c>
      <c r="I165" s="304">
        <f>'7.1 Seeds'!I165*'7.2 Coefficients'!J165</f>
        <v>0</v>
      </c>
      <c r="J165" s="304">
        <f>'7.1 Seeds'!J165*'7.2 Coefficients'!K165</f>
        <v>0</v>
      </c>
      <c r="K165" s="304">
        <f>'7.1 Seeds'!K165*'7.2 Coefficients'!L165</f>
        <v>0</v>
      </c>
      <c r="L165" s="304">
        <f>'7.1 Seeds'!L165*'7.2 Coefficients'!M165</f>
        <v>0</v>
      </c>
      <c r="M165" s="304">
        <f>'7.1 Seeds'!M165*'7.2 Coefficients'!N165</f>
        <v>0</v>
      </c>
      <c r="N165" s="304">
        <f>'7.1 Seeds'!N165*'7.2 Coefficients'!O165</f>
        <v>3.1253000000000003E-2</v>
      </c>
      <c r="O165" s="304">
        <f>'7.1 Seeds'!O165*'7.2 Coefficients'!P165</f>
        <v>2.7497999999999998E-2</v>
      </c>
      <c r="P165" s="304">
        <f>'7.1 Seeds'!P165*'7.2 Coefficients'!Q165</f>
        <v>2.4616000000000006E-2</v>
      </c>
      <c r="Q165" s="304">
        <f>'7.1 Seeds'!Q165*'7.2 Coefficients'!R165</f>
        <v>1.9934999999999998E-2</v>
      </c>
      <c r="R165" s="304">
        <f>'7.1 Seeds'!R165*'7.2 Coefficients'!S165</f>
        <v>1.7283E-2</v>
      </c>
      <c r="S165" s="304">
        <f>'7.1 Seeds'!S165*'7.2 Coefficients'!T165</f>
        <v>1.9019000000000005E-2</v>
      </c>
      <c r="T165" s="304">
        <f>'7.1 Seeds'!T165*'7.2 Coefficients'!U165</f>
        <v>0.15033999999999997</v>
      </c>
      <c r="U165" s="304">
        <f>'7.1 Seeds'!U165*'7.2 Coefficients'!V165</f>
        <v>1.5721000000000002E-2</v>
      </c>
      <c r="V165" s="304">
        <f>'7.1 Seeds'!V165*'7.2 Coefficients'!W165</f>
        <v>1.5141E-2</v>
      </c>
      <c r="W165" s="304">
        <f>'7.1 Seeds'!W165*'7.2 Coefficients'!X165</f>
        <v>1.5148999999999998E-2</v>
      </c>
      <c r="X165" s="304">
        <f>'7.1 Seeds'!X165*'7.2 Coefficients'!Y165</f>
        <v>1.1401E-2</v>
      </c>
      <c r="Y165" s="304">
        <f>'7.1 Seeds'!Y165*'7.2 Coefficients'!Z165</f>
        <v>8.4460000000000004E-3</v>
      </c>
      <c r="Z165" s="304">
        <f>'7.1 Seeds'!Z165*'7.2 Coefficients'!AA165</f>
        <v>6.1400000000000014E-3</v>
      </c>
      <c r="AA165" s="304">
        <f>'7.1 Seeds'!AA165*'7.2 Coefficients'!AB165</f>
        <v>1.0982E-2</v>
      </c>
      <c r="AB165" s="304">
        <f>'7.1 Seeds'!AB165*'7.2 Coefficients'!AC165</f>
        <v>1.0934000000000001E-2</v>
      </c>
      <c r="AC165" s="304">
        <f>'7.1 Seeds'!AC165*'7.2 Coefficients'!AD165</f>
        <v>1.1264000000000001E-2</v>
      </c>
      <c r="AD165" s="304">
        <f>'7.1 Seeds'!AD165*'7.2 Coefficients'!AE165</f>
        <v>1.3544000000000002E-2</v>
      </c>
      <c r="AE165" s="304">
        <f>'7.1 Seeds'!AE165*'7.2 Coefficients'!AF165</f>
        <v>1.0709E-2</v>
      </c>
      <c r="AF165" s="304">
        <f>'7.1 Seeds'!AF165*'7.2 Coefficients'!AG165</f>
        <v>0</v>
      </c>
      <c r="AG165" s="304">
        <f>'7.1 Seeds'!AG165*'7.2 Coefficients'!AH165</f>
        <v>8.4620000000000008E-3</v>
      </c>
      <c r="AH165" s="304">
        <f>'7.1 Seeds'!AH165*'7.2 Coefficients'!AI165</f>
        <v>1.2320000000000003E-2</v>
      </c>
      <c r="AI165" s="304">
        <f>'7.1 Seeds'!AI165*'7.2 Coefficients'!AJ165</f>
        <v>1.3243000000000005E-2</v>
      </c>
      <c r="AJ165" s="304">
        <f>'7.1 Seeds'!AJ165*'7.2 Coefficients'!AK165</f>
        <v>1.0283000000000002E-2</v>
      </c>
      <c r="AK165" s="304">
        <f>'7.1 Seeds'!AK165*'7.2 Coefficients'!AL165</f>
        <v>9.4970000000000002E-3</v>
      </c>
      <c r="AL165" s="304">
        <f>'7.1 Seeds'!AL165*'7.2 Coefficients'!AM165</f>
        <v>1.1039E-2</v>
      </c>
      <c r="AM165" s="304">
        <f>'7.1 Seeds'!AM165*'7.2 Coefficients'!AN165</f>
        <v>1.0943000000000001E-2</v>
      </c>
      <c r="AN165" s="304">
        <f>'7.1 Seeds'!AN165*'7.2 Coefficients'!AO165</f>
        <v>1.0881000000000002E-2</v>
      </c>
      <c r="AO165" s="304">
        <f>'7.1 Seeds'!AO165*'7.2 Coefficients'!AP165</f>
        <v>1.1274000000000001E-2</v>
      </c>
      <c r="AP165" s="304">
        <f>'7.1 Seeds'!AP165*'7.2 Coefficients'!AQ165</f>
        <v>1.0548000000000002E-2</v>
      </c>
      <c r="AQ165" s="304">
        <f>'7.1 Seeds'!AQ165*'7.2 Coefficients'!AR165</f>
        <v>1.0999999999999999E-2</v>
      </c>
      <c r="AR165" s="304">
        <f>'7.1 Seeds'!AR165*'7.2 Coefficients'!AS165</f>
        <v>1.0909000000000002E-2</v>
      </c>
      <c r="AS165" s="304">
        <f>'7.1 Seeds'!AS165*'7.2 Coefficients'!AT165</f>
        <v>1.1058E-2</v>
      </c>
    </row>
    <row r="166" spans="1:45" ht="15" x14ac:dyDescent="0.25">
      <c r="A166" s="319" t="s">
        <v>922</v>
      </c>
      <c r="B166" s="283"/>
      <c r="C166" s="283"/>
      <c r="D166" s="283"/>
      <c r="E166" s="283"/>
      <c r="F166" s="143"/>
      <c r="G166" s="143" t="s">
        <v>923</v>
      </c>
      <c r="H166" s="289" t="s">
        <v>924</v>
      </c>
      <c r="I166" s="304">
        <f>'7.1 Seeds'!I166*'7.2 Coefficients'!J166</f>
        <v>0</v>
      </c>
      <c r="J166" s="304">
        <f>'7.1 Seeds'!J166*'7.2 Coefficients'!K166</f>
        <v>0</v>
      </c>
      <c r="K166" s="304">
        <f>'7.1 Seeds'!K166*'7.2 Coefficients'!L166</f>
        <v>0</v>
      </c>
      <c r="L166" s="304">
        <f>'7.1 Seeds'!L166*'7.2 Coefficients'!M166</f>
        <v>0</v>
      </c>
      <c r="M166" s="304">
        <f>'7.1 Seeds'!M166*'7.2 Coefficients'!N166</f>
        <v>0</v>
      </c>
      <c r="N166" s="304">
        <f>'7.1 Seeds'!N166*'7.2 Coefficients'!O166</f>
        <v>0</v>
      </c>
      <c r="O166" s="304">
        <f>'7.1 Seeds'!O166*'7.2 Coefficients'!P166</f>
        <v>0</v>
      </c>
      <c r="P166" s="304">
        <f>'7.1 Seeds'!P166*'7.2 Coefficients'!Q166</f>
        <v>0</v>
      </c>
      <c r="Q166" s="304">
        <f>'7.1 Seeds'!Q166*'7.2 Coefficients'!R166</f>
        <v>0</v>
      </c>
      <c r="R166" s="304">
        <f>'7.1 Seeds'!R166*'7.2 Coefficients'!S166</f>
        <v>0</v>
      </c>
      <c r="S166" s="304">
        <f>'7.1 Seeds'!S166*'7.2 Coefficients'!T166</f>
        <v>0</v>
      </c>
      <c r="T166" s="304">
        <f>'7.1 Seeds'!T166*'7.2 Coefficients'!U166</f>
        <v>0</v>
      </c>
      <c r="U166" s="304">
        <f>'7.1 Seeds'!U166*'7.2 Coefficients'!V166</f>
        <v>0</v>
      </c>
      <c r="V166" s="304">
        <f>'7.1 Seeds'!V166*'7.2 Coefficients'!W166</f>
        <v>0</v>
      </c>
      <c r="W166" s="304">
        <f>'7.1 Seeds'!W166*'7.2 Coefficients'!X166</f>
        <v>0</v>
      </c>
      <c r="X166" s="304">
        <f>'7.1 Seeds'!X166*'7.2 Coefficients'!Y166</f>
        <v>0</v>
      </c>
      <c r="Y166" s="304">
        <f>'7.1 Seeds'!Y166*'7.2 Coefficients'!Z166</f>
        <v>0</v>
      </c>
      <c r="Z166" s="304">
        <f>'7.1 Seeds'!Z166*'7.2 Coefficients'!AA166</f>
        <v>0</v>
      </c>
      <c r="AA166" s="304">
        <f>'7.1 Seeds'!AA166*'7.2 Coefficients'!AB166</f>
        <v>0</v>
      </c>
      <c r="AB166" s="304">
        <f>'7.1 Seeds'!AB166*'7.2 Coefficients'!AC166</f>
        <v>0</v>
      </c>
      <c r="AC166" s="304">
        <f>'7.1 Seeds'!AC166*'7.2 Coefficients'!AD166</f>
        <v>0</v>
      </c>
      <c r="AD166" s="304">
        <f>'7.1 Seeds'!AD166*'7.2 Coefficients'!AE166</f>
        <v>0</v>
      </c>
      <c r="AE166" s="304">
        <f>'7.1 Seeds'!AE166*'7.2 Coefficients'!AF166</f>
        <v>0</v>
      </c>
      <c r="AF166" s="304">
        <f>'7.1 Seeds'!AF166*'7.2 Coefficients'!AG166</f>
        <v>0</v>
      </c>
      <c r="AG166" s="304">
        <f>'7.1 Seeds'!AG166*'7.2 Coefficients'!AH166</f>
        <v>0</v>
      </c>
      <c r="AH166" s="304">
        <f>'7.1 Seeds'!AH166*'7.2 Coefficients'!AI166</f>
        <v>0</v>
      </c>
      <c r="AI166" s="304">
        <f>'7.1 Seeds'!AI166*'7.2 Coefficients'!AJ166</f>
        <v>0</v>
      </c>
      <c r="AJ166" s="304">
        <f>'7.1 Seeds'!AJ166*'7.2 Coefficients'!AK166</f>
        <v>0</v>
      </c>
      <c r="AK166" s="304">
        <f>'7.1 Seeds'!AK166*'7.2 Coefficients'!AL166</f>
        <v>0</v>
      </c>
      <c r="AL166" s="304">
        <f>'7.1 Seeds'!AL166*'7.2 Coefficients'!AM166</f>
        <v>0</v>
      </c>
      <c r="AM166" s="304">
        <f>'7.1 Seeds'!AM166*'7.2 Coefficients'!AN166</f>
        <v>0</v>
      </c>
      <c r="AN166" s="304">
        <f>'7.1 Seeds'!AN166*'7.2 Coefficients'!AO166</f>
        <v>0</v>
      </c>
      <c r="AO166" s="304">
        <f>'7.1 Seeds'!AO166*'7.2 Coefficients'!AP166</f>
        <v>0</v>
      </c>
      <c r="AP166" s="304">
        <f>'7.1 Seeds'!AP166*'7.2 Coefficients'!AQ166</f>
        <v>0</v>
      </c>
      <c r="AQ166" s="304">
        <f>'7.1 Seeds'!AQ166*'7.2 Coefficients'!AR166</f>
        <v>0</v>
      </c>
      <c r="AR166" s="304">
        <f>'7.1 Seeds'!AR166*'7.2 Coefficients'!AS166</f>
        <v>0</v>
      </c>
      <c r="AS166" s="304">
        <f>'7.1 Seeds'!AS166*'7.2 Coefficients'!AT166</f>
        <v>0</v>
      </c>
    </row>
    <row r="167" spans="1:45" ht="15" x14ac:dyDescent="0.25">
      <c r="A167" s="319" t="s">
        <v>925</v>
      </c>
      <c r="B167" s="283"/>
      <c r="C167" s="283"/>
      <c r="D167" s="283"/>
      <c r="E167" s="283"/>
      <c r="F167" s="143" t="s">
        <v>926</v>
      </c>
      <c r="G167" s="143"/>
      <c r="H167" s="289" t="s">
        <v>927</v>
      </c>
      <c r="I167" s="304">
        <f>'7.1 Seeds'!I167*'7.2 Coefficients'!J167</f>
        <v>0</v>
      </c>
      <c r="J167" s="304">
        <f>'7.1 Seeds'!J167*'7.2 Coefficients'!K167</f>
        <v>0</v>
      </c>
      <c r="K167" s="304">
        <f>'7.1 Seeds'!K167*'7.2 Coefficients'!L167</f>
        <v>0</v>
      </c>
      <c r="L167" s="304">
        <f>'7.1 Seeds'!L167*'7.2 Coefficients'!M167</f>
        <v>0</v>
      </c>
      <c r="M167" s="304">
        <f>'7.1 Seeds'!M167*'7.2 Coefficients'!N167</f>
        <v>0</v>
      </c>
      <c r="N167" s="304">
        <f>'7.1 Seeds'!N167*'7.2 Coefficients'!O167</f>
        <v>1.2694200000000002</v>
      </c>
      <c r="O167" s="304">
        <f>'7.1 Seeds'!O167*'7.2 Coefficients'!P167</f>
        <v>1.1868000000000001</v>
      </c>
      <c r="P167" s="304">
        <f>'7.1 Seeds'!P167*'7.2 Coefficients'!Q167</f>
        <v>1.40208</v>
      </c>
      <c r="Q167" s="304">
        <f>'7.1 Seeds'!Q167*'7.2 Coefficients'!R167</f>
        <v>1.18584</v>
      </c>
      <c r="R167" s="304">
        <f>'7.1 Seeds'!R167*'7.2 Coefficients'!S167</f>
        <v>1.46712</v>
      </c>
      <c r="S167" s="304">
        <f>'7.1 Seeds'!S167*'7.2 Coefficients'!T167</f>
        <v>1.0357799999999999</v>
      </c>
      <c r="T167" s="304">
        <f>'7.1 Seeds'!T167*'7.2 Coefficients'!U167</f>
        <v>0.81137999999999966</v>
      </c>
      <c r="U167" s="304">
        <f>'7.1 Seeds'!U167*'7.2 Coefficients'!V167</f>
        <v>1.3052999999999999</v>
      </c>
      <c r="V167" s="304">
        <f>'7.1 Seeds'!V167*'7.2 Coefficients'!W167</f>
        <v>2.4264000000000006</v>
      </c>
      <c r="W167" s="304">
        <f>'7.1 Seeds'!W167*'7.2 Coefficients'!X167</f>
        <v>7.32864</v>
      </c>
      <c r="X167" s="304">
        <f>'7.1 Seeds'!X167*'7.2 Coefficients'!Y167</f>
        <v>9.843180000000002</v>
      </c>
      <c r="Y167" s="304">
        <f>'7.1 Seeds'!Y167*'7.2 Coefficients'!Z167</f>
        <v>0</v>
      </c>
      <c r="Z167" s="304">
        <f>'7.1 Seeds'!Z167*'7.2 Coefficients'!AA167</f>
        <v>8.9024999999999999</v>
      </c>
      <c r="AA167" s="304">
        <f>'7.1 Seeds'!AA167*'7.2 Coefficients'!AB167</f>
        <v>11.947439999999999</v>
      </c>
      <c r="AB167" s="304">
        <f>'7.1 Seeds'!AB167*'7.2 Coefficients'!AC167</f>
        <v>7.97532</v>
      </c>
      <c r="AC167" s="304">
        <f>'7.1 Seeds'!AC167*'7.2 Coefficients'!AD167</f>
        <v>5.2119599999999995</v>
      </c>
      <c r="AD167" s="304">
        <f>'7.1 Seeds'!AD167*'7.2 Coefficients'!AE167</f>
        <v>4.2090000000000005</v>
      </c>
      <c r="AE167" s="304">
        <f>'7.1 Seeds'!AE167*'7.2 Coefficients'!AF167</f>
        <v>7.3574999999999999</v>
      </c>
      <c r="AF167" s="304">
        <f>'7.1 Seeds'!AF167*'7.2 Coefficients'!AG167</f>
        <v>5.9630999999999998</v>
      </c>
      <c r="AG167" s="304">
        <f>'7.1 Seeds'!AG167*'7.2 Coefficients'!AH167</f>
        <v>9.4982400000000027</v>
      </c>
      <c r="AH167" s="304">
        <f>'7.1 Seeds'!AH167*'7.2 Coefficients'!AI167</f>
        <v>6.9149999999999991</v>
      </c>
      <c r="AI167" s="304">
        <f>'7.1 Seeds'!AI167*'7.2 Coefficients'!AJ167</f>
        <v>12.319379999999999</v>
      </c>
      <c r="AJ167" s="304">
        <f>'7.1 Seeds'!AJ167*'7.2 Coefficients'!AK167</f>
        <v>4.9657799999999996</v>
      </c>
      <c r="AK167" s="304">
        <f>'7.1 Seeds'!AK167*'7.2 Coefficients'!AL167</f>
        <v>5.08338</v>
      </c>
      <c r="AL167" s="304">
        <f>'7.1 Seeds'!AL167*'7.2 Coefficients'!AM167</f>
        <v>6.1048799999999996</v>
      </c>
      <c r="AM167" s="304">
        <f>'7.1 Seeds'!AM167*'7.2 Coefficients'!AN167</f>
        <v>6.3715200000000003</v>
      </c>
      <c r="AN167" s="304">
        <f>'7.1 Seeds'!AN167*'7.2 Coefficients'!AO167</f>
        <v>5.1414600000000013</v>
      </c>
      <c r="AO167" s="304">
        <f>'7.1 Seeds'!AO167*'7.2 Coefficients'!AP167</f>
        <v>2.88924</v>
      </c>
      <c r="AP167" s="304">
        <f>'7.1 Seeds'!AP167*'7.2 Coefficients'!AQ167</f>
        <v>2.3761799999999997</v>
      </c>
      <c r="AQ167" s="304">
        <f>'7.1 Seeds'!AQ167*'7.2 Coefficients'!AR167</f>
        <v>1.5211200000000002</v>
      </c>
      <c r="AR167" s="304">
        <f>'7.1 Seeds'!AR167*'7.2 Coefficients'!AS167</f>
        <v>0.9803400000000001</v>
      </c>
      <c r="AS167" s="304">
        <f>'7.1 Seeds'!AS167*'7.2 Coefficients'!AT167</f>
        <v>0.93402000000000007</v>
      </c>
    </row>
  </sheetData>
  <mergeCells count="1">
    <mergeCell ref="AM1:AO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29" fitToWidth="2" orientation="landscape" verticalDpi="1200" r:id="rId1"/>
  <headerFooter alignWithMargins="0">
    <oddHeader>&amp;LCOUNTRY:        ESPAÑA</oddHeader>
    <oddFooter>&amp;R&amp;"Times,Normal"&amp;D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AO43"/>
  <sheetViews>
    <sheetView tabSelected="1" zoomScale="85" zoomScaleNormal="85" workbookViewId="0">
      <pane ySplit="2" topLeftCell="A3" activePane="bottomLeft" state="frozen"/>
      <selection activeCell="CJ41" sqref="CJ41"/>
      <selection pane="bottomLeft" activeCell="A3" sqref="A3"/>
    </sheetView>
  </sheetViews>
  <sheetFormatPr baseColWidth="10" defaultColWidth="9.140625" defaultRowHeight="12.75" outlineLevelCol="1" x14ac:dyDescent="0.2"/>
  <cols>
    <col min="1" max="1" width="16.42578125" style="24" customWidth="1"/>
    <col min="2" max="3" width="4.5703125" style="24" customWidth="1"/>
    <col min="4" max="4" width="40.140625" style="24" customWidth="1"/>
    <col min="5" max="9" width="10.7109375" style="27" hidden="1" customWidth="1" outlineLevel="1"/>
    <col min="10" max="10" width="7.85546875" style="27" customWidth="1" collapsed="1"/>
    <col min="11" max="17" width="7.85546875" style="27" customWidth="1"/>
    <col min="18" max="27" width="7.85546875" style="23" customWidth="1"/>
    <col min="28" max="28" width="7.5703125" style="23" customWidth="1"/>
    <col min="29" max="29" width="8.28515625" style="23" customWidth="1"/>
    <col min="30" max="32" width="8" style="23" customWidth="1"/>
    <col min="33" max="41" width="9.28515625" style="23" customWidth="1"/>
    <col min="42" max="16384" width="9.140625" style="23"/>
  </cols>
  <sheetData>
    <row r="1" spans="1:41" s="32" customFormat="1" ht="30" customHeight="1" x14ac:dyDescent="0.2">
      <c r="A1" s="53" t="s">
        <v>649</v>
      </c>
      <c r="C1" s="52"/>
      <c r="D1" s="52"/>
      <c r="E1" s="5"/>
      <c r="F1" s="54"/>
      <c r="G1" s="54"/>
      <c r="H1" s="54"/>
      <c r="I1" s="54"/>
      <c r="J1" s="54"/>
      <c r="K1" s="54"/>
      <c r="L1" s="54"/>
      <c r="M1" s="54"/>
      <c r="N1" s="54"/>
      <c r="O1" s="57"/>
      <c r="P1" s="57"/>
      <c r="Q1" s="57"/>
      <c r="AG1" s="439" t="s">
        <v>641</v>
      </c>
      <c r="AH1" s="439"/>
      <c r="AI1" s="439"/>
      <c r="AJ1" s="439"/>
      <c r="AK1" s="439"/>
      <c r="AL1" s="439"/>
      <c r="AM1" s="439"/>
      <c r="AN1" s="439"/>
      <c r="AO1" s="439"/>
    </row>
    <row r="2" spans="1:41" s="8" customFormat="1" ht="30" customHeight="1" x14ac:dyDescent="0.2">
      <c r="A2" s="6" t="s">
        <v>190</v>
      </c>
      <c r="B2" s="7" t="s">
        <v>1</v>
      </c>
      <c r="C2" s="7"/>
      <c r="D2" s="7"/>
      <c r="E2" s="436" t="s">
        <v>3</v>
      </c>
      <c r="F2" s="436" t="s">
        <v>4</v>
      </c>
      <c r="G2" s="436" t="s">
        <v>5</v>
      </c>
      <c r="H2" s="436" t="s">
        <v>6</v>
      </c>
      <c r="I2" s="436" t="s">
        <v>7</v>
      </c>
      <c r="J2" s="436" t="s">
        <v>8</v>
      </c>
      <c r="K2" s="436" t="s">
        <v>9</v>
      </c>
      <c r="L2" s="436" t="s">
        <v>10</v>
      </c>
      <c r="M2" s="436" t="s">
        <v>11</v>
      </c>
      <c r="N2" s="436" t="s">
        <v>12</v>
      </c>
      <c r="O2" s="436" t="s">
        <v>13</v>
      </c>
      <c r="P2" s="436" t="s">
        <v>14</v>
      </c>
      <c r="Q2" s="436">
        <v>1997</v>
      </c>
      <c r="R2" s="93">
        <v>1998</v>
      </c>
      <c r="S2" s="93">
        <v>1999</v>
      </c>
      <c r="T2" s="93">
        <v>2000</v>
      </c>
      <c r="U2" s="93">
        <v>2001</v>
      </c>
      <c r="V2" s="93">
        <v>2002</v>
      </c>
      <c r="W2" s="93">
        <v>2003</v>
      </c>
      <c r="X2" s="93">
        <v>2004</v>
      </c>
      <c r="Y2" s="93">
        <v>2005</v>
      </c>
      <c r="Z2" s="93">
        <v>2006</v>
      </c>
      <c r="AA2" s="93">
        <v>2007</v>
      </c>
      <c r="AB2" s="93">
        <v>2008</v>
      </c>
      <c r="AC2" s="93">
        <v>2009</v>
      </c>
      <c r="AD2" s="93">
        <v>2010</v>
      </c>
      <c r="AE2" s="93">
        <v>2011</v>
      </c>
      <c r="AF2" s="93">
        <v>2012</v>
      </c>
      <c r="AG2" s="93">
        <v>2013</v>
      </c>
      <c r="AH2" s="93">
        <v>2014</v>
      </c>
      <c r="AI2" s="93">
        <v>2015</v>
      </c>
      <c r="AJ2" s="93">
        <v>2016</v>
      </c>
      <c r="AK2" s="93">
        <v>2017</v>
      </c>
      <c r="AL2" s="93">
        <v>2018</v>
      </c>
      <c r="AM2" s="93">
        <v>2019</v>
      </c>
      <c r="AN2" s="93">
        <v>2020</v>
      </c>
      <c r="AO2" s="93">
        <v>2021</v>
      </c>
    </row>
    <row r="3" spans="1:41" s="8" customFormat="1" ht="14.25" x14ac:dyDescent="0.2">
      <c r="A3" s="9"/>
      <c r="B3" s="10"/>
      <c r="C3" s="10"/>
      <c r="D3" s="10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</row>
    <row r="4" spans="1:41" s="16" customFormat="1" ht="18" customHeight="1" x14ac:dyDescent="0.25">
      <c r="A4" s="182" t="s">
        <v>463</v>
      </c>
      <c r="B4" s="12" t="s">
        <v>75</v>
      </c>
      <c r="C4" s="12"/>
      <c r="D4" s="12"/>
      <c r="E4" s="390">
        <f t="shared" ref="E4:AD4" si="0">E5+E8+E17</f>
        <v>0</v>
      </c>
      <c r="F4" s="390">
        <f t="shared" si="0"/>
        <v>0</v>
      </c>
      <c r="G4" s="390">
        <f t="shared" si="0"/>
        <v>0</v>
      </c>
      <c r="H4" s="390">
        <f t="shared" si="0"/>
        <v>0</v>
      </c>
      <c r="I4" s="390">
        <f t="shared" si="0"/>
        <v>0</v>
      </c>
      <c r="J4" s="390">
        <f t="shared" si="0"/>
        <v>414571.69931794709</v>
      </c>
      <c r="K4" s="390">
        <f t="shared" si="0"/>
        <v>404793.03451770509</v>
      </c>
      <c r="L4" s="390">
        <f t="shared" si="0"/>
        <v>375073.58983705583</v>
      </c>
      <c r="M4" s="390">
        <f t="shared" si="0"/>
        <v>344020.47126972821</v>
      </c>
      <c r="N4" s="390">
        <f t="shared" si="0"/>
        <v>399036.88520662655</v>
      </c>
      <c r="O4" s="390">
        <f t="shared" si="0"/>
        <v>398615.43295141286</v>
      </c>
      <c r="P4" s="390">
        <f t="shared" si="0"/>
        <v>427496.73573114758</v>
      </c>
      <c r="Q4" s="390">
        <f t="shared" si="0"/>
        <v>433443.78205389204</v>
      </c>
      <c r="R4" s="390">
        <f t="shared" si="0"/>
        <v>476499.87514441425</v>
      </c>
      <c r="S4" s="390">
        <f t="shared" si="0"/>
        <v>477952.01674815366</v>
      </c>
      <c r="T4" s="390">
        <f t="shared" si="0"/>
        <v>452695.89244159753</v>
      </c>
      <c r="U4" s="390">
        <f t="shared" si="0"/>
        <v>478861.61407205753</v>
      </c>
      <c r="V4" s="390">
        <f t="shared" si="0"/>
        <v>475590.76177600404</v>
      </c>
      <c r="W4" s="390">
        <f t="shared" si="0"/>
        <v>475708.90055382397</v>
      </c>
      <c r="X4" s="390">
        <f t="shared" si="0"/>
        <v>470762.37609318725</v>
      </c>
      <c r="Y4" s="390">
        <f t="shared" si="0"/>
        <v>425001.1237003741</v>
      </c>
      <c r="Z4" s="390">
        <f t="shared" si="0"/>
        <v>392503.05551686586</v>
      </c>
      <c r="AA4" s="390">
        <f t="shared" si="0"/>
        <v>444497.17328637443</v>
      </c>
      <c r="AB4" s="390">
        <f t="shared" si="0"/>
        <v>308998.64286093868</v>
      </c>
      <c r="AC4" s="390">
        <f t="shared" si="0"/>
        <v>327273.05062006175</v>
      </c>
      <c r="AD4" s="390">
        <f t="shared" si="0"/>
        <v>353591.63521366398</v>
      </c>
      <c r="AE4" s="390">
        <f t="shared" ref="AE4:AJ4" si="1">AE5+AE8+AE17</f>
        <v>346588.59628474707</v>
      </c>
      <c r="AF4" s="390">
        <f t="shared" si="1"/>
        <v>365187.0944260261</v>
      </c>
      <c r="AG4" s="390">
        <f t="shared" si="1"/>
        <v>350558.14549231564</v>
      </c>
      <c r="AH4" s="390">
        <f t="shared" si="1"/>
        <v>349441.5605849009</v>
      </c>
      <c r="AI4" s="390">
        <f t="shared" si="1"/>
        <v>357726.71749700606</v>
      </c>
      <c r="AJ4" s="390">
        <f t="shared" si="1"/>
        <v>367841.25929100718</v>
      </c>
      <c r="AK4" s="390">
        <f t="shared" ref="AK4:AL4" si="2">AK5+AK8+AK17</f>
        <v>378955.62434285338</v>
      </c>
      <c r="AL4" s="390">
        <f t="shared" si="2"/>
        <v>377559.2441380989</v>
      </c>
      <c r="AM4" s="390">
        <f t="shared" ref="AM4:AN4" si="3">AM5+AM8+AM17</f>
        <v>405492.18010963127</v>
      </c>
      <c r="AN4" s="390">
        <f t="shared" si="3"/>
        <v>403637.36571480345</v>
      </c>
      <c r="AO4" s="390">
        <f t="shared" ref="AO4" si="4">AO5+AO8+AO17</f>
        <v>369389.85890793049</v>
      </c>
    </row>
    <row r="5" spans="1:41" s="16" customFormat="1" ht="15" customHeight="1" x14ac:dyDescent="0.25">
      <c r="A5" s="183" t="s">
        <v>429</v>
      </c>
      <c r="B5" s="13" t="s">
        <v>76</v>
      </c>
      <c r="C5" s="14"/>
      <c r="D5" s="13"/>
      <c r="E5" s="15">
        <f t="shared" ref="E5:AD5" si="5">E6+E7</f>
        <v>0</v>
      </c>
      <c r="F5" s="15">
        <f t="shared" si="5"/>
        <v>0</v>
      </c>
      <c r="G5" s="15">
        <f t="shared" si="5"/>
        <v>0</v>
      </c>
      <c r="H5" s="15">
        <f t="shared" si="5"/>
        <v>0</v>
      </c>
      <c r="I5" s="15">
        <f t="shared" si="5"/>
        <v>0</v>
      </c>
      <c r="J5" s="15">
        <f t="shared" si="5"/>
        <v>250854.33706107881</v>
      </c>
      <c r="K5" s="15">
        <f t="shared" si="5"/>
        <v>241836.13413965734</v>
      </c>
      <c r="L5" s="15">
        <f t="shared" si="5"/>
        <v>208741.89557334341</v>
      </c>
      <c r="M5" s="15">
        <f t="shared" si="5"/>
        <v>181219.87995034637</v>
      </c>
      <c r="N5" s="15">
        <f t="shared" si="5"/>
        <v>232512.1939864312</v>
      </c>
      <c r="O5" s="15">
        <f t="shared" si="5"/>
        <v>232862.16438449195</v>
      </c>
      <c r="P5" s="15">
        <f t="shared" si="5"/>
        <v>254750.43871323811</v>
      </c>
      <c r="Q5" s="15">
        <f t="shared" si="5"/>
        <v>257410.60286504193</v>
      </c>
      <c r="R5" s="15">
        <f t="shared" si="5"/>
        <v>296140.33618927648</v>
      </c>
      <c r="S5" s="15">
        <f t="shared" si="5"/>
        <v>294486.60081607982</v>
      </c>
      <c r="T5" s="15">
        <f t="shared" si="5"/>
        <v>271054.71263222449</v>
      </c>
      <c r="U5" s="15">
        <f t="shared" si="5"/>
        <v>295029.31948122248</v>
      </c>
      <c r="V5" s="15">
        <f t="shared" si="5"/>
        <v>293128.05574867094</v>
      </c>
      <c r="W5" s="15">
        <f t="shared" si="5"/>
        <v>292882.12554411154</v>
      </c>
      <c r="X5" s="15">
        <f t="shared" si="5"/>
        <v>286081.34164617222</v>
      </c>
      <c r="Y5" s="15">
        <f t="shared" si="5"/>
        <v>252672.60408837692</v>
      </c>
      <c r="Z5" s="15">
        <f t="shared" si="5"/>
        <v>222114.28144844729</v>
      </c>
      <c r="AA5" s="15">
        <f t="shared" si="5"/>
        <v>268496.63069787447</v>
      </c>
      <c r="AB5" s="15">
        <f t="shared" si="5"/>
        <v>141042.65344964</v>
      </c>
      <c r="AC5" s="15">
        <f t="shared" si="5"/>
        <v>163061.81758089451</v>
      </c>
      <c r="AD5" s="15">
        <f t="shared" si="5"/>
        <v>193018.39693172602</v>
      </c>
      <c r="AE5" s="15">
        <f t="shared" ref="AE5:AJ5" si="6">AE6+AE7</f>
        <v>190240.5665399186</v>
      </c>
      <c r="AF5" s="15">
        <f t="shared" si="6"/>
        <v>212749.68987196399</v>
      </c>
      <c r="AG5" s="15">
        <f t="shared" si="6"/>
        <v>200325.97048754699</v>
      </c>
      <c r="AH5" s="15">
        <f t="shared" si="6"/>
        <v>195617.99056009488</v>
      </c>
      <c r="AI5" s="15">
        <f t="shared" si="6"/>
        <v>201513.8167431379</v>
      </c>
      <c r="AJ5" s="15">
        <f t="shared" si="6"/>
        <v>207785.95635540588</v>
      </c>
      <c r="AK5" s="15">
        <f t="shared" ref="AK5:AL5" si="7">AK6+AK7</f>
        <v>217763.16379031324</v>
      </c>
      <c r="AL5" s="15">
        <f t="shared" si="7"/>
        <v>213844.89523609084</v>
      </c>
      <c r="AM5" s="15">
        <f t="shared" ref="AM5:AN5" si="8">AM6+AM7</f>
        <v>241271.65412707569</v>
      </c>
      <c r="AN5" s="15">
        <f t="shared" si="8"/>
        <v>242081.49705699208</v>
      </c>
      <c r="AO5" s="15">
        <f t="shared" ref="AO5" si="9">AO6+AO7</f>
        <v>206210.81377042367</v>
      </c>
    </row>
    <row r="6" spans="1:41" s="16" customFormat="1" ht="15" customHeight="1" x14ac:dyDescent="0.25">
      <c r="A6" s="183" t="s">
        <v>430</v>
      </c>
      <c r="B6" s="17"/>
      <c r="C6" s="18" t="s">
        <v>77</v>
      </c>
      <c r="D6" s="17"/>
      <c r="E6" s="19">
        <f>'1 Mineral Fertilisers '!G4</f>
        <v>0</v>
      </c>
      <c r="F6" s="19">
        <f>'1 Mineral Fertilisers '!H4</f>
        <v>0</v>
      </c>
      <c r="G6" s="19">
        <f>'1 Mineral Fertilisers '!I4</f>
        <v>0</v>
      </c>
      <c r="H6" s="19">
        <f>'1 Mineral Fertilisers '!J4</f>
        <v>0</v>
      </c>
      <c r="I6" s="19">
        <f>'1 Mineral Fertilisers '!K4</f>
        <v>0</v>
      </c>
      <c r="J6" s="19">
        <f>'1 Mineral Fertilisers '!L4</f>
        <v>250854.33706107881</v>
      </c>
      <c r="K6" s="19">
        <f>'1 Mineral Fertilisers '!M4</f>
        <v>241836.13413965734</v>
      </c>
      <c r="L6" s="19">
        <f>'1 Mineral Fertilisers '!N4</f>
        <v>208741.89557334341</v>
      </c>
      <c r="M6" s="19">
        <f>'1 Mineral Fertilisers '!O4</f>
        <v>181219.87995034637</v>
      </c>
      <c r="N6" s="19">
        <f>'1 Mineral Fertilisers '!P4</f>
        <v>228877.4862812676</v>
      </c>
      <c r="O6" s="19">
        <f>'1 Mineral Fertilisers '!Q4</f>
        <v>225400.95683527226</v>
      </c>
      <c r="P6" s="19">
        <f>'1 Mineral Fertilisers '!R4</f>
        <v>243602.76622569642</v>
      </c>
      <c r="Q6" s="19">
        <f>'1 Mineral Fertilisers '!S4</f>
        <v>244067.11813763966</v>
      </c>
      <c r="R6" s="19">
        <f>'1 Mineral Fertilisers '!T4</f>
        <v>281960.67810962861</v>
      </c>
      <c r="S6" s="19">
        <f>'1 Mineral Fertilisers '!U4</f>
        <v>276885.10223002487</v>
      </c>
      <c r="T6" s="19">
        <f>'1 Mineral Fertilisers '!V4</f>
        <v>249018.75046179988</v>
      </c>
      <c r="U6" s="19">
        <f>'1 Mineral Fertilisers '!W4</f>
        <v>266699.03679322783</v>
      </c>
      <c r="V6" s="19">
        <f>'1 Mineral Fertilisers '!X4</f>
        <v>264397.78901909618</v>
      </c>
      <c r="W6" s="19">
        <f>'1 Mineral Fertilisers '!Y4</f>
        <v>268155.37356968853</v>
      </c>
      <c r="X6" s="19">
        <f>'1 Mineral Fertilisers '!Z4</f>
        <v>257117.85082067223</v>
      </c>
      <c r="Y6" s="19">
        <f>'1 Mineral Fertilisers '!AA4</f>
        <v>224130.53539197691</v>
      </c>
      <c r="Z6" s="19">
        <f>'1 Mineral Fertilisers '!AB4</f>
        <v>197534.60506704729</v>
      </c>
      <c r="AA6" s="19">
        <f>'1 Mineral Fertilisers '!AC4</f>
        <v>242015.50315827446</v>
      </c>
      <c r="AB6" s="19">
        <f>'1 Mineral Fertilisers '!AD4</f>
        <v>117063.37885343999</v>
      </c>
      <c r="AC6" s="19">
        <f>'1 Mineral Fertilisers '!AE4</f>
        <v>121356.01551309452</v>
      </c>
      <c r="AD6" s="19">
        <f>'1 Mineral Fertilisers '!AF4</f>
        <v>151642.75798022604</v>
      </c>
      <c r="AE6" s="19">
        <f>'1 Mineral Fertilisers '!AG4</f>
        <v>157044.7767452937</v>
      </c>
      <c r="AF6" s="19">
        <f>'1 Mineral Fertilisers '!AH4</f>
        <v>164351.773043864</v>
      </c>
      <c r="AG6" s="19">
        <f>'1 Mineral Fertilisers '!AI4</f>
        <v>188928.38354119335</v>
      </c>
      <c r="AH6" s="19">
        <f>'1 Mineral Fertilisers '!AJ4</f>
        <v>173948.67017193828</v>
      </c>
      <c r="AI6" s="19">
        <f>'1 Mineral Fertilisers '!AK4</f>
        <v>179702.0078179579</v>
      </c>
      <c r="AJ6" s="19">
        <f>'1 Mineral Fertilisers '!AL4</f>
        <v>181103.35555283766</v>
      </c>
      <c r="AK6" s="19">
        <f>'1 Mineral Fertilisers '!AM4</f>
        <v>190333.22264320464</v>
      </c>
      <c r="AL6" s="19">
        <f>'1 Mineral Fertilisers '!AN4</f>
        <v>185897.88000000085</v>
      </c>
      <c r="AM6" s="19">
        <f>'1 Mineral Fertilisers '!AO4</f>
        <v>209270.83999999997</v>
      </c>
      <c r="AN6" s="19">
        <f>'1 Mineral Fertilisers '!AP4</f>
        <v>210957.17000000016</v>
      </c>
      <c r="AO6" s="19">
        <f>'1 Mineral Fertilisers '!AQ4</f>
        <v>172949.64000053174</v>
      </c>
    </row>
    <row r="7" spans="1:41" s="16" customFormat="1" ht="15" customHeight="1" x14ac:dyDescent="0.25">
      <c r="A7" s="183" t="s">
        <v>432</v>
      </c>
      <c r="B7" s="17"/>
      <c r="C7" s="20" t="s">
        <v>83</v>
      </c>
      <c r="D7" s="20"/>
      <c r="E7" s="19">
        <f>'4.3 nutrient amount'!G3</f>
        <v>0</v>
      </c>
      <c r="F7" s="19">
        <f>'4.3 nutrient amount'!H3</f>
        <v>0</v>
      </c>
      <c r="G7" s="19">
        <f>'4.3 nutrient amount'!I3</f>
        <v>0</v>
      </c>
      <c r="H7" s="19">
        <f>'4.3 nutrient amount'!J3</f>
        <v>0</v>
      </c>
      <c r="I7" s="19">
        <f>'4.3 nutrient amount'!K3</f>
        <v>0</v>
      </c>
      <c r="J7" s="19">
        <f>'4.3 nutrient amount'!L3</f>
        <v>0</v>
      </c>
      <c r="K7" s="19">
        <f>'4.3 nutrient amount'!M3</f>
        <v>0</v>
      </c>
      <c r="L7" s="19">
        <f>'4.3 nutrient amount'!N3</f>
        <v>0</v>
      </c>
      <c r="M7" s="19">
        <f>'4.3 nutrient amount'!O3</f>
        <v>0</v>
      </c>
      <c r="N7" s="19">
        <f>'4.3 nutrient amount'!P3</f>
        <v>3634.7077051635933</v>
      </c>
      <c r="O7" s="19">
        <f>'4.3 nutrient amount'!Q3</f>
        <v>7461.2075492196964</v>
      </c>
      <c r="P7" s="19">
        <f>'4.3 nutrient amount'!R3</f>
        <v>11147.67248754168</v>
      </c>
      <c r="Q7" s="19">
        <f>'4.3 nutrient amount'!S3</f>
        <v>13343.48472740229</v>
      </c>
      <c r="R7" s="19">
        <f>'4.3 nutrient amount'!T3</f>
        <v>14179.658079647865</v>
      </c>
      <c r="S7" s="19">
        <f>'4.3 nutrient amount'!U3</f>
        <v>17601.498586054924</v>
      </c>
      <c r="T7" s="19">
        <f>'4.3 nutrient amount'!V3</f>
        <v>22035.962170424609</v>
      </c>
      <c r="U7" s="19">
        <f>'4.3 nutrient amount'!W3</f>
        <v>28330.282687994644</v>
      </c>
      <c r="V7" s="19">
        <f>'4.3 nutrient amount'!X3</f>
        <v>28730.26672957476</v>
      </c>
      <c r="W7" s="19">
        <f>'4.3 nutrient amount'!Y3</f>
        <v>24726.751974422998</v>
      </c>
      <c r="X7" s="19">
        <f>'4.3 nutrient amount'!Z3</f>
        <v>28963.490825500001</v>
      </c>
      <c r="Y7" s="19">
        <f>'4.3 nutrient amount'!AA3</f>
        <v>28542.068696400001</v>
      </c>
      <c r="Z7" s="19">
        <f>'4.3 nutrient amount'!AB3</f>
        <v>24579.676381399997</v>
      </c>
      <c r="AA7" s="19">
        <f>'4.3 nutrient amount'!AC3</f>
        <v>26481.127539600006</v>
      </c>
      <c r="AB7" s="19">
        <f>'4.3 nutrient amount'!AD3</f>
        <v>23979.274596200001</v>
      </c>
      <c r="AC7" s="19">
        <f>'4.3 nutrient amount'!AE3</f>
        <v>41705.802067800003</v>
      </c>
      <c r="AD7" s="19">
        <f>'4.3 nutrient amount'!AF3</f>
        <v>41375.63895149999</v>
      </c>
      <c r="AE7" s="19">
        <f>'4.3 nutrient amount'!AG3</f>
        <v>33195.789794624914</v>
      </c>
      <c r="AF7" s="19">
        <f>'4.3 nutrient amount'!AH3</f>
        <v>48397.916828100002</v>
      </c>
      <c r="AG7" s="19">
        <f>'4.3 nutrient amount'!AI3</f>
        <v>11397.586946353626</v>
      </c>
      <c r="AH7" s="19">
        <f>'4.3 nutrient amount'!AJ3</f>
        <v>21669.320388156601</v>
      </c>
      <c r="AI7" s="19">
        <f>'4.3 nutrient amount'!AK3</f>
        <v>21811.808925179997</v>
      </c>
      <c r="AJ7" s="19">
        <f>'4.3 nutrient amount'!AL3</f>
        <v>26682.60080256822</v>
      </c>
      <c r="AK7" s="19">
        <f>'4.3 nutrient amount'!AM3</f>
        <v>27429.941147108602</v>
      </c>
      <c r="AL7" s="19">
        <f>'4.3 nutrient amount'!AN3</f>
        <v>27947.015236090003</v>
      </c>
      <c r="AM7" s="19">
        <f>'4.3 nutrient amount'!AO3</f>
        <v>32000.81412707573</v>
      </c>
      <c r="AN7" s="19">
        <f>'4.3 nutrient amount'!AP3</f>
        <v>31124.32705699193</v>
      </c>
      <c r="AO7" s="19">
        <f>'4.3 nutrient amount'!AQ3</f>
        <v>33261.173769891931</v>
      </c>
    </row>
    <row r="8" spans="1:41" s="16" customFormat="1" ht="15" customHeight="1" x14ac:dyDescent="0.25">
      <c r="A8" s="183" t="s">
        <v>464</v>
      </c>
      <c r="B8" s="13" t="s">
        <v>105</v>
      </c>
      <c r="C8" s="21"/>
      <c r="D8" s="14"/>
      <c r="E8" s="15">
        <f t="shared" ref="E8:AD8" si="10">E9+E15+E16</f>
        <v>0</v>
      </c>
      <c r="F8" s="15">
        <f t="shared" si="10"/>
        <v>0</v>
      </c>
      <c r="G8" s="15">
        <f t="shared" si="10"/>
        <v>0</v>
      </c>
      <c r="H8" s="15">
        <f t="shared" si="10"/>
        <v>0</v>
      </c>
      <c r="I8" s="15">
        <f t="shared" si="10"/>
        <v>0</v>
      </c>
      <c r="J8" s="15">
        <f t="shared" si="10"/>
        <v>151141.89699496829</v>
      </c>
      <c r="K8" s="15">
        <f t="shared" si="10"/>
        <v>150072.33921101721</v>
      </c>
      <c r="L8" s="15">
        <f t="shared" si="10"/>
        <v>153963.58407321246</v>
      </c>
      <c r="M8" s="15">
        <f t="shared" si="10"/>
        <v>151905.72098878186</v>
      </c>
      <c r="N8" s="15">
        <f t="shared" si="10"/>
        <v>155441.09035479533</v>
      </c>
      <c r="O8" s="15">
        <f t="shared" si="10"/>
        <v>154119.48950372092</v>
      </c>
      <c r="P8" s="15">
        <f t="shared" si="10"/>
        <v>160891.79716952116</v>
      </c>
      <c r="Q8" s="15">
        <f t="shared" si="10"/>
        <v>164312.84308815008</v>
      </c>
      <c r="R8" s="15">
        <f t="shared" si="10"/>
        <v>169261.42975393776</v>
      </c>
      <c r="S8" s="15">
        <f t="shared" si="10"/>
        <v>172134.42067757383</v>
      </c>
      <c r="T8" s="15">
        <f t="shared" si="10"/>
        <v>170322.96400407306</v>
      </c>
      <c r="U8" s="15">
        <f t="shared" si="10"/>
        <v>173271.91498793507</v>
      </c>
      <c r="V8" s="15">
        <f t="shared" si="10"/>
        <v>171359.18782543312</v>
      </c>
      <c r="W8" s="15">
        <f t="shared" si="10"/>
        <v>171899.27641431242</v>
      </c>
      <c r="X8" s="15">
        <f t="shared" si="10"/>
        <v>173782.95397701504</v>
      </c>
      <c r="Y8" s="15">
        <f t="shared" si="10"/>
        <v>161421.00940289721</v>
      </c>
      <c r="Z8" s="15">
        <f t="shared" si="10"/>
        <v>160189.22657931855</v>
      </c>
      <c r="AA8" s="15">
        <f t="shared" si="10"/>
        <v>165974.64213459997</v>
      </c>
      <c r="AB8" s="15">
        <f t="shared" si="10"/>
        <v>157400.98517829867</v>
      </c>
      <c r="AC8" s="15">
        <f t="shared" si="10"/>
        <v>154404.29022896726</v>
      </c>
      <c r="AD8" s="15">
        <f t="shared" si="10"/>
        <v>150526.089655138</v>
      </c>
      <c r="AE8" s="15">
        <f t="shared" ref="AE8:AJ8" si="11">AE9+AE15+AE16</f>
        <v>146287.16719302849</v>
      </c>
      <c r="AF8" s="15">
        <f t="shared" si="11"/>
        <v>142231.18962146214</v>
      </c>
      <c r="AG8" s="15">
        <f t="shared" si="11"/>
        <v>140049.82710936863</v>
      </c>
      <c r="AH8" s="15">
        <f t="shared" si="11"/>
        <v>143343.31912010838</v>
      </c>
      <c r="AI8" s="15">
        <f t="shared" si="11"/>
        <v>145943.94881946815</v>
      </c>
      <c r="AJ8" s="15">
        <f t="shared" si="11"/>
        <v>149702.13398950131</v>
      </c>
      <c r="AK8" s="15">
        <f t="shared" ref="AK8:AL8" si="12">AK9+AK15+AK16</f>
        <v>150974.92058204015</v>
      </c>
      <c r="AL8" s="15">
        <f t="shared" si="12"/>
        <v>153540.74779590807</v>
      </c>
      <c r="AM8" s="15">
        <f t="shared" ref="AM8:AN8" si="13">AM9+AM15+AM16</f>
        <v>154159.79905735556</v>
      </c>
      <c r="AN8" s="15">
        <f t="shared" si="13"/>
        <v>151482.40137221137</v>
      </c>
      <c r="AO8" s="15">
        <f t="shared" ref="AO8" si="14">AO9+AO15+AO16</f>
        <v>153100.61751330682</v>
      </c>
    </row>
    <row r="9" spans="1:41" s="16" customFormat="1" ht="15" customHeight="1" x14ac:dyDescent="0.25">
      <c r="A9" s="178" t="str">
        <f>'2.3 Excretion'!A4</f>
        <v>A1_OECD</v>
      </c>
      <c r="C9" s="205" t="str">
        <f>'2.3 Excretion'!B4</f>
        <v>Total Livestock Numbers</v>
      </c>
      <c r="D9" s="4"/>
      <c r="E9" s="19">
        <f>'2.3 Excretion'!I4</f>
        <v>0</v>
      </c>
      <c r="F9" s="19">
        <f>'2.3 Excretion'!J4</f>
        <v>0</v>
      </c>
      <c r="G9" s="19">
        <f>'2.3 Excretion'!K4</f>
        <v>0</v>
      </c>
      <c r="H9" s="19">
        <f>'2.3 Excretion'!L4</f>
        <v>0</v>
      </c>
      <c r="I9" s="19">
        <f>'2.3 Excretion'!M4</f>
        <v>0</v>
      </c>
      <c r="J9" s="19">
        <f>'2.3 Excretion'!N4</f>
        <v>145541.09281300139</v>
      </c>
      <c r="K9" s="19">
        <f>'2.3 Excretion'!O4</f>
        <v>143894.35879957446</v>
      </c>
      <c r="L9" s="19">
        <f>'2.3 Excretion'!P4</f>
        <v>147570.37247169545</v>
      </c>
      <c r="M9" s="19">
        <f>'2.3 Excretion'!Q4</f>
        <v>145591.2075704686</v>
      </c>
      <c r="N9" s="19">
        <f>'2.3 Excretion'!R4</f>
        <v>148835.08447188156</v>
      </c>
      <c r="O9" s="19">
        <f>'2.3 Excretion'!S4</f>
        <v>148065.043118784</v>
      </c>
      <c r="P9" s="19">
        <f>'2.3 Excretion'!T4</f>
        <v>154480.39325981552</v>
      </c>
      <c r="Q9" s="19">
        <f>'2.3 Excretion'!U4</f>
        <v>158012.95397264155</v>
      </c>
      <c r="R9" s="19">
        <f>'2.3 Excretion'!V4</f>
        <v>163158.96565737631</v>
      </c>
      <c r="S9" s="19">
        <f>'2.3 Excretion'!W4</f>
        <v>165464.57882387916</v>
      </c>
      <c r="T9" s="19">
        <f>'2.3 Excretion'!X4</f>
        <v>163155.09538144653</v>
      </c>
      <c r="U9" s="19">
        <f>'2.3 Excretion'!Y4</f>
        <v>166186.77056792896</v>
      </c>
      <c r="V9" s="19">
        <f>'2.3 Excretion'!Z4</f>
        <v>164302.0744895713</v>
      </c>
      <c r="W9" s="19">
        <f>'2.3 Excretion'!AA4</f>
        <v>164687.55433461184</v>
      </c>
      <c r="X9" s="19">
        <f>'2.3 Excretion'!AB4</f>
        <v>166645.0751608359</v>
      </c>
      <c r="Y9" s="19">
        <f>'2.3 Excretion'!AC4</f>
        <v>153975.22776947936</v>
      </c>
      <c r="Z9" s="19">
        <f>'2.3 Excretion'!AD4</f>
        <v>153139.94453626696</v>
      </c>
      <c r="AA9" s="19">
        <f>'2.3 Excretion'!AE4</f>
        <v>158454.94093668662</v>
      </c>
      <c r="AB9" s="19">
        <f>'2.3 Excretion'!AF4</f>
        <v>150447.41242238361</v>
      </c>
      <c r="AC9" s="19">
        <f>'2.3 Excretion'!AG4</f>
        <v>147678.98196245823</v>
      </c>
      <c r="AD9" s="19">
        <f>'2.3 Excretion'!AH4</f>
        <v>144238.64886296989</v>
      </c>
      <c r="AE9" s="19">
        <f>'2.3 Excretion'!AI4</f>
        <v>140979.59916835782</v>
      </c>
      <c r="AF9" s="19">
        <f>'2.3 Excretion'!AJ4</f>
        <v>137188.32663205589</v>
      </c>
      <c r="AG9" s="19">
        <f>'2.3 Excretion'!AK4</f>
        <v>135101.65082459655</v>
      </c>
      <c r="AH9" s="19">
        <f>'2.3 Excretion'!AL4</f>
        <v>138040.76731865935</v>
      </c>
      <c r="AI9" s="19">
        <f>'2.3 Excretion'!AM4</f>
        <v>140176.6076665367</v>
      </c>
      <c r="AJ9" s="19">
        <f>'2.3 Excretion'!AN4</f>
        <v>143623.33121706854</v>
      </c>
      <c r="AK9" s="19">
        <f>'2.3 Excretion'!AO4</f>
        <v>145010.32563505362</v>
      </c>
      <c r="AL9" s="19">
        <f>'2.3 Excretion'!AP4</f>
        <v>147161.58363237043</v>
      </c>
      <c r="AM9" s="19">
        <f>'2.3 Excretion'!AQ4</f>
        <v>147298.82685045572</v>
      </c>
      <c r="AN9" s="19">
        <f>'2.3 Excretion'!AR4</f>
        <v>144713.07089669697</v>
      </c>
      <c r="AO9" s="19">
        <f>'2.3 Excretion'!AS4</f>
        <v>146487.23242477488</v>
      </c>
    </row>
    <row r="10" spans="1:41" s="16" customFormat="1" ht="15" customHeight="1" x14ac:dyDescent="0.25">
      <c r="A10" s="178" t="str">
        <f>'2.3 Excretion'!A6</f>
        <v>PC0000</v>
      </c>
      <c r="B10" s="208"/>
      <c r="D10" s="209" t="s">
        <v>115</v>
      </c>
      <c r="E10" s="19">
        <f>'2.3 Excretion'!I6</f>
        <v>0</v>
      </c>
      <c r="F10" s="19">
        <f>'2.3 Excretion'!J6</f>
        <v>0</v>
      </c>
      <c r="G10" s="19">
        <f>'2.3 Excretion'!K6</f>
        <v>0</v>
      </c>
      <c r="H10" s="19">
        <f>'2.3 Excretion'!L6</f>
        <v>0</v>
      </c>
      <c r="I10" s="19">
        <f>'2.3 Excretion'!M6</f>
        <v>0</v>
      </c>
      <c r="J10" s="19">
        <f>'2.3 Excretion'!N6</f>
        <v>43143.951818017791</v>
      </c>
      <c r="K10" s="19">
        <f>'2.3 Excretion'!O6</f>
        <v>43150.093791909851</v>
      </c>
      <c r="L10" s="19">
        <f>'2.3 Excretion'!P6</f>
        <v>42762.048538957759</v>
      </c>
      <c r="M10" s="19">
        <f>'2.3 Excretion'!Q6</f>
        <v>42586.285089905934</v>
      </c>
      <c r="N10" s="19">
        <f>'2.3 Excretion'!R6</f>
        <v>44178.434994612064</v>
      </c>
      <c r="O10" s="19">
        <f>'2.3 Excretion'!S6</f>
        <v>47019.413396096577</v>
      </c>
      <c r="P10" s="19">
        <f>'2.3 Excretion'!T6</f>
        <v>50140.689058293996</v>
      </c>
      <c r="Q10" s="19">
        <f>'2.3 Excretion'!U6</f>
        <v>49297.550603330797</v>
      </c>
      <c r="R10" s="19">
        <f>'2.3 Excretion'!V6</f>
        <v>50383.308335093818</v>
      </c>
      <c r="S10" s="19">
        <f>'2.3 Excretion'!W6</f>
        <v>52746.000731529173</v>
      </c>
      <c r="T10" s="19">
        <f>'2.3 Excretion'!X6</f>
        <v>52725.758865229771</v>
      </c>
      <c r="U10" s="19">
        <f>'2.3 Excretion'!Y6</f>
        <v>54276.779719775295</v>
      </c>
      <c r="V10" s="19">
        <f>'2.3 Excretion'!Z6</f>
        <v>54079.454866430475</v>
      </c>
      <c r="W10" s="19">
        <f>'2.3 Excretion'!AA6</f>
        <v>53380.543974632987</v>
      </c>
      <c r="X10" s="19">
        <f>'2.3 Excretion'!AB6</f>
        <v>54167.542748157633</v>
      </c>
      <c r="Y10" s="19">
        <f>'2.3 Excretion'!AC6</f>
        <v>53111.467742200723</v>
      </c>
      <c r="Z10" s="19">
        <f>'2.3 Excretion'!AD6</f>
        <v>50841.32182521846</v>
      </c>
      <c r="AA10" s="19">
        <f>'2.3 Excretion'!AE6</f>
        <v>51601.199154320988</v>
      </c>
      <c r="AB10" s="19">
        <f>'2.3 Excretion'!AF6</f>
        <v>50544.316100032738</v>
      </c>
      <c r="AC10" s="19">
        <f>'2.3 Excretion'!AG6</f>
        <v>47369.494372415458</v>
      </c>
      <c r="AD10" s="19">
        <f>'2.3 Excretion'!AH6</f>
        <v>50623.145965470074</v>
      </c>
      <c r="AE10" s="19">
        <f>'2.3 Excretion'!AI6</f>
        <v>49920.419823507298</v>
      </c>
      <c r="AF10" s="19">
        <f>'2.3 Excretion'!AJ6</f>
        <v>49333.796197434087</v>
      </c>
      <c r="AG10" s="19">
        <f>'2.3 Excretion'!AK6</f>
        <v>48159.221729088997</v>
      </c>
      <c r="AH10" s="19">
        <f>'2.3 Excretion'!AL6</f>
        <v>50489.985799891125</v>
      </c>
      <c r="AI10" s="19">
        <f>'2.3 Excretion'!AM6</f>
        <v>53382.342943248288</v>
      </c>
      <c r="AJ10" s="19">
        <f>'2.3 Excretion'!AN6</f>
        <v>54718.562273839147</v>
      </c>
      <c r="AK10" s="19">
        <f>'2.3 Excretion'!AO6</f>
        <v>55599.756781987824</v>
      </c>
      <c r="AL10" s="19">
        <f>'2.3 Excretion'!AP6</f>
        <v>56199.13493434219</v>
      </c>
      <c r="AM10" s="19">
        <f>'2.3 Excretion'!AQ6</f>
        <v>56209.97961026679</v>
      </c>
      <c r="AN10" s="19">
        <f>'2.3 Excretion'!AR6</f>
        <v>56034.584574814617</v>
      </c>
      <c r="AO10" s="19">
        <f>'2.3 Excretion'!AS6</f>
        <v>56405.861597456431</v>
      </c>
    </row>
    <row r="11" spans="1:41" s="16" customFormat="1" ht="15" customHeight="1" x14ac:dyDescent="0.25">
      <c r="A11" s="178" t="str">
        <f>'2.3 Excretion'!A40</f>
        <v>PP0000</v>
      </c>
      <c r="B11" s="208"/>
      <c r="D11" s="209" t="str">
        <f>'2.3 Excretion'!C40</f>
        <v>Total of the pig population</v>
      </c>
      <c r="E11" s="19">
        <f>'2.3 Excretion'!I40</f>
        <v>0</v>
      </c>
      <c r="F11" s="19">
        <f>'2.3 Excretion'!J40</f>
        <v>0</v>
      </c>
      <c r="G11" s="19">
        <f>'2.3 Excretion'!K40</f>
        <v>0</v>
      </c>
      <c r="H11" s="19">
        <f>'2.3 Excretion'!L40</f>
        <v>0</v>
      </c>
      <c r="I11" s="19">
        <f>'2.3 Excretion'!M40</f>
        <v>0</v>
      </c>
      <c r="J11" s="19">
        <f>'2.3 Excretion'!N40</f>
        <v>39495.146635205318</v>
      </c>
      <c r="K11" s="19">
        <f>'2.3 Excretion'!O40</f>
        <v>38569.029074921404</v>
      </c>
      <c r="L11" s="19">
        <f>'2.3 Excretion'!P40</f>
        <v>42094.938504102625</v>
      </c>
      <c r="M11" s="19">
        <f>'2.3 Excretion'!Q40</f>
        <v>43254.118529814179</v>
      </c>
      <c r="N11" s="19">
        <f>'2.3 Excretion'!R40</f>
        <v>43086.522963807096</v>
      </c>
      <c r="O11" s="19">
        <f>'2.3 Excretion'!S40</f>
        <v>40522.133569089456</v>
      </c>
      <c r="P11" s="19">
        <f>'2.3 Excretion'!T40</f>
        <v>39979.212195238782</v>
      </c>
      <c r="Q11" s="19">
        <f>'2.3 Excretion'!U40</f>
        <v>41580.558863176266</v>
      </c>
      <c r="R11" s="19">
        <f>'2.3 Excretion'!V40</f>
        <v>45656.247053883657</v>
      </c>
      <c r="S11" s="19">
        <f>'2.3 Excretion'!W40</f>
        <v>47556.308402012473</v>
      </c>
      <c r="T11" s="19">
        <f>'2.3 Excretion'!X40</f>
        <v>41048.922141422263</v>
      </c>
      <c r="U11" s="19">
        <f>'2.3 Excretion'!Y40</f>
        <v>41033.112941048625</v>
      </c>
      <c r="V11" s="19">
        <f>'2.3 Excretion'!Z40</f>
        <v>41543.178348103116</v>
      </c>
      <c r="W11" s="19">
        <f>'2.3 Excretion'!AA40</f>
        <v>42044.190311570535</v>
      </c>
      <c r="X11" s="19">
        <f>'2.3 Excretion'!AB40</f>
        <v>44133.247828390136</v>
      </c>
      <c r="Y11" s="19">
        <f>'2.3 Excretion'!AC40</f>
        <v>44300.374584205179</v>
      </c>
      <c r="Z11" s="19">
        <f>'2.3 Excretion'!AD40</f>
        <v>46103.765851639524</v>
      </c>
      <c r="AA11" s="19">
        <f>'2.3 Excretion'!AE40</f>
        <v>47542.07695258614</v>
      </c>
      <c r="AB11" s="19">
        <f>'2.3 Excretion'!AF40</f>
        <v>44243.303661456761</v>
      </c>
      <c r="AC11" s="19">
        <f>'2.3 Excretion'!AG40</f>
        <v>44669.918896531766</v>
      </c>
      <c r="AD11" s="19">
        <f>'2.3 Excretion'!AH40</f>
        <v>37728.333163172661</v>
      </c>
      <c r="AE11" s="19">
        <f>'2.3 Excretion'!AI40</f>
        <v>37699.733865528455</v>
      </c>
      <c r="AF11" s="19">
        <f>'2.3 Excretion'!AJ40</f>
        <v>36540.82419823316</v>
      </c>
      <c r="AG11" s="19">
        <f>'2.3 Excretion'!AK40</f>
        <v>36484.626653326828</v>
      </c>
      <c r="AH11" s="19">
        <f>'2.3 Excretion'!AL40</f>
        <v>37593.040388097812</v>
      </c>
      <c r="AI11" s="19">
        <f>'2.3 Excretion'!AM40</f>
        <v>38729.647671198269</v>
      </c>
      <c r="AJ11" s="19">
        <f>'2.3 Excretion'!AN40</f>
        <v>40006.779244404133</v>
      </c>
      <c r="AK11" s="19">
        <f>'2.3 Excretion'!AO40</f>
        <v>41121.740140030975</v>
      </c>
      <c r="AL11" s="19">
        <f>'2.3 Excretion'!AP40</f>
        <v>42669.512484189036</v>
      </c>
      <c r="AM11" s="19">
        <f>'2.3 Excretion'!AQ40</f>
        <v>43523.568025174609</v>
      </c>
      <c r="AN11" s="19">
        <f>'2.3 Excretion'!AR40</f>
        <v>40844.384970483261</v>
      </c>
      <c r="AO11" s="19">
        <f>'2.3 Excretion'!AS40</f>
        <v>42546.259328021304</v>
      </c>
    </row>
    <row r="12" spans="1:41" s="16" customFormat="1" ht="15" customHeight="1" x14ac:dyDescent="0.25">
      <c r="A12" s="178" t="str">
        <f>'2.3 Excretion'!A61</f>
        <v>A129_OECD</v>
      </c>
      <c r="B12" s="208"/>
      <c r="D12" s="209" t="str">
        <f>'2.3 Excretion'!C63</f>
        <v>Total Sheep and Goats</v>
      </c>
      <c r="E12" s="19">
        <f>'2.3 Excretion'!I63</f>
        <v>0</v>
      </c>
      <c r="F12" s="19">
        <f>'2.3 Excretion'!J63</f>
        <v>0</v>
      </c>
      <c r="G12" s="19">
        <f>'2.3 Excretion'!K63</f>
        <v>0</v>
      </c>
      <c r="H12" s="19">
        <f>'2.3 Excretion'!L63</f>
        <v>0</v>
      </c>
      <c r="I12" s="19">
        <f>'2.3 Excretion'!M63</f>
        <v>0</v>
      </c>
      <c r="J12" s="19">
        <f>'2.3 Excretion'!N63</f>
        <v>31772.498025970606</v>
      </c>
      <c r="K12" s="19">
        <f>'2.3 Excretion'!O63</f>
        <v>30172.215923109779</v>
      </c>
      <c r="L12" s="19">
        <f>'2.3 Excretion'!P63</f>
        <v>30745.494470791949</v>
      </c>
      <c r="M12" s="19">
        <f>'2.3 Excretion'!Q63</f>
        <v>30496.923386279163</v>
      </c>
      <c r="N12" s="19">
        <f>'2.3 Excretion'!R63</f>
        <v>30008.95268031368</v>
      </c>
      <c r="O12" s="19">
        <f>'2.3 Excretion'!S63</f>
        <v>27669.681196738729</v>
      </c>
      <c r="P12" s="19">
        <f>'2.3 Excretion'!T63</f>
        <v>31609.975639937333</v>
      </c>
      <c r="Q12" s="19">
        <f>'2.3 Excretion'!U63</f>
        <v>31790.185574374038</v>
      </c>
      <c r="R12" s="19">
        <f>'2.3 Excretion'!V63</f>
        <v>31384.603455760116</v>
      </c>
      <c r="S12" s="19">
        <f>'2.3 Excretion'!W63</f>
        <v>31199.530498876386</v>
      </c>
      <c r="T12" s="19">
        <f>'2.3 Excretion'!X63</f>
        <v>34110.163649199058</v>
      </c>
      <c r="U12" s="19">
        <f>'2.3 Excretion'!Y63</f>
        <v>33562.593584153306</v>
      </c>
      <c r="V12" s="19">
        <f>'2.3 Excretion'!Z63</f>
        <v>33034.827883272454</v>
      </c>
      <c r="W12" s="19">
        <f>'2.3 Excretion'!AA63</f>
        <v>33106.317411061129</v>
      </c>
      <c r="X12" s="19">
        <f>'2.3 Excretion'!AB63</f>
        <v>31336.104191266957</v>
      </c>
      <c r="Y12" s="19">
        <f>'2.3 Excretion'!AC63</f>
        <v>32344.231070432925</v>
      </c>
      <c r="Z12" s="19">
        <f>'2.3 Excretion'!AD63</f>
        <v>32217.63937616672</v>
      </c>
      <c r="AA12" s="19">
        <f>'2.3 Excretion'!AE63</f>
        <v>31911.534253256486</v>
      </c>
      <c r="AB12" s="19">
        <f>'2.3 Excretion'!AF63</f>
        <v>29735.372215455813</v>
      </c>
      <c r="AC12" s="19">
        <f>'2.3 Excretion'!AG63</f>
        <v>29950.415138308177</v>
      </c>
      <c r="AD12" s="19">
        <f>'2.3 Excretion'!AH63</f>
        <v>29160.682024207283</v>
      </c>
      <c r="AE12" s="19">
        <f>'2.3 Excretion'!AI63</f>
        <v>26398.534935487132</v>
      </c>
      <c r="AF12" s="19">
        <f>'2.3 Excretion'!AJ63</f>
        <v>25368.390534156468</v>
      </c>
      <c r="AG12" s="19">
        <f>'2.3 Excretion'!AK63</f>
        <v>24850.296482018221</v>
      </c>
      <c r="AH12" s="19">
        <f>'2.3 Excretion'!AL63</f>
        <v>23973.31450956791</v>
      </c>
      <c r="AI12" s="19">
        <f>'2.3 Excretion'!AM63</f>
        <v>24900.878602530647</v>
      </c>
      <c r="AJ12" s="19">
        <f>'2.3 Excretion'!AN63</f>
        <v>25313.913662812764</v>
      </c>
      <c r="AK12" s="19">
        <f>'2.3 Excretion'!AO63</f>
        <v>25309.253635324687</v>
      </c>
      <c r="AL12" s="19">
        <f>'2.3 Excretion'!AP63</f>
        <v>24524.259306806893</v>
      </c>
      <c r="AM12" s="19">
        <f>'2.3 Excretion'!AQ63</f>
        <v>23825.608787519377</v>
      </c>
      <c r="AN12" s="19">
        <f>'2.3 Excretion'!AR63</f>
        <v>23825.680884955025</v>
      </c>
      <c r="AO12" s="19">
        <f>'2.3 Excretion'!AS63</f>
        <v>23265.805147047387</v>
      </c>
    </row>
    <row r="13" spans="1:41" s="16" customFormat="1" ht="15" customHeight="1" x14ac:dyDescent="0.25">
      <c r="A13" s="178" t="str">
        <f>'2.3 Excretion'!A75</f>
        <v>PG1200</v>
      </c>
      <c r="B13" s="208"/>
      <c r="D13" s="209" t="str">
        <f>'2.3 Excretion'!C81</f>
        <v>Total Poultry</v>
      </c>
      <c r="E13" s="19">
        <f>'2.3 Excretion'!I81</f>
        <v>0</v>
      </c>
      <c r="F13" s="19">
        <f>'2.3 Excretion'!J81</f>
        <v>0</v>
      </c>
      <c r="G13" s="19">
        <f>'2.3 Excretion'!K81</f>
        <v>0</v>
      </c>
      <c r="H13" s="19">
        <f>'2.3 Excretion'!L81</f>
        <v>0</v>
      </c>
      <c r="I13" s="19">
        <f>'2.3 Excretion'!M81</f>
        <v>0</v>
      </c>
      <c r="J13" s="19">
        <f>'2.3 Excretion'!N81</f>
        <v>27864.38349199804</v>
      </c>
      <c r="K13" s="19">
        <f>'2.3 Excretion'!O81</f>
        <v>28831.460984050922</v>
      </c>
      <c r="L13" s="19">
        <f>'2.3 Excretion'!P81</f>
        <v>28889.881761535631</v>
      </c>
      <c r="M13" s="19">
        <f>'2.3 Excretion'!Q81</f>
        <v>26269.402932490015</v>
      </c>
      <c r="N13" s="19">
        <f>'2.3 Excretion'!R81</f>
        <v>28670.342571829136</v>
      </c>
      <c r="O13" s="19">
        <f>'2.3 Excretion'!S81</f>
        <v>30056.481023076445</v>
      </c>
      <c r="P13" s="19">
        <f>'2.3 Excretion'!T81</f>
        <v>30046.887672702007</v>
      </c>
      <c r="Q13" s="19">
        <f>'2.3 Excretion'!U81</f>
        <v>32734.621243328911</v>
      </c>
      <c r="R13" s="19">
        <f>'2.3 Excretion'!V81</f>
        <v>33218.326751732457</v>
      </c>
      <c r="S13" s="19">
        <f>'2.3 Excretion'!W81</f>
        <v>31539.80954757471</v>
      </c>
      <c r="T13" s="19">
        <f>'2.3 Excretion'!X81</f>
        <v>32865.43859238967</v>
      </c>
      <c r="U13" s="19">
        <f>'2.3 Excretion'!Y81</f>
        <v>34927.386122872922</v>
      </c>
      <c r="V13" s="19">
        <f>'2.3 Excretion'!Z81</f>
        <v>33275.622405454356</v>
      </c>
      <c r="W13" s="19">
        <f>'2.3 Excretion'!AA81</f>
        <v>33805.605068423523</v>
      </c>
      <c r="X13" s="19">
        <f>'2.3 Excretion'!AB81</f>
        <v>34675.292516177185</v>
      </c>
      <c r="Y13" s="19">
        <f>'2.3 Excretion'!AC81</f>
        <v>21904.137873369211</v>
      </c>
      <c r="Z13" s="19">
        <f>'2.3 Excretion'!AD81</f>
        <v>21493.660017993494</v>
      </c>
      <c r="AA13" s="19">
        <f>'2.3 Excretion'!AE81</f>
        <v>23313.639750828621</v>
      </c>
      <c r="AB13" s="19">
        <f>'2.3 Excretion'!AF81</f>
        <v>21211.518296621543</v>
      </c>
      <c r="AC13" s="19">
        <f>'2.3 Excretion'!AG81</f>
        <v>20571.635669769534</v>
      </c>
      <c r="AD13" s="19">
        <f>'2.3 Excretion'!AH81</f>
        <v>21194.79628999222</v>
      </c>
      <c r="AE13" s="19">
        <f>'2.3 Excretion'!AI81</f>
        <v>21428.540667721529</v>
      </c>
      <c r="AF13" s="19">
        <f>'2.3 Excretion'!AJ81</f>
        <v>20725.154425942499</v>
      </c>
      <c r="AG13" s="19">
        <f>'2.3 Excretion'!AK81</f>
        <v>20444.371386657425</v>
      </c>
      <c r="AH13" s="19">
        <f>'2.3 Excretion'!AL81</f>
        <v>21016.474088095129</v>
      </c>
      <c r="AI13" s="19">
        <f>'2.3 Excretion'!AM81</f>
        <v>17614.113007474713</v>
      </c>
      <c r="AJ13" s="19">
        <f>'2.3 Excretion'!AN81</f>
        <v>17986.38974098389</v>
      </c>
      <c r="AK13" s="19">
        <f>'2.3 Excretion'!AO81</f>
        <v>18130.411603130786</v>
      </c>
      <c r="AL13" s="19">
        <f>'2.3 Excretion'!AP81</f>
        <v>18780.733848865581</v>
      </c>
      <c r="AM13" s="19">
        <f>'2.3 Excretion'!AQ81</f>
        <v>18840.001834480307</v>
      </c>
      <c r="AN13" s="19">
        <f>'2.3 Excretion'!AR81</f>
        <v>19053.027993249943</v>
      </c>
      <c r="AO13" s="19">
        <f>'2.3 Excretion'!AS81</f>
        <v>19148.887955612387</v>
      </c>
    </row>
    <row r="14" spans="1:41" s="16" customFormat="1" ht="15" customHeight="1" x14ac:dyDescent="0.25">
      <c r="A14" s="178" t="str">
        <f>'2.3 Excretion'!A92</f>
        <v>FSS_J16A</v>
      </c>
      <c r="B14" s="208"/>
      <c r="D14" s="209" t="str">
        <f>'2.3 Excretion'!C98</f>
        <v>Total Other Livestock</v>
      </c>
      <c r="E14" s="19">
        <f>'2.3 Excretion'!I98</f>
        <v>0</v>
      </c>
      <c r="F14" s="19">
        <f>'2.3 Excretion'!J98</f>
        <v>0</v>
      </c>
      <c r="G14" s="19">
        <f>'2.3 Excretion'!K98</f>
        <v>0</v>
      </c>
      <c r="H14" s="19">
        <f>'2.3 Excretion'!L98</f>
        <v>0</v>
      </c>
      <c r="I14" s="19">
        <f>'2.3 Excretion'!M98</f>
        <v>0</v>
      </c>
      <c r="J14" s="19">
        <f>'2.3 Excretion'!N98</f>
        <v>3265.1128418096437</v>
      </c>
      <c r="K14" s="19">
        <f>'2.3 Excretion'!O98</f>
        <v>3171.5590255825109</v>
      </c>
      <c r="L14" s="19">
        <f>'2.3 Excretion'!P98</f>
        <v>3078.0091963074847</v>
      </c>
      <c r="M14" s="19">
        <f>'2.3 Excretion'!Q98</f>
        <v>2984.4776319793236</v>
      </c>
      <c r="N14" s="19">
        <f>'2.3 Excretion'!R98</f>
        <v>2890.8312613195785</v>
      </c>
      <c r="O14" s="19">
        <f>'2.3 Excretion'!S98</f>
        <v>2797.3339337827938</v>
      </c>
      <c r="P14" s="19">
        <f>'2.3 Excretion'!T98</f>
        <v>2703.6286936434176</v>
      </c>
      <c r="Q14" s="19">
        <f>'2.3 Excretion'!U98</f>
        <v>2610.037688431531</v>
      </c>
      <c r="R14" s="19">
        <f>'2.3 Excretion'!V98</f>
        <v>2516.4800609062413</v>
      </c>
      <c r="S14" s="19">
        <f>'2.3 Excretion'!W98</f>
        <v>2422.9296438864267</v>
      </c>
      <c r="T14" s="19">
        <f>'2.3 Excretion'!X98</f>
        <v>2404.8121332057749</v>
      </c>
      <c r="U14" s="19">
        <f>'2.3 Excretion'!Y98</f>
        <v>2386.8982000788073</v>
      </c>
      <c r="V14" s="19">
        <f>'2.3 Excretion'!Z98</f>
        <v>2368.9909863109056</v>
      </c>
      <c r="W14" s="19">
        <f>'2.3 Excretion'!AA98</f>
        <v>2350.8975689236922</v>
      </c>
      <c r="X14" s="19">
        <f>'2.3 Excretion'!AB98</f>
        <v>2332.8878768440186</v>
      </c>
      <c r="Y14" s="19">
        <f>'2.3 Excretion'!AC98</f>
        <v>2315.0164992713326</v>
      </c>
      <c r="Z14" s="19">
        <f>'2.3 Excretion'!AD98</f>
        <v>2483.5574652487821</v>
      </c>
      <c r="AA14" s="19">
        <f>'2.3 Excretion'!AE98</f>
        <v>4086.4908256943777</v>
      </c>
      <c r="AB14" s="19">
        <f>'2.3 Excretion'!AF98</f>
        <v>4712.9021488167764</v>
      </c>
      <c r="AC14" s="19">
        <f>'2.3 Excretion'!AG98</f>
        <v>5117.517885433318</v>
      </c>
      <c r="AD14" s="19">
        <f>'2.3 Excretion'!AH98</f>
        <v>5531.6914201276422</v>
      </c>
      <c r="AE14" s="19">
        <f>'2.3 Excretion'!AI98</f>
        <v>5532.3698761133946</v>
      </c>
      <c r="AF14" s="19">
        <f>'2.3 Excretion'!AJ98</f>
        <v>5220.1612762896966</v>
      </c>
      <c r="AG14" s="19">
        <f>'2.3 Excretion'!AK98</f>
        <v>5163.1345735050681</v>
      </c>
      <c r="AH14" s="19">
        <f>'2.3 Excretion'!AL98</f>
        <v>4967.9525330073702</v>
      </c>
      <c r="AI14" s="19">
        <f>'2.3 Excretion'!AM98</f>
        <v>5549.6254420848081</v>
      </c>
      <c r="AJ14" s="19">
        <f>'2.3 Excretion'!AN98</f>
        <v>5597.6862950285986</v>
      </c>
      <c r="AK14" s="19">
        <f>'2.3 Excretion'!AO98</f>
        <v>4849.1634745793835</v>
      </c>
      <c r="AL14" s="19">
        <f>'2.3 Excretion'!AP98</f>
        <v>4987.9430581667311</v>
      </c>
      <c r="AM14" s="19">
        <f>'2.3 Excretion'!AQ98</f>
        <v>4899.6685930146405</v>
      </c>
      <c r="AN14" s="19">
        <f>'2.3 Excretion'!AR98</f>
        <v>4955.3924731941124</v>
      </c>
      <c r="AO14" s="19">
        <f>'2.3 Excretion'!AS98</f>
        <v>5120.418396637363</v>
      </c>
    </row>
    <row r="15" spans="1:41" s="16" customFormat="1" ht="15" customHeight="1" x14ac:dyDescent="0.25">
      <c r="A15" s="183" t="s">
        <v>457</v>
      </c>
      <c r="B15" s="22"/>
      <c r="C15" s="20" t="s">
        <v>78</v>
      </c>
      <c r="D15" s="20"/>
      <c r="E15" s="16">
        <f>'3.3 nutrient amount'!G4</f>
        <v>0</v>
      </c>
      <c r="F15" s="16">
        <f>'3.3 nutrient amount'!H4</f>
        <v>0</v>
      </c>
      <c r="G15" s="16">
        <f>'3.3 nutrient amount'!I4</f>
        <v>0</v>
      </c>
      <c r="H15" s="16">
        <f>'3.3 nutrient amount'!J4</f>
        <v>0</v>
      </c>
      <c r="I15" s="16">
        <f>'3.3 nutrient amount'!K4</f>
        <v>0</v>
      </c>
      <c r="J15" s="16">
        <f>'3.3 nutrient amount'!L4</f>
        <v>5600.8041819668961</v>
      </c>
      <c r="K15" s="16">
        <f>'3.3 nutrient amount'!M4</f>
        <v>6177.9804114427652</v>
      </c>
      <c r="L15" s="16">
        <f>'3.3 nutrient amount'!N4</f>
        <v>6393.2116015170195</v>
      </c>
      <c r="M15" s="16">
        <f>'3.3 nutrient amount'!O4</f>
        <v>6314.5134183132595</v>
      </c>
      <c r="N15" s="16">
        <f>'3.3 nutrient amount'!P4</f>
        <v>6606.0058829137706</v>
      </c>
      <c r="O15" s="16">
        <f>'3.3 nutrient amount'!Q4</f>
        <v>6054.4463849369067</v>
      </c>
      <c r="P15" s="16">
        <f>'3.3 nutrient amount'!R4</f>
        <v>6411.4039097056229</v>
      </c>
      <c r="Q15" s="16">
        <f>'3.3 nutrient amount'!S4</f>
        <v>6299.8891155085257</v>
      </c>
      <c r="R15" s="16">
        <f>'3.3 nutrient amount'!T4</f>
        <v>6102.4640965614608</v>
      </c>
      <c r="S15" s="16">
        <f>'3.3 nutrient amount'!U4</f>
        <v>6669.8418536946638</v>
      </c>
      <c r="T15" s="16">
        <f>'3.3 nutrient amount'!V4</f>
        <v>7167.8686226265381</v>
      </c>
      <c r="U15" s="16">
        <f>'3.3 nutrient amount'!W4</f>
        <v>7085.1444200060978</v>
      </c>
      <c r="V15" s="16">
        <f>'3.3 nutrient amount'!X4</f>
        <v>7057.1133358618308</v>
      </c>
      <c r="W15" s="16">
        <f>'3.3 nutrient amount'!Y4</f>
        <v>7211.7220797005884</v>
      </c>
      <c r="X15" s="16">
        <f>'3.3 nutrient amount'!Z4</f>
        <v>7137.8788161791481</v>
      </c>
      <c r="Y15" s="16">
        <f>'3.3 nutrient amount'!AA4</f>
        <v>7445.781633417836</v>
      </c>
      <c r="Z15" s="16">
        <f>'3.3 nutrient amount'!AB4</f>
        <v>7049.2820430515931</v>
      </c>
      <c r="AA15" s="16">
        <f>'3.3 nutrient amount'!AC4</f>
        <v>7519.7011979133567</v>
      </c>
      <c r="AB15" s="16">
        <f>'3.3 nutrient amount'!AD4</f>
        <v>6953.5727559150437</v>
      </c>
      <c r="AC15" s="16">
        <f>'3.3 nutrient amount'!AE4</f>
        <v>6725.3082665090224</v>
      </c>
      <c r="AD15" s="16">
        <f>'3.3 nutrient amount'!AF4</f>
        <v>6287.4407921681177</v>
      </c>
      <c r="AE15" s="16">
        <f>'3.3 nutrient amount'!AG4</f>
        <v>5307.5680246706843</v>
      </c>
      <c r="AF15" s="16">
        <f>'3.3 nutrient amount'!AH4</f>
        <v>5042.8629894062506</v>
      </c>
      <c r="AG15" s="16">
        <f>'3.3 nutrient amount'!AI4</f>
        <v>4948.1762847720938</v>
      </c>
      <c r="AH15" s="16">
        <f>'3.3 nutrient amount'!AJ4</f>
        <v>5302.5518014490308</v>
      </c>
      <c r="AI15" s="16">
        <f>'3.3 nutrient amount'!AK4</f>
        <v>5767.341152931438</v>
      </c>
      <c r="AJ15" s="16">
        <f>'3.3 nutrient amount'!AL4</f>
        <v>6078.8027724327758</v>
      </c>
      <c r="AK15" s="16">
        <f>'3.3 nutrient amount'!AM4</f>
        <v>5964.5949469865373</v>
      </c>
      <c r="AL15" s="16">
        <f>'3.3 nutrient amount'!AN4</f>
        <v>6379.1641635376436</v>
      </c>
      <c r="AM15" s="16">
        <f>'3.3 nutrient amount'!AO4</f>
        <v>6860.9722068998271</v>
      </c>
      <c r="AN15" s="16">
        <f>'3.3 nutrient amount'!AP4</f>
        <v>6769.3304755144009</v>
      </c>
      <c r="AO15" s="16">
        <f>'3.3 nutrient amount'!AQ4</f>
        <v>6613.3850885319425</v>
      </c>
    </row>
    <row r="16" spans="1:41" s="16" customFormat="1" ht="15" customHeight="1" x14ac:dyDescent="0.25">
      <c r="A16" s="183" t="s">
        <v>462</v>
      </c>
      <c r="B16" s="22"/>
      <c r="C16" s="20" t="s">
        <v>79</v>
      </c>
      <c r="D16" s="20"/>
      <c r="E16" s="267">
        <f>'3.3 nutrient amount'!G10</f>
        <v>0</v>
      </c>
      <c r="F16" s="267">
        <f>'3.3 nutrient amount'!H10</f>
        <v>0</v>
      </c>
      <c r="G16" s="267">
        <f>'3.3 nutrient amount'!I10</f>
        <v>0</v>
      </c>
      <c r="H16" s="267">
        <f>'3.3 nutrient amount'!J10</f>
        <v>0</v>
      </c>
      <c r="I16" s="267">
        <f>'3.3 nutrient amount'!K10</f>
        <v>0</v>
      </c>
      <c r="J16" s="267">
        <f>'3.3 nutrient amount'!L10</f>
        <v>0</v>
      </c>
      <c r="K16" s="267">
        <f>'3.3 nutrient amount'!M10</f>
        <v>0</v>
      </c>
      <c r="L16" s="267">
        <f>'3.3 nutrient amount'!N10</f>
        <v>0</v>
      </c>
      <c r="M16" s="267">
        <f>'3.3 nutrient amount'!O10</f>
        <v>0</v>
      </c>
      <c r="N16" s="267">
        <f>'3.3 nutrient amount'!P10</f>
        <v>0</v>
      </c>
      <c r="O16" s="267">
        <f>'3.3 nutrient amount'!Q10</f>
        <v>0</v>
      </c>
      <c r="P16" s="267">
        <f>'3.3 nutrient amount'!R10</f>
        <v>0</v>
      </c>
      <c r="Q16" s="267">
        <f>'3.3 nutrient amount'!S10</f>
        <v>0</v>
      </c>
      <c r="R16" s="267">
        <f>'3.3 nutrient amount'!T10</f>
        <v>0</v>
      </c>
      <c r="S16" s="267">
        <f>'3.3 nutrient amount'!U10</f>
        <v>0</v>
      </c>
      <c r="T16" s="267">
        <f>'3.3 nutrient amount'!V10</f>
        <v>0</v>
      </c>
      <c r="U16" s="267">
        <f>'3.3 nutrient amount'!W10</f>
        <v>0</v>
      </c>
      <c r="V16" s="267">
        <f>'3.3 nutrient amount'!X10</f>
        <v>0</v>
      </c>
      <c r="W16" s="267">
        <f>'3.3 nutrient amount'!Y10</f>
        <v>0</v>
      </c>
      <c r="X16" s="267">
        <f>'3.3 nutrient amount'!Z10</f>
        <v>0</v>
      </c>
      <c r="Y16" s="267">
        <f>'3.3 nutrient amount'!AA10</f>
        <v>0</v>
      </c>
      <c r="Z16" s="267">
        <f>'3.3 nutrient amount'!AB10</f>
        <v>0</v>
      </c>
      <c r="AA16" s="267">
        <f>'3.3 nutrient amount'!AC10</f>
        <v>0</v>
      </c>
      <c r="AB16" s="267">
        <f>'3.3 nutrient amount'!AD10</f>
        <v>0</v>
      </c>
      <c r="AC16" s="267">
        <f>'3.3 nutrient amount'!AE10</f>
        <v>0</v>
      </c>
      <c r="AD16" s="267">
        <f>'3.3 nutrient amount'!AF10</f>
        <v>0</v>
      </c>
      <c r="AE16" s="267">
        <f>'3.3 nutrient amount'!AG10</f>
        <v>0</v>
      </c>
      <c r="AF16" s="267">
        <f>'3.3 nutrient amount'!AH10</f>
        <v>0</v>
      </c>
      <c r="AG16" s="267">
        <f>'3.3 nutrient amount'!AI10</f>
        <v>0</v>
      </c>
      <c r="AH16" s="267">
        <f>'3.3 nutrient amount'!AJ10</f>
        <v>0</v>
      </c>
      <c r="AI16" s="267">
        <f>'3.3 nutrient amount'!AK10</f>
        <v>0</v>
      </c>
      <c r="AJ16" s="267">
        <f>'3.3 nutrient amount'!AL10</f>
        <v>0</v>
      </c>
      <c r="AK16" s="267">
        <f>'3.3 nutrient amount'!AM10</f>
        <v>0</v>
      </c>
      <c r="AL16" s="267">
        <f>'3.3 nutrient amount'!AN10</f>
        <v>0</v>
      </c>
      <c r="AM16" s="267">
        <f>'3.3 nutrient amount'!AO10</f>
        <v>0</v>
      </c>
      <c r="AN16" s="267">
        <f>'3.3 nutrient amount'!AP10</f>
        <v>0</v>
      </c>
      <c r="AO16" s="267">
        <f>'3.3 nutrient amount'!AQ10</f>
        <v>0</v>
      </c>
    </row>
    <row r="17" spans="1:41" s="16" customFormat="1" ht="15" customHeight="1" x14ac:dyDescent="0.25">
      <c r="A17" s="183" t="s">
        <v>1005</v>
      </c>
      <c r="B17" s="21" t="s">
        <v>1006</v>
      </c>
      <c r="C17" s="21"/>
      <c r="D17" s="21"/>
      <c r="E17" s="391">
        <f t="shared" ref="E17:AD17" si="15">E18</f>
        <v>0</v>
      </c>
      <c r="F17" s="391">
        <f t="shared" si="15"/>
        <v>0</v>
      </c>
      <c r="G17" s="391">
        <f t="shared" si="15"/>
        <v>0</v>
      </c>
      <c r="H17" s="391">
        <f t="shared" si="15"/>
        <v>0</v>
      </c>
      <c r="I17" s="391">
        <f t="shared" si="15"/>
        <v>0</v>
      </c>
      <c r="J17" s="391">
        <f t="shared" si="15"/>
        <v>12575.465261899997</v>
      </c>
      <c r="K17" s="391">
        <f t="shared" si="15"/>
        <v>12884.561167030528</v>
      </c>
      <c r="L17" s="391">
        <f t="shared" si="15"/>
        <v>12368.110190500003</v>
      </c>
      <c r="M17" s="391">
        <f t="shared" si="15"/>
        <v>10894.870330599997</v>
      </c>
      <c r="N17" s="391">
        <f t="shared" si="15"/>
        <v>11083.6008654</v>
      </c>
      <c r="O17" s="391">
        <f t="shared" si="15"/>
        <v>11633.779063200001</v>
      </c>
      <c r="P17" s="391">
        <f t="shared" si="15"/>
        <v>11854.49984838833</v>
      </c>
      <c r="Q17" s="391">
        <f t="shared" si="15"/>
        <v>11720.336100699998</v>
      </c>
      <c r="R17" s="391">
        <f t="shared" si="15"/>
        <v>11098.109201200001</v>
      </c>
      <c r="S17" s="391">
        <f t="shared" si="15"/>
        <v>11330.995254499998</v>
      </c>
      <c r="T17" s="391">
        <f t="shared" si="15"/>
        <v>11318.215805300002</v>
      </c>
      <c r="U17" s="391">
        <f t="shared" si="15"/>
        <v>10560.379602899999</v>
      </c>
      <c r="V17" s="391">
        <f t="shared" si="15"/>
        <v>11103.518201899999</v>
      </c>
      <c r="W17" s="391">
        <f t="shared" si="15"/>
        <v>10927.498595399995</v>
      </c>
      <c r="X17" s="391">
        <f t="shared" si="15"/>
        <v>10898.080469999999</v>
      </c>
      <c r="Y17" s="391">
        <f t="shared" si="15"/>
        <v>10907.510209099999</v>
      </c>
      <c r="Z17" s="391">
        <f t="shared" si="15"/>
        <v>10199.547489099999</v>
      </c>
      <c r="AA17" s="391">
        <f t="shared" si="15"/>
        <v>10025.900453900002</v>
      </c>
      <c r="AB17" s="391">
        <f t="shared" si="15"/>
        <v>10555.004233</v>
      </c>
      <c r="AC17" s="391">
        <f t="shared" si="15"/>
        <v>9806.9428102000002</v>
      </c>
      <c r="AD17" s="391">
        <f t="shared" si="15"/>
        <v>10047.148626800001</v>
      </c>
      <c r="AE17" s="391">
        <f t="shared" ref="AE17:AO17" si="16">AE18</f>
        <v>10060.862551799999</v>
      </c>
      <c r="AF17" s="391">
        <f t="shared" si="16"/>
        <v>10206.214932600002</v>
      </c>
      <c r="AG17" s="391">
        <f t="shared" si="16"/>
        <v>10182.3478954</v>
      </c>
      <c r="AH17" s="391">
        <f t="shared" si="16"/>
        <v>10480.250904697634</v>
      </c>
      <c r="AI17" s="391">
        <f t="shared" si="16"/>
        <v>10268.9519344</v>
      </c>
      <c r="AJ17" s="391">
        <f t="shared" si="16"/>
        <v>10353.168946099999</v>
      </c>
      <c r="AK17" s="391">
        <f t="shared" si="16"/>
        <v>10217.539970500005</v>
      </c>
      <c r="AL17" s="391">
        <f t="shared" si="16"/>
        <v>10173.601106099997</v>
      </c>
      <c r="AM17" s="391">
        <f t="shared" si="16"/>
        <v>10060.726925200002</v>
      </c>
      <c r="AN17" s="391">
        <f t="shared" si="16"/>
        <v>10073.467285600002</v>
      </c>
      <c r="AO17" s="391">
        <f t="shared" si="16"/>
        <v>10078.4276242</v>
      </c>
    </row>
    <row r="18" spans="1:41" s="16" customFormat="1" ht="15" customHeight="1" x14ac:dyDescent="0.25">
      <c r="A18" s="174" t="s">
        <v>1000</v>
      </c>
      <c r="B18" s="389"/>
      <c r="C18" s="140" t="s">
        <v>1001</v>
      </c>
      <c r="D18" s="20"/>
      <c r="E18" s="267">
        <f>'7.3 nutrient amount'!I3</f>
        <v>0</v>
      </c>
      <c r="F18" s="267">
        <f>'7.3 nutrient amount'!J3</f>
        <v>0</v>
      </c>
      <c r="G18" s="267">
        <f>'7.3 nutrient amount'!K3</f>
        <v>0</v>
      </c>
      <c r="H18" s="267">
        <f>'7.3 nutrient amount'!L3</f>
        <v>0</v>
      </c>
      <c r="I18" s="267">
        <f>'7.3 nutrient amount'!M3</f>
        <v>0</v>
      </c>
      <c r="J18" s="267">
        <f>'7.3 nutrient amount'!N3</f>
        <v>12575.465261899997</v>
      </c>
      <c r="K18" s="267">
        <f>'7.3 nutrient amount'!O3</f>
        <v>12884.561167030528</v>
      </c>
      <c r="L18" s="267">
        <f>'7.3 nutrient amount'!P3</f>
        <v>12368.110190500003</v>
      </c>
      <c r="M18" s="267">
        <f>'7.3 nutrient amount'!Q3</f>
        <v>10894.870330599997</v>
      </c>
      <c r="N18" s="267">
        <f>'7.3 nutrient amount'!R3</f>
        <v>11083.6008654</v>
      </c>
      <c r="O18" s="267">
        <f>'7.3 nutrient amount'!S3</f>
        <v>11633.779063200001</v>
      </c>
      <c r="P18" s="267">
        <f>'7.3 nutrient amount'!T3</f>
        <v>11854.49984838833</v>
      </c>
      <c r="Q18" s="267">
        <f>'7.3 nutrient amount'!U3</f>
        <v>11720.336100699998</v>
      </c>
      <c r="R18" s="267">
        <f>'7.3 nutrient amount'!V3</f>
        <v>11098.109201200001</v>
      </c>
      <c r="S18" s="267">
        <f>'7.3 nutrient amount'!W3</f>
        <v>11330.995254499998</v>
      </c>
      <c r="T18" s="267">
        <f>'7.3 nutrient amount'!X3</f>
        <v>11318.215805300002</v>
      </c>
      <c r="U18" s="267">
        <f>'7.3 nutrient amount'!Y3</f>
        <v>10560.379602899999</v>
      </c>
      <c r="V18" s="267">
        <f>'7.3 nutrient amount'!Z3</f>
        <v>11103.518201899999</v>
      </c>
      <c r="W18" s="267">
        <f>'7.3 nutrient amount'!AA3</f>
        <v>10927.498595399995</v>
      </c>
      <c r="X18" s="267">
        <f>'7.3 nutrient amount'!AB3</f>
        <v>10898.080469999999</v>
      </c>
      <c r="Y18" s="267">
        <f>'7.3 nutrient amount'!AC3</f>
        <v>10907.510209099999</v>
      </c>
      <c r="Z18" s="267">
        <f>'7.3 nutrient amount'!AD3</f>
        <v>10199.547489099999</v>
      </c>
      <c r="AA18" s="267">
        <f>'7.3 nutrient amount'!AE3</f>
        <v>10025.900453900002</v>
      </c>
      <c r="AB18" s="267">
        <f>'7.3 nutrient amount'!AF3</f>
        <v>10555.004233</v>
      </c>
      <c r="AC18" s="267">
        <f>'7.3 nutrient amount'!AG3</f>
        <v>9806.9428102000002</v>
      </c>
      <c r="AD18" s="267">
        <f>'7.3 nutrient amount'!AH3</f>
        <v>10047.148626800001</v>
      </c>
      <c r="AE18" s="267">
        <f>'7.3 nutrient amount'!AI3</f>
        <v>10060.862551799999</v>
      </c>
      <c r="AF18" s="267">
        <f>'7.3 nutrient amount'!AJ3</f>
        <v>10206.214932600002</v>
      </c>
      <c r="AG18" s="267">
        <f>'7.3 nutrient amount'!AK3</f>
        <v>10182.3478954</v>
      </c>
      <c r="AH18" s="267">
        <f>'7.3 nutrient amount'!AL3</f>
        <v>10480.250904697634</v>
      </c>
      <c r="AI18" s="267">
        <f>'7.3 nutrient amount'!AM3</f>
        <v>10268.9519344</v>
      </c>
      <c r="AJ18" s="267">
        <f>'7.3 nutrient amount'!AN3</f>
        <v>10353.168946099999</v>
      </c>
      <c r="AK18" s="267">
        <f>'7.3 nutrient amount'!AO3</f>
        <v>10217.539970500005</v>
      </c>
      <c r="AL18" s="267">
        <f>'7.3 nutrient amount'!AP3</f>
        <v>10173.601106099997</v>
      </c>
      <c r="AM18" s="267">
        <f>'7.3 nutrient amount'!AQ3</f>
        <v>10060.726925200002</v>
      </c>
      <c r="AN18" s="267">
        <f>'7.3 nutrient amount'!AR3</f>
        <v>10073.467285600002</v>
      </c>
      <c r="AO18" s="267">
        <f>'7.3 nutrient amount'!AS3</f>
        <v>10078.4276242</v>
      </c>
    </row>
    <row r="19" spans="1:41" s="16" customFormat="1" ht="15" customHeight="1" x14ac:dyDescent="0.25">
      <c r="A19" s="17"/>
      <c r="B19" s="17"/>
      <c r="C19" s="17"/>
      <c r="D19" s="17"/>
      <c r="E19" s="19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</row>
    <row r="20" spans="1:41" s="16" customFormat="1" ht="18" customHeight="1" x14ac:dyDescent="0.25">
      <c r="A20" s="184" t="s">
        <v>466</v>
      </c>
      <c r="B20" s="12" t="s">
        <v>80</v>
      </c>
      <c r="C20" s="12"/>
      <c r="D20" s="12"/>
      <c r="E20" s="390">
        <f t="shared" ref="E20:AD20" si="17">E21+E30+E33+E34</f>
        <v>0</v>
      </c>
      <c r="F20" s="390">
        <f t="shared" si="17"/>
        <v>0</v>
      </c>
      <c r="G20" s="390">
        <f t="shared" si="17"/>
        <v>0</v>
      </c>
      <c r="H20" s="390">
        <f t="shared" si="17"/>
        <v>0</v>
      </c>
      <c r="I20" s="390">
        <f t="shared" si="17"/>
        <v>0</v>
      </c>
      <c r="J20" s="390">
        <f t="shared" si="17"/>
        <v>229697.10453349509</v>
      </c>
      <c r="K20" s="390">
        <f t="shared" si="17"/>
        <v>224566.63998932956</v>
      </c>
      <c r="L20" s="390">
        <f t="shared" si="17"/>
        <v>202532.42738744002</v>
      </c>
      <c r="M20" s="390">
        <f t="shared" si="17"/>
        <v>211487.40405411093</v>
      </c>
      <c r="N20" s="390">
        <f t="shared" si="17"/>
        <v>194825.09984659063</v>
      </c>
      <c r="O20" s="390">
        <f t="shared" si="17"/>
        <v>163694.02541153686</v>
      </c>
      <c r="P20" s="390">
        <f t="shared" si="17"/>
        <v>250139.79886859504</v>
      </c>
      <c r="Q20" s="390">
        <f t="shared" si="17"/>
        <v>243000.54441462434</v>
      </c>
      <c r="R20" s="390">
        <f t="shared" si="17"/>
        <v>256487.70405832789</v>
      </c>
      <c r="S20" s="390">
        <f t="shared" si="17"/>
        <v>226025.75332231895</v>
      </c>
      <c r="T20" s="390">
        <f t="shared" si="17"/>
        <v>267723.82484342746</v>
      </c>
      <c r="U20" s="390">
        <f t="shared" si="17"/>
        <v>236101.3463236774</v>
      </c>
      <c r="V20" s="390">
        <f t="shared" si="17"/>
        <v>250840.5646317811</v>
      </c>
      <c r="W20" s="390">
        <f t="shared" si="17"/>
        <v>261015.90609900572</v>
      </c>
      <c r="X20" s="390">
        <f t="shared" si="17"/>
        <v>274473.48816334666</v>
      </c>
      <c r="Y20" s="390">
        <f t="shared" si="17"/>
        <v>199160.52951982358</v>
      </c>
      <c r="Z20" s="390">
        <f t="shared" si="17"/>
        <v>234657.51441515185</v>
      </c>
      <c r="AA20" s="390">
        <f t="shared" si="17"/>
        <v>262052.82408772345</v>
      </c>
      <c r="AB20" s="390">
        <f t="shared" si="17"/>
        <v>256529.61696469242</v>
      </c>
      <c r="AC20" s="390">
        <f t="shared" si="17"/>
        <v>223448.4217147672</v>
      </c>
      <c r="AD20" s="390">
        <f t="shared" si="17"/>
        <v>239005.3528570343</v>
      </c>
      <c r="AE20" s="390">
        <f t="shared" ref="AE20:AJ20" si="18">AE21+AE30+AE33+AE34</f>
        <v>257091.53544771709</v>
      </c>
      <c r="AF20" s="390">
        <f t="shared" si="18"/>
        <v>210526.30554510516</v>
      </c>
      <c r="AG20" s="390">
        <f t="shared" si="18"/>
        <v>282262.04051489005</v>
      </c>
      <c r="AH20" s="390">
        <f t="shared" si="18"/>
        <v>242602.53126565117</v>
      </c>
      <c r="AI20" s="390">
        <f t="shared" si="18"/>
        <v>244085.98607569403</v>
      </c>
      <c r="AJ20" s="390">
        <f t="shared" si="18"/>
        <v>269712.63049096731</v>
      </c>
      <c r="AK20" s="390">
        <f t="shared" ref="AK20:AL20" si="19">AK21+AK30+AK33+AK34</f>
        <v>221222.9873054706</v>
      </c>
      <c r="AL20" s="390">
        <f t="shared" si="19"/>
        <v>284295.62483793963</v>
      </c>
      <c r="AM20" s="390">
        <f t="shared" ref="AM20:AN20" si="20">AM21+AM30+AM33+AM34</f>
        <v>238562.23192037662</v>
      </c>
      <c r="AN20" s="390">
        <f t="shared" si="20"/>
        <v>286211.98786823131</v>
      </c>
      <c r="AO20" s="390">
        <f t="shared" ref="AO20" si="21">AO21+AO30+AO33+AO34</f>
        <v>277228.93715744355</v>
      </c>
    </row>
    <row r="21" spans="1:41" s="16" customFormat="1" ht="15" customHeight="1" x14ac:dyDescent="0.25">
      <c r="A21" s="183" t="s">
        <v>403</v>
      </c>
      <c r="B21" s="13" t="s">
        <v>81</v>
      </c>
      <c r="C21" s="13"/>
      <c r="D21" s="13"/>
      <c r="E21" s="15">
        <f>'5.3 nutrient amount'!J5</f>
        <v>0</v>
      </c>
      <c r="F21" s="15">
        <f>'5.3 nutrient amount'!K5</f>
        <v>0</v>
      </c>
      <c r="G21" s="15">
        <f>'5.3 nutrient amount'!L5</f>
        <v>0</v>
      </c>
      <c r="H21" s="15">
        <f>'5.3 nutrient amount'!M5</f>
        <v>0</v>
      </c>
      <c r="I21" s="15">
        <f>'5.3 nutrient amount'!N5</f>
        <v>0</v>
      </c>
      <c r="J21" s="15">
        <f>'5.3 nutrient amount'!O5</f>
        <v>140412.7968650453</v>
      </c>
      <c r="K21" s="15">
        <f>'5.3 nutrient amount'!P5</f>
        <v>136098.42402190933</v>
      </c>
      <c r="L21" s="15">
        <f>'5.3 nutrient amount'!Q5</f>
        <v>118473.33187961603</v>
      </c>
      <c r="M21" s="15">
        <f>'5.3 nutrient amount'!R5</f>
        <v>127271.6256793733</v>
      </c>
      <c r="N21" s="15">
        <f>'5.3 nutrient amount'!S5</f>
        <v>113028.33509179873</v>
      </c>
      <c r="O21" s="15">
        <f>'5.3 nutrient amount'!T5</f>
        <v>89081.300970320299</v>
      </c>
      <c r="P21" s="15">
        <f>'5.3 nutrient amount'!U5</f>
        <v>158392.03018912717</v>
      </c>
      <c r="Q21" s="15">
        <f>'5.3 nutrient amount'!V5</f>
        <v>151578.00880067746</v>
      </c>
      <c r="R21" s="15">
        <f>'5.3 nutrient amount'!W5</f>
        <v>160182.59875373336</v>
      </c>
      <c r="S21" s="15">
        <f>'5.3 nutrient amount'!X5</f>
        <v>136412.61354618194</v>
      </c>
      <c r="T21" s="15">
        <f>'5.3 nutrient amount'!Y5</f>
        <v>170637.55765740105</v>
      </c>
      <c r="U21" s="15">
        <f>'5.3 nutrient amount'!Z5</f>
        <v>142623.83467738924</v>
      </c>
      <c r="V21" s="15">
        <f>'5.3 nutrient amount'!AA5</f>
        <v>156030.89317689263</v>
      </c>
      <c r="W21" s="15">
        <f>'5.3 nutrient amount'!AB5</f>
        <v>164036.76562915152</v>
      </c>
      <c r="X21" s="15">
        <f>'5.3 nutrient amount'!AC5</f>
        <v>174718.99735789603</v>
      </c>
      <c r="Y21" s="15">
        <f>'5.3 nutrient amount'!AD5</f>
        <v>115988.14296914115</v>
      </c>
      <c r="Z21" s="15">
        <f>'5.3 nutrient amount'!AE5</f>
        <v>144453.97328667392</v>
      </c>
      <c r="AA21" s="15">
        <f>'5.3 nutrient amount'!AF5</f>
        <v>166341.73607971275</v>
      </c>
      <c r="AB21" s="15">
        <f>'5.3 nutrient amount'!AG5</f>
        <v>163313.91384806143</v>
      </c>
      <c r="AC21" s="15">
        <f>'5.3 nutrient amount'!AH5</f>
        <v>138231.04852542901</v>
      </c>
      <c r="AD21" s="15">
        <f>'5.3 nutrient amount'!AI5</f>
        <v>150070.00461987485</v>
      </c>
      <c r="AE21" s="15">
        <f>'5.3 nutrient amount'!AJ5</f>
        <v>164847.38588297239</v>
      </c>
      <c r="AF21" s="15">
        <f>'5.3 nutrient amount'!AK5</f>
        <v>126982.99792024461</v>
      </c>
      <c r="AG21" s="15">
        <f>'5.3 nutrient amount'!AL5</f>
        <v>184759.57890758978</v>
      </c>
      <c r="AH21" s="15">
        <f>'5.3 nutrient amount'!AM5</f>
        <v>151997.37509704049</v>
      </c>
      <c r="AI21" s="15">
        <f>'5.3 nutrient amount'!AN5</f>
        <v>154998.36462372344</v>
      </c>
      <c r="AJ21" s="15">
        <f>'5.3 nutrient amount'!AO5</f>
        <v>175249.26627714458</v>
      </c>
      <c r="AK21" s="15">
        <f>'5.3 nutrient amount'!AP5</f>
        <v>137854.95508746547</v>
      </c>
      <c r="AL21" s="15">
        <f>'5.3 nutrient amount'!AQ5</f>
        <v>188251.20941648766</v>
      </c>
      <c r="AM21" s="15">
        <f>'5.3 nutrient amount'!AR5</f>
        <v>152071.18845854193</v>
      </c>
      <c r="AN21" s="15">
        <f>'5.3 nutrient amount'!AS5</f>
        <v>190458.38492209796</v>
      </c>
      <c r="AO21" s="15">
        <f>'5.3 nutrient amount'!AT5</f>
        <v>182390.92296038906</v>
      </c>
    </row>
    <row r="22" spans="1:41" s="16" customFormat="1" ht="15" customHeight="1" x14ac:dyDescent="0.25">
      <c r="A22" s="17" t="s">
        <v>191</v>
      </c>
      <c r="B22" s="17"/>
      <c r="C22" s="17" t="s">
        <v>82</v>
      </c>
      <c r="D22" s="17"/>
      <c r="E22" s="19">
        <f>'5.3 nutrient amount'!J7</f>
        <v>0</v>
      </c>
      <c r="F22" s="19">
        <f>'5.3 nutrient amount'!K7</f>
        <v>0</v>
      </c>
      <c r="G22" s="19">
        <f>'5.3 nutrient amount'!L7</f>
        <v>0</v>
      </c>
      <c r="H22" s="19">
        <f>'5.3 nutrient amount'!M7</f>
        <v>0</v>
      </c>
      <c r="I22" s="19">
        <f>'5.3 nutrient amount'!N7</f>
        <v>0</v>
      </c>
      <c r="J22" s="19">
        <f>'5.3 nutrient amount'!O7</f>
        <v>83072.104279138308</v>
      </c>
      <c r="K22" s="19">
        <f>'5.3 nutrient amount'!P7</f>
        <v>86395.800542352939</v>
      </c>
      <c r="L22" s="19">
        <f>'5.3 nutrient amount'!Q7</f>
        <v>64248.555779250149</v>
      </c>
      <c r="M22" s="19">
        <f>'5.3 nutrient amount'!R7</f>
        <v>77985.261536372345</v>
      </c>
      <c r="N22" s="19">
        <f>'5.3 nutrient amount'!S7</f>
        <v>67754.515904838918</v>
      </c>
      <c r="O22" s="19">
        <f>'5.3 nutrient amount'!T7</f>
        <v>51307.698728390547</v>
      </c>
      <c r="P22" s="19">
        <f>'5.3 nutrient amount'!U7</f>
        <v>99131.799043597872</v>
      </c>
      <c r="Q22" s="19">
        <f>'5.3 nutrient amount'!V7</f>
        <v>85122.797721763607</v>
      </c>
      <c r="R22" s="19">
        <f>'5.3 nutrient amount'!W7</f>
        <v>99564.870981463318</v>
      </c>
      <c r="S22" s="19">
        <f>'5.3 nutrient amount'!X7</f>
        <v>80089.402890975354</v>
      </c>
      <c r="T22" s="19">
        <f>'5.3 nutrient amount'!Y7</f>
        <v>109177.1262670955</v>
      </c>
      <c r="U22" s="19">
        <f>'5.3 nutrient amount'!Z7</f>
        <v>79793.060184139773</v>
      </c>
      <c r="V22" s="19">
        <f>'5.3 nutrient amount'!AA7</f>
        <v>96388.883460900266</v>
      </c>
      <c r="W22" s="19">
        <f>'5.3 nutrient amount'!AB7</f>
        <v>93704.80073452057</v>
      </c>
      <c r="X22" s="19">
        <f>'5.3 nutrient amount'!AC7</f>
        <v>110207.85235010424</v>
      </c>
      <c r="Y22" s="19">
        <f>'5.3 nutrient amount'!AD7</f>
        <v>62527.537413853359</v>
      </c>
      <c r="Z22" s="19">
        <f>'5.3 nutrient amount'!AE7</f>
        <v>84735.358423279904</v>
      </c>
      <c r="AA22" s="19">
        <f>'5.3 nutrient amount'!AF7</f>
        <v>109072.69304189101</v>
      </c>
      <c r="AB22" s="19">
        <f>'5.3 nutrient amount'!AG7</f>
        <v>107777.77772178921</v>
      </c>
      <c r="AC22" s="19">
        <f>'5.3 nutrient amount'!AH7</f>
        <v>78789.060977999543</v>
      </c>
      <c r="AD22" s="19">
        <f>'5.3 nutrient amount'!AI7</f>
        <v>88005.418829318078</v>
      </c>
      <c r="AE22" s="19">
        <f>'5.3 nutrient amount'!AJ7</f>
        <v>98127.754162666039</v>
      </c>
      <c r="AF22" s="19">
        <f>'5.3 nutrient amount'!AK7</f>
        <v>77420.83475052526</v>
      </c>
      <c r="AG22" s="19">
        <f>'5.3 nutrient amount'!AL7</f>
        <v>112924.547002458</v>
      </c>
      <c r="AH22" s="19">
        <f>'5.3 nutrient amount'!AM7</f>
        <v>91431.047964576035</v>
      </c>
      <c r="AI22" s="19">
        <f>'5.3 nutrient amount'!AN7</f>
        <v>89511.59476880118</v>
      </c>
      <c r="AJ22" s="19">
        <f>'5.3 nutrient amount'!AO7</f>
        <v>107713.69320319103</v>
      </c>
      <c r="AK22" s="19">
        <f>'5.3 nutrient amount'!AP7</f>
        <v>73662.135728395442</v>
      </c>
      <c r="AL22" s="19">
        <f>'5.3 nutrient amount'!AQ7</f>
        <v>109515.54237223296</v>
      </c>
      <c r="AM22" s="19">
        <f>'5.3 nutrient amount'!AR7</f>
        <v>88577.03541088452</v>
      </c>
      <c r="AN22" s="19">
        <f>'5.3 nutrient amount'!AS7</f>
        <v>117898.23345840535</v>
      </c>
      <c r="AO22" s="19">
        <f>'5.3 nutrient amount'!AT7</f>
        <v>110709.03367544456</v>
      </c>
    </row>
    <row r="23" spans="1:41" s="16" customFormat="1" ht="15" customHeight="1" x14ac:dyDescent="0.25">
      <c r="A23" s="17" t="s">
        <v>233</v>
      </c>
      <c r="B23" s="17"/>
      <c r="C23" s="94" t="s">
        <v>363</v>
      </c>
      <c r="D23" s="17"/>
      <c r="E23" s="19">
        <f>'5.3 nutrient amount'!J34</f>
        <v>0</v>
      </c>
      <c r="F23" s="19">
        <f>'5.3 nutrient amount'!K34</f>
        <v>0</v>
      </c>
      <c r="G23" s="19">
        <f>'5.3 nutrient amount'!L34</f>
        <v>0</v>
      </c>
      <c r="H23" s="19">
        <f>'5.3 nutrient amount'!M34</f>
        <v>0</v>
      </c>
      <c r="I23" s="19">
        <f>'5.3 nutrient amount'!N34</f>
        <v>0</v>
      </c>
      <c r="J23" s="19">
        <f>'5.3 nutrient amount'!O34</f>
        <v>1520.9412008201298</v>
      </c>
      <c r="K23" s="19">
        <f>'5.3 nutrient amount'!P34</f>
        <v>1343.9738762724487</v>
      </c>
      <c r="L23" s="19">
        <f>'5.3 nutrient amount'!Q34</f>
        <v>967.05303525273462</v>
      </c>
      <c r="M23" s="19">
        <f>'5.3 nutrient amount'!R34</f>
        <v>979.41945131777072</v>
      </c>
      <c r="N23" s="19">
        <f>'5.3 nutrient amount'!S34</f>
        <v>1586.7716011979144</v>
      </c>
      <c r="O23" s="19">
        <f>'5.3 nutrient amount'!T34</f>
        <v>1250.3455097719789</v>
      </c>
      <c r="P23" s="19">
        <f>'5.3 nutrient amount'!U34</f>
        <v>3049.4972513967273</v>
      </c>
      <c r="Q23" s="19">
        <f>'5.3 nutrient amount'!V34</f>
        <v>2435.390836971274</v>
      </c>
      <c r="R23" s="19">
        <f>'5.3 nutrient amount'!W34</f>
        <v>2318.8622390151886</v>
      </c>
      <c r="S23" s="19">
        <f>'5.3 nutrient amount'!X34</f>
        <v>1797.5723984890396</v>
      </c>
      <c r="T23" s="19">
        <f>'5.3 nutrient amount'!Y34</f>
        <v>2616.6860297148432</v>
      </c>
      <c r="U23" s="19">
        <f>'5.3 nutrient amount'!Z34</f>
        <v>1928.7660894156263</v>
      </c>
      <c r="V23" s="19">
        <f>'5.3 nutrient amount'!AA34</f>
        <v>3162.870312098079</v>
      </c>
      <c r="W23" s="19">
        <f>'5.3 nutrient amount'!AB34</f>
        <v>3506.1392962399632</v>
      </c>
      <c r="X23" s="19">
        <f>'5.3 nutrient amount'!AC34</f>
        <v>4048.5778918382671</v>
      </c>
      <c r="Y23" s="19">
        <f>'5.3 nutrient amount'!AD34</f>
        <v>2027.2651693256391</v>
      </c>
      <c r="Z23" s="19">
        <f>'5.3 nutrient amount'!AE34</f>
        <v>2470.7705595135189</v>
      </c>
      <c r="AA23" s="19">
        <f>'5.3 nutrient amount'!AF34</f>
        <v>2115.6782506290679</v>
      </c>
      <c r="AB23" s="19">
        <f>'5.3 nutrient amount'!AG34</f>
        <v>1751.2070485081035</v>
      </c>
      <c r="AC23" s="19">
        <f>'5.3 nutrient amount'!AH34</f>
        <v>2008.6500651838373</v>
      </c>
      <c r="AD23" s="19">
        <f>'5.3 nutrient amount'!AI34</f>
        <v>3638.4973670767249</v>
      </c>
      <c r="AE23" s="19">
        <f>'5.3 nutrient amount'!AJ34</f>
        <v>3667.0508229220477</v>
      </c>
      <c r="AF23" s="19">
        <f>'5.3 nutrient amount'!AK34</f>
        <v>2253.8082190444266</v>
      </c>
      <c r="AG23" s="19">
        <f>'5.3 nutrient amount'!AL34</f>
        <v>3459.4597034474805</v>
      </c>
      <c r="AH23" s="19">
        <f>'5.3 nutrient amount'!AM34</f>
        <v>3070.8001097140323</v>
      </c>
      <c r="AI23" s="19">
        <f>'5.3 nutrient amount'!AN34</f>
        <v>3515.1216863201698</v>
      </c>
      <c r="AJ23" s="19">
        <f>'5.3 nutrient amount'!AO34</f>
        <v>4535.3570985394945</v>
      </c>
      <c r="AK23" s="19">
        <f>'5.3 nutrient amount'!AP34</f>
        <v>3214.4433070930622</v>
      </c>
      <c r="AL23" s="19">
        <f>'5.3 nutrient amount'!AQ34</f>
        <v>4451.4224497195837</v>
      </c>
      <c r="AM23" s="19">
        <f>'5.3 nutrient amount'!AR34</f>
        <v>2584.482780136344</v>
      </c>
      <c r="AN23" s="19">
        <f>'5.3 nutrient amount'!AS34</f>
        <v>3769.1840493979348</v>
      </c>
      <c r="AO23" s="19">
        <f>'5.3 nutrient amount'!AT34</f>
        <v>2926.8786639977488</v>
      </c>
    </row>
    <row r="24" spans="1:41" s="16" customFormat="1" ht="15" customHeight="1" x14ac:dyDescent="0.25">
      <c r="A24" s="17" t="s">
        <v>278</v>
      </c>
      <c r="B24" s="17"/>
      <c r="C24" s="17" t="s">
        <v>392</v>
      </c>
      <c r="D24" s="17"/>
      <c r="E24" s="19">
        <f>'5.3 nutrient amount'!J47</f>
        <v>0</v>
      </c>
      <c r="F24" s="19">
        <f>'5.3 nutrient amount'!K47</f>
        <v>0</v>
      </c>
      <c r="G24" s="19">
        <f>'5.3 nutrient amount'!L47</f>
        <v>0</v>
      </c>
      <c r="H24" s="19">
        <f>'5.3 nutrient amount'!M47</f>
        <v>0</v>
      </c>
      <c r="I24" s="19">
        <f>'5.3 nutrient amount'!N47</f>
        <v>0</v>
      </c>
      <c r="J24" s="19">
        <f>'5.3 nutrient amount'!O47</f>
        <v>4095.5108674849789</v>
      </c>
      <c r="K24" s="19">
        <f>'5.3 nutrient amount'!P47</f>
        <v>3834.1348159867589</v>
      </c>
      <c r="L24" s="19">
        <f>'5.3 nutrient amount'!Q47</f>
        <v>4002.4904083531983</v>
      </c>
      <c r="M24" s="19">
        <f>'5.3 nutrient amount'!R47</f>
        <v>4148.1115059152735</v>
      </c>
      <c r="N24" s="19">
        <f>'5.3 nutrient amount'!S47</f>
        <v>3892.5200761022179</v>
      </c>
      <c r="O24" s="19">
        <f>'5.3 nutrient amount'!T47</f>
        <v>3627.052032785281</v>
      </c>
      <c r="P24" s="19">
        <f>'5.3 nutrient amount'!U47</f>
        <v>3851.4004390121181</v>
      </c>
      <c r="Q24" s="19">
        <f>'5.3 nutrient amount'!V47</f>
        <v>3734.0505092484486</v>
      </c>
      <c r="R24" s="19">
        <f>'5.3 nutrient amount'!W47</f>
        <v>3794.0351588407652</v>
      </c>
      <c r="S24" s="19">
        <f>'5.3 nutrient amount'!X47</f>
        <v>3687.3459993677429</v>
      </c>
      <c r="T24" s="19">
        <f>'5.3 nutrient amount'!Y47</f>
        <v>3494.251089596105</v>
      </c>
      <c r="U24" s="19">
        <f>'5.3 nutrient amount'!Z47</f>
        <v>3105.1692123391608</v>
      </c>
      <c r="V24" s="19">
        <f>'5.3 nutrient amount'!AA47</f>
        <v>3573.6257852708168</v>
      </c>
      <c r="W24" s="19">
        <f>'5.3 nutrient amount'!AB47</f>
        <v>2871.5238949346162</v>
      </c>
      <c r="X24" s="19">
        <f>'5.3 nutrient amount'!AC47</f>
        <v>3156.6672847453519</v>
      </c>
      <c r="Y24" s="19">
        <f>'5.3 nutrient amount'!AD47</f>
        <v>3120.1946385307751</v>
      </c>
      <c r="Z24" s="19">
        <f>'5.3 nutrient amount'!AE47</f>
        <v>2656.7666982607884</v>
      </c>
      <c r="AA24" s="19">
        <f>'5.3 nutrient amount'!AF47</f>
        <v>2362.8293663847799</v>
      </c>
      <c r="AB24" s="19">
        <f>'5.3 nutrient amount'!AG47</f>
        <v>2023.2160676643928</v>
      </c>
      <c r="AC24" s="19">
        <f>'5.3 nutrient amount'!AH47</f>
        <v>2236.7120166491904</v>
      </c>
      <c r="AD24" s="19">
        <f>'5.3 nutrient amount'!AI47</f>
        <v>1879.9288299094371</v>
      </c>
      <c r="AE24" s="19">
        <f>'5.3 nutrient amount'!AJ47</f>
        <v>2132.5323543666291</v>
      </c>
      <c r="AF24" s="19">
        <f>'5.3 nutrient amount'!AK47</f>
        <v>1819.9744217700031</v>
      </c>
      <c r="AG24" s="19">
        <f>'5.3 nutrient amount'!AL47</f>
        <v>1529.2553031590137</v>
      </c>
      <c r="AH24" s="19">
        <f>'5.3 nutrient amount'!AM47</f>
        <v>2024.1306177288709</v>
      </c>
      <c r="AI24" s="19">
        <f>'5.3 nutrient amount'!AN47</f>
        <v>1899.8959959947133</v>
      </c>
      <c r="AJ24" s="19">
        <f>'5.3 nutrient amount'!AO47</f>
        <v>1701.820995329346</v>
      </c>
      <c r="AK24" s="19">
        <f>'5.3 nutrient amount'!AP47</f>
        <v>1799.8703439588216</v>
      </c>
      <c r="AL24" s="19">
        <f>'5.3 nutrient amount'!AQ47</f>
        <v>1579.6090046414211</v>
      </c>
      <c r="AM24" s="19">
        <f>'5.3 nutrient amount'!AR47</f>
        <v>1654.2602806337693</v>
      </c>
      <c r="AN24" s="19">
        <f>'5.3 nutrient amount'!AS47</f>
        <v>1487.1082150996879</v>
      </c>
      <c r="AO24" s="19">
        <f>'5.3 nutrient amount'!AT47</f>
        <v>1513.1966727314468</v>
      </c>
    </row>
    <row r="25" spans="1:41" s="16" customFormat="1" ht="15" customHeight="1" x14ac:dyDescent="0.25">
      <c r="A25" s="17" t="s">
        <v>285</v>
      </c>
      <c r="B25" s="17"/>
      <c r="C25" s="17" t="s">
        <v>286</v>
      </c>
      <c r="D25" s="17"/>
      <c r="E25" s="19">
        <f>'5.3 nutrient amount'!J55</f>
        <v>0</v>
      </c>
      <c r="F25" s="19">
        <f>'5.3 nutrient amount'!K55</f>
        <v>0</v>
      </c>
      <c r="G25" s="19">
        <f>'5.3 nutrient amount'!L55</f>
        <v>0</v>
      </c>
      <c r="H25" s="19">
        <f>'5.3 nutrient amount'!M55</f>
        <v>0</v>
      </c>
      <c r="I25" s="19">
        <f>'5.3 nutrient amount'!N55</f>
        <v>0</v>
      </c>
      <c r="J25" s="19">
        <f>'5.3 nutrient amount'!O55</f>
        <v>13924.062878111834</v>
      </c>
      <c r="K25" s="19">
        <f>'5.3 nutrient amount'!P55</f>
        <v>11421.828769352265</v>
      </c>
      <c r="L25" s="19">
        <f>'5.3 nutrient amount'!Q55</f>
        <v>13547.895918049635</v>
      </c>
      <c r="M25" s="19">
        <f>'5.3 nutrient amount'!R55</f>
        <v>11925.922276795623</v>
      </c>
      <c r="N25" s="19">
        <f>'5.3 nutrient amount'!S55</f>
        <v>9994.3263562925549</v>
      </c>
      <c r="O25" s="19">
        <f>'5.3 nutrient amount'!T55</f>
        <v>6676.9733185986452</v>
      </c>
      <c r="P25" s="19">
        <f>'5.3 nutrient amount'!U55</f>
        <v>13763.050064454934</v>
      </c>
      <c r="Q25" s="19">
        <f>'5.3 nutrient amount'!V55</f>
        <v>16825.710951177276</v>
      </c>
      <c r="R25" s="19">
        <f>'5.3 nutrient amount'!W55</f>
        <v>15946.383082599201</v>
      </c>
      <c r="S25" s="19">
        <f>'5.3 nutrient amount'!X55</f>
        <v>12618.31055277964</v>
      </c>
      <c r="T25" s="19">
        <f>'5.3 nutrient amount'!Y55</f>
        <v>12019.97689811075</v>
      </c>
      <c r="U25" s="19">
        <f>'5.3 nutrient amount'!Z55</f>
        <v>11687.040916378863</v>
      </c>
      <c r="V25" s="19">
        <f>'5.3 nutrient amount'!AA55</f>
        <v>10345.801319495034</v>
      </c>
      <c r="W25" s="19">
        <f>'5.3 nutrient amount'!AB55</f>
        <v>10169.285226668984</v>
      </c>
      <c r="X25" s="19">
        <f>'5.3 nutrient amount'!AC55</f>
        <v>11381.946603078266</v>
      </c>
      <c r="Y25" s="19">
        <f>'5.3 nutrient amount'!AD55</f>
        <v>7488.8147935886836</v>
      </c>
      <c r="Z25" s="19">
        <f>'5.3 nutrient amount'!AE55</f>
        <v>7392.149469730738</v>
      </c>
      <c r="AA25" s="19">
        <f>'5.3 nutrient amount'!AF55</f>
        <v>7879.4126922021942</v>
      </c>
      <c r="AB25" s="19">
        <f>'5.3 nutrient amount'!AG55</f>
        <v>8049.8289532785384</v>
      </c>
      <c r="AC25" s="19">
        <f>'5.3 nutrient amount'!AH55</f>
        <v>8351.9749388507935</v>
      </c>
      <c r="AD25" s="19">
        <f>'5.3 nutrient amount'!AI55</f>
        <v>8413.3797804417791</v>
      </c>
      <c r="AE25" s="19">
        <f>'5.3 nutrient amount'!AJ55</f>
        <v>11795.306040419649</v>
      </c>
      <c r="AF25" s="19">
        <f>'5.3 nutrient amount'!AK55</f>
        <v>7613.0167155022036</v>
      </c>
      <c r="AG25" s="19">
        <f>'5.3 nutrient amount'!AL55</f>
        <v>10937.641047018758</v>
      </c>
      <c r="AH25" s="19">
        <f>'5.3 nutrient amount'!AM55</f>
        <v>11839.163312419254</v>
      </c>
      <c r="AI25" s="19">
        <f>'5.3 nutrient amount'!AN55</f>
        <v>10939.168604135222</v>
      </c>
      <c r="AJ25" s="19">
        <f>'5.3 nutrient amount'!AO55</f>
        <v>11242.505946510646</v>
      </c>
      <c r="AK25" s="19">
        <f>'5.3 nutrient amount'!AP55</f>
        <v>11558.709394038351</v>
      </c>
      <c r="AL25" s="19">
        <f>'5.3 nutrient amount'!AQ55</f>
        <v>13307.39406153579</v>
      </c>
      <c r="AM25" s="19">
        <f>'5.3 nutrient amount'!AR55</f>
        <v>11298.138657901305</v>
      </c>
      <c r="AN25" s="19">
        <f>'5.3 nutrient amount'!AS55</f>
        <v>12459.583947694904</v>
      </c>
      <c r="AO25" s="19">
        <f>'5.3 nutrient amount'!AT55</f>
        <v>11854.004252733666</v>
      </c>
    </row>
    <row r="26" spans="1:41" s="16" customFormat="1" ht="15" customHeight="1" x14ac:dyDescent="0.25">
      <c r="A26" s="17" t="s">
        <v>289</v>
      </c>
      <c r="B26" s="17"/>
      <c r="C26" s="17" t="s">
        <v>394</v>
      </c>
      <c r="D26" s="17"/>
      <c r="E26" s="19">
        <f>'5.3 nutrient amount'!J81</f>
        <v>0</v>
      </c>
      <c r="F26" s="19">
        <f>'5.3 nutrient amount'!K81</f>
        <v>0</v>
      </c>
      <c r="G26" s="19">
        <f>'5.3 nutrient amount'!L81</f>
        <v>0</v>
      </c>
      <c r="H26" s="19">
        <f>'5.3 nutrient amount'!M81</f>
        <v>0</v>
      </c>
      <c r="I26" s="19">
        <f>'5.3 nutrient amount'!N81</f>
        <v>0</v>
      </c>
      <c r="J26" s="19">
        <f>'5.3 nutrient amount'!O81</f>
        <v>9594.7332275191384</v>
      </c>
      <c r="K26" s="19">
        <f>'5.3 nutrient amount'!P81</f>
        <v>8922.3856727331549</v>
      </c>
      <c r="L26" s="19">
        <f>'5.3 nutrient amount'!Q81</f>
        <v>8866.1458661376673</v>
      </c>
      <c r="M26" s="19">
        <f>'5.3 nutrient amount'!R81</f>
        <v>8664.5263379762036</v>
      </c>
      <c r="N26" s="19">
        <f>'5.3 nutrient amount'!S81</f>
        <v>8851.6724893549217</v>
      </c>
      <c r="O26" s="19">
        <f>'5.3 nutrient amount'!T81</f>
        <v>8543.3429050312679</v>
      </c>
      <c r="P26" s="19">
        <f>'5.3 nutrient amount'!U81</f>
        <v>8934.3102407263632</v>
      </c>
      <c r="Q26" s="19">
        <f>'5.3 nutrient amount'!V81</f>
        <v>9430.1209856564783</v>
      </c>
      <c r="R26" s="19">
        <f>'5.3 nutrient amount'!W81</f>
        <v>9667.898011292471</v>
      </c>
      <c r="S26" s="19">
        <f>'5.3 nutrient amount'!X81</f>
        <v>10337.778883630735</v>
      </c>
      <c r="T26" s="19">
        <f>'5.3 nutrient amount'!Y81</f>
        <v>10207.523737937719</v>
      </c>
      <c r="U26" s="19">
        <f>'5.3 nutrient amount'!Z81</f>
        <v>9549.6496545705668</v>
      </c>
      <c r="V26" s="19">
        <f>'5.3 nutrient amount'!AA81</f>
        <v>10440.722552115267</v>
      </c>
      <c r="W26" s="19">
        <f>'5.3 nutrient amount'!AB81</f>
        <v>10224.646196224619</v>
      </c>
      <c r="X26" s="19">
        <f>'5.3 nutrient amount'!AC81</f>
        <v>10581.586221222236</v>
      </c>
      <c r="Y26" s="19">
        <f>'5.3 nutrient amount'!AD81</f>
        <v>10574.023699549392</v>
      </c>
      <c r="Z26" s="19">
        <f>'5.3 nutrient amount'!AE81</f>
        <v>10610.178345173848</v>
      </c>
      <c r="AA26" s="19">
        <f>'5.3 nutrient amount'!AF81</f>
        <v>10263.474777410089</v>
      </c>
      <c r="AB26" s="19">
        <f>'5.3 nutrient amount'!AG81</f>
        <v>9855.315683816716</v>
      </c>
      <c r="AC26" s="19">
        <f>'5.3 nutrient amount'!AH81</f>
        <v>10515.866672847438</v>
      </c>
      <c r="AD26" s="19">
        <f>'5.3 nutrient amount'!AI81</f>
        <v>9917.9928972788821</v>
      </c>
      <c r="AE26" s="19">
        <f>'5.3 nutrient amount'!AJ81</f>
        <v>9873.5756437936652</v>
      </c>
      <c r="AF26" s="19">
        <f>'5.3 nutrient amount'!AK81</f>
        <v>10019.99155278969</v>
      </c>
      <c r="AG26" s="19">
        <f>'5.3 nutrient amount'!AL81</f>
        <v>10077.814880658658</v>
      </c>
      <c r="AH26" s="19">
        <f>'5.3 nutrient amount'!AM81</f>
        <v>11029.301446511721</v>
      </c>
      <c r="AI26" s="19">
        <f>'5.3 nutrient amount'!AN81</f>
        <v>11136.065971494607</v>
      </c>
      <c r="AJ26" s="19">
        <f>'5.3 nutrient amount'!AO81</f>
        <v>11661.795100523459</v>
      </c>
      <c r="AK26" s="19">
        <f>'5.3 nutrient amount'!AP81</f>
        <v>11622.998565902764</v>
      </c>
      <c r="AL26" s="19">
        <f>'5.3 nutrient amount'!AQ81</f>
        <v>11283.466403679495</v>
      </c>
      <c r="AM26" s="19">
        <f>'5.3 nutrient amount'!AR81</f>
        <v>11980.959335990443</v>
      </c>
      <c r="AN26" s="19">
        <f>'5.3 nutrient amount'!AS81</f>
        <v>11302.23499281447</v>
      </c>
      <c r="AO26" s="19">
        <f>'5.3 nutrient amount'!AT81</f>
        <v>12456.410643805628</v>
      </c>
    </row>
    <row r="27" spans="1:41" s="16" customFormat="1" ht="15" customHeight="1" x14ac:dyDescent="0.25">
      <c r="A27" s="17" t="s">
        <v>290</v>
      </c>
      <c r="B27" s="17"/>
      <c r="C27" s="17" t="s">
        <v>393</v>
      </c>
      <c r="D27" s="17"/>
      <c r="E27" s="19">
        <f>'5.3 nutrient amount'!J140</f>
        <v>0</v>
      </c>
      <c r="F27" s="19">
        <f>'5.3 nutrient amount'!K140</f>
        <v>0</v>
      </c>
      <c r="G27" s="19">
        <f>'5.3 nutrient amount'!L140</f>
        <v>0</v>
      </c>
      <c r="H27" s="19">
        <f>'5.3 nutrient amount'!M140</f>
        <v>0</v>
      </c>
      <c r="I27" s="19">
        <f>'5.3 nutrient amount'!N140</f>
        <v>0</v>
      </c>
      <c r="J27" s="19">
        <f>'5.3 nutrient amount'!O140</f>
        <v>27496.780024770895</v>
      </c>
      <c r="K27" s="19">
        <f>'5.3 nutrient amount'!P140</f>
        <v>23516.769643771753</v>
      </c>
      <c r="L27" s="19">
        <f>'5.3 nutrient amount'!Q140</f>
        <v>26177.660165372658</v>
      </c>
      <c r="M27" s="19">
        <f>'5.3 nutrient amount'!R140</f>
        <v>22931.611630836091</v>
      </c>
      <c r="N27" s="19">
        <f>'5.3 nutrient amount'!S140</f>
        <v>20306.730936012187</v>
      </c>
      <c r="O27" s="19">
        <f>'5.3 nutrient amount'!T140</f>
        <v>17009.06029526257</v>
      </c>
      <c r="P27" s="19">
        <f>'5.3 nutrient amount'!U140</f>
        <v>28962.373149939165</v>
      </c>
      <c r="Q27" s="19">
        <f>'5.3 nutrient amount'!V140</f>
        <v>33681.934445460371</v>
      </c>
      <c r="R27" s="19">
        <f>'5.3 nutrient amount'!W140</f>
        <v>28028.039805322405</v>
      </c>
      <c r="S27" s="19">
        <f>'5.3 nutrient amount'!X140</f>
        <v>27192.925470539434</v>
      </c>
      <c r="T27" s="19">
        <f>'5.3 nutrient amount'!Y140</f>
        <v>32304.561833346139</v>
      </c>
      <c r="U27" s="19">
        <f>'5.3 nutrient amount'!Z140</f>
        <v>35634.467151745259</v>
      </c>
      <c r="V27" s="19">
        <f>'5.3 nutrient amount'!AA140</f>
        <v>30982.294556613153</v>
      </c>
      <c r="W27" s="19">
        <f>'5.3 nutrient amount'!AB140</f>
        <v>40869.703410162772</v>
      </c>
      <c r="X27" s="19">
        <f>'5.3 nutrient amount'!AC140</f>
        <v>33346.287294907634</v>
      </c>
      <c r="Y27" s="19">
        <f>'5.3 nutrient amount'!AD140</f>
        <v>28858.330179093282</v>
      </c>
      <c r="Z27" s="19">
        <f>'5.3 nutrient amount'!AE140</f>
        <v>35494.708907515102</v>
      </c>
      <c r="AA27" s="19">
        <f>'5.3 nutrient amount'!AF140</f>
        <v>33791.195115995579</v>
      </c>
      <c r="AB27" s="19">
        <f>'5.3 nutrient amount'!AG140</f>
        <v>32817.71401140446</v>
      </c>
      <c r="AC27" s="19">
        <f>'5.3 nutrient amount'!AH140</f>
        <v>35587.626106698212</v>
      </c>
      <c r="AD27" s="19">
        <f>'5.3 nutrient amount'!AI140</f>
        <v>37396.797492489924</v>
      </c>
      <c r="AE27" s="19">
        <f>'5.3 nutrient amount'!AJ140</f>
        <v>38390.508608820361</v>
      </c>
      <c r="AF27" s="19">
        <f>'5.3 nutrient amount'!AK140</f>
        <v>26944.547684613015</v>
      </c>
      <c r="AG27" s="19">
        <f>'5.3 nutrient amount'!AL140</f>
        <v>44999.791754847851</v>
      </c>
      <c r="AH27" s="19">
        <f>'5.3 nutrient amount'!AM140</f>
        <v>31711.269092490555</v>
      </c>
      <c r="AI27" s="19">
        <f>'5.3 nutrient amount'!AN140</f>
        <v>37275.363091377571</v>
      </c>
      <c r="AJ27" s="19">
        <f>'5.3 nutrient amount'!AO140</f>
        <v>37696.347860984817</v>
      </c>
      <c r="AK27" s="19">
        <f>'5.3 nutrient amount'!AP140</f>
        <v>35155.385893357001</v>
      </c>
      <c r="AL27" s="19">
        <f>'5.3 nutrient amount'!AQ140</f>
        <v>47395.527804358411</v>
      </c>
      <c r="AM27" s="19">
        <f>'5.3 nutrient amount'!AR140</f>
        <v>35138.937756195512</v>
      </c>
      <c r="AN27" s="19">
        <f>'5.3 nutrient amount'!AS140</f>
        <v>42867.807001085595</v>
      </c>
      <c r="AO27" s="19">
        <f>'5.3 nutrient amount'!AT140</f>
        <v>42179.215491356023</v>
      </c>
    </row>
    <row r="28" spans="1:41" s="16" customFormat="1" ht="15" customHeight="1" x14ac:dyDescent="0.25">
      <c r="A28" s="178" t="s">
        <v>414</v>
      </c>
      <c r="B28" s="17"/>
      <c r="C28" s="17" t="s">
        <v>338</v>
      </c>
      <c r="D28" s="17"/>
      <c r="E28" s="19">
        <f>'5.3 nutrient amount'!J177</f>
        <v>0</v>
      </c>
      <c r="F28" s="19">
        <f>'5.3 nutrient amount'!K177</f>
        <v>0</v>
      </c>
      <c r="G28" s="19">
        <f>'5.3 nutrient amount'!L177</f>
        <v>0</v>
      </c>
      <c r="H28" s="19">
        <f>'5.3 nutrient amount'!M177</f>
        <v>0</v>
      </c>
      <c r="I28" s="19">
        <f>'5.3 nutrient amount'!N177</f>
        <v>0</v>
      </c>
      <c r="J28" s="19">
        <f>'5.3 nutrient amount'!O177</f>
        <v>708.66438719999996</v>
      </c>
      <c r="K28" s="19">
        <f>'5.3 nutrient amount'!P177</f>
        <v>663.53070144000014</v>
      </c>
      <c r="L28" s="19">
        <f>'5.3 nutrient amount'!Q177</f>
        <v>663.53070720000005</v>
      </c>
      <c r="M28" s="19">
        <f>'5.3 nutrient amount'!R177</f>
        <v>636.77294016000008</v>
      </c>
      <c r="N28" s="19">
        <f>'5.3 nutrient amount'!S177</f>
        <v>641.79772800000001</v>
      </c>
      <c r="O28" s="19">
        <f>'5.3 nutrient amount'!T177</f>
        <v>666.82818047999956</v>
      </c>
      <c r="P28" s="19">
        <f>'5.3 nutrient amount'!U177</f>
        <v>699.60000000000014</v>
      </c>
      <c r="Q28" s="19">
        <f>'5.3 nutrient amount'!V177</f>
        <v>348.00335040000004</v>
      </c>
      <c r="R28" s="19">
        <f>'5.3 nutrient amount'!W177</f>
        <v>862.50947519999966</v>
      </c>
      <c r="S28" s="19">
        <f>'5.3 nutrient amount'!X177</f>
        <v>689.27735039999993</v>
      </c>
      <c r="T28" s="19">
        <f>'5.3 nutrient amount'!Y177</f>
        <v>817.43180159999974</v>
      </c>
      <c r="U28" s="19">
        <f>'5.3 nutrient amount'!Z177</f>
        <v>925.68146880000006</v>
      </c>
      <c r="V28" s="19">
        <f>'5.3 nutrient amount'!AA177</f>
        <v>1136.6951903999998</v>
      </c>
      <c r="W28" s="19">
        <f>'5.3 nutrient amount'!AB177</f>
        <v>2690.6668703999999</v>
      </c>
      <c r="X28" s="19">
        <f>'5.3 nutrient amount'!AC177</f>
        <v>1996.0797120000002</v>
      </c>
      <c r="Y28" s="19">
        <f>'5.3 nutrient amount'!AD177</f>
        <v>1391.9770752000002</v>
      </c>
      <c r="Z28" s="19">
        <f>'5.3 nutrient amount'!AE177</f>
        <v>1094.0408832000001</v>
      </c>
      <c r="AA28" s="19">
        <f>'5.3 nutrient amount'!AF177</f>
        <v>856.45283519999987</v>
      </c>
      <c r="AB28" s="19">
        <f>'5.3 nutrient amount'!AG177</f>
        <v>1038.8543615999997</v>
      </c>
      <c r="AC28" s="19">
        <f>'5.3 nutrient amount'!AH177</f>
        <v>741.15774720000013</v>
      </c>
      <c r="AD28" s="19">
        <f>'5.3 nutrient amount'!AI177</f>
        <v>817.98942335999993</v>
      </c>
      <c r="AE28" s="19">
        <f>'5.3 nutrient amount'!AJ177</f>
        <v>860.65824998399989</v>
      </c>
      <c r="AF28" s="19">
        <f>'5.3 nutrient amount'!AK177</f>
        <v>910.82457599999987</v>
      </c>
      <c r="AG28" s="19">
        <f>'5.3 nutrient amount'!AL177</f>
        <v>831.0692160000001</v>
      </c>
      <c r="AH28" s="19">
        <f>'5.3 nutrient amount'!AM177</f>
        <v>891.66255359999991</v>
      </c>
      <c r="AI28" s="19">
        <f>'5.3 nutrient amount'!AN177</f>
        <v>721.15450560000011</v>
      </c>
      <c r="AJ28" s="19">
        <f>'5.3 nutrient amount'!AO177</f>
        <v>697.74607206581516</v>
      </c>
      <c r="AK28" s="19">
        <f>'5.3 nutrient amount'!AP177</f>
        <v>841.41185472000006</v>
      </c>
      <c r="AL28" s="19">
        <f>'5.3 nutrient amount'!AQ177</f>
        <v>718.24732032000009</v>
      </c>
      <c r="AM28" s="19">
        <f>'5.3 nutrient amount'!AR177</f>
        <v>837.37423679999995</v>
      </c>
      <c r="AN28" s="19">
        <f>'5.3 nutrient amount'!AS177</f>
        <v>674.23325760000012</v>
      </c>
      <c r="AO28" s="19">
        <f>'5.3 nutrient amount'!AT177</f>
        <v>752.18356031999997</v>
      </c>
    </row>
    <row r="29" spans="1:41" s="16" customFormat="1" ht="15" customHeight="1" x14ac:dyDescent="0.25">
      <c r="A29" s="178" t="s">
        <v>415</v>
      </c>
      <c r="B29" s="17"/>
      <c r="C29" s="17" t="s">
        <v>68</v>
      </c>
      <c r="D29" s="17"/>
      <c r="E29" s="19">
        <f>'5.3 nutrient amount'!J179</f>
        <v>0</v>
      </c>
      <c r="F29" s="19">
        <f>'5.3 nutrient amount'!K179</f>
        <v>0</v>
      </c>
      <c r="G29" s="19">
        <f>'5.3 nutrient amount'!L179</f>
        <v>0</v>
      </c>
      <c r="H29" s="19">
        <f>'5.3 nutrient amount'!M179</f>
        <v>0</v>
      </c>
      <c r="I29" s="19">
        <f>'5.3 nutrient amount'!N179</f>
        <v>0</v>
      </c>
      <c r="J29" s="19">
        <f>'5.3 nutrient amount'!O179</f>
        <v>0</v>
      </c>
      <c r="K29" s="19">
        <f>'5.3 nutrient amount'!P179</f>
        <v>0</v>
      </c>
      <c r="L29" s="19">
        <f>'5.3 nutrient amount'!Q179</f>
        <v>0</v>
      </c>
      <c r="M29" s="19">
        <f>'5.3 nutrient amount'!R179</f>
        <v>0</v>
      </c>
      <c r="N29" s="19">
        <f>'5.3 nutrient amount'!S179</f>
        <v>0</v>
      </c>
      <c r="O29" s="19">
        <f>'5.3 nutrient amount'!T179</f>
        <v>0</v>
      </c>
      <c r="P29" s="19">
        <f>'5.3 nutrient amount'!U179</f>
        <v>0</v>
      </c>
      <c r="Q29" s="19">
        <f>'5.3 nutrient amount'!V179</f>
        <v>0</v>
      </c>
      <c r="R29" s="19">
        <f>'5.3 nutrient amount'!W179</f>
        <v>0</v>
      </c>
      <c r="S29" s="19">
        <f>'5.3 nutrient amount'!X179</f>
        <v>0</v>
      </c>
      <c r="T29" s="19">
        <f>'5.3 nutrient amount'!Y179</f>
        <v>0</v>
      </c>
      <c r="U29" s="19">
        <f>'5.3 nutrient amount'!Z179</f>
        <v>0</v>
      </c>
      <c r="V29" s="19">
        <f>'5.3 nutrient amount'!AA179</f>
        <v>0</v>
      </c>
      <c r="W29" s="19">
        <f>'5.3 nutrient amount'!AB179</f>
        <v>0</v>
      </c>
      <c r="X29" s="19">
        <f>'5.3 nutrient amount'!AC179</f>
        <v>0</v>
      </c>
      <c r="Y29" s="19">
        <f>'5.3 nutrient amount'!AD179</f>
        <v>0</v>
      </c>
      <c r="Z29" s="19">
        <f>'5.3 nutrient amount'!AE179</f>
        <v>0</v>
      </c>
      <c r="AA29" s="19">
        <f>'5.3 nutrient amount'!AF179</f>
        <v>0</v>
      </c>
      <c r="AB29" s="19">
        <f>'5.3 nutrient amount'!AG179</f>
        <v>0</v>
      </c>
      <c r="AC29" s="19">
        <f>'5.3 nutrient amount'!AH179</f>
        <v>0</v>
      </c>
      <c r="AD29" s="19">
        <f>'5.3 nutrient amount'!AI179</f>
        <v>0</v>
      </c>
      <c r="AE29" s="19">
        <f>'5.3 nutrient amount'!AJ179</f>
        <v>0</v>
      </c>
      <c r="AF29" s="19">
        <f>'5.3 nutrient amount'!AK179</f>
        <v>0</v>
      </c>
      <c r="AG29" s="19">
        <f>'5.3 nutrient amount'!AL179</f>
        <v>0</v>
      </c>
      <c r="AH29" s="19">
        <f>'5.3 nutrient amount'!AM179</f>
        <v>0</v>
      </c>
      <c r="AI29" s="19">
        <f>'5.3 nutrient amount'!AN179</f>
        <v>0</v>
      </c>
      <c r="AJ29" s="19">
        <f>'5.3 nutrient amount'!AO179</f>
        <v>0</v>
      </c>
      <c r="AK29" s="19">
        <f>'5.3 nutrient amount'!AP179</f>
        <v>0</v>
      </c>
      <c r="AL29" s="19">
        <f>'5.3 nutrient amount'!AQ179</f>
        <v>0</v>
      </c>
      <c r="AM29" s="19">
        <f>'5.3 nutrient amount'!AR179</f>
        <v>0</v>
      </c>
      <c r="AN29" s="19">
        <f>'5.3 nutrient amount'!AS179</f>
        <v>0</v>
      </c>
      <c r="AO29" s="19">
        <f>'5.3 nutrient amount'!AT179</f>
        <v>0</v>
      </c>
    </row>
    <row r="30" spans="1:41" s="16" customFormat="1" ht="15" customHeight="1" x14ac:dyDescent="0.25">
      <c r="A30" s="13" t="s">
        <v>266</v>
      </c>
      <c r="B30" s="13" t="s">
        <v>395</v>
      </c>
      <c r="C30" s="13"/>
      <c r="D30" s="13"/>
      <c r="E30" s="15">
        <f>'5.3 nutrient amount'!J181</f>
        <v>0</v>
      </c>
      <c r="F30" s="15">
        <f>'5.3 nutrient amount'!K181</f>
        <v>0</v>
      </c>
      <c r="G30" s="15">
        <f>'5.3 nutrient amount'!L181</f>
        <v>0</v>
      </c>
      <c r="H30" s="15">
        <f>'5.3 nutrient amount'!M181</f>
        <v>0</v>
      </c>
      <c r="I30" s="15">
        <f>'5.3 nutrient amount'!N181</f>
        <v>0</v>
      </c>
      <c r="J30" s="15">
        <f>'5.3 nutrient amount'!O181</f>
        <v>59507.702423397961</v>
      </c>
      <c r="K30" s="15">
        <f>'5.3 nutrient amount'!P181</f>
        <v>58843.697062827821</v>
      </c>
      <c r="L30" s="15">
        <f>'5.3 nutrient amount'!Q181</f>
        <v>58006.47016392916</v>
      </c>
      <c r="M30" s="15">
        <f>'5.3 nutrient amount'!R181</f>
        <v>57764.152897485154</v>
      </c>
      <c r="N30" s="15">
        <f>'5.3 nutrient amount'!S181</f>
        <v>57028.372195756223</v>
      </c>
      <c r="O30" s="15">
        <f>'5.3 nutrient amount'!T181</f>
        <v>53824.651114085398</v>
      </c>
      <c r="P30" s="15">
        <f>'5.3 nutrient amount'!U181</f>
        <v>58024.086601308343</v>
      </c>
      <c r="Q30" s="15">
        <f>'5.3 nutrient amount'!V181</f>
        <v>57738.588584982383</v>
      </c>
      <c r="R30" s="15">
        <f>'5.3 nutrient amount'!W181</f>
        <v>61976.260124676424</v>
      </c>
      <c r="S30" s="15">
        <f>'5.3 nutrient amount'!X181</f>
        <v>59683.968120992678</v>
      </c>
      <c r="T30" s="15">
        <f>'5.3 nutrient amount'!Y181</f>
        <v>60454.492247164846</v>
      </c>
      <c r="U30" s="15">
        <f>'5.3 nutrient amount'!Z181</f>
        <v>59661.175167787391</v>
      </c>
      <c r="V30" s="15">
        <f>'5.3 nutrient amount'!AA181</f>
        <v>59846.086322012823</v>
      </c>
      <c r="W30" s="15">
        <f>'5.3 nutrient amount'!AB181</f>
        <v>60110.305192152795</v>
      </c>
      <c r="X30" s="15">
        <f>'5.3 nutrient amount'!AC181</f>
        <v>61520.394614840305</v>
      </c>
      <c r="Y30" s="15">
        <f>'5.3 nutrient amount'!AD181</f>
        <v>56326.807897084247</v>
      </c>
      <c r="Z30" s="15">
        <f>'5.3 nutrient amount'!AE181</f>
        <v>57550.068722224765</v>
      </c>
      <c r="AA30" s="15">
        <f>'5.3 nutrient amount'!AF181</f>
        <v>59333.808770935211</v>
      </c>
      <c r="AB30" s="15">
        <f>'5.3 nutrient amount'!AG181</f>
        <v>56772.49240366758</v>
      </c>
      <c r="AC30" s="15">
        <f>'5.3 nutrient amount'!AH181</f>
        <v>54053.03231569835</v>
      </c>
      <c r="AD30" s="15">
        <f>'5.3 nutrient amount'!AI181</f>
        <v>55559.954529317023</v>
      </c>
      <c r="AE30" s="15">
        <f>'5.3 nutrient amount'!AJ181</f>
        <v>55754.714436726979</v>
      </c>
      <c r="AF30" s="15">
        <f>'5.3 nutrient amount'!AK181</f>
        <v>53991.749999121326</v>
      </c>
      <c r="AG30" s="15">
        <f>'5.3 nutrient amount'!AL181</f>
        <v>55970.544626443509</v>
      </c>
      <c r="AH30" s="15">
        <f>'5.3 nutrient amount'!AM181</f>
        <v>56071.878421712565</v>
      </c>
      <c r="AI30" s="15">
        <f>'5.3 nutrient amount'!AN181</f>
        <v>54086.085716908157</v>
      </c>
      <c r="AJ30" s="15">
        <f>'5.3 nutrient amount'!AO181</f>
        <v>55980.28640851799</v>
      </c>
      <c r="AK30" s="15">
        <f>'5.3 nutrient amount'!AP181</f>
        <v>52192.89878366176</v>
      </c>
      <c r="AL30" s="15">
        <f>'5.3 nutrient amount'!AQ181</f>
        <v>54924.088957047607</v>
      </c>
      <c r="AM30" s="15">
        <f>'5.3 nutrient amount'!AR181</f>
        <v>52371.146903976311</v>
      </c>
      <c r="AN30" s="15">
        <f>'5.3 nutrient amount'!AS181</f>
        <v>54110.865660257128</v>
      </c>
      <c r="AO30" s="15">
        <f>'5.3 nutrient amount'!AT181</f>
        <v>54123.11392580597</v>
      </c>
    </row>
    <row r="31" spans="1:41" s="16" customFormat="1" ht="15" customHeight="1" x14ac:dyDescent="0.25">
      <c r="A31" s="17" t="s">
        <v>267</v>
      </c>
      <c r="B31" s="17"/>
      <c r="C31" s="17" t="s">
        <v>340</v>
      </c>
      <c r="D31" s="17"/>
      <c r="E31" s="19">
        <f>'5.3 nutrient amount'!J183</f>
        <v>0</v>
      </c>
      <c r="F31" s="19">
        <f>'5.3 nutrient amount'!K183</f>
        <v>0</v>
      </c>
      <c r="G31" s="19">
        <f>'5.3 nutrient amount'!L183</f>
        <v>0</v>
      </c>
      <c r="H31" s="19">
        <f>'5.3 nutrient amount'!M183</f>
        <v>0</v>
      </c>
      <c r="I31" s="19">
        <f>'5.3 nutrient amount'!N183</f>
        <v>0</v>
      </c>
      <c r="J31" s="19">
        <f>'5.3 nutrient amount'!O183</f>
        <v>23659.795885421994</v>
      </c>
      <c r="K31" s="19">
        <f>'5.3 nutrient amount'!P183</f>
        <v>23616.649492758301</v>
      </c>
      <c r="L31" s="19">
        <f>'5.3 nutrient amount'!Q183</f>
        <v>22722.663442896443</v>
      </c>
      <c r="M31" s="19">
        <f>'5.3 nutrient amount'!R183</f>
        <v>22274.792507978051</v>
      </c>
      <c r="N31" s="19">
        <f>'5.3 nutrient amount'!S183</f>
        <v>21178.219796834132</v>
      </c>
      <c r="O31" s="19">
        <f>'5.3 nutrient amount'!T183</f>
        <v>18856.417754638154</v>
      </c>
      <c r="P31" s="19">
        <f>'5.3 nutrient amount'!U183</f>
        <v>21364.441215769435</v>
      </c>
      <c r="Q31" s="19">
        <f>'5.3 nutrient amount'!V183</f>
        <v>20307.45623124751</v>
      </c>
      <c r="R31" s="19">
        <f>'5.3 nutrient amount'!W183</f>
        <v>23638.002636386609</v>
      </c>
      <c r="S31" s="19">
        <f>'5.3 nutrient amount'!X183</f>
        <v>21735.111608725016</v>
      </c>
      <c r="T31" s="19">
        <f>'5.3 nutrient amount'!Y183</f>
        <v>22627.572807056495</v>
      </c>
      <c r="U31" s="19">
        <f>'5.3 nutrient amount'!Z183</f>
        <v>22051.571594675348</v>
      </c>
      <c r="V31" s="19">
        <f>'5.3 nutrient amount'!AA183</f>
        <v>20267.050894133481</v>
      </c>
      <c r="W31" s="19">
        <f>'5.3 nutrient amount'!AB183</f>
        <v>20586.032653358354</v>
      </c>
      <c r="X31" s="19">
        <f>'5.3 nutrient amount'!AC183</f>
        <v>21021.393600975134</v>
      </c>
      <c r="Y31" s="19">
        <f>'5.3 nutrient amount'!AD183</f>
        <v>19217.032587824659</v>
      </c>
      <c r="Z31" s="19">
        <f>'5.3 nutrient amount'!AE183</f>
        <v>19678.139024254237</v>
      </c>
      <c r="AA31" s="19">
        <f>'5.3 nutrient amount'!AF183</f>
        <v>22417.57161338368</v>
      </c>
      <c r="AB31" s="19">
        <f>'5.3 nutrient amount'!AG183</f>
        <v>20030.862609217864</v>
      </c>
      <c r="AC31" s="19">
        <f>'5.3 nutrient amount'!AH183</f>
        <v>17588.72013060065</v>
      </c>
      <c r="AD31" s="19">
        <f>'5.3 nutrient amount'!AI183</f>
        <v>18738.222260411403</v>
      </c>
      <c r="AE31" s="19">
        <f>'5.3 nutrient amount'!AJ183</f>
        <v>18016.053125486931</v>
      </c>
      <c r="AF31" s="19">
        <f>'5.3 nutrient amount'!AK183</f>
        <v>17068.792314949875</v>
      </c>
      <c r="AG31" s="19">
        <f>'5.3 nutrient amount'!AL183</f>
        <v>18839.075133244623</v>
      </c>
      <c r="AH31" s="19">
        <f>'5.3 nutrient amount'!AM183</f>
        <v>18726.043623743084</v>
      </c>
      <c r="AI31" s="19">
        <f>'5.3 nutrient amount'!AN183</f>
        <v>16898.976110675339</v>
      </c>
      <c r="AJ31" s="19">
        <f>'5.3 nutrient amount'!AO183</f>
        <v>18596.367091154094</v>
      </c>
      <c r="AK31" s="19">
        <f>'5.3 nutrient amount'!AP183</f>
        <v>15134.935082619964</v>
      </c>
      <c r="AL31" s="19">
        <f>'5.3 nutrient amount'!AQ183</f>
        <v>17704.998354104573</v>
      </c>
      <c r="AM31" s="19">
        <f>'5.3 nutrient amount'!AR183</f>
        <v>16310.464452826709</v>
      </c>
      <c r="AN31" s="19">
        <f>'5.3 nutrient amount'!AS183</f>
        <v>17133.002445082308</v>
      </c>
      <c r="AO31" s="19">
        <f>'5.3 nutrient amount'!AT183</f>
        <v>17319.482771229905</v>
      </c>
    </row>
    <row r="32" spans="1:41" s="16" customFormat="1" ht="15" customHeight="1" x14ac:dyDescent="0.25">
      <c r="A32" s="173" t="s">
        <v>417</v>
      </c>
      <c r="B32" s="17"/>
      <c r="C32" s="17" t="s">
        <v>428</v>
      </c>
      <c r="D32" s="17"/>
      <c r="E32" s="19">
        <f>'5.3 nutrient amount'!J225</f>
        <v>0</v>
      </c>
      <c r="F32" s="19">
        <f>'5.3 nutrient amount'!K225</f>
        <v>0</v>
      </c>
      <c r="G32" s="19">
        <f>'5.3 nutrient amount'!L225</f>
        <v>0</v>
      </c>
      <c r="H32" s="19">
        <f>'5.3 nutrient amount'!M225</f>
        <v>0</v>
      </c>
      <c r="I32" s="19">
        <f>'5.3 nutrient amount'!N225</f>
        <v>0</v>
      </c>
      <c r="J32" s="19">
        <f>'5.3 nutrient amount'!O225</f>
        <v>35847.90653797597</v>
      </c>
      <c r="K32" s="19">
        <f>'5.3 nutrient amount'!P225</f>
        <v>35227.047570069524</v>
      </c>
      <c r="L32" s="19">
        <f>'5.3 nutrient amount'!Q225</f>
        <v>35283.806721032721</v>
      </c>
      <c r="M32" s="19">
        <f>'5.3 nutrient amount'!R225</f>
        <v>35489.360389507106</v>
      </c>
      <c r="N32" s="19">
        <f>'5.3 nutrient amount'!S225</f>
        <v>35850.152398922095</v>
      </c>
      <c r="O32" s="19">
        <f>'5.3 nutrient amount'!T225</f>
        <v>34968.233359447244</v>
      </c>
      <c r="P32" s="19">
        <f>'5.3 nutrient amount'!U225</f>
        <v>36659.645385538905</v>
      </c>
      <c r="Q32" s="19">
        <f>'5.3 nutrient amount'!V225</f>
        <v>37431.132353734873</v>
      </c>
      <c r="R32" s="19">
        <f>'5.3 nutrient amount'!W225</f>
        <v>38338.257488289819</v>
      </c>
      <c r="S32" s="19">
        <f>'5.3 nutrient amount'!X225</f>
        <v>37948.856512267666</v>
      </c>
      <c r="T32" s="19">
        <f>'5.3 nutrient amount'!Y225</f>
        <v>37826.919440108351</v>
      </c>
      <c r="U32" s="19">
        <f>'5.3 nutrient amount'!Z225</f>
        <v>37609.603573112043</v>
      </c>
      <c r="V32" s="19">
        <f>'5.3 nutrient amount'!AA225</f>
        <v>39579.035427879346</v>
      </c>
      <c r="W32" s="19">
        <f>'5.3 nutrient amount'!AB225</f>
        <v>39524.272538794445</v>
      </c>
      <c r="X32" s="19">
        <f>'5.3 nutrient amount'!AC225</f>
        <v>40499.001013865171</v>
      </c>
      <c r="Y32" s="19">
        <f>'5.3 nutrient amount'!AD225</f>
        <v>37109.775309259589</v>
      </c>
      <c r="Z32" s="19">
        <f>'5.3 nutrient amount'!AE225</f>
        <v>37871.929697970532</v>
      </c>
      <c r="AA32" s="19">
        <f>'5.3 nutrient amount'!AF225</f>
        <v>36916.237157551528</v>
      </c>
      <c r="AB32" s="19">
        <f>'5.3 nutrient amount'!AG225</f>
        <v>36741.62979444972</v>
      </c>
      <c r="AC32" s="19">
        <f>'5.3 nutrient amount'!AH225</f>
        <v>36464.312185097697</v>
      </c>
      <c r="AD32" s="19">
        <f>'5.3 nutrient amount'!AI225</f>
        <v>36821.732268905624</v>
      </c>
      <c r="AE32" s="19">
        <f>'5.3 nutrient amount'!AJ225</f>
        <v>37738.661311240052</v>
      </c>
      <c r="AF32" s="19">
        <f>'5.3 nutrient amount'!AK225</f>
        <v>36922.957684171452</v>
      </c>
      <c r="AG32" s="19">
        <f>'5.3 nutrient amount'!AL225</f>
        <v>37131.469493198885</v>
      </c>
      <c r="AH32" s="19">
        <f>'5.3 nutrient amount'!AM225</f>
        <v>37345.834797969481</v>
      </c>
      <c r="AI32" s="19">
        <f>'5.3 nutrient amount'!AN225</f>
        <v>37187.109606232814</v>
      </c>
      <c r="AJ32" s="19">
        <f>'5.3 nutrient amount'!AO225</f>
        <v>37383.919317363892</v>
      </c>
      <c r="AK32" s="19">
        <f>'5.3 nutrient amount'!AP225</f>
        <v>37057.963701041794</v>
      </c>
      <c r="AL32" s="19">
        <f>'5.3 nutrient amount'!AQ225</f>
        <v>37219.090602943033</v>
      </c>
      <c r="AM32" s="19">
        <f>'5.3 nutrient amount'!AR225</f>
        <v>36060.682451149602</v>
      </c>
      <c r="AN32" s="19">
        <f>'5.3 nutrient amount'!AS225</f>
        <v>36977.863215174824</v>
      </c>
      <c r="AO32" s="19">
        <f>'5.3 nutrient amount'!AT225</f>
        <v>36803.631154576069</v>
      </c>
    </row>
    <row r="33" spans="1:41" s="16" customFormat="1" ht="15" customHeight="1" x14ac:dyDescent="0.25">
      <c r="A33" s="183" t="s">
        <v>467</v>
      </c>
      <c r="B33" s="13" t="s">
        <v>468</v>
      </c>
      <c r="C33" s="13"/>
      <c r="D33" s="13"/>
      <c r="E33" s="15">
        <f>'6.3 nutrient amounts'!J4</f>
        <v>0</v>
      </c>
      <c r="F33" s="15">
        <f>'6.3 nutrient amounts'!K4</f>
        <v>0</v>
      </c>
      <c r="G33" s="15">
        <f>'6.3 nutrient amounts'!L4</f>
        <v>0</v>
      </c>
      <c r="H33" s="15">
        <f>'6.3 nutrient amounts'!M4</f>
        <v>0</v>
      </c>
      <c r="I33" s="15">
        <f>'6.3 nutrient amounts'!N4</f>
        <v>0</v>
      </c>
      <c r="J33" s="15">
        <f>'6.3 nutrient amounts'!O4</f>
        <v>24454.498178546084</v>
      </c>
      <c r="K33" s="15">
        <f>'6.3 nutrient amounts'!P4</f>
        <v>24846.288124638362</v>
      </c>
      <c r="L33" s="15">
        <f>'6.3 nutrient amounts'!Q4</f>
        <v>20358.628329636587</v>
      </c>
      <c r="M33" s="15">
        <f>'6.3 nutrient amounts'!R4</f>
        <v>21334.059436103675</v>
      </c>
      <c r="N33" s="15">
        <f>'6.3 nutrient amounts'!S4</f>
        <v>19975.709751016013</v>
      </c>
      <c r="O33" s="15">
        <f>'6.3 nutrient amounts'!T4</f>
        <v>16624.805552035908</v>
      </c>
      <c r="P33" s="15">
        <f>'6.3 nutrient amounts'!U4</f>
        <v>27798.40603757689</v>
      </c>
      <c r="Q33" s="15">
        <f>'6.3 nutrient amounts'!V4</f>
        <v>26799.34392731178</v>
      </c>
      <c r="R33" s="15">
        <f>'6.3 nutrient amounts'!W4</f>
        <v>28600.693206987995</v>
      </c>
      <c r="S33" s="15">
        <f>'6.3 nutrient amounts'!X4</f>
        <v>23988.626180506122</v>
      </c>
      <c r="T33" s="15">
        <f>'6.3 nutrient amounts'!Y4</f>
        <v>30220.612302178637</v>
      </c>
      <c r="U33" s="15">
        <f>'6.3 nutrient amounts'!Z4</f>
        <v>26744.978525066792</v>
      </c>
      <c r="V33" s="15">
        <f>'6.3 nutrient amounts'!AA4</f>
        <v>28449.808492151224</v>
      </c>
      <c r="W33" s="15">
        <f>'6.3 nutrient amounts'!AB4</f>
        <v>28956.494322582919</v>
      </c>
      <c r="X33" s="15">
        <f>'6.3 nutrient amounts'!AC4</f>
        <v>31644.102967786024</v>
      </c>
      <c r="Y33" s="15">
        <f>'6.3 nutrient amounts'!AD4</f>
        <v>20859.748202340674</v>
      </c>
      <c r="Z33" s="15">
        <f>'6.3 nutrient amounts'!AE4</f>
        <v>25421.179458928887</v>
      </c>
      <c r="AA33" s="15">
        <f>'6.3 nutrient amounts'!AF4</f>
        <v>29802.159263627305</v>
      </c>
      <c r="AB33" s="15">
        <f>'6.3 nutrient amounts'!AG4</f>
        <v>29721.479737205365</v>
      </c>
      <c r="AC33" s="15">
        <f>'6.3 nutrient amounts'!AH4</f>
        <v>24382.853701992848</v>
      </c>
      <c r="AD33" s="15">
        <f>'6.3 nutrient amounts'!AI4</f>
        <v>26180.216653685093</v>
      </c>
      <c r="AE33" s="15">
        <f>'6.3 nutrient amounts'!AJ4</f>
        <v>29151.541709317313</v>
      </c>
      <c r="AF33" s="15">
        <f>'6.3 nutrient amounts'!AK4</f>
        <v>23967.905808367395</v>
      </c>
      <c r="AG33" s="15">
        <f>'6.3 nutrient amounts'!AL4</f>
        <v>33225.752579259497</v>
      </c>
      <c r="AH33" s="15">
        <f>'6.3 nutrient amounts'!AM4</f>
        <v>27763.01443893816</v>
      </c>
      <c r="AI33" s="15">
        <f>'6.3 nutrient amounts'!AN4</f>
        <v>27843.389891641298</v>
      </c>
      <c r="AJ33" s="15">
        <f>'6.3 nutrient amounts'!AO4</f>
        <v>31001.340275843791</v>
      </c>
      <c r="AK33" s="15">
        <f>'6.3 nutrient amounts'!AP4</f>
        <v>24166.403570178154</v>
      </c>
      <c r="AL33" s="15">
        <f>'6.3 nutrient amounts'!AQ4</f>
        <v>32227.878151526398</v>
      </c>
      <c r="AM33" s="15">
        <f>'6.3 nutrient amounts'!AR4</f>
        <v>27055.482405040748</v>
      </c>
      <c r="AN33" s="15">
        <f>'6.3 nutrient amounts'!AS4</f>
        <v>33526.846675028646</v>
      </c>
      <c r="AO33" s="15">
        <f>'6.3 nutrient amounts'!AT4</f>
        <v>32538.470766432667</v>
      </c>
    </row>
    <row r="34" spans="1:41" s="16" customFormat="1" ht="15" customHeight="1" x14ac:dyDescent="0.25">
      <c r="A34" s="183" t="s">
        <v>997</v>
      </c>
      <c r="B34" s="13" t="s">
        <v>998</v>
      </c>
      <c r="C34" s="13"/>
      <c r="D34" s="13"/>
      <c r="E34" s="15">
        <f>'6.3 nutrient amounts'!J208</f>
        <v>0</v>
      </c>
      <c r="F34" s="15">
        <f>'6.3 nutrient amounts'!K208</f>
        <v>0</v>
      </c>
      <c r="G34" s="15">
        <f>'6.3 nutrient amounts'!L208</f>
        <v>0</v>
      </c>
      <c r="H34" s="15">
        <f>'6.3 nutrient amounts'!M208</f>
        <v>0</v>
      </c>
      <c r="I34" s="15">
        <f>'6.3 nutrient amounts'!N208</f>
        <v>0</v>
      </c>
      <c r="J34" s="15">
        <f>'6.3 nutrient amounts'!O208</f>
        <v>5322.1070665057723</v>
      </c>
      <c r="K34" s="15">
        <f>'6.3 nutrient amounts'!P208</f>
        <v>4778.2307799540677</v>
      </c>
      <c r="L34" s="15">
        <f>'6.3 nutrient amounts'!Q208</f>
        <v>5693.9970142582588</v>
      </c>
      <c r="M34" s="15">
        <f>'6.3 nutrient amounts'!R208</f>
        <v>5117.5660411487852</v>
      </c>
      <c r="N34" s="15">
        <f>'6.3 nutrient amounts'!S208</f>
        <v>4792.6828080196501</v>
      </c>
      <c r="O34" s="15">
        <f>'6.3 nutrient amounts'!T208</f>
        <v>4163.2677750952498</v>
      </c>
      <c r="P34" s="15">
        <f>'6.3 nutrient amounts'!U208</f>
        <v>5925.2760405826339</v>
      </c>
      <c r="Q34" s="15">
        <f>'6.3 nutrient amounts'!V208</f>
        <v>6884.6031016527277</v>
      </c>
      <c r="R34" s="15">
        <f>'6.3 nutrient amounts'!W208</f>
        <v>5728.1519729301326</v>
      </c>
      <c r="S34" s="15">
        <f>'6.3 nutrient amounts'!X208</f>
        <v>5940.5454746382329</v>
      </c>
      <c r="T34" s="15">
        <f>'6.3 nutrient amounts'!Y208</f>
        <v>6411.162636682915</v>
      </c>
      <c r="U34" s="15">
        <f>'6.3 nutrient amounts'!Z208</f>
        <v>7071.3579534339997</v>
      </c>
      <c r="V34" s="15">
        <f>'6.3 nutrient amounts'!AA208</f>
        <v>6513.7766407244244</v>
      </c>
      <c r="W34" s="15">
        <f>'6.3 nutrient amounts'!AB208</f>
        <v>7912.3409551184768</v>
      </c>
      <c r="X34" s="15">
        <f>'6.3 nutrient amounts'!AC208</f>
        <v>6589.9932228243224</v>
      </c>
      <c r="Y34" s="15">
        <f>'6.3 nutrient amounts'!AD208</f>
        <v>5985.8304512574896</v>
      </c>
      <c r="Z34" s="15">
        <f>'6.3 nutrient amounts'!AE208</f>
        <v>7232.2929473242748</v>
      </c>
      <c r="AA34" s="15">
        <f>'6.3 nutrient amounts'!AF208</f>
        <v>6575.1199734481715</v>
      </c>
      <c r="AB34" s="15">
        <f>'6.3 nutrient amounts'!AG208</f>
        <v>6721.7309757580479</v>
      </c>
      <c r="AC34" s="15">
        <f>'6.3 nutrient amounts'!AH208</f>
        <v>6781.4871716470043</v>
      </c>
      <c r="AD34" s="15">
        <f>'6.3 nutrient amounts'!AI208</f>
        <v>7195.1770541573505</v>
      </c>
      <c r="AE34" s="15">
        <f>'6.3 nutrient amounts'!AJ208</f>
        <v>7337.8934187004115</v>
      </c>
      <c r="AF34" s="15">
        <f>'6.3 nutrient amounts'!AK208</f>
        <v>5583.6518173718387</v>
      </c>
      <c r="AG34" s="15">
        <f>'6.3 nutrient amounts'!AL208</f>
        <v>8306.1644015972979</v>
      </c>
      <c r="AH34" s="15">
        <f>'6.3 nutrient amounts'!AM208</f>
        <v>6770.2633079599455</v>
      </c>
      <c r="AI34" s="15">
        <f>'6.3 nutrient amounts'!AN208</f>
        <v>7158.1458434211345</v>
      </c>
      <c r="AJ34" s="15">
        <f>'6.3 nutrient amounts'!AO208</f>
        <v>7481.7375294609428</v>
      </c>
      <c r="AK34" s="15">
        <f>'6.3 nutrient amounts'!AP208</f>
        <v>7008.7298641652096</v>
      </c>
      <c r="AL34" s="15">
        <f>'6.3 nutrient amounts'!AQ208</f>
        <v>8892.4483128779575</v>
      </c>
      <c r="AM34" s="15">
        <f>'6.3 nutrient amounts'!AR208</f>
        <v>7064.4141528176569</v>
      </c>
      <c r="AN34" s="15">
        <f>'6.3 nutrient amounts'!AS208</f>
        <v>8115.8906108475785</v>
      </c>
      <c r="AO34" s="15">
        <f>'6.3 nutrient amounts'!AT208</f>
        <v>8176.4295048159056</v>
      </c>
    </row>
    <row r="35" spans="1:41" s="16" customFormat="1" ht="15" customHeight="1" x14ac:dyDescent="0.25">
      <c r="A35" s="4"/>
      <c r="B35" s="4"/>
      <c r="C35" s="4"/>
      <c r="D35" s="4"/>
      <c r="E35" s="392"/>
      <c r="F35" s="392"/>
      <c r="G35" s="392"/>
      <c r="H35" s="392"/>
      <c r="I35" s="392"/>
      <c r="J35" s="392"/>
      <c r="K35" s="392"/>
      <c r="L35" s="392"/>
      <c r="M35" s="392"/>
      <c r="N35" s="392"/>
      <c r="O35" s="392"/>
      <c r="P35" s="392"/>
      <c r="Q35" s="392"/>
      <c r="R35" s="392"/>
      <c r="S35" s="392"/>
      <c r="T35" s="392"/>
      <c r="U35" s="392"/>
      <c r="V35" s="392"/>
      <c r="W35" s="392"/>
      <c r="X35" s="392"/>
      <c r="Y35" s="392"/>
      <c r="Z35" s="392"/>
      <c r="AA35" s="392"/>
      <c r="AB35" s="392"/>
      <c r="AC35" s="392"/>
      <c r="AD35" s="392"/>
      <c r="AE35" s="392"/>
      <c r="AF35" s="392"/>
      <c r="AG35" s="392"/>
      <c r="AH35" s="392"/>
      <c r="AI35" s="392"/>
      <c r="AJ35" s="392"/>
      <c r="AK35" s="392"/>
      <c r="AL35" s="392"/>
      <c r="AM35" s="392"/>
      <c r="AN35" s="392"/>
      <c r="AO35" s="392"/>
    </row>
    <row r="36" spans="1:41" ht="15" x14ac:dyDescent="0.25">
      <c r="A36" s="4"/>
      <c r="B36" s="3"/>
      <c r="C36" s="4"/>
      <c r="D36" s="4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</row>
    <row r="37" spans="1:41" s="16" customFormat="1" ht="15" x14ac:dyDescent="0.25">
      <c r="A37" s="210" t="s">
        <v>469</v>
      </c>
      <c r="B37" s="210" t="s">
        <v>613</v>
      </c>
      <c r="C37" s="210"/>
      <c r="D37" s="210"/>
      <c r="E37" s="393">
        <f t="shared" ref="E37:AD37" si="22">E4-E20</f>
        <v>0</v>
      </c>
      <c r="F37" s="393">
        <f t="shared" si="22"/>
        <v>0</v>
      </c>
      <c r="G37" s="393">
        <f t="shared" si="22"/>
        <v>0</v>
      </c>
      <c r="H37" s="393">
        <f t="shared" si="22"/>
        <v>0</v>
      </c>
      <c r="I37" s="393">
        <f t="shared" si="22"/>
        <v>0</v>
      </c>
      <c r="J37" s="393">
        <f t="shared" si="22"/>
        <v>184874.594784452</v>
      </c>
      <c r="K37" s="393">
        <f t="shared" si="22"/>
        <v>180226.39452837553</v>
      </c>
      <c r="L37" s="393">
        <f t="shared" si="22"/>
        <v>172541.1624496158</v>
      </c>
      <c r="M37" s="393">
        <f t="shared" si="22"/>
        <v>132533.06721561728</v>
      </c>
      <c r="N37" s="393">
        <f t="shared" si="22"/>
        <v>204211.78536003592</v>
      </c>
      <c r="O37" s="393">
        <f t="shared" si="22"/>
        <v>234921.407539876</v>
      </c>
      <c r="P37" s="393">
        <f t="shared" si="22"/>
        <v>177356.93686255254</v>
      </c>
      <c r="Q37" s="393">
        <f t="shared" si="22"/>
        <v>190443.2376392677</v>
      </c>
      <c r="R37" s="393">
        <f t="shared" si="22"/>
        <v>220012.17108608637</v>
      </c>
      <c r="S37" s="393">
        <f t="shared" si="22"/>
        <v>251926.26342583471</v>
      </c>
      <c r="T37" s="393">
        <f t="shared" si="22"/>
        <v>184972.06759817008</v>
      </c>
      <c r="U37" s="393">
        <f t="shared" si="22"/>
        <v>242760.26774838014</v>
      </c>
      <c r="V37" s="393">
        <f t="shared" si="22"/>
        <v>224750.19714422294</v>
      </c>
      <c r="W37" s="393">
        <f t="shared" si="22"/>
        <v>214692.99445481825</v>
      </c>
      <c r="X37" s="393">
        <f t="shared" si="22"/>
        <v>196288.8879298406</v>
      </c>
      <c r="Y37" s="393">
        <f t="shared" si="22"/>
        <v>225840.59418055051</v>
      </c>
      <c r="Z37" s="393">
        <f t="shared" si="22"/>
        <v>157845.54110171401</v>
      </c>
      <c r="AA37" s="393">
        <f t="shared" si="22"/>
        <v>182444.34919865098</v>
      </c>
      <c r="AB37" s="393">
        <f t="shared" si="22"/>
        <v>52469.025896246254</v>
      </c>
      <c r="AC37" s="393">
        <f t="shared" si="22"/>
        <v>103824.62890529455</v>
      </c>
      <c r="AD37" s="393">
        <f t="shared" si="22"/>
        <v>114586.28235662967</v>
      </c>
      <c r="AE37" s="393">
        <f t="shared" ref="AE37:AJ37" si="23">AE4-AE20</f>
        <v>89497.060837029974</v>
      </c>
      <c r="AF37" s="393">
        <f t="shared" si="23"/>
        <v>154660.78888092094</v>
      </c>
      <c r="AG37" s="393">
        <f t="shared" si="23"/>
        <v>68296.104977425595</v>
      </c>
      <c r="AH37" s="393">
        <f t="shared" si="23"/>
        <v>106839.02931924973</v>
      </c>
      <c r="AI37" s="393">
        <f t="shared" si="23"/>
        <v>113640.73142131203</v>
      </c>
      <c r="AJ37" s="393">
        <f t="shared" si="23"/>
        <v>98128.628800039878</v>
      </c>
      <c r="AK37" s="393">
        <f t="shared" ref="AK37:AL37" si="24">AK4-AK20</f>
        <v>157732.63703738278</v>
      </c>
      <c r="AL37" s="393">
        <f t="shared" si="24"/>
        <v>93263.619300159276</v>
      </c>
      <c r="AM37" s="393">
        <f t="shared" ref="AM37:AN37" si="25">AM4-AM20</f>
        <v>166929.94818925465</v>
      </c>
      <c r="AN37" s="393">
        <f t="shared" si="25"/>
        <v>117425.37784657214</v>
      </c>
      <c r="AO37" s="393">
        <f t="shared" ref="AO37" si="26">AO4-AO20</f>
        <v>92160.921750486945</v>
      </c>
    </row>
    <row r="38" spans="1:41" s="16" customFormat="1" ht="15" customHeight="1" x14ac:dyDescent="0.25">
      <c r="A38" s="4" t="s">
        <v>391</v>
      </c>
      <c r="B38" s="4" t="s">
        <v>615</v>
      </c>
      <c r="C38" s="4"/>
      <c r="D38" s="4"/>
      <c r="E38" s="394"/>
      <c r="F38" s="394"/>
      <c r="G38" s="394"/>
      <c r="H38" s="394"/>
      <c r="I38" s="394"/>
      <c r="J38" s="394">
        <v>25832.03881198393</v>
      </c>
      <c r="K38" s="394">
        <v>25892.138303291653</v>
      </c>
      <c r="L38" s="394">
        <v>25816.850159059308</v>
      </c>
      <c r="M38" s="394">
        <v>25355.336396589249</v>
      </c>
      <c r="N38" s="394">
        <v>25117.725198014909</v>
      </c>
      <c r="O38" s="394">
        <v>25007.107569231401</v>
      </c>
      <c r="P38" s="394">
        <v>25241.777155635089</v>
      </c>
      <c r="Q38" s="394">
        <v>25298.197960241116</v>
      </c>
      <c r="R38" s="394">
        <v>25125.469977835448</v>
      </c>
      <c r="S38" s="394">
        <v>25120.3590449894</v>
      </c>
      <c r="T38" s="394">
        <v>25009.378398362845</v>
      </c>
      <c r="U38" s="394">
        <v>24565.39689843552</v>
      </c>
      <c r="V38" s="394">
        <v>24953.029066030289</v>
      </c>
      <c r="W38" s="394">
        <v>24918.81644298539</v>
      </c>
      <c r="X38" s="394">
        <v>24843.04047520618</v>
      </c>
      <c r="Y38" s="394">
        <v>24265.563068200117</v>
      </c>
      <c r="Z38" s="394">
        <v>23981.073846600048</v>
      </c>
      <c r="AA38" s="394">
        <v>23684.659277000097</v>
      </c>
      <c r="AB38" s="394">
        <v>24327.464028900155</v>
      </c>
      <c r="AC38" s="435">
        <v>23992.792657500118</v>
      </c>
      <c r="AD38" s="435">
        <v>23938.966607900089</v>
      </c>
      <c r="AE38" s="435">
        <v>24212.392612400105</v>
      </c>
      <c r="AF38" s="435">
        <v>24123.58490490013</v>
      </c>
      <c r="AG38" s="435">
        <v>24288.835170000093</v>
      </c>
      <c r="AH38" s="435">
        <v>24292.203121600098</v>
      </c>
      <c r="AI38" s="435">
        <v>23995.035742200096</v>
      </c>
      <c r="AJ38" s="435">
        <v>24017.620558200098</v>
      </c>
      <c r="AK38" s="435">
        <v>24050.026531300107</v>
      </c>
      <c r="AL38" s="435">
        <v>23900.139960400134</v>
      </c>
      <c r="AM38" s="435">
        <v>23989.130842900177</v>
      </c>
      <c r="AN38" s="435">
        <v>23952.568428300125</v>
      </c>
      <c r="AO38" s="435">
        <v>23953.568428300099</v>
      </c>
    </row>
    <row r="39" spans="1:41" ht="15" x14ac:dyDescent="0.25">
      <c r="A39" s="185" t="s">
        <v>612</v>
      </c>
      <c r="B39" s="25" t="s">
        <v>614</v>
      </c>
      <c r="C39" s="26"/>
      <c r="D39" s="26"/>
      <c r="E39" s="395" t="e">
        <f t="shared" ref="E39:AG39" si="27">E37/E38</f>
        <v>#DIV/0!</v>
      </c>
      <c r="F39" s="395" t="e">
        <f t="shared" si="27"/>
        <v>#DIV/0!</v>
      </c>
      <c r="G39" s="395" t="e">
        <f t="shared" si="27"/>
        <v>#DIV/0!</v>
      </c>
      <c r="H39" s="395" t="e">
        <f t="shared" si="27"/>
        <v>#DIV/0!</v>
      </c>
      <c r="I39" s="395" t="e">
        <f t="shared" si="27"/>
        <v>#DIV/0!</v>
      </c>
      <c r="J39" s="395">
        <f t="shared" si="27"/>
        <v>7.1567945577213008</v>
      </c>
      <c r="K39" s="395">
        <f t="shared" si="27"/>
        <v>6.9606608931740279</v>
      </c>
      <c r="L39" s="395">
        <f t="shared" si="27"/>
        <v>6.6832770607792344</v>
      </c>
      <c r="M39" s="395">
        <f t="shared" si="27"/>
        <v>5.2270285490452171</v>
      </c>
      <c r="N39" s="395">
        <f t="shared" si="27"/>
        <v>8.1301863027060701</v>
      </c>
      <c r="O39" s="395">
        <f t="shared" si="27"/>
        <v>9.3941855086400281</v>
      </c>
      <c r="P39" s="395">
        <f t="shared" si="27"/>
        <v>7.0263252769014546</v>
      </c>
      <c r="Q39" s="395">
        <f t="shared" si="27"/>
        <v>7.5279368885708804</v>
      </c>
      <c r="R39" s="395">
        <f t="shared" si="27"/>
        <v>8.7565395306106169</v>
      </c>
      <c r="S39" s="395">
        <f t="shared" si="27"/>
        <v>10.028768417467539</v>
      </c>
      <c r="T39" s="395">
        <f t="shared" si="27"/>
        <v>7.3961081579811934</v>
      </c>
      <c r="U39" s="395">
        <f t="shared" si="27"/>
        <v>9.8822041732955128</v>
      </c>
      <c r="V39" s="395">
        <f t="shared" si="27"/>
        <v>9.0069304431735606</v>
      </c>
      <c r="W39" s="395">
        <f t="shared" si="27"/>
        <v>8.6156978982544743</v>
      </c>
      <c r="X39" s="395">
        <f t="shared" si="27"/>
        <v>7.9011620226493848</v>
      </c>
      <c r="Y39" s="395">
        <f t="shared" si="27"/>
        <v>9.3070411572898273</v>
      </c>
      <c r="Z39" s="395">
        <f t="shared" si="27"/>
        <v>6.5820881129596618</v>
      </c>
      <c r="AA39" s="395">
        <f t="shared" si="27"/>
        <v>7.7030599032438101</v>
      </c>
      <c r="AB39" s="395">
        <f t="shared" si="27"/>
        <v>2.1567815631713581</v>
      </c>
      <c r="AC39" s="395">
        <f t="shared" si="27"/>
        <v>4.327325725996265</v>
      </c>
      <c r="AD39" s="395">
        <f t="shared" si="27"/>
        <v>4.7866010356025601</v>
      </c>
      <c r="AE39" s="395">
        <f t="shared" si="27"/>
        <v>3.6963327941078843</v>
      </c>
      <c r="AF39" s="395">
        <f t="shared" si="27"/>
        <v>6.4111859613993483</v>
      </c>
      <c r="AG39" s="395">
        <f t="shared" si="27"/>
        <v>2.8118312178996656</v>
      </c>
      <c r="AH39" s="395">
        <f t="shared" ref="AH39:AM39" si="28">AH37/AH38</f>
        <v>4.3980790373126259</v>
      </c>
      <c r="AI39" s="395">
        <f t="shared" si="28"/>
        <v>4.7360100915145518</v>
      </c>
      <c r="AJ39" s="395">
        <f t="shared" si="28"/>
        <v>4.0856931918901847</v>
      </c>
      <c r="AK39" s="395">
        <f t="shared" si="28"/>
        <v>6.5585223713620575</v>
      </c>
      <c r="AL39" s="395">
        <f t="shared" si="28"/>
        <v>3.9022206336317145</v>
      </c>
      <c r="AM39" s="395">
        <f t="shared" si="28"/>
        <v>6.9585659139734624</v>
      </c>
      <c r="AN39" s="395">
        <f t="shared" ref="AN39:AO39" si="29">AN37/AN38</f>
        <v>4.9024127912659772</v>
      </c>
      <c r="AO39" s="395">
        <f t="shared" si="29"/>
        <v>3.8474819326544609</v>
      </c>
    </row>
    <row r="40" spans="1:41" ht="15" x14ac:dyDescent="0.25">
      <c r="A40" s="182" t="s">
        <v>616</v>
      </c>
      <c r="B40" s="24" t="s">
        <v>618</v>
      </c>
      <c r="E40" s="396" t="e">
        <f t="shared" ref="E40:AD40" si="30">E4/E38</f>
        <v>#DIV/0!</v>
      </c>
      <c r="F40" s="396" t="e">
        <f t="shared" si="30"/>
        <v>#DIV/0!</v>
      </c>
      <c r="G40" s="396" t="e">
        <f t="shared" si="30"/>
        <v>#DIV/0!</v>
      </c>
      <c r="H40" s="396" t="e">
        <f t="shared" si="30"/>
        <v>#DIV/0!</v>
      </c>
      <c r="I40" s="396" t="e">
        <f t="shared" si="30"/>
        <v>#DIV/0!</v>
      </c>
      <c r="J40" s="396">
        <f t="shared" si="30"/>
        <v>16.048740958287045</v>
      </c>
      <c r="K40" s="396">
        <f t="shared" si="30"/>
        <v>15.633820188046963</v>
      </c>
      <c r="L40" s="396">
        <f t="shared" si="30"/>
        <v>14.528247540896849</v>
      </c>
      <c r="M40" s="396">
        <f t="shared" si="30"/>
        <v>13.567971092507578</v>
      </c>
      <c r="N40" s="396">
        <f t="shared" si="30"/>
        <v>15.886664977056244</v>
      </c>
      <c r="O40" s="396">
        <f t="shared" si="30"/>
        <v>15.940085507604525</v>
      </c>
      <c r="P40" s="396">
        <f t="shared" si="30"/>
        <v>16.936079147490265</v>
      </c>
      <c r="Q40" s="396">
        <f t="shared" si="30"/>
        <v>17.133385655970294</v>
      </c>
      <c r="R40" s="396">
        <f t="shared" si="30"/>
        <v>18.964814412019393</v>
      </c>
      <c r="S40" s="396">
        <f t="shared" si="30"/>
        <v>19.026480309941579</v>
      </c>
      <c r="T40" s="396">
        <f t="shared" si="30"/>
        <v>18.10104534510269</v>
      </c>
      <c r="U40" s="396">
        <f t="shared" si="30"/>
        <v>19.493339189750866</v>
      </c>
      <c r="V40" s="396">
        <f t="shared" si="30"/>
        <v>19.059440059060716</v>
      </c>
      <c r="W40" s="396">
        <f t="shared" si="30"/>
        <v>19.090348919349871</v>
      </c>
      <c r="X40" s="396">
        <f t="shared" si="30"/>
        <v>18.949467017252456</v>
      </c>
      <c r="Y40" s="396">
        <f t="shared" si="30"/>
        <v>17.514579097376711</v>
      </c>
      <c r="Z40" s="396">
        <f t="shared" si="30"/>
        <v>16.367200986394259</v>
      </c>
      <c r="AA40" s="396">
        <f t="shared" si="30"/>
        <v>18.767302838847279</v>
      </c>
      <c r="AB40" s="396">
        <f t="shared" si="30"/>
        <v>12.701638053759298</v>
      </c>
      <c r="AC40" s="396">
        <f t="shared" si="30"/>
        <v>13.640473424328809</v>
      </c>
      <c r="AD40" s="396">
        <f t="shared" si="30"/>
        <v>14.770547158747251</v>
      </c>
      <c r="AE40" s="396">
        <f t="shared" ref="AE40:AJ40" si="31">AE4/AE38</f>
        <v>14.314512482638564</v>
      </c>
      <c r="AF40" s="396">
        <f t="shared" si="31"/>
        <v>15.138176845011417</v>
      </c>
      <c r="AG40" s="396">
        <f t="shared" si="31"/>
        <v>14.432892439621851</v>
      </c>
      <c r="AH40" s="396">
        <f t="shared" si="31"/>
        <v>14.384926671150097</v>
      </c>
      <c r="AI40" s="396">
        <f t="shared" si="31"/>
        <v>14.908363602387626</v>
      </c>
      <c r="AJ40" s="396">
        <f t="shared" si="31"/>
        <v>15.315474669925985</v>
      </c>
      <c r="AK40" s="396">
        <f t="shared" ref="AK40:AL40" si="32">AK4/AK38</f>
        <v>15.756973234505933</v>
      </c>
      <c r="AL40" s="396">
        <f t="shared" si="32"/>
        <v>15.797365403034144</v>
      </c>
      <c r="AM40" s="396">
        <f t="shared" ref="AM40:AN40" si="33">AM4/AM38</f>
        <v>16.903162634991453</v>
      </c>
      <c r="AN40" s="396">
        <f t="shared" si="33"/>
        <v>16.851527506248686</v>
      </c>
      <c r="AO40" s="396">
        <f t="shared" ref="AO40" si="34">AO4/AO38</f>
        <v>15.421078492485172</v>
      </c>
    </row>
    <row r="41" spans="1:41" ht="15" x14ac:dyDescent="0.25">
      <c r="A41" s="182" t="s">
        <v>617</v>
      </c>
      <c r="B41" s="24" t="s">
        <v>619</v>
      </c>
      <c r="E41" s="396" t="e">
        <f t="shared" ref="E41:AD41" si="35">E20/E38</f>
        <v>#DIV/0!</v>
      </c>
      <c r="F41" s="396" t="e">
        <f t="shared" si="35"/>
        <v>#DIV/0!</v>
      </c>
      <c r="G41" s="396" t="e">
        <f t="shared" si="35"/>
        <v>#DIV/0!</v>
      </c>
      <c r="H41" s="396" t="e">
        <f t="shared" si="35"/>
        <v>#DIV/0!</v>
      </c>
      <c r="I41" s="396" t="e">
        <f t="shared" si="35"/>
        <v>#DIV/0!</v>
      </c>
      <c r="J41" s="396">
        <f t="shared" si="35"/>
        <v>8.8919464005657431</v>
      </c>
      <c r="K41" s="396">
        <f t="shared" si="35"/>
        <v>8.673159294872935</v>
      </c>
      <c r="L41" s="396">
        <f t="shared" si="35"/>
        <v>7.844970480117615</v>
      </c>
      <c r="M41" s="396">
        <f t="shared" si="35"/>
        <v>8.3409425434623614</v>
      </c>
      <c r="N41" s="396">
        <f t="shared" si="35"/>
        <v>7.7564786743501735</v>
      </c>
      <c r="O41" s="396">
        <f t="shared" si="35"/>
        <v>6.5458999989644955</v>
      </c>
      <c r="P41" s="396">
        <f t="shared" si="35"/>
        <v>9.9097538705888102</v>
      </c>
      <c r="Q41" s="396">
        <f t="shared" si="35"/>
        <v>9.6054487673994124</v>
      </c>
      <c r="R41" s="396">
        <f t="shared" si="35"/>
        <v>10.208274881408775</v>
      </c>
      <c r="S41" s="396">
        <f t="shared" si="35"/>
        <v>8.9977118924740402</v>
      </c>
      <c r="T41" s="396">
        <f t="shared" si="35"/>
        <v>10.704937187121496</v>
      </c>
      <c r="U41" s="396">
        <f t="shared" si="35"/>
        <v>9.6111350164553553</v>
      </c>
      <c r="V41" s="396">
        <f t="shared" si="35"/>
        <v>10.052509615887153</v>
      </c>
      <c r="W41" s="396">
        <f t="shared" si="35"/>
        <v>10.474651021095399</v>
      </c>
      <c r="X41" s="396">
        <f t="shared" si="35"/>
        <v>11.04830499460307</v>
      </c>
      <c r="Y41" s="396">
        <f t="shared" si="35"/>
        <v>8.2075379400868851</v>
      </c>
      <c r="Z41" s="396">
        <f t="shared" si="35"/>
        <v>9.7851128734345973</v>
      </c>
      <c r="AA41" s="396">
        <f t="shared" si="35"/>
        <v>11.064242935603467</v>
      </c>
      <c r="AB41" s="396">
        <f t="shared" si="35"/>
        <v>10.544856490587939</v>
      </c>
      <c r="AC41" s="396">
        <f t="shared" si="35"/>
        <v>9.3131476983325445</v>
      </c>
      <c r="AD41" s="396">
        <f t="shared" si="35"/>
        <v>9.9839461231446904</v>
      </c>
      <c r="AE41" s="396">
        <f t="shared" ref="AE41:AJ41" si="36">AE20/AE38</f>
        <v>10.618179688530681</v>
      </c>
      <c r="AF41" s="396">
        <f t="shared" si="36"/>
        <v>8.7269908836120695</v>
      </c>
      <c r="AG41" s="396">
        <f t="shared" si="36"/>
        <v>11.621061221722185</v>
      </c>
      <c r="AH41" s="396">
        <f t="shared" si="36"/>
        <v>9.9868476338374705</v>
      </c>
      <c r="AI41" s="396">
        <f t="shared" si="36"/>
        <v>10.172353510873073</v>
      </c>
      <c r="AJ41" s="396">
        <f t="shared" si="36"/>
        <v>11.2297814780358</v>
      </c>
      <c r="AK41" s="396">
        <f t="shared" ref="AK41:AL41" si="37">AK20/AK38</f>
        <v>9.1984508631438757</v>
      </c>
      <c r="AL41" s="396">
        <f t="shared" si="37"/>
        <v>11.895144769402428</v>
      </c>
      <c r="AM41" s="396">
        <f t="shared" ref="AM41:AN41" si="38">AM20/AM38</f>
        <v>9.9445967210179891</v>
      </c>
      <c r="AN41" s="396">
        <f t="shared" si="38"/>
        <v>11.949114714982711</v>
      </c>
      <c r="AO41" s="396">
        <f t="shared" ref="AO41" si="39">AO20/AO38</f>
        <v>11.57359655983071</v>
      </c>
    </row>
    <row r="43" spans="1:41" x14ac:dyDescent="0.2"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</row>
  </sheetData>
  <phoneticPr fontId="17" type="noConversion"/>
  <printOptions gridLines="1" gridLinesSet="0"/>
  <pageMargins left="0.11811023622047245" right="0" top="0.51181102362204722" bottom="0.31496062992125984" header="0.19685039370078741" footer="0.19685039370078741"/>
  <pageSetup paperSize="8" scale="52" fitToWidth="2" orientation="landscape" r:id="rId1"/>
  <headerFooter alignWithMargins="0">
    <oddHeader>&amp;LCOUNTRY:        ESPAÑA</oddHeader>
    <oddFooter>&amp;R&amp;"Times,Normal"&amp;D</oddFooter>
  </headerFooter>
  <colBreaks count="1" manualBreakCount="1">
    <brk id="29" max="1048575" man="1"/>
  </colBreaks>
  <ignoredErrors>
    <ignoredError sqref="E2:P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CI50"/>
  <sheetViews>
    <sheetView workbookViewId="0">
      <selection activeCell="DA43" sqref="DA43"/>
    </sheetView>
  </sheetViews>
  <sheetFormatPr baseColWidth="10" defaultRowHeight="12.75" x14ac:dyDescent="0.2"/>
  <cols>
    <col min="1" max="1" width="12.42578125" style="405" bestFit="1" customWidth="1"/>
    <col min="2" max="2" width="33.42578125" style="405" customWidth="1"/>
    <col min="3" max="3" width="39.85546875" style="405" bestFit="1" customWidth="1"/>
    <col min="4" max="4" width="69.140625" style="405" bestFit="1" customWidth="1"/>
    <col min="5" max="16384" width="11.42578125" style="405"/>
  </cols>
  <sheetData>
    <row r="1" spans="1:4" x14ac:dyDescent="0.2">
      <c r="A1" s="402" t="s">
        <v>1007</v>
      </c>
      <c r="B1" s="402" t="s">
        <v>1008</v>
      </c>
      <c r="C1" s="403"/>
      <c r="D1" s="404" t="s">
        <v>1009</v>
      </c>
    </row>
    <row r="2" spans="1:4" x14ac:dyDescent="0.2">
      <c r="A2" s="402" t="s">
        <v>1010</v>
      </c>
      <c r="B2" s="402" t="s">
        <v>1011</v>
      </c>
      <c r="C2" s="403"/>
      <c r="D2" s="404" t="s">
        <v>1012</v>
      </c>
    </row>
    <row r="3" spans="1:4" x14ac:dyDescent="0.2">
      <c r="A3" s="402" t="s">
        <v>1013</v>
      </c>
      <c r="B3" s="402" t="s">
        <v>1014</v>
      </c>
      <c r="C3" s="403"/>
      <c r="D3" s="404" t="s">
        <v>1015</v>
      </c>
    </row>
    <row r="4" spans="1:4" ht="25.5" x14ac:dyDescent="0.2">
      <c r="A4" s="402" t="s">
        <v>1016</v>
      </c>
      <c r="B4" s="402" t="s">
        <v>1017</v>
      </c>
      <c r="C4" s="406"/>
      <c r="D4" s="403"/>
    </row>
    <row r="5" spans="1:4" x14ac:dyDescent="0.2">
      <c r="A5" s="407" t="s">
        <v>1018</v>
      </c>
      <c r="B5" s="407" t="s">
        <v>1019</v>
      </c>
      <c r="C5" s="408" t="s">
        <v>1020</v>
      </c>
      <c r="D5" s="409" t="s">
        <v>1021</v>
      </c>
    </row>
    <row r="6" spans="1:4" x14ac:dyDescent="0.2">
      <c r="A6" s="410"/>
      <c r="B6" s="410"/>
      <c r="C6" s="411" t="s">
        <v>1022</v>
      </c>
      <c r="D6" s="412" t="s">
        <v>1023</v>
      </c>
    </row>
    <row r="7" spans="1:4" x14ac:dyDescent="0.2">
      <c r="A7" s="407" t="s">
        <v>1024</v>
      </c>
      <c r="B7" s="407" t="s">
        <v>1025</v>
      </c>
      <c r="C7" s="408"/>
      <c r="D7" s="409"/>
    </row>
    <row r="8" spans="1:4" x14ac:dyDescent="0.2">
      <c r="A8" s="413"/>
      <c r="B8" s="413"/>
      <c r="C8" s="414" t="s">
        <v>1026</v>
      </c>
      <c r="D8" s="415" t="s">
        <v>1012</v>
      </c>
    </row>
    <row r="9" spans="1:4" x14ac:dyDescent="0.2">
      <c r="A9" s="413"/>
      <c r="B9" s="413"/>
      <c r="C9" s="414" t="s">
        <v>1027</v>
      </c>
      <c r="D9" s="415" t="s">
        <v>1012</v>
      </c>
    </row>
    <row r="10" spans="1:4" x14ac:dyDescent="0.2">
      <c r="A10" s="413"/>
      <c r="B10" s="413"/>
      <c r="C10" s="414" t="s">
        <v>1028</v>
      </c>
      <c r="D10" s="416"/>
    </row>
    <row r="11" spans="1:4" x14ac:dyDescent="0.2">
      <c r="A11" s="413"/>
      <c r="B11" s="413"/>
      <c r="C11" s="414" t="s">
        <v>1029</v>
      </c>
      <c r="D11" s="415" t="s">
        <v>1030</v>
      </c>
    </row>
    <row r="12" spans="1:4" x14ac:dyDescent="0.2">
      <c r="A12" s="413"/>
      <c r="B12" s="413"/>
      <c r="C12" s="414" t="s">
        <v>1031</v>
      </c>
      <c r="D12" s="415" t="s">
        <v>1012</v>
      </c>
    </row>
    <row r="13" spans="1:4" x14ac:dyDescent="0.2">
      <c r="A13" s="413"/>
      <c r="B13" s="413"/>
      <c r="C13" s="414" t="s">
        <v>1032</v>
      </c>
      <c r="D13" s="416" t="s">
        <v>1033</v>
      </c>
    </row>
    <row r="14" spans="1:4" x14ac:dyDescent="0.2">
      <c r="A14" s="413"/>
      <c r="B14" s="413"/>
      <c r="C14" s="414" t="s">
        <v>1034</v>
      </c>
      <c r="D14" s="415" t="s">
        <v>1012</v>
      </c>
    </row>
    <row r="15" spans="1:4" x14ac:dyDescent="0.2">
      <c r="A15" s="410"/>
      <c r="B15" s="410"/>
      <c r="C15" s="411" t="s">
        <v>1035</v>
      </c>
      <c r="D15" s="417" t="s">
        <v>1033</v>
      </c>
    </row>
    <row r="16" spans="1:4" x14ac:dyDescent="0.2">
      <c r="A16" s="407" t="s">
        <v>1036</v>
      </c>
      <c r="B16" s="407"/>
      <c r="C16" s="408" t="s">
        <v>1026</v>
      </c>
      <c r="D16" s="409" t="s">
        <v>1037</v>
      </c>
    </row>
    <row r="17" spans="1:87" x14ac:dyDescent="0.2">
      <c r="A17" s="413"/>
      <c r="B17" s="413"/>
      <c r="C17" s="414" t="s">
        <v>1027</v>
      </c>
      <c r="D17" s="416" t="s">
        <v>1037</v>
      </c>
    </row>
    <row r="18" spans="1:87" x14ac:dyDescent="0.2">
      <c r="A18" s="410"/>
      <c r="B18" s="410"/>
      <c r="C18" s="411" t="s">
        <v>1038</v>
      </c>
      <c r="D18" s="417" t="s">
        <v>1037</v>
      </c>
    </row>
    <row r="19" spans="1:87" ht="25.5" x14ac:dyDescent="0.2">
      <c r="A19" s="402" t="s">
        <v>1052</v>
      </c>
      <c r="B19" s="402" t="s">
        <v>1040</v>
      </c>
      <c r="C19" s="403"/>
      <c r="D19" s="403" t="s">
        <v>1037</v>
      </c>
    </row>
    <row r="20" spans="1:87" x14ac:dyDescent="0.2">
      <c r="A20" s="402" t="s">
        <v>1053</v>
      </c>
      <c r="B20" s="402" t="s">
        <v>1039</v>
      </c>
      <c r="C20" s="406"/>
      <c r="D20" s="403" t="s">
        <v>1037</v>
      </c>
    </row>
    <row r="21" spans="1:87" x14ac:dyDescent="0.2">
      <c r="A21" s="416"/>
      <c r="B21" s="416"/>
      <c r="C21" s="416"/>
      <c r="D21" s="416"/>
    </row>
    <row r="22" spans="1:87" x14ac:dyDescent="0.2">
      <c r="A22" s="418" t="s">
        <v>1041</v>
      </c>
      <c r="B22" s="418" t="s">
        <v>1042</v>
      </c>
      <c r="C22" s="418"/>
      <c r="D22" s="418"/>
    </row>
    <row r="23" spans="1:87" x14ac:dyDescent="0.2">
      <c r="A23" s="418" t="s">
        <v>1043</v>
      </c>
      <c r="B23" s="418" t="s">
        <v>1044</v>
      </c>
      <c r="C23" s="418"/>
      <c r="D23" s="418"/>
    </row>
    <row r="24" spans="1:87" x14ac:dyDescent="0.2">
      <c r="A24" s="418" t="s">
        <v>1045</v>
      </c>
      <c r="B24" s="418" t="s">
        <v>1046</v>
      </c>
      <c r="C24" s="418"/>
      <c r="D24" s="418"/>
    </row>
    <row r="25" spans="1:87" x14ac:dyDescent="0.2">
      <c r="A25" s="418" t="s">
        <v>1047</v>
      </c>
      <c r="B25" s="418" t="s">
        <v>1048</v>
      </c>
      <c r="C25" s="418"/>
      <c r="D25" s="418"/>
    </row>
    <row r="26" spans="1:87" x14ac:dyDescent="0.2">
      <c r="A26" s="405" t="s">
        <v>1049</v>
      </c>
      <c r="B26" s="405" t="s">
        <v>1050</v>
      </c>
    </row>
    <row r="31" spans="1:87" x14ac:dyDescent="0.2">
      <c r="CI31" s="405" t="e">
        <f>CI8/'[1]7.3 nutrient amounts'!CJ8</f>
        <v>#DIV/0!</v>
      </c>
    </row>
    <row r="33" spans="87:87" x14ac:dyDescent="0.2">
      <c r="CI33" s="405" t="e">
        <f>CI10/'[1]7.3 nutrient amounts'!CJ10</f>
        <v>#DIV/0!</v>
      </c>
    </row>
    <row r="34" spans="87:87" x14ac:dyDescent="0.2">
      <c r="CI34" s="405" t="e">
        <f>CI11/'[1]7.3 nutrient amounts'!CJ11</f>
        <v>#DIV/0!</v>
      </c>
    </row>
    <row r="35" spans="87:87" x14ac:dyDescent="0.2">
      <c r="CI35" s="405" t="e">
        <f>CI12/'[1]7.3 nutrient amounts'!CJ12</f>
        <v>#DIV/0!</v>
      </c>
    </row>
    <row r="38" spans="87:87" x14ac:dyDescent="0.2">
      <c r="CI38" s="405" t="e">
        <f>CI15/'[1]7.3 nutrient amounts'!CJ15</f>
        <v>#DIV/0!</v>
      </c>
    </row>
    <row r="41" spans="87:87" x14ac:dyDescent="0.2">
      <c r="CI41" s="405" t="e">
        <f>CI18/'[1]7.3 nutrient amounts'!CJ18</f>
        <v>#DIV/0!</v>
      </c>
    </row>
    <row r="42" spans="87:87" x14ac:dyDescent="0.2">
      <c r="CI42" s="405" t="e">
        <f>CI19/'[1]7.3 nutrient amounts'!CJ19</f>
        <v>#DIV/0!</v>
      </c>
    </row>
    <row r="43" spans="87:87" x14ac:dyDescent="0.2">
      <c r="CI43" s="405" t="e">
        <f>CI20/'[1]7.3 nutrient amounts'!CJ20</f>
        <v>#DIV/0!</v>
      </c>
    </row>
    <row r="44" spans="87:87" x14ac:dyDescent="0.2">
      <c r="CI44" s="405" t="e">
        <f>CI21/'[1]7.3 nutrient amounts'!CJ21</f>
        <v>#DIV/0!</v>
      </c>
    </row>
    <row r="45" spans="87:87" x14ac:dyDescent="0.2">
      <c r="CI45" s="405" t="e">
        <f>CI22/'[1]7.3 nutrient amounts'!CJ22</f>
        <v>#DIV/0!</v>
      </c>
    </row>
    <row r="47" spans="87:87" x14ac:dyDescent="0.2">
      <c r="CI47" s="405" t="e">
        <f>CI24/'[1]7.3 nutrient amounts'!CJ24</f>
        <v>#DIV/0!</v>
      </c>
    </row>
    <row r="48" spans="87:87" x14ac:dyDescent="0.2">
      <c r="CI48" s="405" t="e">
        <f>CI25/'[1]7.3 nutrient amounts'!CJ25</f>
        <v>#DIV/0!</v>
      </c>
    </row>
    <row r="49" spans="87:87" x14ac:dyDescent="0.2">
      <c r="CI49" s="405" t="e">
        <f>CI26/'[1]7.3 nutrient amounts'!CJ26</f>
        <v>#DIV/0!</v>
      </c>
    </row>
    <row r="50" spans="87:87" x14ac:dyDescent="0.2">
      <c r="CI50" s="405" t="e">
        <f>CI27/'[1]7.3 nutrient amounts'!CJ27</f>
        <v>#DIV/0!</v>
      </c>
    </row>
  </sheetData>
  <phoneticPr fontId="17" type="noConversion"/>
  <pageMargins left="0.75" right="0.75" top="1" bottom="1" header="0" footer="0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theme="5" tint="0.59999389629810485"/>
    <pageSetUpPr fitToPage="1"/>
  </sheetPr>
  <dimension ref="A1:AQ195"/>
  <sheetViews>
    <sheetView showZeros="0" zoomScale="85" zoomScaleNormal="85" workbookViewId="0">
      <pane xSplit="4" ySplit="2" topLeftCell="E3" activePane="bottomRight" state="frozen"/>
      <selection activeCell="CJ41" sqref="CJ41"/>
      <selection pane="topRight" activeCell="CJ41" sqref="CJ41"/>
      <selection pane="bottomLeft" activeCell="CJ41" sqref="CJ41"/>
      <selection pane="bottomRight" activeCell="E3" sqref="E3"/>
    </sheetView>
  </sheetViews>
  <sheetFormatPr baseColWidth="10" defaultColWidth="9.140625" defaultRowHeight="15" outlineLevelCol="1" x14ac:dyDescent="0.25"/>
  <cols>
    <col min="1" max="1" width="13.7109375" style="79" customWidth="1"/>
    <col min="2" max="3" width="2.28515625" style="79" customWidth="1"/>
    <col min="4" max="4" width="23.140625" style="530" customWidth="1"/>
    <col min="5" max="5" width="16.7109375" style="531" customWidth="1"/>
    <col min="6" max="6" width="12.140625" style="531" customWidth="1"/>
    <col min="7" max="7" width="6.28515625" style="534" hidden="1" customWidth="1" outlineLevel="1"/>
    <col min="8" max="11" width="6.28515625" style="27" hidden="1" customWidth="1" outlineLevel="1"/>
    <col min="12" max="12" width="7.85546875" style="432" customWidth="1" collapsed="1"/>
    <col min="13" max="17" width="7.85546875" style="432" customWidth="1"/>
    <col min="18" max="18" width="7.85546875" style="432" customWidth="1" collapsed="1"/>
    <col min="19" max="23" width="7.85546875" style="432" customWidth="1"/>
    <col min="24" max="24" width="7.85546875" style="432" customWidth="1" collapsed="1"/>
    <col min="25" max="32" width="7.5703125" style="432" customWidth="1"/>
    <col min="33" max="33" width="7.7109375" style="432" bestFit="1" customWidth="1"/>
    <col min="34" max="38" width="7.7109375" style="23" bestFit="1" customWidth="1"/>
    <col min="39" max="43" width="7.7109375" style="23" customWidth="1"/>
    <col min="44" max="16384" width="9.140625" style="23"/>
  </cols>
  <sheetData>
    <row r="1" spans="1:43" s="32" customFormat="1" ht="30" customHeight="1" x14ac:dyDescent="0.2">
      <c r="A1" s="64" t="s">
        <v>470</v>
      </c>
      <c r="B1" s="65"/>
      <c r="C1" s="65"/>
      <c r="D1" s="65"/>
      <c r="E1" s="539"/>
      <c r="F1" s="539"/>
      <c r="G1" s="54"/>
      <c r="H1" s="54"/>
      <c r="I1" s="54"/>
      <c r="J1" s="54"/>
      <c r="K1" s="54"/>
      <c r="L1" s="430"/>
      <c r="M1" s="430"/>
      <c r="N1" s="430"/>
      <c r="O1" s="430"/>
      <c r="P1" s="430"/>
      <c r="Q1" s="430"/>
      <c r="R1" s="430"/>
      <c r="S1" s="430"/>
      <c r="T1" s="430"/>
      <c r="U1" s="430"/>
      <c r="V1" s="430"/>
      <c r="W1" s="430"/>
      <c r="X1" s="430"/>
      <c r="Y1" s="430"/>
      <c r="Z1" s="430"/>
      <c r="AA1" s="430"/>
      <c r="AB1" s="430"/>
      <c r="AC1" s="430"/>
      <c r="AK1" s="611" t="s">
        <v>641</v>
      </c>
      <c r="AL1" s="611"/>
      <c r="AM1" s="611"/>
      <c r="AN1" s="611"/>
      <c r="AO1" s="597"/>
      <c r="AP1" s="597"/>
      <c r="AQ1" s="597"/>
    </row>
    <row r="2" spans="1:43" s="36" customFormat="1" ht="30" customHeight="1" x14ac:dyDescent="0.2">
      <c r="A2" s="68" t="s">
        <v>188</v>
      </c>
      <c r="B2" s="69"/>
      <c r="C2" s="70" t="s">
        <v>1</v>
      </c>
      <c r="D2" s="69"/>
      <c r="E2" s="577" t="s">
        <v>2</v>
      </c>
      <c r="F2" s="215" t="s">
        <v>0</v>
      </c>
      <c r="G2" s="436" t="s">
        <v>3</v>
      </c>
      <c r="H2" s="436" t="s">
        <v>4</v>
      </c>
      <c r="I2" s="436" t="s">
        <v>5</v>
      </c>
      <c r="J2" s="436" t="s">
        <v>6</v>
      </c>
      <c r="K2" s="436" t="s">
        <v>7</v>
      </c>
      <c r="L2" s="436" t="s">
        <v>8</v>
      </c>
      <c r="M2" s="436" t="s">
        <v>9</v>
      </c>
      <c r="N2" s="436" t="s">
        <v>10</v>
      </c>
      <c r="O2" s="436" t="s">
        <v>11</v>
      </c>
      <c r="P2" s="436" t="s">
        <v>12</v>
      </c>
      <c r="Q2" s="436" t="s">
        <v>13</v>
      </c>
      <c r="R2" s="436" t="s">
        <v>14</v>
      </c>
      <c r="S2" s="436" t="s">
        <v>73</v>
      </c>
      <c r="T2" s="436" t="s">
        <v>100</v>
      </c>
      <c r="U2" s="436" t="s">
        <v>101</v>
      </c>
      <c r="V2" s="436" t="s">
        <v>102</v>
      </c>
      <c r="W2" s="436" t="s">
        <v>103</v>
      </c>
      <c r="X2" s="436" t="s">
        <v>104</v>
      </c>
      <c r="Y2" s="436" t="s">
        <v>111</v>
      </c>
      <c r="Z2" s="436" t="s">
        <v>112</v>
      </c>
      <c r="AA2" s="436" t="s">
        <v>398</v>
      </c>
      <c r="AB2" s="436" t="s">
        <v>399</v>
      </c>
      <c r="AC2" s="436" t="s">
        <v>400</v>
      </c>
      <c r="AD2" s="436" t="s">
        <v>401</v>
      </c>
      <c r="AE2" s="436" t="s">
        <v>402</v>
      </c>
      <c r="AF2" s="440">
        <v>2010</v>
      </c>
      <c r="AG2" s="440">
        <v>2011</v>
      </c>
      <c r="AH2" s="440">
        <v>2012</v>
      </c>
      <c r="AI2" s="440">
        <v>2013</v>
      </c>
      <c r="AJ2" s="440">
        <v>2014</v>
      </c>
      <c r="AK2" s="440">
        <v>2015</v>
      </c>
      <c r="AL2" s="440">
        <v>2016</v>
      </c>
      <c r="AM2" s="440">
        <v>2017</v>
      </c>
      <c r="AN2" s="440">
        <v>2018</v>
      </c>
      <c r="AO2" s="440">
        <v>2019</v>
      </c>
      <c r="AP2" s="440">
        <v>2020</v>
      </c>
      <c r="AQ2" s="440">
        <v>2021</v>
      </c>
    </row>
    <row r="3" spans="1:43" s="36" customFormat="1" ht="12.75" customHeight="1" x14ac:dyDescent="0.2">
      <c r="A3" s="72"/>
      <c r="B3" s="171"/>
      <c r="C3" s="171"/>
      <c r="D3" s="171"/>
      <c r="E3" s="578"/>
      <c r="F3" s="216"/>
      <c r="G3" s="11"/>
      <c r="H3" s="11"/>
      <c r="I3" s="11"/>
      <c r="J3" s="11"/>
      <c r="K3" s="11"/>
    </row>
    <row r="4" spans="1:43" s="42" customFormat="1" x14ac:dyDescent="0.25">
      <c r="A4" s="177" t="s">
        <v>430</v>
      </c>
      <c r="B4" s="78" t="s">
        <v>15</v>
      </c>
      <c r="C4" s="78"/>
      <c r="D4" s="78"/>
      <c r="E4" s="528"/>
      <c r="F4" s="212"/>
      <c r="G4" s="359">
        <f t="shared" ref="G4:AD4" si="0">G5</f>
        <v>0</v>
      </c>
      <c r="H4" s="359">
        <f t="shared" si="0"/>
        <v>0</v>
      </c>
      <c r="I4" s="359">
        <f t="shared" si="0"/>
        <v>0</v>
      </c>
      <c r="J4" s="359">
        <f t="shared" si="0"/>
        <v>0</v>
      </c>
      <c r="K4" s="359">
        <f t="shared" si="0"/>
        <v>0</v>
      </c>
      <c r="L4" s="359">
        <f t="shared" si="0"/>
        <v>250854.33706107881</v>
      </c>
      <c r="M4" s="359">
        <f t="shared" si="0"/>
        <v>241836.13413965734</v>
      </c>
      <c r="N4" s="359">
        <f t="shared" si="0"/>
        <v>208741.89557334341</v>
      </c>
      <c r="O4" s="359">
        <f t="shared" si="0"/>
        <v>181219.87995034637</v>
      </c>
      <c r="P4" s="359">
        <f t="shared" si="0"/>
        <v>228877.4862812676</v>
      </c>
      <c r="Q4" s="359">
        <f t="shared" si="0"/>
        <v>225400.95683527226</v>
      </c>
      <c r="R4" s="359">
        <f t="shared" si="0"/>
        <v>243602.76622569642</v>
      </c>
      <c r="S4" s="359">
        <f t="shared" si="0"/>
        <v>244067.11813763966</v>
      </c>
      <c r="T4" s="359">
        <f t="shared" si="0"/>
        <v>281960.67810962861</v>
      </c>
      <c r="U4" s="359">
        <f t="shared" si="0"/>
        <v>276885.10223002487</v>
      </c>
      <c r="V4" s="359">
        <f t="shared" si="0"/>
        <v>249018.75046179988</v>
      </c>
      <c r="W4" s="359">
        <f t="shared" si="0"/>
        <v>266699.03679322783</v>
      </c>
      <c r="X4" s="359">
        <f t="shared" si="0"/>
        <v>264397.78901909618</v>
      </c>
      <c r="Y4" s="359">
        <f t="shared" si="0"/>
        <v>268155.37356968853</v>
      </c>
      <c r="Z4" s="359">
        <f t="shared" si="0"/>
        <v>257117.85082067223</v>
      </c>
      <c r="AA4" s="359">
        <f t="shared" si="0"/>
        <v>224130.53539197691</v>
      </c>
      <c r="AB4" s="359">
        <f t="shared" si="0"/>
        <v>197534.60506704729</v>
      </c>
      <c r="AC4" s="359">
        <f t="shared" si="0"/>
        <v>242015.50315827446</v>
      </c>
      <c r="AD4" s="359">
        <f t="shared" si="0"/>
        <v>117063.37885343999</v>
      </c>
      <c r="AE4" s="359">
        <f t="shared" ref="AE4:AQ4" si="1">AE5</f>
        <v>121356.01551309452</v>
      </c>
      <c r="AF4" s="359">
        <f t="shared" si="1"/>
        <v>151642.75798022604</v>
      </c>
      <c r="AG4" s="359">
        <f t="shared" si="1"/>
        <v>157044.7767452937</v>
      </c>
      <c r="AH4" s="359">
        <f t="shared" si="1"/>
        <v>164351.773043864</v>
      </c>
      <c r="AI4" s="359">
        <f t="shared" si="1"/>
        <v>188928.38354119335</v>
      </c>
      <c r="AJ4" s="359">
        <f t="shared" si="1"/>
        <v>173948.67017193828</v>
      </c>
      <c r="AK4" s="359">
        <f t="shared" si="1"/>
        <v>179702.0078179579</v>
      </c>
      <c r="AL4" s="359">
        <f t="shared" si="1"/>
        <v>181103.35555283766</v>
      </c>
      <c r="AM4" s="359">
        <f t="shared" si="1"/>
        <v>190333.22264320464</v>
      </c>
      <c r="AN4" s="359">
        <f t="shared" si="1"/>
        <v>185897.88000000085</v>
      </c>
      <c r="AO4" s="359">
        <f t="shared" si="1"/>
        <v>209270.83999999997</v>
      </c>
      <c r="AP4" s="359">
        <f t="shared" si="1"/>
        <v>210957.17000000016</v>
      </c>
      <c r="AQ4" s="359">
        <f t="shared" si="1"/>
        <v>172949.64000053174</v>
      </c>
    </row>
    <row r="5" spans="1:43" s="42" customFormat="1" x14ac:dyDescent="0.25">
      <c r="A5" s="177" t="s">
        <v>431</v>
      </c>
      <c r="B5" s="74"/>
      <c r="C5" s="74" t="s">
        <v>640</v>
      </c>
      <c r="D5" s="74"/>
      <c r="E5" s="528"/>
      <c r="F5" s="212"/>
      <c r="G5" s="29"/>
      <c r="H5" s="29"/>
      <c r="I5" s="29"/>
      <c r="J5" s="29"/>
      <c r="K5" s="29"/>
      <c r="L5" s="450">
        <v>250854.33706107881</v>
      </c>
      <c r="M5" s="450">
        <v>241836.13413965734</v>
      </c>
      <c r="N5" s="450">
        <v>208741.89557334341</v>
      </c>
      <c r="O5" s="450">
        <v>181219.87995034637</v>
      </c>
      <c r="P5" s="450">
        <v>228877.4862812676</v>
      </c>
      <c r="Q5" s="450">
        <v>225400.95683527226</v>
      </c>
      <c r="R5" s="450">
        <v>243602.76622569642</v>
      </c>
      <c r="S5" s="450">
        <v>244067.11813763966</v>
      </c>
      <c r="T5" s="450">
        <v>281960.67810962861</v>
      </c>
      <c r="U5" s="450">
        <v>276885.10223002487</v>
      </c>
      <c r="V5" s="450">
        <v>249018.75046179988</v>
      </c>
      <c r="W5" s="450">
        <v>266699.03679322783</v>
      </c>
      <c r="X5" s="450">
        <v>264397.78901909618</v>
      </c>
      <c r="Y5" s="450">
        <v>268155.37356968853</v>
      </c>
      <c r="Z5" s="450">
        <v>257117.85082067223</v>
      </c>
      <c r="AA5" s="450">
        <v>224130.53539197691</v>
      </c>
      <c r="AB5" s="450">
        <v>197534.60506704729</v>
      </c>
      <c r="AC5" s="450">
        <v>242015.50315827446</v>
      </c>
      <c r="AD5" s="450">
        <v>117063.37885343999</v>
      </c>
      <c r="AE5" s="450">
        <v>121356.01551309452</v>
      </c>
      <c r="AF5" s="450">
        <v>151642.75798022604</v>
      </c>
      <c r="AG5" s="450">
        <v>157044.7767452937</v>
      </c>
      <c r="AH5" s="450">
        <v>164351.773043864</v>
      </c>
      <c r="AI5" s="450">
        <v>188928.38354119335</v>
      </c>
      <c r="AJ5" s="30">
        <v>173948.67017193828</v>
      </c>
      <c r="AK5" s="30">
        <v>179702.0078179579</v>
      </c>
      <c r="AL5" s="30">
        <v>181103.35555283766</v>
      </c>
      <c r="AM5" s="30">
        <v>190333.22264320464</v>
      </c>
      <c r="AN5" s="30">
        <v>185897.88000000085</v>
      </c>
      <c r="AO5" s="30">
        <v>209270.83999999997</v>
      </c>
      <c r="AP5" s="30">
        <v>210957.17000000016</v>
      </c>
      <c r="AQ5" s="30">
        <v>172949.64000053174</v>
      </c>
    </row>
    <row r="6" spans="1:43" s="42" customFormat="1" x14ac:dyDescent="0.25">
      <c r="A6" s="74"/>
      <c r="B6" s="74"/>
      <c r="C6" s="74"/>
      <c r="D6" s="527"/>
      <c r="E6" s="528"/>
      <c r="F6" s="528"/>
      <c r="G6" s="529"/>
      <c r="H6" s="29"/>
      <c r="I6" s="29"/>
      <c r="J6" s="29"/>
      <c r="K6" s="29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31"/>
      <c r="AD6" s="431"/>
      <c r="AE6" s="431"/>
      <c r="AF6" s="431"/>
      <c r="AG6" s="431"/>
    </row>
    <row r="7" spans="1:43" x14ac:dyDescent="0.25">
      <c r="A7" s="75"/>
      <c r="G7" s="532"/>
      <c r="H7" s="29"/>
      <c r="I7" s="29"/>
      <c r="J7" s="29"/>
      <c r="K7" s="29"/>
    </row>
    <row r="8" spans="1:43" s="16" customFormat="1" x14ac:dyDescent="0.25">
      <c r="A8" s="88"/>
      <c r="B8" s="79"/>
      <c r="C8" s="79"/>
      <c r="D8" s="530"/>
      <c r="E8" s="533"/>
      <c r="F8" s="533"/>
      <c r="G8" s="392"/>
      <c r="H8" s="30"/>
      <c r="I8" s="30"/>
      <c r="J8" s="30"/>
      <c r="K8" s="30"/>
      <c r="L8" s="433"/>
      <c r="M8" s="433"/>
      <c r="N8" s="433"/>
      <c r="O8" s="433"/>
      <c r="P8" s="433"/>
      <c r="Q8" s="433"/>
      <c r="R8" s="433"/>
      <c r="S8" s="433"/>
      <c r="T8" s="433"/>
      <c r="U8" s="433"/>
      <c r="V8" s="433"/>
      <c r="W8" s="433"/>
      <c r="X8" s="433"/>
      <c r="Y8" s="433"/>
      <c r="Z8" s="433"/>
      <c r="AA8" s="433"/>
      <c r="AB8" s="433"/>
      <c r="AC8" s="433"/>
      <c r="AD8" s="433"/>
      <c r="AE8" s="433"/>
      <c r="AF8" s="433"/>
      <c r="AG8" s="433"/>
    </row>
    <row r="9" spans="1:43" s="16" customFormat="1" x14ac:dyDescent="0.25">
      <c r="A9" s="88"/>
      <c r="B9" s="79"/>
      <c r="C9" s="79"/>
      <c r="D9" s="530"/>
      <c r="E9" s="533"/>
      <c r="F9" s="533"/>
      <c r="G9" s="392"/>
      <c r="H9" s="30"/>
      <c r="I9" s="30"/>
      <c r="J9" s="30"/>
      <c r="K9" s="30"/>
      <c r="L9" s="433"/>
      <c r="M9" s="433"/>
      <c r="N9" s="433"/>
      <c r="O9" s="433"/>
      <c r="P9" s="433"/>
      <c r="Q9" s="433"/>
      <c r="R9" s="433"/>
      <c r="S9" s="433"/>
      <c r="T9" s="433"/>
      <c r="U9" s="433"/>
      <c r="V9" s="433"/>
      <c r="W9" s="433"/>
      <c r="X9" s="433"/>
      <c r="Y9" s="433"/>
      <c r="Z9" s="433"/>
      <c r="AA9" s="433"/>
      <c r="AB9" s="433"/>
      <c r="AC9" s="433"/>
      <c r="AD9" s="433"/>
      <c r="AE9" s="433"/>
      <c r="AF9" s="433"/>
      <c r="AG9" s="433"/>
    </row>
    <row r="10" spans="1:43" s="16" customFormat="1" x14ac:dyDescent="0.25">
      <c r="A10" s="75"/>
      <c r="B10" s="79"/>
      <c r="C10" s="79"/>
      <c r="D10" s="530"/>
      <c r="E10" s="531"/>
      <c r="F10" s="531"/>
      <c r="G10" s="392"/>
      <c r="H10" s="30"/>
      <c r="I10" s="30"/>
      <c r="J10" s="30"/>
      <c r="K10" s="30"/>
      <c r="L10" s="433"/>
      <c r="M10" s="433"/>
      <c r="N10" s="433"/>
      <c r="O10" s="433"/>
      <c r="P10" s="433"/>
      <c r="Q10" s="433"/>
      <c r="R10" s="433"/>
      <c r="S10" s="433"/>
      <c r="T10" s="433"/>
      <c r="U10" s="433"/>
      <c r="V10" s="433"/>
      <c r="W10" s="433"/>
      <c r="X10" s="433"/>
      <c r="Y10" s="433"/>
      <c r="Z10" s="433"/>
      <c r="AA10" s="433"/>
      <c r="AB10" s="433"/>
      <c r="AC10" s="433"/>
      <c r="AD10" s="433"/>
      <c r="AE10" s="433"/>
      <c r="AF10" s="433"/>
      <c r="AG10" s="433"/>
    </row>
    <row r="11" spans="1:43" s="16" customFormat="1" x14ac:dyDescent="0.25">
      <c r="A11" s="75"/>
      <c r="B11" s="79"/>
      <c r="C11" s="79"/>
      <c r="D11" s="530"/>
      <c r="E11" s="531"/>
      <c r="F11" s="531"/>
      <c r="G11" s="392"/>
      <c r="H11" s="30"/>
      <c r="I11" s="30"/>
      <c r="J11" s="30"/>
      <c r="K11" s="30"/>
      <c r="L11" s="433"/>
      <c r="M11" s="433"/>
      <c r="N11" s="433"/>
      <c r="O11" s="433"/>
      <c r="P11" s="433"/>
      <c r="Q11" s="433"/>
      <c r="R11" s="433"/>
      <c r="S11" s="433"/>
      <c r="T11" s="433"/>
      <c r="U11" s="433"/>
      <c r="V11" s="433"/>
      <c r="W11" s="433"/>
      <c r="X11" s="433"/>
      <c r="Y11" s="433"/>
      <c r="Z11" s="433"/>
      <c r="AA11" s="433"/>
      <c r="AB11" s="433"/>
      <c r="AC11" s="433"/>
      <c r="AD11" s="433"/>
      <c r="AE11" s="433"/>
      <c r="AF11" s="433"/>
      <c r="AG11" s="433"/>
    </row>
    <row r="12" spans="1:43" s="16" customFormat="1" x14ac:dyDescent="0.25">
      <c r="A12" s="75"/>
      <c r="B12" s="79"/>
      <c r="C12" s="79"/>
      <c r="D12" s="530"/>
      <c r="E12" s="531"/>
      <c r="F12" s="531"/>
      <c r="G12" s="392"/>
      <c r="H12" s="30"/>
      <c r="I12" s="30"/>
      <c r="J12" s="30"/>
      <c r="K12" s="30"/>
      <c r="L12" s="433"/>
      <c r="M12" s="433"/>
      <c r="N12" s="433"/>
      <c r="O12" s="433"/>
      <c r="P12" s="433"/>
      <c r="Q12" s="433"/>
      <c r="R12" s="433"/>
      <c r="S12" s="433"/>
      <c r="T12" s="433"/>
      <c r="U12" s="433"/>
      <c r="V12" s="433"/>
      <c r="W12" s="433"/>
      <c r="X12" s="433"/>
      <c r="Y12" s="433"/>
      <c r="Z12" s="433"/>
      <c r="AA12" s="433"/>
      <c r="AB12" s="433"/>
      <c r="AC12" s="433"/>
      <c r="AD12" s="433"/>
      <c r="AE12" s="433"/>
      <c r="AF12" s="433"/>
      <c r="AG12" s="433"/>
    </row>
    <row r="13" spans="1:43" s="16" customFormat="1" x14ac:dyDescent="0.25">
      <c r="A13" s="75"/>
      <c r="B13" s="79"/>
      <c r="C13" s="79"/>
      <c r="D13" s="530"/>
      <c r="E13" s="533"/>
      <c r="F13" s="533"/>
      <c r="G13" s="392"/>
      <c r="H13" s="30"/>
      <c r="I13" s="30"/>
      <c r="J13" s="30"/>
      <c r="K13" s="30"/>
      <c r="L13" s="433"/>
      <c r="M13" s="433"/>
      <c r="N13" s="433"/>
      <c r="O13" s="433"/>
      <c r="P13" s="433"/>
      <c r="Q13" s="433"/>
      <c r="R13" s="433"/>
      <c r="S13" s="433"/>
      <c r="T13" s="433"/>
      <c r="U13" s="433"/>
      <c r="V13" s="433"/>
      <c r="W13" s="433"/>
      <c r="X13" s="433"/>
      <c r="Y13" s="433"/>
      <c r="Z13" s="433"/>
      <c r="AA13" s="433"/>
      <c r="AB13" s="433"/>
      <c r="AC13" s="433"/>
      <c r="AD13" s="433"/>
      <c r="AE13" s="433"/>
      <c r="AF13" s="433"/>
      <c r="AG13" s="433"/>
    </row>
    <row r="14" spans="1:43" x14ac:dyDescent="0.25">
      <c r="A14" s="75"/>
      <c r="H14" s="30"/>
      <c r="I14" s="30"/>
      <c r="J14" s="30"/>
      <c r="K14" s="30"/>
    </row>
    <row r="15" spans="1:43" x14ac:dyDescent="0.25">
      <c r="A15" s="75"/>
      <c r="H15" s="30"/>
      <c r="I15" s="30"/>
      <c r="J15" s="30"/>
      <c r="K15" s="30"/>
    </row>
    <row r="16" spans="1:43" x14ac:dyDescent="0.25">
      <c r="A16" s="75"/>
      <c r="H16" s="30"/>
      <c r="I16" s="30"/>
      <c r="J16" s="30"/>
      <c r="K16" s="30"/>
    </row>
    <row r="17" spans="1:11" x14ac:dyDescent="0.25">
      <c r="A17" s="75"/>
      <c r="H17" s="30"/>
      <c r="I17" s="30"/>
      <c r="J17" s="30"/>
      <c r="K17" s="30"/>
    </row>
    <row r="18" spans="1:11" x14ac:dyDescent="0.25">
      <c r="A18" s="75"/>
      <c r="H18" s="30"/>
      <c r="I18" s="30"/>
      <c r="J18" s="30"/>
      <c r="K18" s="30"/>
    </row>
    <row r="19" spans="1:11" x14ac:dyDescent="0.25">
      <c r="A19" s="75"/>
      <c r="H19" s="30"/>
      <c r="I19" s="30"/>
      <c r="J19" s="30"/>
      <c r="K19" s="30"/>
    </row>
    <row r="20" spans="1:11" x14ac:dyDescent="0.25">
      <c r="A20" s="75"/>
      <c r="H20" s="30"/>
      <c r="I20" s="30"/>
      <c r="J20" s="30"/>
      <c r="K20" s="30"/>
    </row>
    <row r="21" spans="1:11" x14ac:dyDescent="0.25">
      <c r="A21" s="75"/>
      <c r="H21" s="30"/>
      <c r="I21" s="30"/>
      <c r="J21" s="30"/>
      <c r="K21" s="30"/>
    </row>
    <row r="22" spans="1:11" x14ac:dyDescent="0.25">
      <c r="A22" s="75"/>
      <c r="H22" s="30"/>
      <c r="I22" s="30"/>
      <c r="J22" s="30"/>
      <c r="K22" s="30"/>
    </row>
    <row r="23" spans="1:11" x14ac:dyDescent="0.25">
      <c r="A23" s="75"/>
      <c r="H23" s="30"/>
      <c r="I23" s="30"/>
      <c r="J23" s="30"/>
      <c r="K23" s="30"/>
    </row>
    <row r="24" spans="1:11" x14ac:dyDescent="0.25">
      <c r="A24" s="75"/>
      <c r="H24" s="30"/>
      <c r="I24" s="30"/>
      <c r="J24" s="30"/>
      <c r="K24" s="30"/>
    </row>
    <row r="25" spans="1:11" x14ac:dyDescent="0.25">
      <c r="A25" s="75"/>
      <c r="H25" s="30"/>
      <c r="I25" s="30"/>
      <c r="J25" s="30"/>
      <c r="K25" s="30"/>
    </row>
    <row r="26" spans="1:11" x14ac:dyDescent="0.25">
      <c r="A26" s="75"/>
      <c r="H26" s="30"/>
      <c r="I26" s="30"/>
      <c r="J26" s="30"/>
      <c r="K26" s="30"/>
    </row>
    <row r="27" spans="1:11" x14ac:dyDescent="0.25">
      <c r="A27" s="75"/>
      <c r="H27" s="30"/>
      <c r="I27" s="30"/>
      <c r="J27" s="30"/>
      <c r="K27" s="30"/>
    </row>
    <row r="28" spans="1:11" x14ac:dyDescent="0.25">
      <c r="A28" s="75"/>
      <c r="H28" s="30"/>
      <c r="I28" s="30"/>
      <c r="J28" s="30"/>
      <c r="K28" s="30"/>
    </row>
    <row r="29" spans="1:11" x14ac:dyDescent="0.25">
      <c r="A29" s="75"/>
      <c r="H29" s="30"/>
      <c r="I29" s="30"/>
      <c r="J29" s="30"/>
      <c r="K29" s="30"/>
    </row>
    <row r="30" spans="1:11" x14ac:dyDescent="0.25">
      <c r="A30" s="75"/>
      <c r="H30" s="30"/>
      <c r="I30" s="30"/>
      <c r="J30" s="30"/>
      <c r="K30" s="30"/>
    </row>
    <row r="31" spans="1:11" x14ac:dyDescent="0.25">
      <c r="A31" s="75"/>
      <c r="H31" s="30"/>
      <c r="I31" s="30"/>
      <c r="J31" s="30"/>
      <c r="K31" s="30"/>
    </row>
    <row r="32" spans="1:11" x14ac:dyDescent="0.25">
      <c r="A32" s="75"/>
      <c r="H32" s="30"/>
      <c r="I32" s="30"/>
      <c r="J32" s="30"/>
      <c r="K32" s="30"/>
    </row>
    <row r="33" spans="1:11" x14ac:dyDescent="0.25">
      <c r="A33" s="75"/>
      <c r="H33" s="30"/>
      <c r="I33" s="30"/>
      <c r="J33" s="30"/>
      <c r="K33" s="30"/>
    </row>
    <row r="34" spans="1:11" x14ac:dyDescent="0.25">
      <c r="A34" s="75"/>
      <c r="H34" s="30"/>
      <c r="I34" s="30"/>
      <c r="J34" s="30"/>
      <c r="K34" s="30"/>
    </row>
    <row r="35" spans="1:11" x14ac:dyDescent="0.25">
      <c r="A35" s="75"/>
      <c r="H35" s="30"/>
      <c r="I35" s="30"/>
      <c r="J35" s="30"/>
      <c r="K35" s="30"/>
    </row>
    <row r="36" spans="1:11" x14ac:dyDescent="0.25">
      <c r="A36" s="75"/>
      <c r="H36" s="30"/>
      <c r="I36" s="30"/>
      <c r="J36" s="30"/>
      <c r="K36" s="30"/>
    </row>
    <row r="37" spans="1:11" x14ac:dyDescent="0.25">
      <c r="A37" s="75"/>
      <c r="H37" s="30"/>
      <c r="I37" s="30"/>
      <c r="J37" s="30"/>
      <c r="K37" s="30"/>
    </row>
    <row r="38" spans="1:11" x14ac:dyDescent="0.25">
      <c r="A38" s="75"/>
      <c r="H38" s="30"/>
      <c r="I38" s="30"/>
      <c r="J38" s="30"/>
      <c r="K38" s="30"/>
    </row>
    <row r="39" spans="1:11" x14ac:dyDescent="0.25">
      <c r="A39" s="75"/>
      <c r="H39" s="30"/>
      <c r="I39" s="30"/>
      <c r="J39" s="30"/>
      <c r="K39" s="30"/>
    </row>
    <row r="40" spans="1:11" x14ac:dyDescent="0.25">
      <c r="A40" s="75"/>
      <c r="H40" s="30"/>
      <c r="I40" s="30"/>
      <c r="J40" s="30"/>
      <c r="K40" s="30"/>
    </row>
    <row r="41" spans="1:11" x14ac:dyDescent="0.25">
      <c r="A41" s="75"/>
      <c r="H41" s="30"/>
      <c r="I41" s="30"/>
      <c r="J41" s="30"/>
      <c r="K41" s="30"/>
    </row>
    <row r="42" spans="1:11" x14ac:dyDescent="0.25">
      <c r="A42" s="75"/>
      <c r="H42" s="30"/>
      <c r="I42" s="30"/>
      <c r="J42" s="30"/>
      <c r="K42" s="30"/>
    </row>
    <row r="43" spans="1:11" x14ac:dyDescent="0.25">
      <c r="A43" s="75"/>
      <c r="H43" s="30"/>
      <c r="I43" s="30"/>
      <c r="J43" s="30"/>
      <c r="K43" s="30"/>
    </row>
    <row r="44" spans="1:11" x14ac:dyDescent="0.25">
      <c r="A44" s="75"/>
      <c r="H44" s="30"/>
      <c r="I44" s="30"/>
      <c r="J44" s="30"/>
      <c r="K44" s="30"/>
    </row>
    <row r="45" spans="1:11" x14ac:dyDescent="0.25">
      <c r="A45" s="75"/>
      <c r="H45" s="30"/>
      <c r="I45" s="30"/>
      <c r="J45" s="30"/>
      <c r="K45" s="30"/>
    </row>
    <row r="46" spans="1:11" x14ac:dyDescent="0.25">
      <c r="A46" s="75"/>
      <c r="H46" s="30"/>
      <c r="I46" s="30"/>
      <c r="J46" s="30"/>
      <c r="K46" s="30"/>
    </row>
    <row r="47" spans="1:11" x14ac:dyDescent="0.25">
      <c r="A47" s="75"/>
      <c r="H47" s="30"/>
      <c r="I47" s="30"/>
      <c r="J47" s="30"/>
      <c r="K47" s="30"/>
    </row>
    <row r="48" spans="1:11" x14ac:dyDescent="0.25">
      <c r="A48" s="75"/>
      <c r="H48" s="30"/>
      <c r="I48" s="30"/>
      <c r="J48" s="30"/>
      <c r="K48" s="30"/>
    </row>
    <row r="49" spans="1:11" x14ac:dyDescent="0.25">
      <c r="A49" s="75"/>
      <c r="H49" s="30"/>
      <c r="I49" s="30"/>
      <c r="J49" s="30"/>
      <c r="K49" s="30"/>
    </row>
    <row r="50" spans="1:11" x14ac:dyDescent="0.25">
      <c r="A50" s="75"/>
      <c r="H50" s="30"/>
      <c r="I50" s="30"/>
      <c r="J50" s="30"/>
      <c r="K50" s="30"/>
    </row>
    <row r="51" spans="1:11" x14ac:dyDescent="0.25">
      <c r="A51" s="75"/>
      <c r="H51" s="30"/>
      <c r="I51" s="30"/>
      <c r="J51" s="30"/>
      <c r="K51" s="30"/>
    </row>
    <row r="52" spans="1:11" x14ac:dyDescent="0.25">
      <c r="A52" s="75"/>
      <c r="H52" s="30"/>
      <c r="I52" s="30"/>
      <c r="J52" s="30"/>
      <c r="K52" s="30"/>
    </row>
    <row r="53" spans="1:11" x14ac:dyDescent="0.25">
      <c r="A53" s="75"/>
      <c r="H53" s="30"/>
      <c r="I53" s="30"/>
      <c r="J53" s="30"/>
      <c r="K53" s="30"/>
    </row>
    <row r="54" spans="1:11" x14ac:dyDescent="0.25">
      <c r="A54" s="75"/>
      <c r="H54" s="30"/>
      <c r="I54" s="30"/>
      <c r="J54" s="30"/>
      <c r="K54" s="30"/>
    </row>
    <row r="55" spans="1:11" x14ac:dyDescent="0.25">
      <c r="A55" s="75"/>
      <c r="H55" s="30"/>
      <c r="I55" s="30"/>
      <c r="J55" s="30"/>
      <c r="K55" s="30"/>
    </row>
    <row r="56" spans="1:11" x14ac:dyDescent="0.25">
      <c r="A56" s="75"/>
      <c r="H56" s="30"/>
      <c r="I56" s="30"/>
      <c r="J56" s="30"/>
      <c r="K56" s="30"/>
    </row>
    <row r="57" spans="1:11" x14ac:dyDescent="0.25">
      <c r="A57" s="75"/>
      <c r="H57" s="30"/>
      <c r="I57" s="30"/>
      <c r="J57" s="30"/>
      <c r="K57" s="30"/>
    </row>
    <row r="58" spans="1:11" x14ac:dyDescent="0.25">
      <c r="A58" s="75"/>
      <c r="H58" s="30"/>
      <c r="I58" s="30"/>
      <c r="J58" s="30"/>
      <c r="K58" s="30"/>
    </row>
    <row r="59" spans="1:11" x14ac:dyDescent="0.25">
      <c r="A59" s="75"/>
      <c r="H59" s="30"/>
      <c r="I59" s="30"/>
      <c r="J59" s="30"/>
      <c r="K59" s="30"/>
    </row>
    <row r="60" spans="1:11" x14ac:dyDescent="0.25">
      <c r="A60" s="75"/>
      <c r="H60" s="30"/>
      <c r="I60" s="30"/>
      <c r="J60" s="30"/>
      <c r="K60" s="30"/>
    </row>
    <row r="61" spans="1:11" x14ac:dyDescent="0.25">
      <c r="A61" s="75"/>
      <c r="H61" s="30"/>
      <c r="I61" s="30"/>
      <c r="J61" s="30"/>
      <c r="K61" s="30"/>
    </row>
    <row r="62" spans="1:11" x14ac:dyDescent="0.25">
      <c r="A62" s="75"/>
      <c r="H62" s="30"/>
      <c r="I62" s="30"/>
      <c r="J62" s="30"/>
      <c r="K62" s="30"/>
    </row>
    <row r="63" spans="1:11" x14ac:dyDescent="0.25">
      <c r="A63" s="75"/>
      <c r="H63" s="30"/>
      <c r="I63" s="30"/>
      <c r="J63" s="30"/>
      <c r="K63" s="30"/>
    </row>
    <row r="64" spans="1:11" x14ac:dyDescent="0.25">
      <c r="A64" s="75"/>
      <c r="H64" s="30"/>
      <c r="I64" s="30"/>
      <c r="J64" s="30"/>
      <c r="K64" s="30"/>
    </row>
    <row r="65" spans="1:11" x14ac:dyDescent="0.25">
      <c r="A65" s="75"/>
      <c r="H65" s="30"/>
      <c r="I65" s="30"/>
      <c r="J65" s="30"/>
      <c r="K65" s="30"/>
    </row>
    <row r="66" spans="1:11" x14ac:dyDescent="0.25">
      <c r="A66" s="75"/>
      <c r="H66" s="30"/>
      <c r="I66" s="30"/>
      <c r="J66" s="30"/>
      <c r="K66" s="30"/>
    </row>
    <row r="67" spans="1:11" x14ac:dyDescent="0.25">
      <c r="A67" s="75"/>
      <c r="H67" s="30"/>
      <c r="I67" s="30"/>
      <c r="J67" s="30"/>
      <c r="K67" s="30"/>
    </row>
    <row r="68" spans="1:11" x14ac:dyDescent="0.25">
      <c r="A68" s="75"/>
      <c r="H68" s="30"/>
      <c r="I68" s="30"/>
      <c r="J68" s="30"/>
      <c r="K68" s="30"/>
    </row>
    <row r="69" spans="1:11" x14ac:dyDescent="0.25">
      <c r="A69" s="75"/>
      <c r="H69" s="30"/>
      <c r="I69" s="30"/>
      <c r="J69" s="30"/>
      <c r="K69" s="30"/>
    </row>
    <row r="70" spans="1:11" x14ac:dyDescent="0.25">
      <c r="A70" s="75"/>
      <c r="H70" s="30"/>
      <c r="I70" s="30"/>
      <c r="J70" s="30"/>
      <c r="K70" s="30"/>
    </row>
    <row r="71" spans="1:11" x14ac:dyDescent="0.25">
      <c r="A71" s="75"/>
      <c r="H71" s="30"/>
      <c r="I71" s="30"/>
      <c r="J71" s="30"/>
      <c r="K71" s="30"/>
    </row>
    <row r="72" spans="1:11" x14ac:dyDescent="0.25">
      <c r="A72" s="75"/>
      <c r="H72" s="30"/>
      <c r="I72" s="30"/>
      <c r="J72" s="30"/>
      <c r="K72" s="30"/>
    </row>
    <row r="73" spans="1:11" x14ac:dyDescent="0.25">
      <c r="A73" s="75"/>
      <c r="H73" s="30"/>
      <c r="I73" s="30"/>
      <c r="J73" s="30"/>
      <c r="K73" s="30"/>
    </row>
    <row r="74" spans="1:11" x14ac:dyDescent="0.25">
      <c r="A74" s="75"/>
      <c r="H74" s="30"/>
      <c r="I74" s="30"/>
      <c r="J74" s="30"/>
      <c r="K74" s="30"/>
    </row>
    <row r="75" spans="1:11" x14ac:dyDescent="0.25">
      <c r="A75" s="75"/>
      <c r="H75" s="30"/>
      <c r="I75" s="30"/>
      <c r="J75" s="30"/>
      <c r="K75" s="30"/>
    </row>
    <row r="76" spans="1:11" x14ac:dyDescent="0.25">
      <c r="A76" s="75"/>
      <c r="H76" s="30"/>
      <c r="I76" s="30"/>
      <c r="J76" s="30"/>
      <c r="K76" s="30"/>
    </row>
    <row r="77" spans="1:11" x14ac:dyDescent="0.25">
      <c r="A77" s="75"/>
      <c r="H77" s="30"/>
      <c r="I77" s="30"/>
      <c r="J77" s="30"/>
      <c r="K77" s="30"/>
    </row>
    <row r="78" spans="1:11" x14ac:dyDescent="0.25">
      <c r="A78" s="75"/>
      <c r="H78" s="30"/>
      <c r="I78" s="30"/>
      <c r="J78" s="30"/>
      <c r="K78" s="30"/>
    </row>
    <row r="79" spans="1:11" x14ac:dyDescent="0.25">
      <c r="A79" s="75"/>
      <c r="H79" s="30"/>
      <c r="I79" s="30"/>
      <c r="J79" s="30"/>
      <c r="K79" s="30"/>
    </row>
    <row r="80" spans="1:11" x14ac:dyDescent="0.25">
      <c r="A80" s="75"/>
      <c r="H80" s="30"/>
      <c r="I80" s="30"/>
      <c r="J80" s="30"/>
      <c r="K80" s="30"/>
    </row>
    <row r="81" spans="1:11" x14ac:dyDescent="0.25">
      <c r="A81" s="75"/>
      <c r="H81" s="30"/>
      <c r="I81" s="30"/>
      <c r="J81" s="30"/>
      <c r="K81" s="30"/>
    </row>
    <row r="82" spans="1:11" x14ac:dyDescent="0.25">
      <c r="A82" s="75"/>
      <c r="H82" s="30"/>
      <c r="I82" s="30"/>
      <c r="J82" s="30"/>
      <c r="K82" s="30"/>
    </row>
    <row r="83" spans="1:11" x14ac:dyDescent="0.25">
      <c r="A83" s="75"/>
      <c r="H83" s="30"/>
      <c r="I83" s="30"/>
      <c r="J83" s="30"/>
      <c r="K83" s="30"/>
    </row>
    <row r="84" spans="1:11" x14ac:dyDescent="0.25">
      <c r="A84" s="75"/>
      <c r="H84" s="30"/>
      <c r="I84" s="30"/>
      <c r="J84" s="30"/>
      <c r="K84" s="30"/>
    </row>
    <row r="85" spans="1:11" x14ac:dyDescent="0.25">
      <c r="A85" s="75"/>
      <c r="H85" s="30"/>
      <c r="I85" s="30"/>
      <c r="J85" s="30"/>
      <c r="K85" s="30"/>
    </row>
    <row r="86" spans="1:11" x14ac:dyDescent="0.25">
      <c r="A86" s="75"/>
      <c r="H86" s="30"/>
      <c r="I86" s="30"/>
      <c r="J86" s="30"/>
      <c r="K86" s="30"/>
    </row>
    <row r="87" spans="1:11" x14ac:dyDescent="0.25">
      <c r="A87" s="75"/>
      <c r="H87" s="30"/>
      <c r="I87" s="30"/>
      <c r="J87" s="30"/>
      <c r="K87" s="30"/>
    </row>
    <row r="88" spans="1:11" x14ac:dyDescent="0.25">
      <c r="A88" s="75"/>
      <c r="H88" s="30"/>
      <c r="I88" s="30"/>
      <c r="J88" s="30"/>
      <c r="K88" s="30"/>
    </row>
    <row r="89" spans="1:11" x14ac:dyDescent="0.25">
      <c r="A89" s="75"/>
      <c r="H89" s="30"/>
      <c r="I89" s="30"/>
      <c r="J89" s="30"/>
      <c r="K89" s="30"/>
    </row>
    <row r="90" spans="1:11" x14ac:dyDescent="0.25">
      <c r="A90" s="75"/>
      <c r="H90" s="30"/>
      <c r="I90" s="30"/>
      <c r="J90" s="30"/>
      <c r="K90" s="30"/>
    </row>
    <row r="91" spans="1:11" x14ac:dyDescent="0.25">
      <c r="A91" s="75"/>
      <c r="H91" s="30"/>
      <c r="I91" s="30"/>
      <c r="J91" s="30"/>
      <c r="K91" s="30"/>
    </row>
    <row r="92" spans="1:11" x14ac:dyDescent="0.25">
      <c r="A92" s="75"/>
      <c r="H92" s="30"/>
      <c r="I92" s="30"/>
      <c r="J92" s="30"/>
      <c r="K92" s="30"/>
    </row>
    <row r="93" spans="1:11" x14ac:dyDescent="0.25">
      <c r="A93" s="75"/>
      <c r="H93" s="30"/>
      <c r="I93" s="30"/>
      <c r="J93" s="30"/>
      <c r="K93" s="30"/>
    </row>
    <row r="94" spans="1:11" x14ac:dyDescent="0.25">
      <c r="A94" s="75"/>
      <c r="H94" s="30"/>
      <c r="I94" s="30"/>
      <c r="J94" s="30"/>
      <c r="K94" s="30"/>
    </row>
    <row r="95" spans="1:11" x14ac:dyDescent="0.25">
      <c r="A95" s="75"/>
      <c r="H95" s="30"/>
      <c r="I95" s="30"/>
      <c r="J95" s="30"/>
      <c r="K95" s="30"/>
    </row>
    <row r="96" spans="1:11" x14ac:dyDescent="0.25">
      <c r="A96" s="75"/>
      <c r="H96" s="30"/>
      <c r="I96" s="30"/>
      <c r="J96" s="30"/>
      <c r="K96" s="30"/>
    </row>
    <row r="97" spans="1:11" x14ac:dyDescent="0.25">
      <c r="A97" s="75"/>
      <c r="H97" s="30"/>
      <c r="I97" s="30"/>
      <c r="J97" s="30"/>
      <c r="K97" s="30"/>
    </row>
    <row r="98" spans="1:11" x14ac:dyDescent="0.25">
      <c r="A98" s="75"/>
      <c r="H98" s="30"/>
      <c r="I98" s="30"/>
      <c r="J98" s="30"/>
      <c r="K98" s="30"/>
    </row>
    <row r="99" spans="1:11" x14ac:dyDescent="0.25">
      <c r="A99" s="75"/>
      <c r="H99" s="30"/>
      <c r="I99" s="30"/>
      <c r="J99" s="30"/>
      <c r="K99" s="30"/>
    </row>
    <row r="100" spans="1:11" x14ac:dyDescent="0.25">
      <c r="A100" s="75"/>
      <c r="H100" s="30"/>
      <c r="I100" s="30"/>
      <c r="J100" s="30"/>
      <c r="K100" s="30"/>
    </row>
    <row r="101" spans="1:11" x14ac:dyDescent="0.25">
      <c r="A101" s="75"/>
      <c r="H101" s="30"/>
      <c r="I101" s="30"/>
      <c r="J101" s="30"/>
      <c r="K101" s="30"/>
    </row>
    <row r="102" spans="1:11" x14ac:dyDescent="0.25">
      <c r="A102" s="75"/>
      <c r="H102" s="30"/>
      <c r="I102" s="30"/>
      <c r="J102" s="30"/>
      <c r="K102" s="30"/>
    </row>
    <row r="103" spans="1:11" x14ac:dyDescent="0.25">
      <c r="A103" s="75"/>
      <c r="H103" s="30"/>
      <c r="I103" s="30"/>
      <c r="J103" s="30"/>
      <c r="K103" s="30"/>
    </row>
    <row r="104" spans="1:11" x14ac:dyDescent="0.25">
      <c r="A104" s="75"/>
      <c r="H104" s="30"/>
      <c r="I104" s="30"/>
      <c r="J104" s="30"/>
      <c r="K104" s="30"/>
    </row>
    <row r="105" spans="1:11" x14ac:dyDescent="0.25">
      <c r="A105" s="75"/>
      <c r="H105" s="30"/>
      <c r="I105" s="30"/>
      <c r="J105" s="30"/>
      <c r="K105" s="30"/>
    </row>
    <row r="106" spans="1:11" x14ac:dyDescent="0.25">
      <c r="A106" s="75"/>
      <c r="H106" s="30"/>
      <c r="I106" s="30"/>
      <c r="J106" s="30"/>
      <c r="K106" s="30"/>
    </row>
    <row r="107" spans="1:11" x14ac:dyDescent="0.25">
      <c r="A107" s="75"/>
      <c r="H107" s="30"/>
      <c r="I107" s="30"/>
      <c r="J107" s="30"/>
      <c r="K107" s="30"/>
    </row>
    <row r="108" spans="1:11" x14ac:dyDescent="0.25">
      <c r="A108" s="75"/>
      <c r="H108" s="30"/>
      <c r="I108" s="30"/>
      <c r="J108" s="30"/>
      <c r="K108" s="30"/>
    </row>
    <row r="109" spans="1:11" x14ac:dyDescent="0.25">
      <c r="A109" s="75"/>
      <c r="H109" s="30"/>
      <c r="I109" s="30"/>
      <c r="J109" s="30"/>
      <c r="K109" s="30"/>
    </row>
    <row r="110" spans="1:11" x14ac:dyDescent="0.25">
      <c r="A110" s="75"/>
      <c r="H110" s="30"/>
      <c r="I110" s="30"/>
      <c r="J110" s="30"/>
      <c r="K110" s="30"/>
    </row>
    <row r="111" spans="1:11" x14ac:dyDescent="0.25">
      <c r="A111" s="75"/>
      <c r="H111" s="30"/>
      <c r="I111" s="30"/>
      <c r="J111" s="30"/>
      <c r="K111" s="30"/>
    </row>
    <row r="112" spans="1:11" x14ac:dyDescent="0.25">
      <c r="A112" s="75"/>
      <c r="H112" s="30"/>
      <c r="I112" s="30"/>
      <c r="J112" s="30"/>
      <c r="K112" s="30"/>
    </row>
    <row r="113" spans="1:11" x14ac:dyDescent="0.25">
      <c r="A113" s="75"/>
      <c r="H113" s="30"/>
      <c r="I113" s="30"/>
      <c r="J113" s="30"/>
      <c r="K113" s="30"/>
    </row>
    <row r="114" spans="1:11" x14ac:dyDescent="0.25">
      <c r="A114" s="75"/>
      <c r="H114" s="30"/>
      <c r="I114" s="30"/>
      <c r="J114" s="30"/>
      <c r="K114" s="30"/>
    </row>
    <row r="115" spans="1:11" x14ac:dyDescent="0.25">
      <c r="A115" s="75"/>
      <c r="H115" s="30"/>
      <c r="I115" s="30"/>
      <c r="J115" s="30"/>
      <c r="K115" s="30"/>
    </row>
    <row r="116" spans="1:11" x14ac:dyDescent="0.25">
      <c r="A116" s="75"/>
      <c r="H116" s="30"/>
      <c r="I116" s="30"/>
      <c r="J116" s="30"/>
      <c r="K116" s="30"/>
    </row>
    <row r="117" spans="1:11" x14ac:dyDescent="0.25">
      <c r="A117" s="75"/>
      <c r="H117" s="30"/>
      <c r="I117" s="30"/>
      <c r="J117" s="30"/>
      <c r="K117" s="30"/>
    </row>
    <row r="118" spans="1:11" x14ac:dyDescent="0.25">
      <c r="A118" s="75"/>
      <c r="H118" s="30"/>
      <c r="I118" s="30"/>
      <c r="J118" s="30"/>
      <c r="K118" s="30"/>
    </row>
    <row r="119" spans="1:11" x14ac:dyDescent="0.25">
      <c r="A119" s="75"/>
      <c r="H119" s="30"/>
      <c r="I119" s="30"/>
      <c r="J119" s="30"/>
      <c r="K119" s="30"/>
    </row>
    <row r="120" spans="1:11" x14ac:dyDescent="0.25">
      <c r="A120" s="75"/>
      <c r="H120" s="30"/>
      <c r="I120" s="30"/>
      <c r="J120" s="30"/>
      <c r="K120" s="30"/>
    </row>
    <row r="121" spans="1:11" x14ac:dyDescent="0.25">
      <c r="A121" s="75"/>
      <c r="H121" s="30"/>
      <c r="I121" s="30"/>
      <c r="J121" s="30"/>
      <c r="K121" s="30"/>
    </row>
    <row r="122" spans="1:11" x14ac:dyDescent="0.25">
      <c r="A122" s="75"/>
      <c r="H122" s="30"/>
      <c r="I122" s="30"/>
      <c r="J122" s="30"/>
      <c r="K122" s="30"/>
    </row>
    <row r="123" spans="1:11" x14ac:dyDescent="0.25">
      <c r="A123" s="75"/>
      <c r="H123" s="30"/>
      <c r="I123" s="30"/>
      <c r="J123" s="30"/>
      <c r="K123" s="30"/>
    </row>
    <row r="124" spans="1:11" x14ac:dyDescent="0.25">
      <c r="A124" s="75"/>
    </row>
    <row r="125" spans="1:11" x14ac:dyDescent="0.25">
      <c r="A125" s="75"/>
    </row>
    <row r="126" spans="1:11" x14ac:dyDescent="0.25">
      <c r="A126" s="75"/>
    </row>
    <row r="127" spans="1:11" x14ac:dyDescent="0.25">
      <c r="A127" s="75"/>
    </row>
    <row r="128" spans="1:11" x14ac:dyDescent="0.25">
      <c r="A128" s="75"/>
    </row>
    <row r="129" spans="1:1" x14ac:dyDescent="0.25">
      <c r="A129" s="75"/>
    </row>
    <row r="130" spans="1:1" x14ac:dyDescent="0.25">
      <c r="A130" s="75"/>
    </row>
    <row r="131" spans="1:1" x14ac:dyDescent="0.25">
      <c r="A131" s="75"/>
    </row>
    <row r="132" spans="1:1" x14ac:dyDescent="0.25">
      <c r="A132" s="75"/>
    </row>
    <row r="133" spans="1:1" x14ac:dyDescent="0.25">
      <c r="A133" s="75"/>
    </row>
    <row r="134" spans="1:1" x14ac:dyDescent="0.25">
      <c r="A134" s="75"/>
    </row>
    <row r="135" spans="1:1" x14ac:dyDescent="0.25">
      <c r="A135" s="75"/>
    </row>
    <row r="136" spans="1:1" x14ac:dyDescent="0.25">
      <c r="A136" s="75"/>
    </row>
    <row r="137" spans="1:1" x14ac:dyDescent="0.25">
      <c r="A137" s="75"/>
    </row>
    <row r="138" spans="1:1" x14ac:dyDescent="0.25">
      <c r="A138" s="75"/>
    </row>
    <row r="139" spans="1:1" x14ac:dyDescent="0.25">
      <c r="A139" s="75"/>
    </row>
    <row r="140" spans="1:1" x14ac:dyDescent="0.25">
      <c r="A140" s="75"/>
    </row>
    <row r="141" spans="1:1" x14ac:dyDescent="0.25">
      <c r="A141" s="75"/>
    </row>
    <row r="142" spans="1:1" x14ac:dyDescent="0.25">
      <c r="A142" s="75"/>
    </row>
    <row r="143" spans="1:1" x14ac:dyDescent="0.25">
      <c r="A143" s="75"/>
    </row>
    <row r="144" spans="1:1" x14ac:dyDescent="0.25">
      <c r="A144" s="75"/>
    </row>
    <row r="145" spans="1:1" x14ac:dyDescent="0.25">
      <c r="A145" s="75"/>
    </row>
    <row r="146" spans="1:1" x14ac:dyDescent="0.25">
      <c r="A146" s="75"/>
    </row>
    <row r="147" spans="1:1" x14ac:dyDescent="0.25">
      <c r="A147" s="75"/>
    </row>
    <row r="148" spans="1:1" x14ac:dyDescent="0.25">
      <c r="A148" s="75"/>
    </row>
    <row r="149" spans="1:1" x14ac:dyDescent="0.25">
      <c r="A149" s="75"/>
    </row>
    <row r="150" spans="1:1" x14ac:dyDescent="0.25">
      <c r="A150" s="75"/>
    </row>
    <row r="151" spans="1:1" x14ac:dyDescent="0.25">
      <c r="A151" s="75"/>
    </row>
    <row r="152" spans="1:1" x14ac:dyDescent="0.25">
      <c r="A152" s="75"/>
    </row>
    <row r="153" spans="1:1" x14ac:dyDescent="0.25">
      <c r="A153" s="75"/>
    </row>
    <row r="154" spans="1:1" x14ac:dyDescent="0.25">
      <c r="A154" s="75"/>
    </row>
    <row r="155" spans="1:1" x14ac:dyDescent="0.25">
      <c r="A155" s="75"/>
    </row>
    <row r="156" spans="1:1" x14ac:dyDescent="0.25">
      <c r="A156" s="75"/>
    </row>
    <row r="157" spans="1:1" x14ac:dyDescent="0.25">
      <c r="A157" s="75"/>
    </row>
    <row r="158" spans="1:1" x14ac:dyDescent="0.25">
      <c r="A158" s="75"/>
    </row>
    <row r="159" spans="1:1" x14ac:dyDescent="0.25">
      <c r="A159" s="75"/>
    </row>
    <row r="160" spans="1:1" x14ac:dyDescent="0.25">
      <c r="A160" s="75"/>
    </row>
    <row r="161" spans="1:1" x14ac:dyDescent="0.25">
      <c r="A161" s="75"/>
    </row>
    <row r="162" spans="1:1" x14ac:dyDescent="0.25">
      <c r="A162" s="75"/>
    </row>
    <row r="163" spans="1:1" x14ac:dyDescent="0.25">
      <c r="A163" s="75"/>
    </row>
    <row r="164" spans="1:1" x14ac:dyDescent="0.25">
      <c r="A164" s="75"/>
    </row>
    <row r="165" spans="1:1" x14ac:dyDescent="0.25">
      <c r="A165" s="75"/>
    </row>
    <row r="166" spans="1:1" x14ac:dyDescent="0.25">
      <c r="A166" s="75"/>
    </row>
    <row r="167" spans="1:1" x14ac:dyDescent="0.25">
      <c r="A167" s="75"/>
    </row>
    <row r="168" spans="1:1" x14ac:dyDescent="0.25">
      <c r="A168" s="75"/>
    </row>
    <row r="169" spans="1:1" x14ac:dyDescent="0.25">
      <c r="A169" s="75"/>
    </row>
    <row r="170" spans="1:1" x14ac:dyDescent="0.25">
      <c r="A170" s="75"/>
    </row>
    <row r="171" spans="1:1" x14ac:dyDescent="0.25">
      <c r="A171" s="75"/>
    </row>
    <row r="172" spans="1:1" x14ac:dyDescent="0.25">
      <c r="A172" s="75"/>
    </row>
    <row r="173" spans="1:1" x14ac:dyDescent="0.25">
      <c r="A173" s="75"/>
    </row>
    <row r="174" spans="1:1" x14ac:dyDescent="0.25">
      <c r="A174" s="75"/>
    </row>
    <row r="175" spans="1:1" x14ac:dyDescent="0.25">
      <c r="A175" s="75"/>
    </row>
    <row r="176" spans="1:1" x14ac:dyDescent="0.25">
      <c r="A176" s="75"/>
    </row>
    <row r="177" spans="1:1" x14ac:dyDescent="0.25">
      <c r="A177" s="75"/>
    </row>
    <row r="178" spans="1:1" x14ac:dyDescent="0.25">
      <c r="A178" s="75"/>
    </row>
    <row r="179" spans="1:1" x14ac:dyDescent="0.25">
      <c r="A179" s="75"/>
    </row>
    <row r="180" spans="1:1" x14ac:dyDescent="0.25">
      <c r="A180" s="75"/>
    </row>
    <row r="181" spans="1:1" x14ac:dyDescent="0.25">
      <c r="A181" s="75"/>
    </row>
    <row r="182" spans="1:1" x14ac:dyDescent="0.25">
      <c r="A182" s="75"/>
    </row>
    <row r="183" spans="1:1" x14ac:dyDescent="0.25">
      <c r="A183" s="75"/>
    </row>
    <row r="184" spans="1:1" x14ac:dyDescent="0.25">
      <c r="A184" s="75"/>
    </row>
    <row r="185" spans="1:1" x14ac:dyDescent="0.25">
      <c r="A185" s="75"/>
    </row>
    <row r="186" spans="1:1" x14ac:dyDescent="0.25">
      <c r="A186" s="75"/>
    </row>
    <row r="187" spans="1:1" x14ac:dyDescent="0.25">
      <c r="A187" s="75"/>
    </row>
    <row r="188" spans="1:1" x14ac:dyDescent="0.25">
      <c r="A188" s="75"/>
    </row>
    <row r="189" spans="1:1" x14ac:dyDescent="0.25">
      <c r="A189" s="75"/>
    </row>
    <row r="190" spans="1:1" x14ac:dyDescent="0.25">
      <c r="A190" s="75"/>
    </row>
    <row r="191" spans="1:1" x14ac:dyDescent="0.25">
      <c r="A191" s="75"/>
    </row>
    <row r="192" spans="1:1" x14ac:dyDescent="0.25">
      <c r="A192" s="75"/>
    </row>
    <row r="193" spans="1:1" x14ac:dyDescent="0.25">
      <c r="A193" s="75"/>
    </row>
    <row r="194" spans="1:1" x14ac:dyDescent="0.25">
      <c r="A194" s="75"/>
    </row>
    <row r="195" spans="1:1" x14ac:dyDescent="0.25">
      <c r="A195" s="75"/>
    </row>
  </sheetData>
  <mergeCells count="1">
    <mergeCell ref="AK1:AN1"/>
  </mergeCells>
  <phoneticPr fontId="17" type="noConversion"/>
  <printOptions gridLines="1" gridLinesSet="0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  <ignoredErrors>
    <ignoredError sqref="G2:AE2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tabColor rgb="FF92D050"/>
    <pageSetUpPr fitToPage="1"/>
  </sheetPr>
  <dimension ref="A1:AS110"/>
  <sheetViews>
    <sheetView showZeros="0" zoomScale="85" zoomScaleNormal="85" workbookViewId="0">
      <pane xSplit="6" ySplit="2" topLeftCell="G3" activePane="bottomRight" state="frozen"/>
      <selection activeCell="CJ41" sqref="CJ41"/>
      <selection pane="topRight" activeCell="CJ41" sqref="CJ41"/>
      <selection pane="bottomLeft" activeCell="CJ41" sqref="CJ41"/>
      <selection pane="bottomRight" activeCell="G3" sqref="G3"/>
    </sheetView>
  </sheetViews>
  <sheetFormatPr baseColWidth="10" defaultColWidth="9.140625" defaultRowHeight="15" outlineLevelCol="1" x14ac:dyDescent="0.25"/>
  <cols>
    <col min="1" max="1" width="13" style="113" customWidth="1"/>
    <col min="2" max="2" width="4.85546875" style="113" customWidth="1"/>
    <col min="3" max="4" width="4" style="113" customWidth="1"/>
    <col min="5" max="5" width="4.85546875" style="161" customWidth="1"/>
    <col min="6" max="6" width="18.28515625" style="209" customWidth="1"/>
    <col min="7" max="7" width="9.140625" style="537" bestFit="1" customWidth="1"/>
    <col min="8" max="8" width="8.140625" style="538" bestFit="1" customWidth="1"/>
    <col min="9" max="13" width="9.7109375" style="168" hidden="1" customWidth="1" outlineLevel="1"/>
    <col min="14" max="14" width="7.7109375" style="168" bestFit="1" customWidth="1" collapsed="1"/>
    <col min="15" max="19" width="7.7109375" style="123" bestFit="1" customWidth="1"/>
    <col min="20" max="21" width="7.7109375" style="113" bestFit="1" customWidth="1"/>
    <col min="22" max="35" width="7.7109375" style="127" bestFit="1" customWidth="1"/>
    <col min="36" max="40" width="7.7109375" style="425" bestFit="1" customWidth="1"/>
    <col min="41" max="41" width="7.7109375" style="127" bestFit="1" customWidth="1"/>
    <col min="42" max="45" width="7.7109375" style="127" customWidth="1"/>
    <col min="46" max="16384" width="9.140625" style="127"/>
  </cols>
  <sheetData>
    <row r="1" spans="1:45" s="99" customFormat="1" ht="30" customHeight="1" x14ac:dyDescent="0.2">
      <c r="A1" s="97" t="s">
        <v>642</v>
      </c>
      <c r="B1"/>
      <c r="C1" s="97"/>
      <c r="D1" s="97"/>
      <c r="E1" s="156"/>
      <c r="F1" s="97"/>
      <c r="G1" s="535"/>
      <c r="H1" s="535"/>
      <c r="J1" s="535"/>
      <c r="K1" s="535"/>
      <c r="L1" s="535"/>
      <c r="M1" s="535"/>
      <c r="N1" s="536"/>
      <c r="P1" s="97"/>
      <c r="Q1" s="97"/>
      <c r="R1" s="97"/>
      <c r="S1" s="97"/>
      <c r="T1" s="98"/>
      <c r="AM1" s="612" t="s">
        <v>527</v>
      </c>
      <c r="AN1" s="612"/>
      <c r="AO1" s="612"/>
      <c r="AP1" s="612"/>
      <c r="AQ1" s="590"/>
      <c r="AR1" s="590"/>
      <c r="AS1" s="590"/>
    </row>
    <row r="2" spans="1:45" s="84" customFormat="1" ht="30" customHeight="1" x14ac:dyDescent="0.2">
      <c r="A2" s="101" t="s">
        <v>113</v>
      </c>
      <c r="B2" s="101"/>
      <c r="C2" s="61"/>
      <c r="D2" s="61"/>
      <c r="E2" s="157" t="s">
        <v>1</v>
      </c>
      <c r="F2" s="61"/>
      <c r="G2" s="480" t="s">
        <v>2</v>
      </c>
      <c r="H2" s="217" t="s">
        <v>0</v>
      </c>
      <c r="I2" s="437" t="s">
        <v>3</v>
      </c>
      <c r="J2" s="437" t="s">
        <v>4</v>
      </c>
      <c r="K2" s="437" t="s">
        <v>5</v>
      </c>
      <c r="L2" s="437" t="s">
        <v>6</v>
      </c>
      <c r="M2" s="437" t="s">
        <v>7</v>
      </c>
      <c r="N2" s="437" t="s">
        <v>8</v>
      </c>
      <c r="O2" s="437" t="s">
        <v>9</v>
      </c>
      <c r="P2" s="437" t="s">
        <v>10</v>
      </c>
      <c r="Q2" s="437" t="s">
        <v>11</v>
      </c>
      <c r="R2" s="437" t="s">
        <v>12</v>
      </c>
      <c r="S2" s="437" t="s">
        <v>13</v>
      </c>
      <c r="T2" s="438" t="s">
        <v>14</v>
      </c>
      <c r="U2" s="438">
        <v>1997</v>
      </c>
      <c r="V2" s="438">
        <v>1998</v>
      </c>
      <c r="W2" s="438">
        <v>1999</v>
      </c>
      <c r="X2" s="438">
        <v>2000</v>
      </c>
      <c r="Y2" s="438">
        <v>2001</v>
      </c>
      <c r="Z2" s="438">
        <v>2002</v>
      </c>
      <c r="AA2" s="438">
        <v>2003</v>
      </c>
      <c r="AB2" s="438">
        <v>2004</v>
      </c>
      <c r="AC2" s="438">
        <v>2005</v>
      </c>
      <c r="AD2" s="438">
        <v>2006</v>
      </c>
      <c r="AE2" s="438">
        <v>2007</v>
      </c>
      <c r="AF2" s="438">
        <v>2008</v>
      </c>
      <c r="AG2" s="438">
        <v>2009</v>
      </c>
      <c r="AH2" s="438">
        <v>2010</v>
      </c>
      <c r="AI2" s="438">
        <v>2011</v>
      </c>
      <c r="AJ2" s="438">
        <v>2012</v>
      </c>
      <c r="AK2" s="438">
        <v>2013</v>
      </c>
      <c r="AL2" s="438">
        <v>2014</v>
      </c>
      <c r="AM2" s="438">
        <v>2015</v>
      </c>
      <c r="AN2" s="438">
        <v>2016</v>
      </c>
      <c r="AO2" s="438">
        <v>2017</v>
      </c>
      <c r="AP2" s="438">
        <v>2018</v>
      </c>
      <c r="AQ2" s="438">
        <v>2019</v>
      </c>
      <c r="AR2" s="438">
        <v>2020</v>
      </c>
      <c r="AS2" s="438">
        <v>2021</v>
      </c>
    </row>
    <row r="3" spans="1:45" s="108" customFormat="1" x14ac:dyDescent="0.25">
      <c r="A3" s="103"/>
      <c r="B3" s="103"/>
      <c r="C3" s="104"/>
      <c r="D3" s="104"/>
      <c r="E3" s="158"/>
      <c r="F3" s="105"/>
      <c r="G3" s="575"/>
      <c r="H3" s="218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484"/>
      <c r="U3" s="484"/>
      <c r="V3" s="485"/>
      <c r="W3" s="485"/>
      <c r="X3" s="485"/>
      <c r="Y3" s="485"/>
      <c r="Z3" s="485"/>
      <c r="AA3" s="485"/>
      <c r="AB3" s="485"/>
      <c r="AC3" s="485"/>
      <c r="AD3" s="485"/>
      <c r="AE3" s="485"/>
      <c r="AF3" s="485"/>
      <c r="AG3" s="485"/>
      <c r="AH3" s="485"/>
      <c r="AI3" s="485"/>
      <c r="AJ3" s="485"/>
      <c r="AK3" s="485"/>
      <c r="AL3" s="485"/>
      <c r="AM3" s="485"/>
      <c r="AN3" s="485"/>
      <c r="AO3" s="485"/>
      <c r="AP3" s="485"/>
      <c r="AQ3" s="485"/>
      <c r="AR3" s="485"/>
      <c r="AS3" s="485"/>
    </row>
    <row r="4" spans="1:45" s="108" customFormat="1" x14ac:dyDescent="0.25">
      <c r="A4" s="178" t="s">
        <v>437</v>
      </c>
      <c r="B4" s="254" t="s">
        <v>106</v>
      </c>
      <c r="C4" s="255"/>
      <c r="D4" s="255"/>
      <c r="E4" s="256"/>
      <c r="F4" s="257"/>
      <c r="G4" s="576"/>
      <c r="H4" s="218"/>
      <c r="I4" s="262">
        <f t="shared" ref="I4:AS4" si="0">I6+I40+I63+I81+I98</f>
        <v>0</v>
      </c>
      <c r="J4" s="262">
        <f t="shared" si="0"/>
        <v>0</v>
      </c>
      <c r="K4" s="262">
        <f t="shared" si="0"/>
        <v>0</v>
      </c>
      <c r="L4" s="262">
        <f t="shared" si="0"/>
        <v>0</v>
      </c>
      <c r="M4" s="262">
        <f t="shared" si="0"/>
        <v>0</v>
      </c>
      <c r="N4" s="445">
        <f t="shared" si="0"/>
        <v>179940.133</v>
      </c>
      <c r="O4" s="445">
        <f t="shared" si="0"/>
        <v>182214.035</v>
      </c>
      <c r="P4" s="445">
        <f t="shared" si="0"/>
        <v>183279.50599999999</v>
      </c>
      <c r="Q4" s="445">
        <f t="shared" si="0"/>
        <v>172599.30600000001</v>
      </c>
      <c r="R4" s="445">
        <f t="shared" si="0"/>
        <v>185203.084</v>
      </c>
      <c r="S4" s="445">
        <f t="shared" si="0"/>
        <v>185145.91499999998</v>
      </c>
      <c r="T4" s="445">
        <f t="shared" si="0"/>
        <v>187349.50199999998</v>
      </c>
      <c r="U4" s="445">
        <f t="shared" si="0"/>
        <v>198439.42500000002</v>
      </c>
      <c r="V4" s="445">
        <f t="shared" si="0"/>
        <v>200892.413</v>
      </c>
      <c r="W4" s="445">
        <f t="shared" si="0"/>
        <v>197747.08500000002</v>
      </c>
      <c r="X4" s="445">
        <f t="shared" si="0"/>
        <v>202464.39500000005</v>
      </c>
      <c r="Y4" s="445">
        <f t="shared" si="0"/>
        <v>211458.13</v>
      </c>
      <c r="Z4" s="445">
        <f t="shared" si="0"/>
        <v>205507.81699999998</v>
      </c>
      <c r="AA4" s="445">
        <f t="shared" si="0"/>
        <v>208102.19700000001</v>
      </c>
      <c r="AB4" s="445">
        <f t="shared" si="0"/>
        <v>211351.16799999998</v>
      </c>
      <c r="AC4" s="445">
        <f t="shared" si="0"/>
        <v>207044.40299999996</v>
      </c>
      <c r="AD4" s="445">
        <f>AD6+AD40+AD63+AD81+AD98</f>
        <v>204485.99600000001</v>
      </c>
      <c r="AE4" s="445">
        <f t="shared" si="0"/>
        <v>214816.09600000002</v>
      </c>
      <c r="AF4" s="445">
        <f t="shared" si="0"/>
        <v>201923.73999999996</v>
      </c>
      <c r="AG4" s="445">
        <f t="shared" si="0"/>
        <v>198915.87700000001</v>
      </c>
      <c r="AH4" s="445">
        <f t="shared" si="0"/>
        <v>197524.99199999997</v>
      </c>
      <c r="AI4" s="445">
        <f t="shared" si="0"/>
        <v>196782.35700000002</v>
      </c>
      <c r="AJ4" s="445">
        <f t="shared" si="0"/>
        <v>190070.88999999998</v>
      </c>
      <c r="AK4" s="445">
        <f t="shared" si="0"/>
        <v>187916.56100000002</v>
      </c>
      <c r="AL4" s="445">
        <f t="shared" si="0"/>
        <v>193970.86200000005</v>
      </c>
      <c r="AM4" s="445">
        <f t="shared" si="0"/>
        <v>197593.85800000001</v>
      </c>
      <c r="AN4" s="445">
        <f t="shared" si="0"/>
        <v>201633.46899999995</v>
      </c>
      <c r="AO4" s="445">
        <f t="shared" si="0"/>
        <v>203709.19299999997</v>
      </c>
      <c r="AP4" s="445">
        <f t="shared" si="0"/>
        <v>210091.978</v>
      </c>
      <c r="AQ4" s="445">
        <f t="shared" si="0"/>
        <v>211561.671</v>
      </c>
      <c r="AR4" s="445">
        <f t="shared" si="0"/>
        <v>210573.986</v>
      </c>
      <c r="AS4" s="445">
        <f t="shared" si="0"/>
        <v>210420.40700000004</v>
      </c>
    </row>
    <row r="5" spans="1:45" s="108" customFormat="1" x14ac:dyDescent="0.25">
      <c r="A5" s="109"/>
      <c r="B5" s="109"/>
      <c r="C5" s="107"/>
      <c r="D5" s="107"/>
      <c r="E5" s="159"/>
      <c r="F5" s="105"/>
      <c r="G5" s="575"/>
      <c r="H5" s="218"/>
      <c r="I5" s="451"/>
      <c r="J5" s="451"/>
      <c r="K5" s="451"/>
      <c r="L5" s="451"/>
      <c r="M5" s="451"/>
      <c r="N5" s="451"/>
      <c r="O5" s="451"/>
      <c r="P5" s="451"/>
      <c r="Q5" s="451"/>
      <c r="R5" s="451"/>
      <c r="S5" s="451"/>
      <c r="T5" s="451"/>
      <c r="U5" s="451"/>
      <c r="V5" s="451"/>
      <c r="W5" s="451"/>
      <c r="X5" s="451"/>
      <c r="Y5" s="451"/>
      <c r="Z5" s="451"/>
      <c r="AA5" s="451"/>
      <c r="AB5" s="451"/>
      <c r="AC5" s="451"/>
      <c r="AD5" s="451"/>
      <c r="AE5" s="451"/>
      <c r="AF5" s="451"/>
      <c r="AG5" s="451"/>
      <c r="AH5" s="451"/>
      <c r="AI5" s="451"/>
      <c r="AJ5" s="451"/>
      <c r="AK5" s="451"/>
      <c r="AL5" s="451"/>
      <c r="AM5" s="451"/>
      <c r="AN5" s="451"/>
      <c r="AO5" s="451"/>
      <c r="AP5" s="451"/>
      <c r="AQ5" s="451"/>
      <c r="AR5" s="451"/>
      <c r="AS5" s="451"/>
    </row>
    <row r="6" spans="1:45" s="108" customFormat="1" x14ac:dyDescent="0.25">
      <c r="A6" s="110" t="s">
        <v>114</v>
      </c>
      <c r="B6" s="110"/>
      <c r="C6" s="111" t="s">
        <v>115</v>
      </c>
      <c r="D6" s="111"/>
      <c r="E6" s="160"/>
      <c r="F6" s="110"/>
      <c r="G6" s="576"/>
      <c r="H6" s="218"/>
      <c r="I6" s="467">
        <f t="shared" ref="I6:M6" si="1">SUM(I8:I35)</f>
        <v>0</v>
      </c>
      <c r="J6" s="467">
        <f t="shared" si="1"/>
        <v>0</v>
      </c>
      <c r="K6" s="467">
        <f t="shared" si="1"/>
        <v>0</v>
      </c>
      <c r="L6" s="467">
        <f t="shared" si="1"/>
        <v>0</v>
      </c>
      <c r="M6" s="467">
        <f t="shared" si="1"/>
        <v>0</v>
      </c>
      <c r="N6" s="452">
        <f t="shared" ref="N6:AH6" si="2">SUM(N8:N35)</f>
        <v>5126.1409999999996</v>
      </c>
      <c r="O6" s="452">
        <f t="shared" si="2"/>
        <v>5062.8760000000002</v>
      </c>
      <c r="P6" s="452">
        <f t="shared" si="2"/>
        <v>4972.8870000000006</v>
      </c>
      <c r="Q6" s="452">
        <f t="shared" si="2"/>
        <v>5017.5259999999998</v>
      </c>
      <c r="R6" s="452">
        <f t="shared" si="2"/>
        <v>5247.9210000000003</v>
      </c>
      <c r="S6" s="452">
        <f t="shared" si="2"/>
        <v>5512.0650000000005</v>
      </c>
      <c r="T6" s="452">
        <f t="shared" si="2"/>
        <v>5925.7909999999993</v>
      </c>
      <c r="U6" s="452">
        <f t="shared" si="2"/>
        <v>5883.6780000000017</v>
      </c>
      <c r="V6" s="452">
        <f t="shared" si="2"/>
        <v>5965.5389999999989</v>
      </c>
      <c r="W6" s="452">
        <f t="shared" si="2"/>
        <v>6291.4210000000003</v>
      </c>
      <c r="X6" s="452">
        <f t="shared" si="2"/>
        <v>6216.8829999999998</v>
      </c>
      <c r="Y6" s="452">
        <f t="shared" si="2"/>
        <v>6410.7800000000007</v>
      </c>
      <c r="Z6" s="452">
        <f t="shared" si="2"/>
        <v>6477.8899999999994</v>
      </c>
      <c r="AA6" s="452">
        <f>SUM(AA8:AA35)</f>
        <v>6548.3790000000008</v>
      </c>
      <c r="AB6" s="452">
        <f t="shared" si="2"/>
        <v>6653.0869999999995</v>
      </c>
      <c r="AC6" s="452">
        <f t="shared" si="2"/>
        <v>6423.5860000000002</v>
      </c>
      <c r="AD6" s="452">
        <f t="shared" si="2"/>
        <v>6314.42</v>
      </c>
      <c r="AE6" s="452">
        <f t="shared" si="2"/>
        <v>6527.558</v>
      </c>
      <c r="AF6" s="452">
        <f t="shared" si="2"/>
        <v>6233.9489999999996</v>
      </c>
      <c r="AG6" s="452">
        <f t="shared" si="2"/>
        <v>6049.8829999999998</v>
      </c>
      <c r="AH6" s="452">
        <f t="shared" si="2"/>
        <v>6177.8220000000001</v>
      </c>
      <c r="AI6" s="452">
        <f t="shared" ref="AI6:AS6" si="3">SUM(AI8:AI35)</f>
        <v>5986.224000000002</v>
      </c>
      <c r="AJ6" s="452">
        <f t="shared" si="3"/>
        <v>5907.9120000000012</v>
      </c>
      <c r="AK6" s="452">
        <f t="shared" si="3"/>
        <v>5760.0529999999999</v>
      </c>
      <c r="AL6" s="452">
        <f t="shared" si="3"/>
        <v>6059.9609999999993</v>
      </c>
      <c r="AM6" s="452">
        <f t="shared" si="3"/>
        <v>6208.4750000000004</v>
      </c>
      <c r="AN6" s="452">
        <f t="shared" si="3"/>
        <v>6384.5280000000002</v>
      </c>
      <c r="AO6" s="452">
        <f t="shared" si="3"/>
        <v>6526.9939999999988</v>
      </c>
      <c r="AP6" s="452">
        <f t="shared" si="3"/>
        <v>6617.6589999999997</v>
      </c>
      <c r="AQ6" s="452">
        <f t="shared" si="3"/>
        <v>6661.2200000000012</v>
      </c>
      <c r="AR6" s="452">
        <f t="shared" si="3"/>
        <v>6675.8930000000009</v>
      </c>
      <c r="AS6" s="452">
        <f t="shared" si="3"/>
        <v>6749.7569999999996</v>
      </c>
    </row>
    <row r="7" spans="1:45" s="108" customFormat="1" x14ac:dyDescent="0.25">
      <c r="A7" s="107" t="s">
        <v>116</v>
      </c>
      <c r="B7" s="107"/>
      <c r="C7" s="113"/>
      <c r="D7" s="165" t="s">
        <v>98</v>
      </c>
      <c r="E7"/>
      <c r="G7" s="576"/>
      <c r="H7" s="218"/>
      <c r="I7" s="453"/>
      <c r="J7" s="453"/>
      <c r="K7" s="453"/>
      <c r="L7" s="453"/>
      <c r="M7" s="453"/>
      <c r="N7" s="453"/>
      <c r="O7" s="453"/>
      <c r="P7" s="453"/>
      <c r="Q7" s="453"/>
      <c r="R7" s="453"/>
      <c r="S7" s="453"/>
      <c r="T7" s="453"/>
      <c r="U7" s="453"/>
      <c r="V7" s="453"/>
      <c r="W7" s="453"/>
      <c r="X7" s="453"/>
      <c r="Y7" s="453"/>
      <c r="Z7" s="453"/>
      <c r="AA7" s="453"/>
      <c r="AB7" s="453"/>
      <c r="AC7" s="453"/>
      <c r="AD7" s="453"/>
      <c r="AE7" s="453"/>
      <c r="AF7" s="453"/>
      <c r="AG7" s="453"/>
      <c r="AH7" s="453"/>
      <c r="AI7" s="453"/>
      <c r="AJ7" s="453"/>
      <c r="AK7" s="453"/>
      <c r="AL7" s="453"/>
      <c r="AM7" s="453"/>
      <c r="AN7" s="453"/>
      <c r="AO7" s="453"/>
      <c r="AP7" s="453"/>
      <c r="AQ7" s="453"/>
      <c r="AR7" s="453"/>
      <c r="AS7" s="453"/>
    </row>
    <row r="8" spans="1:45" s="108" customFormat="1" x14ac:dyDescent="0.25">
      <c r="A8" s="107" t="s">
        <v>117</v>
      </c>
      <c r="B8" s="107"/>
      <c r="C8" s="113"/>
      <c r="D8" s="161"/>
      <c r="E8" s="113" t="s">
        <v>20</v>
      </c>
      <c r="G8" s="576"/>
      <c r="H8" s="219"/>
      <c r="I8" s="510"/>
      <c r="J8" s="510"/>
      <c r="K8" s="510"/>
      <c r="L8" s="510"/>
      <c r="M8" s="510"/>
      <c r="N8" s="454">
        <v>794.67699999999991</v>
      </c>
      <c r="O8" s="454">
        <v>985.8520000000002</v>
      </c>
      <c r="P8" s="454">
        <v>1012.1189999999999</v>
      </c>
      <c r="Q8" s="454">
        <v>1056.3329999999999</v>
      </c>
      <c r="R8" s="454">
        <v>1112.0260000000005</v>
      </c>
      <c r="S8" s="454">
        <v>1231.6439999999993</v>
      </c>
      <c r="T8" s="454">
        <v>1250.277</v>
      </c>
      <c r="U8" s="454">
        <v>1391.6010000000001</v>
      </c>
      <c r="V8" s="454">
        <v>1399.972</v>
      </c>
      <c r="W8" s="454">
        <v>1492.3200000000004</v>
      </c>
      <c r="X8" s="454">
        <v>1493.1870000000001</v>
      </c>
      <c r="Y8" s="454">
        <v>1470.2350000000006</v>
      </c>
      <c r="Z8" s="454">
        <v>1475.943</v>
      </c>
      <c r="AA8" s="454">
        <v>1510.4150000000006</v>
      </c>
      <c r="AB8" s="454">
        <v>1550.2319999999997</v>
      </c>
      <c r="AC8" s="454">
        <v>1484.6349999999998</v>
      </c>
      <c r="AD8" s="454">
        <v>1400.7839999999994</v>
      </c>
      <c r="AE8" s="454">
        <v>1470.396</v>
      </c>
      <c r="AF8" s="454">
        <v>1377.8920000000001</v>
      </c>
      <c r="AG8" s="454">
        <v>1144.6039999999996</v>
      </c>
      <c r="AH8" s="454">
        <v>1412.9109999999998</v>
      </c>
      <c r="AI8" s="454">
        <v>1309.3620000000003</v>
      </c>
      <c r="AJ8" s="454">
        <v>1380.5929999999996</v>
      </c>
      <c r="AK8" s="454">
        <v>1356.856</v>
      </c>
      <c r="AL8" s="454">
        <v>1509.6229999999998</v>
      </c>
      <c r="AM8" s="454">
        <v>1576.8979999999995</v>
      </c>
      <c r="AN8" s="454">
        <v>1748.1420000000001</v>
      </c>
      <c r="AO8" s="454">
        <v>1831.0129999999995</v>
      </c>
      <c r="AP8" s="454">
        <v>1843.51</v>
      </c>
      <c r="AQ8" s="454">
        <v>1844.479</v>
      </c>
      <c r="AR8" s="454">
        <v>1828.5210000000004</v>
      </c>
      <c r="AS8" s="454">
        <v>1721.0430000000001</v>
      </c>
    </row>
    <row r="9" spans="1:45" s="108" customFormat="1" x14ac:dyDescent="0.25">
      <c r="A9" s="107" t="s">
        <v>118</v>
      </c>
      <c r="B9" s="107"/>
      <c r="C9" s="113"/>
      <c r="D9" s="161"/>
      <c r="E9" s="113" t="s">
        <v>21</v>
      </c>
      <c r="G9" s="576"/>
      <c r="H9" s="220"/>
      <c r="I9" s="511">
        <f>I10+I13</f>
        <v>0</v>
      </c>
      <c r="J9" s="511">
        <f>J10+J13</f>
        <v>0</v>
      </c>
      <c r="K9" s="511">
        <f>K10+K13</f>
        <v>0</v>
      </c>
      <c r="L9" s="511">
        <f>L10+L13</f>
        <v>0</v>
      </c>
      <c r="M9" s="511">
        <f>M10+M13</f>
        <v>0</v>
      </c>
      <c r="N9" s="453"/>
      <c r="O9" s="453"/>
      <c r="P9" s="453"/>
      <c r="Q9" s="453"/>
      <c r="R9" s="453"/>
      <c r="S9" s="453"/>
      <c r="T9" s="453"/>
      <c r="U9" s="453"/>
      <c r="V9" s="453"/>
      <c r="W9" s="453"/>
      <c r="X9" s="453"/>
      <c r="Y9" s="453"/>
      <c r="Z9" s="453"/>
      <c r="AA9" s="453"/>
      <c r="AB9" s="453"/>
      <c r="AC9" s="453"/>
      <c r="AD9" s="453"/>
      <c r="AE9" s="453"/>
      <c r="AF9" s="453"/>
      <c r="AG9" s="453"/>
      <c r="AH9" s="453"/>
      <c r="AI9" s="453"/>
      <c r="AJ9" s="453"/>
      <c r="AK9" s="453"/>
      <c r="AL9" s="453"/>
      <c r="AM9" s="453"/>
      <c r="AN9" s="453"/>
      <c r="AO9" s="453"/>
      <c r="AP9" s="453"/>
      <c r="AQ9" s="453"/>
      <c r="AR9" s="453"/>
      <c r="AS9" s="453"/>
    </row>
    <row r="10" spans="1:45" s="108" customFormat="1" x14ac:dyDescent="0.25">
      <c r="A10" s="107" t="s">
        <v>119</v>
      </c>
      <c r="B10" s="107"/>
      <c r="C10" s="113"/>
      <c r="D10" s="161"/>
      <c r="E10" s="113" t="s">
        <v>96</v>
      </c>
      <c r="G10" s="576"/>
      <c r="H10" s="219"/>
      <c r="I10" s="510">
        <f>I11+I12</f>
        <v>0</v>
      </c>
      <c r="J10" s="510">
        <f>J11+J12</f>
        <v>0</v>
      </c>
      <c r="K10" s="510">
        <f>K11+K12</f>
        <v>0</v>
      </c>
      <c r="L10" s="510">
        <f>L11+L12</f>
        <v>0</v>
      </c>
      <c r="M10" s="510">
        <f>M11+M12</f>
        <v>0</v>
      </c>
      <c r="N10" s="454">
        <v>298.46399999999994</v>
      </c>
      <c r="O10" s="454">
        <v>163.61199999999997</v>
      </c>
      <c r="P10" s="454">
        <v>131.136</v>
      </c>
      <c r="Q10" s="454">
        <v>126.58699999999999</v>
      </c>
      <c r="R10" s="454">
        <v>138.166</v>
      </c>
      <c r="S10" s="454">
        <v>134.61200000000002</v>
      </c>
      <c r="T10" s="454">
        <v>164.78200000000004</v>
      </c>
      <c r="U10" s="454">
        <v>191.06699999999998</v>
      </c>
      <c r="V10" s="454">
        <v>165.72300000000001</v>
      </c>
      <c r="W10" s="454">
        <v>224.38400000000001</v>
      </c>
      <c r="X10" s="454">
        <v>193.60500000000005</v>
      </c>
      <c r="Y10" s="454">
        <v>224.29000000000002</v>
      </c>
      <c r="Z10" s="454">
        <v>232.15400000000002</v>
      </c>
      <c r="AA10" s="454">
        <v>245.011</v>
      </c>
      <c r="AB10" s="454">
        <v>239.97400000000002</v>
      </c>
      <c r="AC10" s="454">
        <v>263.93800000000005</v>
      </c>
      <c r="AD10" s="454">
        <v>300.02999999999986</v>
      </c>
      <c r="AE10" s="454">
        <v>359.78000000000003</v>
      </c>
      <c r="AF10" s="454">
        <v>291.37200000000007</v>
      </c>
      <c r="AG10" s="454">
        <v>336.43</v>
      </c>
      <c r="AH10" s="454">
        <v>240.74099999999999</v>
      </c>
      <c r="AI10" s="454">
        <v>245.11199999999999</v>
      </c>
      <c r="AJ10" s="454">
        <v>242.32499999999996</v>
      </c>
      <c r="AK10" s="454">
        <v>220.89400000000006</v>
      </c>
      <c r="AL10" s="454">
        <v>246.39399999999995</v>
      </c>
      <c r="AM10" s="454">
        <v>229.69700000000003</v>
      </c>
      <c r="AN10" s="454">
        <v>183.60000000000005</v>
      </c>
      <c r="AO10" s="454">
        <v>177.81100000000001</v>
      </c>
      <c r="AP10" s="454">
        <v>189.59000000000003</v>
      </c>
      <c r="AQ10" s="454">
        <v>202.30300000000008</v>
      </c>
      <c r="AR10" s="454">
        <v>209.32500000000005</v>
      </c>
      <c r="AS10" s="454">
        <v>241.58000000000004</v>
      </c>
    </row>
    <row r="11" spans="1:45" s="108" customFormat="1" x14ac:dyDescent="0.25">
      <c r="A11" s="178" t="s">
        <v>479</v>
      </c>
      <c r="B11" s="107"/>
      <c r="C11" s="113"/>
      <c r="D11" s="161"/>
      <c r="E11" s="113"/>
      <c r="F11" s="108" t="s">
        <v>480</v>
      </c>
      <c r="G11" s="576"/>
      <c r="H11" s="219"/>
      <c r="I11" s="511"/>
      <c r="J11" s="511"/>
      <c r="K11" s="511"/>
      <c r="L11" s="511"/>
      <c r="M11" s="511"/>
      <c r="N11" s="453"/>
      <c r="O11" s="453"/>
      <c r="P11" s="453"/>
      <c r="Q11" s="453"/>
      <c r="R11" s="453"/>
      <c r="S11" s="453"/>
      <c r="T11" s="453"/>
      <c r="U11" s="453"/>
      <c r="V11" s="453"/>
      <c r="W11" s="453"/>
      <c r="X11" s="453"/>
      <c r="Y11" s="453"/>
      <c r="Z11" s="453"/>
      <c r="AA11" s="453"/>
      <c r="AB11" s="453"/>
      <c r="AC11" s="453"/>
      <c r="AD11" s="453"/>
      <c r="AE11" s="453"/>
      <c r="AF11" s="453"/>
      <c r="AG11" s="453"/>
      <c r="AH11" s="453"/>
      <c r="AI11" s="453"/>
      <c r="AJ11" s="453"/>
      <c r="AK11" s="453"/>
      <c r="AL11" s="453"/>
      <c r="AM11" s="453"/>
      <c r="AN11" s="453"/>
      <c r="AO11" s="453"/>
      <c r="AP11" s="453"/>
      <c r="AQ11" s="453"/>
      <c r="AR11" s="453"/>
      <c r="AS11" s="453"/>
    </row>
    <row r="12" spans="1:45" s="108" customFormat="1" x14ac:dyDescent="0.25">
      <c r="A12" s="178" t="s">
        <v>482</v>
      </c>
      <c r="B12" s="107"/>
      <c r="C12" s="113"/>
      <c r="D12" s="161"/>
      <c r="E12" s="113"/>
      <c r="F12" s="108" t="s">
        <v>481</v>
      </c>
      <c r="G12" s="576"/>
      <c r="H12" s="219"/>
      <c r="I12" s="511"/>
      <c r="J12" s="511"/>
      <c r="K12" s="511"/>
      <c r="L12" s="511"/>
      <c r="M12" s="511"/>
      <c r="N12" s="453"/>
      <c r="O12" s="453"/>
      <c r="P12" s="453"/>
      <c r="Q12" s="453"/>
      <c r="R12" s="453"/>
      <c r="S12" s="453"/>
      <c r="T12" s="453"/>
      <c r="U12" s="453"/>
      <c r="V12" s="453"/>
      <c r="W12" s="453"/>
      <c r="X12" s="453"/>
      <c r="Y12" s="453"/>
      <c r="Z12" s="453"/>
      <c r="AA12" s="453"/>
      <c r="AB12" s="453"/>
      <c r="AC12" s="453"/>
      <c r="AD12" s="453"/>
      <c r="AE12" s="453"/>
      <c r="AF12" s="453"/>
      <c r="AG12" s="453"/>
      <c r="AH12" s="453"/>
      <c r="AI12" s="453"/>
      <c r="AJ12" s="453"/>
      <c r="AK12" s="453"/>
      <c r="AL12" s="453"/>
      <c r="AM12" s="453"/>
      <c r="AN12" s="453"/>
      <c r="AO12" s="453"/>
      <c r="AP12" s="453"/>
      <c r="AQ12" s="453"/>
      <c r="AR12" s="453"/>
      <c r="AS12" s="453"/>
    </row>
    <row r="13" spans="1:45" s="108" customFormat="1" x14ac:dyDescent="0.25">
      <c r="A13" s="107" t="s">
        <v>120</v>
      </c>
      <c r="B13" s="107"/>
      <c r="C13" s="113"/>
      <c r="D13" s="161"/>
      <c r="E13" s="113" t="s">
        <v>97</v>
      </c>
      <c r="G13" s="576"/>
      <c r="H13" s="219"/>
      <c r="I13" s="510">
        <f>I14+I15</f>
        <v>0</v>
      </c>
      <c r="J13" s="510">
        <f>J14+J15</f>
        <v>0</v>
      </c>
      <c r="K13" s="510">
        <f>K14+K15</f>
        <v>0</v>
      </c>
      <c r="L13" s="510">
        <f>L14+L15</f>
        <v>0</v>
      </c>
      <c r="M13" s="510">
        <f>M14+M15</f>
        <v>0</v>
      </c>
      <c r="N13" s="454">
        <v>465.78199999999987</v>
      </c>
      <c r="O13" s="454">
        <v>381.42199999999997</v>
      </c>
      <c r="P13" s="454">
        <v>341.23799999999994</v>
      </c>
      <c r="Q13" s="454">
        <v>313.45300000000003</v>
      </c>
      <c r="R13" s="454">
        <v>367.49300000000017</v>
      </c>
      <c r="S13" s="454">
        <v>392.15700000000015</v>
      </c>
      <c r="T13" s="454">
        <v>510.84999999999997</v>
      </c>
      <c r="U13" s="454">
        <v>450.67400000000004</v>
      </c>
      <c r="V13" s="454">
        <v>444.18599999999998</v>
      </c>
      <c r="W13" s="454">
        <v>500.51900000000018</v>
      </c>
      <c r="X13" s="454">
        <v>422.67599999999993</v>
      </c>
      <c r="Y13" s="454">
        <v>476.00599999999991</v>
      </c>
      <c r="Z13" s="454">
        <v>473.4049999999998</v>
      </c>
      <c r="AA13" s="454">
        <v>480.66599999999994</v>
      </c>
      <c r="AB13" s="454">
        <v>465.64400000000001</v>
      </c>
      <c r="AC13" s="454">
        <v>474.06300000000022</v>
      </c>
      <c r="AD13" s="454">
        <v>512.41099999999983</v>
      </c>
      <c r="AE13" s="454">
        <v>580.73899999999992</v>
      </c>
      <c r="AF13" s="454">
        <v>532.73299999999983</v>
      </c>
      <c r="AG13" s="454">
        <v>626.02300000000014</v>
      </c>
      <c r="AH13" s="454">
        <v>498.86900000000026</v>
      </c>
      <c r="AI13" s="454">
        <v>482.03300000000007</v>
      </c>
      <c r="AJ13" s="454">
        <v>480.03700000000003</v>
      </c>
      <c r="AK13" s="454">
        <v>463.48199999999991</v>
      </c>
      <c r="AL13" s="454">
        <v>496.6869999999999</v>
      </c>
      <c r="AM13" s="454">
        <v>496.18300000000011</v>
      </c>
      <c r="AN13" s="454">
        <v>476.75299999999987</v>
      </c>
      <c r="AO13" s="454">
        <v>477.03399999999993</v>
      </c>
      <c r="AP13" s="454">
        <v>466.18499999999989</v>
      </c>
      <c r="AQ13" s="454">
        <v>471.34399999999999</v>
      </c>
      <c r="AR13" s="454">
        <v>476.81900000000013</v>
      </c>
      <c r="AS13" s="454">
        <v>514.24799999999993</v>
      </c>
    </row>
    <row r="14" spans="1:45" s="108" customFormat="1" x14ac:dyDescent="0.25">
      <c r="A14" s="178" t="s">
        <v>489</v>
      </c>
      <c r="B14" s="107"/>
      <c r="C14" s="113"/>
      <c r="D14" s="161"/>
      <c r="E14" s="113"/>
      <c r="F14" s="108" t="s">
        <v>487</v>
      </c>
      <c r="G14" s="576"/>
      <c r="H14" s="219"/>
      <c r="I14" s="511"/>
      <c r="J14" s="511"/>
      <c r="K14" s="511"/>
      <c r="L14" s="511"/>
      <c r="M14" s="511"/>
      <c r="N14" s="453"/>
      <c r="O14" s="453"/>
      <c r="P14" s="453"/>
      <c r="Q14" s="453"/>
      <c r="R14" s="453"/>
      <c r="S14" s="453"/>
      <c r="T14" s="453"/>
      <c r="U14" s="453"/>
      <c r="V14" s="453"/>
      <c r="W14" s="453"/>
      <c r="X14" s="453"/>
      <c r="Y14" s="453"/>
      <c r="Z14" s="453"/>
      <c r="AA14" s="453"/>
      <c r="AB14" s="453"/>
      <c r="AC14" s="453"/>
      <c r="AD14" s="453"/>
      <c r="AE14" s="453"/>
      <c r="AF14" s="453"/>
      <c r="AG14" s="453"/>
      <c r="AH14" s="453"/>
      <c r="AI14" s="453"/>
      <c r="AJ14" s="453"/>
      <c r="AK14" s="453"/>
      <c r="AL14" s="453"/>
      <c r="AM14" s="453"/>
      <c r="AN14" s="453"/>
      <c r="AO14" s="453"/>
      <c r="AP14" s="453"/>
      <c r="AQ14" s="453"/>
      <c r="AR14" s="453"/>
      <c r="AS14" s="453"/>
    </row>
    <row r="15" spans="1:45" s="108" customFormat="1" x14ac:dyDescent="0.25">
      <c r="A15" s="178" t="s">
        <v>490</v>
      </c>
      <c r="B15" s="107"/>
      <c r="C15" s="113"/>
      <c r="D15" s="161"/>
      <c r="E15" s="113"/>
      <c r="F15" s="108" t="s">
        <v>488</v>
      </c>
      <c r="G15" s="576"/>
      <c r="H15" s="219"/>
      <c r="I15" s="511"/>
      <c r="J15" s="511"/>
      <c r="K15" s="511"/>
      <c r="L15" s="511"/>
      <c r="M15" s="511"/>
      <c r="N15" s="453"/>
      <c r="O15" s="453"/>
      <c r="P15" s="453"/>
      <c r="Q15" s="453"/>
      <c r="R15" s="453"/>
      <c r="S15" s="453"/>
      <c r="T15" s="453"/>
      <c r="U15" s="453"/>
      <c r="V15" s="453"/>
      <c r="W15" s="453"/>
      <c r="X15" s="453"/>
      <c r="Y15" s="453"/>
      <c r="Z15" s="453"/>
      <c r="AA15" s="453"/>
      <c r="AB15" s="453"/>
      <c r="AC15" s="453"/>
      <c r="AD15" s="453"/>
      <c r="AE15" s="453"/>
      <c r="AF15" s="453"/>
      <c r="AG15" s="453"/>
      <c r="AH15" s="453"/>
      <c r="AI15" s="453"/>
      <c r="AJ15" s="453"/>
      <c r="AK15" s="453"/>
      <c r="AL15" s="453"/>
      <c r="AM15" s="453"/>
      <c r="AN15" s="453"/>
      <c r="AO15" s="453"/>
      <c r="AP15" s="453"/>
      <c r="AQ15" s="453"/>
      <c r="AR15" s="453"/>
      <c r="AS15" s="453"/>
    </row>
    <row r="16" spans="1:45" s="108" customFormat="1" x14ac:dyDescent="0.25">
      <c r="A16" s="107" t="s">
        <v>121</v>
      </c>
      <c r="B16" s="107"/>
      <c r="C16" s="113"/>
      <c r="D16" s="161" t="s">
        <v>89</v>
      </c>
      <c r="E16" s="116"/>
      <c r="G16" s="576"/>
      <c r="H16" s="221"/>
      <c r="I16" s="511">
        <f>I17+I20</f>
        <v>0</v>
      </c>
      <c r="J16" s="511">
        <f>J17+J20</f>
        <v>0</v>
      </c>
      <c r="K16" s="511">
        <f>K17+K20</f>
        <v>0</v>
      </c>
      <c r="L16" s="511">
        <f>L17+L20</f>
        <v>0</v>
      </c>
      <c r="M16" s="511">
        <f>M17+M20</f>
        <v>0</v>
      </c>
      <c r="N16" s="453"/>
      <c r="O16" s="453"/>
      <c r="P16" s="453"/>
      <c r="Q16" s="453"/>
      <c r="R16" s="453"/>
      <c r="S16" s="453"/>
      <c r="T16" s="453"/>
      <c r="U16" s="453"/>
      <c r="V16" s="453"/>
      <c r="W16" s="453"/>
      <c r="X16" s="453"/>
      <c r="Y16" s="453"/>
      <c r="Z16" s="453"/>
      <c r="AA16" s="453"/>
      <c r="AB16" s="453"/>
      <c r="AC16" s="453"/>
      <c r="AD16" s="453"/>
      <c r="AE16" s="453"/>
      <c r="AF16" s="453"/>
      <c r="AG16" s="453"/>
      <c r="AH16" s="453"/>
      <c r="AI16" s="453"/>
      <c r="AJ16" s="453"/>
      <c r="AK16" s="453"/>
      <c r="AL16" s="453"/>
      <c r="AM16" s="453"/>
      <c r="AN16" s="453"/>
      <c r="AO16" s="453"/>
      <c r="AP16" s="453"/>
      <c r="AQ16" s="453"/>
      <c r="AR16" s="453"/>
      <c r="AS16" s="453"/>
    </row>
    <row r="17" spans="1:45" s="108" customFormat="1" x14ac:dyDescent="0.25">
      <c r="A17" s="107" t="s">
        <v>122</v>
      </c>
      <c r="B17" s="107"/>
      <c r="C17" s="113"/>
      <c r="D17" s="161"/>
      <c r="E17" s="41" t="s">
        <v>94</v>
      </c>
      <c r="G17" s="576"/>
      <c r="H17" s="219"/>
      <c r="I17" s="510">
        <f>I18+I19</f>
        <v>0</v>
      </c>
      <c r="J17" s="510">
        <f>J18+J19</f>
        <v>0</v>
      </c>
      <c r="K17" s="510">
        <f>K18+K19</f>
        <v>0</v>
      </c>
      <c r="L17" s="510">
        <f>L18+L19</f>
        <v>0</v>
      </c>
      <c r="M17" s="510">
        <f>M18+M19</f>
        <v>0</v>
      </c>
      <c r="N17" s="454">
        <v>81.670999999999978</v>
      </c>
      <c r="O17" s="454">
        <v>70.52600000000001</v>
      </c>
      <c r="P17" s="454">
        <v>57.758000000000017</v>
      </c>
      <c r="Q17" s="454">
        <v>67.939000000000021</v>
      </c>
      <c r="R17" s="454">
        <v>72.146999999999991</v>
      </c>
      <c r="S17" s="454">
        <v>123.03999999999999</v>
      </c>
      <c r="T17" s="454">
        <v>136.22100000000003</v>
      </c>
      <c r="U17" s="454">
        <v>119.43499999999999</v>
      </c>
      <c r="V17" s="454">
        <v>117.60000000000004</v>
      </c>
      <c r="W17" s="454">
        <v>135.09800000000001</v>
      </c>
      <c r="X17" s="454">
        <v>134.14099999999993</v>
      </c>
      <c r="Y17" s="454">
        <v>154.27799999999999</v>
      </c>
      <c r="Z17" s="454">
        <v>156.87199999999999</v>
      </c>
      <c r="AA17" s="454">
        <v>155.32900000000001</v>
      </c>
      <c r="AB17" s="454">
        <v>207.42499999999998</v>
      </c>
      <c r="AC17" s="454">
        <v>194.74499999999998</v>
      </c>
      <c r="AD17" s="454">
        <v>196.15900000000002</v>
      </c>
      <c r="AE17" s="454">
        <v>205.88200000000006</v>
      </c>
      <c r="AF17" s="454">
        <v>172.86799999999999</v>
      </c>
      <c r="AG17" s="454">
        <v>159.75499999999994</v>
      </c>
      <c r="AH17" s="454">
        <v>153.13899999999998</v>
      </c>
      <c r="AI17" s="454">
        <v>206.31699999999995</v>
      </c>
      <c r="AJ17" s="454">
        <v>215.74799999999996</v>
      </c>
      <c r="AK17" s="454">
        <v>212.298</v>
      </c>
      <c r="AL17" s="454">
        <v>214.71799999999996</v>
      </c>
      <c r="AM17" s="454">
        <v>231.47799999999998</v>
      </c>
      <c r="AN17" s="454">
        <v>237.22399999999999</v>
      </c>
      <c r="AO17" s="454">
        <v>255.84399999999997</v>
      </c>
      <c r="AP17" s="454">
        <v>292.83999999999997</v>
      </c>
      <c r="AQ17" s="454">
        <v>293.44000000000005</v>
      </c>
      <c r="AR17" s="454">
        <v>278.70900000000006</v>
      </c>
      <c r="AS17" s="454">
        <v>342.09600000000012</v>
      </c>
    </row>
    <row r="18" spans="1:45" s="108" customFormat="1" x14ac:dyDescent="0.25">
      <c r="A18" s="178" t="s">
        <v>523</v>
      </c>
      <c r="B18" s="107"/>
      <c r="C18" s="113"/>
      <c r="D18" s="161"/>
      <c r="E18" s="113"/>
      <c r="F18" s="108" t="s">
        <v>525</v>
      </c>
      <c r="G18" s="576"/>
      <c r="H18" s="219"/>
      <c r="I18" s="511"/>
      <c r="J18" s="511"/>
      <c r="K18" s="511"/>
      <c r="L18" s="511"/>
      <c r="M18" s="511"/>
      <c r="N18" s="453"/>
      <c r="O18" s="453"/>
      <c r="P18" s="453"/>
      <c r="Q18" s="453"/>
      <c r="R18" s="453"/>
      <c r="S18" s="453"/>
      <c r="T18" s="453"/>
      <c r="U18" s="453"/>
      <c r="V18" s="453"/>
      <c r="W18" s="453"/>
      <c r="X18" s="453"/>
      <c r="Y18" s="453"/>
      <c r="Z18" s="453"/>
      <c r="AA18" s="453"/>
      <c r="AB18" s="453"/>
      <c r="AC18" s="453"/>
      <c r="AD18" s="453"/>
      <c r="AE18" s="453"/>
      <c r="AF18" s="453"/>
      <c r="AG18" s="453"/>
      <c r="AH18" s="453"/>
      <c r="AI18" s="453"/>
      <c r="AJ18" s="453"/>
      <c r="AK18" s="453"/>
      <c r="AL18" s="453"/>
      <c r="AM18" s="453"/>
      <c r="AN18" s="453"/>
      <c r="AO18" s="453"/>
      <c r="AP18" s="453"/>
      <c r="AQ18" s="453"/>
      <c r="AR18" s="453"/>
      <c r="AS18" s="453"/>
    </row>
    <row r="19" spans="1:45" s="108" customFormat="1" x14ac:dyDescent="0.25">
      <c r="A19" s="178" t="s">
        <v>524</v>
      </c>
      <c r="B19" s="107"/>
      <c r="C19" s="113"/>
      <c r="D19" s="161"/>
      <c r="E19" s="113"/>
      <c r="F19" s="108" t="s">
        <v>526</v>
      </c>
      <c r="G19" s="576"/>
      <c r="H19" s="219"/>
      <c r="I19" s="511"/>
      <c r="J19" s="511"/>
      <c r="K19" s="511"/>
      <c r="L19" s="511"/>
      <c r="M19" s="511"/>
      <c r="N19" s="453"/>
      <c r="O19" s="453"/>
      <c r="P19" s="453"/>
      <c r="Q19" s="453"/>
      <c r="R19" s="453"/>
      <c r="S19" s="453"/>
      <c r="T19" s="453"/>
      <c r="U19" s="453"/>
      <c r="V19" s="453"/>
      <c r="W19" s="453"/>
      <c r="X19" s="453"/>
      <c r="Y19" s="453"/>
      <c r="Z19" s="453"/>
      <c r="AA19" s="453"/>
      <c r="AB19" s="453"/>
      <c r="AC19" s="453"/>
      <c r="AD19" s="453"/>
      <c r="AE19" s="453"/>
      <c r="AF19" s="453"/>
      <c r="AG19" s="453"/>
      <c r="AH19" s="453"/>
      <c r="AI19" s="453"/>
      <c r="AJ19" s="453"/>
      <c r="AK19" s="453"/>
      <c r="AL19" s="453"/>
      <c r="AM19" s="453"/>
      <c r="AN19" s="453"/>
      <c r="AO19" s="453"/>
      <c r="AP19" s="453"/>
      <c r="AQ19" s="453"/>
      <c r="AR19" s="453"/>
      <c r="AS19" s="453"/>
    </row>
    <row r="20" spans="1:45" s="108" customFormat="1" x14ac:dyDescent="0.25">
      <c r="A20" s="107" t="s">
        <v>123</v>
      </c>
      <c r="B20" s="107"/>
      <c r="C20" s="113"/>
      <c r="D20" s="161"/>
      <c r="E20" s="41" t="s">
        <v>142</v>
      </c>
      <c r="G20" s="576"/>
      <c r="H20" s="219"/>
      <c r="I20" s="511">
        <f>I21+I22</f>
        <v>0</v>
      </c>
      <c r="J20" s="511">
        <f>J21+J22</f>
        <v>0</v>
      </c>
      <c r="K20" s="511">
        <f>K21+K22</f>
        <v>0</v>
      </c>
      <c r="L20" s="511">
        <f>L21+L22</f>
        <v>0</v>
      </c>
      <c r="M20" s="511">
        <f>M21+M22</f>
        <v>0</v>
      </c>
      <c r="N20" s="453"/>
      <c r="O20" s="453"/>
      <c r="P20" s="453"/>
      <c r="Q20" s="453"/>
      <c r="R20" s="453"/>
      <c r="S20" s="453"/>
      <c r="T20" s="453"/>
      <c r="U20" s="453"/>
      <c r="V20" s="453"/>
      <c r="W20" s="453"/>
      <c r="X20" s="453"/>
      <c r="Y20" s="453"/>
      <c r="Z20" s="453"/>
      <c r="AA20" s="453"/>
      <c r="AB20" s="453"/>
      <c r="AC20" s="453"/>
      <c r="AD20" s="453"/>
      <c r="AE20" s="453"/>
      <c r="AF20" s="453"/>
      <c r="AG20" s="453"/>
      <c r="AH20" s="453"/>
      <c r="AI20" s="453"/>
      <c r="AJ20" s="453"/>
      <c r="AK20" s="453"/>
      <c r="AL20" s="453"/>
      <c r="AM20" s="453"/>
      <c r="AN20" s="453"/>
      <c r="AO20" s="453"/>
      <c r="AP20" s="453"/>
      <c r="AQ20" s="453"/>
      <c r="AR20" s="453"/>
      <c r="AS20" s="453"/>
    </row>
    <row r="21" spans="1:45" s="108" customFormat="1" x14ac:dyDescent="0.25">
      <c r="A21" s="107" t="s">
        <v>124</v>
      </c>
      <c r="B21" s="107"/>
      <c r="D21" s="161"/>
      <c r="E21" s="113" t="s">
        <v>144</v>
      </c>
      <c r="G21" s="576"/>
      <c r="H21" s="219"/>
      <c r="I21" s="510"/>
      <c r="J21" s="510"/>
      <c r="K21" s="510"/>
      <c r="L21" s="510"/>
      <c r="M21" s="510"/>
      <c r="N21" s="454">
        <v>25.058000000000003</v>
      </c>
      <c r="O21" s="454">
        <v>36.242999999999995</v>
      </c>
      <c r="P21" s="454">
        <v>30.281000000000002</v>
      </c>
      <c r="Q21" s="454">
        <v>36.814</v>
      </c>
      <c r="R21" s="454">
        <v>33.001000000000005</v>
      </c>
      <c r="S21" s="454">
        <v>34.362000000000002</v>
      </c>
      <c r="T21" s="454">
        <v>37.46</v>
      </c>
      <c r="U21" s="454">
        <v>42.012000000000008</v>
      </c>
      <c r="V21" s="454">
        <v>52.402000000000008</v>
      </c>
      <c r="W21" s="454">
        <v>33.685000000000009</v>
      </c>
      <c r="X21" s="454">
        <v>53.088999999999992</v>
      </c>
      <c r="Y21" s="454">
        <v>55.609999999999978</v>
      </c>
      <c r="Z21" s="454">
        <v>66.832000000000008</v>
      </c>
      <c r="AA21" s="454">
        <v>71.628999999999991</v>
      </c>
      <c r="AB21" s="454">
        <v>118.128</v>
      </c>
      <c r="AC21" s="454">
        <v>100.40900000000001</v>
      </c>
      <c r="AD21" s="454">
        <v>114.38800000000001</v>
      </c>
      <c r="AE21" s="454">
        <v>95.274999999999949</v>
      </c>
      <c r="AF21" s="454">
        <v>83.430000000000021</v>
      </c>
      <c r="AG21" s="454">
        <v>82.948000000000008</v>
      </c>
      <c r="AH21" s="454">
        <v>100.59800000000003</v>
      </c>
      <c r="AI21" s="454">
        <v>156.75500000000002</v>
      </c>
      <c r="AJ21" s="454">
        <v>168.751</v>
      </c>
      <c r="AK21" s="454">
        <v>134.82699999999997</v>
      </c>
      <c r="AL21" s="454">
        <v>134.37699999999998</v>
      </c>
      <c r="AM21" s="454">
        <v>149.45399999999998</v>
      </c>
      <c r="AN21" s="454">
        <v>124.64300000000003</v>
      </c>
      <c r="AO21" s="454">
        <v>129.98899999999998</v>
      </c>
      <c r="AP21" s="454">
        <v>143.33399999999997</v>
      </c>
      <c r="AQ21" s="454">
        <v>148.12700000000001</v>
      </c>
      <c r="AR21" s="454">
        <v>143.52500000000001</v>
      </c>
      <c r="AS21" s="454">
        <v>179.54599999999991</v>
      </c>
    </row>
    <row r="22" spans="1:45" s="108" customFormat="1" x14ac:dyDescent="0.25">
      <c r="A22" s="107" t="s">
        <v>125</v>
      </c>
      <c r="B22" s="107"/>
      <c r="C22" s="113"/>
      <c r="E22" s="108" t="s">
        <v>145</v>
      </c>
      <c r="G22" s="576"/>
      <c r="H22" s="219"/>
      <c r="I22" s="510"/>
      <c r="J22" s="510"/>
      <c r="K22" s="510"/>
      <c r="L22" s="510"/>
      <c r="M22" s="510"/>
      <c r="N22" s="454">
        <v>494.04699999999991</v>
      </c>
      <c r="O22" s="454">
        <v>423.51500000000004</v>
      </c>
      <c r="P22" s="454">
        <v>376.387</v>
      </c>
      <c r="Q22" s="454">
        <v>403.98099999999999</v>
      </c>
      <c r="R22" s="454">
        <v>430.20800000000008</v>
      </c>
      <c r="S22" s="454">
        <v>480.07</v>
      </c>
      <c r="T22" s="454">
        <v>502.25799999999981</v>
      </c>
      <c r="U22" s="454">
        <v>474.95799999999986</v>
      </c>
      <c r="V22" s="454">
        <v>527.19800000000009</v>
      </c>
      <c r="W22" s="454">
        <v>534.14300000000003</v>
      </c>
      <c r="X22" s="454">
        <v>544.33799999999962</v>
      </c>
      <c r="Y22" s="454">
        <v>580.96700000000021</v>
      </c>
      <c r="Z22" s="454">
        <v>524.11099999999976</v>
      </c>
      <c r="AA22" s="454">
        <v>499.84899999999999</v>
      </c>
      <c r="AB22" s="454">
        <v>487.745</v>
      </c>
      <c r="AC22" s="454">
        <v>449.78599999999989</v>
      </c>
      <c r="AD22" s="454">
        <v>478.02100000000002</v>
      </c>
      <c r="AE22" s="454">
        <v>453.1280000000001</v>
      </c>
      <c r="AF22" s="454">
        <v>500.79700000000003</v>
      </c>
      <c r="AG22" s="454">
        <v>473.59399999999988</v>
      </c>
      <c r="AH22" s="454">
        <v>454.495</v>
      </c>
      <c r="AI22" s="454">
        <v>500.22999999999996</v>
      </c>
      <c r="AJ22" s="454">
        <v>403.68300000000005</v>
      </c>
      <c r="AK22" s="454">
        <v>419.6330000000001</v>
      </c>
      <c r="AL22" s="454">
        <v>421.44300000000004</v>
      </c>
      <c r="AM22" s="454">
        <v>461.41899999999981</v>
      </c>
      <c r="AN22" s="454">
        <v>488.33100000000013</v>
      </c>
      <c r="AO22" s="454">
        <v>489.01199999999989</v>
      </c>
      <c r="AP22" s="454">
        <v>482.30300000000011</v>
      </c>
      <c r="AQ22" s="454">
        <v>475.79400000000021</v>
      </c>
      <c r="AR22" s="454">
        <v>469.01099999999974</v>
      </c>
      <c r="AS22" s="454">
        <v>473.18299999999994</v>
      </c>
    </row>
    <row r="23" spans="1:45" s="108" customFormat="1" x14ac:dyDescent="0.25">
      <c r="A23" s="107" t="s">
        <v>126</v>
      </c>
      <c r="B23" s="107"/>
      <c r="C23" s="113"/>
      <c r="D23" s="161" t="s">
        <v>22</v>
      </c>
      <c r="E23" s="107"/>
      <c r="G23" s="576"/>
      <c r="H23" s="218"/>
      <c r="I23" s="511">
        <f>I24+I27</f>
        <v>0</v>
      </c>
      <c r="J23" s="511">
        <f>J24+J27</f>
        <v>0</v>
      </c>
      <c r="K23" s="511">
        <f>K24+K27</f>
        <v>0</v>
      </c>
      <c r="L23" s="511">
        <f>L24+L27</f>
        <v>0</v>
      </c>
      <c r="M23" s="511">
        <f>M24+M27</f>
        <v>0</v>
      </c>
      <c r="N23" s="453"/>
      <c r="O23" s="453"/>
      <c r="P23" s="453"/>
      <c r="Q23" s="453"/>
      <c r="R23" s="453"/>
      <c r="S23" s="453"/>
      <c r="T23" s="453"/>
      <c r="U23" s="453"/>
      <c r="V23" s="453"/>
      <c r="W23" s="453"/>
      <c r="X23" s="453"/>
      <c r="Y23" s="453"/>
      <c r="Z23" s="453"/>
      <c r="AA23" s="453"/>
      <c r="AB23" s="453"/>
      <c r="AC23" s="453"/>
      <c r="AD23" s="453"/>
      <c r="AE23" s="453"/>
      <c r="AF23" s="453"/>
      <c r="AG23" s="453"/>
      <c r="AH23" s="453"/>
      <c r="AI23" s="453"/>
      <c r="AJ23" s="453"/>
      <c r="AK23" s="453"/>
      <c r="AL23" s="453"/>
      <c r="AM23" s="453"/>
      <c r="AN23" s="453"/>
      <c r="AO23" s="453"/>
      <c r="AP23" s="453"/>
      <c r="AQ23" s="453"/>
      <c r="AR23" s="453"/>
      <c r="AS23" s="453"/>
    </row>
    <row r="24" spans="1:45" s="108" customFormat="1" x14ac:dyDescent="0.25">
      <c r="A24" s="107" t="s">
        <v>127</v>
      </c>
      <c r="B24" s="107"/>
      <c r="C24" s="113"/>
      <c r="D24" s="161"/>
      <c r="E24" s="115" t="s">
        <v>95</v>
      </c>
      <c r="G24" s="576"/>
      <c r="H24" s="219"/>
      <c r="I24" s="510">
        <f>I25+I26</f>
        <v>0</v>
      </c>
      <c r="J24" s="510">
        <f>J25+J26</f>
        <v>0</v>
      </c>
      <c r="K24" s="510">
        <f>K25+K26</f>
        <v>0</v>
      </c>
      <c r="L24" s="510">
        <f>L25+L26</f>
        <v>0</v>
      </c>
      <c r="M24" s="510">
        <f>M25+M26</f>
        <v>0</v>
      </c>
      <c r="N24" s="454">
        <v>68.501999999999995</v>
      </c>
      <c r="O24" s="454">
        <v>75.440000000000012</v>
      </c>
      <c r="P24" s="454">
        <v>75.558000000000007</v>
      </c>
      <c r="Q24" s="454">
        <v>82.689000000000007</v>
      </c>
      <c r="R24" s="454">
        <v>86.265000000000015</v>
      </c>
      <c r="S24" s="454">
        <v>95.689000000000036</v>
      </c>
      <c r="T24" s="454">
        <v>105.50500000000001</v>
      </c>
      <c r="U24" s="454">
        <v>100.21</v>
      </c>
      <c r="V24" s="454">
        <v>94.967999999999989</v>
      </c>
      <c r="W24" s="454">
        <v>101.83199999999998</v>
      </c>
      <c r="X24" s="454">
        <v>109.65499999999999</v>
      </c>
      <c r="Y24" s="454">
        <v>103.72599999999998</v>
      </c>
      <c r="Z24" s="454">
        <v>120.14500000000001</v>
      </c>
      <c r="AA24" s="454">
        <v>133.233</v>
      </c>
      <c r="AB24" s="454">
        <v>131.75199999999998</v>
      </c>
      <c r="AC24" s="454">
        <v>132.77199999999996</v>
      </c>
      <c r="AD24" s="454">
        <v>146.97999999999999</v>
      </c>
      <c r="AE24" s="454">
        <v>138.54500000000002</v>
      </c>
      <c r="AF24" s="454">
        <v>129.446</v>
      </c>
      <c r="AG24" s="454">
        <v>134.43899999999999</v>
      </c>
      <c r="AH24" s="454">
        <v>138.733</v>
      </c>
      <c r="AI24" s="454">
        <v>150.58799999999997</v>
      </c>
      <c r="AJ24" s="454">
        <v>136.91600000000003</v>
      </c>
      <c r="AK24" s="454">
        <v>128.92499999999998</v>
      </c>
      <c r="AL24" s="454">
        <v>127.65499999999996</v>
      </c>
      <c r="AM24" s="454">
        <v>127.06899999999999</v>
      </c>
      <c r="AN24" s="454">
        <v>132.09400000000005</v>
      </c>
      <c r="AO24" s="454">
        <v>134.65699999999998</v>
      </c>
      <c r="AP24" s="454">
        <v>139.40100000000001</v>
      </c>
      <c r="AQ24" s="454">
        <v>142.922</v>
      </c>
      <c r="AR24" s="454">
        <v>152.10600000000002</v>
      </c>
      <c r="AS24" s="454">
        <v>150.53600000000003</v>
      </c>
    </row>
    <row r="25" spans="1:45" s="108" customFormat="1" x14ac:dyDescent="0.25">
      <c r="A25" s="178" t="s">
        <v>483</v>
      </c>
      <c r="B25" s="107"/>
      <c r="C25" s="113"/>
      <c r="D25" s="161"/>
      <c r="E25" s="113"/>
      <c r="F25" s="108" t="s">
        <v>484</v>
      </c>
      <c r="G25" s="576"/>
      <c r="H25" s="219"/>
      <c r="I25" s="511"/>
      <c r="J25" s="511"/>
      <c r="K25" s="511"/>
      <c r="L25" s="511"/>
      <c r="M25" s="511"/>
      <c r="N25" s="453"/>
      <c r="O25" s="453"/>
      <c r="P25" s="453"/>
      <c r="Q25" s="453"/>
      <c r="R25" s="453"/>
      <c r="S25" s="453"/>
      <c r="T25" s="453"/>
      <c r="U25" s="453"/>
      <c r="V25" s="453"/>
      <c r="W25" s="453"/>
      <c r="X25" s="453"/>
      <c r="Y25" s="453"/>
      <c r="Z25" s="453"/>
      <c r="AA25" s="453"/>
      <c r="AB25" s="453"/>
      <c r="AC25" s="453"/>
      <c r="AD25" s="453"/>
      <c r="AE25" s="453"/>
      <c r="AF25" s="453"/>
      <c r="AG25" s="453"/>
      <c r="AH25" s="453"/>
      <c r="AI25" s="453"/>
      <c r="AJ25" s="453"/>
      <c r="AK25" s="453"/>
      <c r="AL25" s="453"/>
      <c r="AM25" s="453"/>
      <c r="AN25" s="453"/>
      <c r="AO25" s="453"/>
      <c r="AP25" s="453"/>
      <c r="AQ25" s="453"/>
      <c r="AR25" s="453"/>
      <c r="AS25" s="453"/>
    </row>
    <row r="26" spans="1:45" s="108" customFormat="1" x14ac:dyDescent="0.25">
      <c r="A26" s="178" t="s">
        <v>485</v>
      </c>
      <c r="B26" s="107"/>
      <c r="C26" s="113"/>
      <c r="D26" s="161"/>
      <c r="E26" s="113"/>
      <c r="F26" s="108" t="s">
        <v>486</v>
      </c>
      <c r="G26" s="576"/>
      <c r="H26" s="219"/>
      <c r="I26" s="511"/>
      <c r="J26" s="511"/>
      <c r="K26" s="511"/>
      <c r="L26" s="511"/>
      <c r="M26" s="511"/>
      <c r="N26" s="453"/>
      <c r="O26" s="453"/>
      <c r="P26" s="453"/>
      <c r="Q26" s="453"/>
      <c r="R26" s="453"/>
      <c r="S26" s="453"/>
      <c r="T26" s="453"/>
      <c r="U26" s="453"/>
      <c r="V26" s="453"/>
      <c r="W26" s="453"/>
      <c r="X26" s="453"/>
      <c r="Y26" s="453"/>
      <c r="Z26" s="453"/>
      <c r="AA26" s="453"/>
      <c r="AB26" s="453"/>
      <c r="AC26" s="453"/>
      <c r="AD26" s="453"/>
      <c r="AE26" s="453"/>
      <c r="AF26" s="453"/>
      <c r="AG26" s="453"/>
      <c r="AH26" s="453"/>
      <c r="AI26" s="453"/>
      <c r="AJ26" s="453"/>
      <c r="AK26" s="453"/>
      <c r="AL26" s="453"/>
      <c r="AM26" s="453"/>
      <c r="AN26" s="453"/>
      <c r="AO26" s="453"/>
      <c r="AP26" s="453"/>
      <c r="AQ26" s="453"/>
      <c r="AR26" s="453"/>
      <c r="AS26" s="453"/>
    </row>
    <row r="27" spans="1:45" s="108" customFormat="1" x14ac:dyDescent="0.25">
      <c r="A27" s="107" t="s">
        <v>128</v>
      </c>
      <c r="B27" s="107"/>
      <c r="C27" s="113"/>
      <c r="D27" s="161"/>
      <c r="E27" s="115" t="s">
        <v>146</v>
      </c>
      <c r="G27" s="576"/>
      <c r="H27" s="219"/>
      <c r="I27" s="511">
        <f>I28+I33</f>
        <v>0</v>
      </c>
      <c r="J27" s="511">
        <f>J28+J33</f>
        <v>0</v>
      </c>
      <c r="K27" s="511">
        <f>K28+K33</f>
        <v>0</v>
      </c>
      <c r="L27" s="511">
        <f>L28+L33</f>
        <v>0</v>
      </c>
      <c r="M27" s="511">
        <f>M28+M33</f>
        <v>0</v>
      </c>
      <c r="N27" s="453"/>
      <c r="O27" s="453"/>
      <c r="P27" s="453"/>
      <c r="Q27" s="453"/>
      <c r="R27" s="453"/>
      <c r="S27" s="453"/>
      <c r="T27" s="453"/>
      <c r="U27" s="453"/>
      <c r="V27" s="453"/>
      <c r="W27" s="453"/>
      <c r="X27" s="453"/>
      <c r="Y27" s="453"/>
      <c r="Z27" s="453"/>
      <c r="AA27" s="453"/>
      <c r="AB27" s="453"/>
      <c r="AC27" s="453"/>
      <c r="AD27" s="453"/>
      <c r="AE27" s="453"/>
      <c r="AF27" s="453"/>
      <c r="AG27" s="453"/>
      <c r="AH27" s="453"/>
      <c r="AI27" s="453"/>
      <c r="AJ27" s="453"/>
      <c r="AK27" s="453"/>
      <c r="AL27" s="453"/>
      <c r="AM27" s="453"/>
      <c r="AN27" s="453"/>
      <c r="AO27" s="453"/>
      <c r="AP27" s="453"/>
      <c r="AQ27" s="453"/>
      <c r="AR27" s="453"/>
      <c r="AS27" s="453"/>
    </row>
    <row r="28" spans="1:45" s="108" customFormat="1" x14ac:dyDescent="0.25">
      <c r="A28" s="107" t="s">
        <v>129</v>
      </c>
      <c r="B28" s="107"/>
      <c r="C28" s="113"/>
      <c r="D28" s="113"/>
      <c r="E28" s="161"/>
      <c r="F28" s="113" t="s">
        <v>23</v>
      </c>
      <c r="G28" s="576"/>
      <c r="H28" s="218"/>
      <c r="I28" s="511">
        <f>I29+I30</f>
        <v>0</v>
      </c>
      <c r="J28" s="511">
        <f>J29+J30</f>
        <v>0</v>
      </c>
      <c r="K28" s="511">
        <f>K29+K30</f>
        <v>0</v>
      </c>
      <c r="L28" s="511">
        <f>L29+L30</f>
        <v>0</v>
      </c>
      <c r="M28" s="511">
        <f>M29+M30</f>
        <v>0</v>
      </c>
      <c r="N28" s="453"/>
      <c r="O28" s="453"/>
      <c r="P28" s="453"/>
      <c r="Q28" s="453"/>
      <c r="R28" s="453"/>
      <c r="S28" s="453"/>
      <c r="T28" s="453"/>
      <c r="U28" s="453"/>
      <c r="V28" s="453"/>
      <c r="W28" s="453"/>
      <c r="X28" s="453"/>
      <c r="Y28" s="453"/>
      <c r="Z28" s="453"/>
      <c r="AA28" s="453"/>
      <c r="AB28" s="453"/>
      <c r="AC28" s="453"/>
      <c r="AD28" s="453"/>
      <c r="AE28" s="453"/>
      <c r="AF28" s="453"/>
      <c r="AG28" s="453"/>
      <c r="AH28" s="453"/>
      <c r="AI28" s="453"/>
      <c r="AJ28" s="453"/>
      <c r="AK28" s="453"/>
      <c r="AL28" s="453"/>
      <c r="AM28" s="453"/>
      <c r="AN28" s="453"/>
      <c r="AO28" s="453"/>
      <c r="AP28" s="453"/>
      <c r="AQ28" s="453"/>
      <c r="AR28" s="453"/>
      <c r="AS28" s="453"/>
    </row>
    <row r="29" spans="1:45" s="108" customFormat="1" x14ac:dyDescent="0.25">
      <c r="A29" s="107" t="s">
        <v>130</v>
      </c>
      <c r="B29" s="107"/>
      <c r="C29" s="113"/>
      <c r="D29" s="113"/>
      <c r="E29" s="161"/>
      <c r="F29" s="151" t="s">
        <v>24</v>
      </c>
      <c r="G29" s="576"/>
      <c r="H29" s="219"/>
      <c r="I29" s="510"/>
      <c r="J29" s="510"/>
      <c r="K29" s="510"/>
      <c r="L29" s="510"/>
      <c r="M29" s="510"/>
      <c r="N29" s="454">
        <v>5.843</v>
      </c>
      <c r="O29" s="454">
        <v>5.919999999999999</v>
      </c>
      <c r="P29" s="454">
        <v>5.3189999999999991</v>
      </c>
      <c r="Q29" s="454">
        <v>6.9550000000000001</v>
      </c>
      <c r="R29" s="454">
        <v>9.0319999999999983</v>
      </c>
      <c r="S29" s="454">
        <v>6.4109999999999996</v>
      </c>
      <c r="T29" s="454">
        <v>7.43</v>
      </c>
      <c r="U29" s="454">
        <v>14.079000000000002</v>
      </c>
      <c r="V29" s="454">
        <v>9.2650000000000006</v>
      </c>
      <c r="W29" s="454">
        <v>17.090999999999998</v>
      </c>
      <c r="X29" s="454">
        <v>9.3869999999999987</v>
      </c>
      <c r="Y29" s="454">
        <v>18.238000000000003</v>
      </c>
      <c r="Z29" s="454">
        <v>21.544999999999998</v>
      </c>
      <c r="AA29" s="454">
        <v>27.788999999999994</v>
      </c>
      <c r="AB29" s="454">
        <v>52.105999999999995</v>
      </c>
      <c r="AC29" s="454">
        <v>46.623000000000012</v>
      </c>
      <c r="AD29" s="454">
        <v>48.858000000000004</v>
      </c>
      <c r="AE29" s="454">
        <v>15.188999999999997</v>
      </c>
      <c r="AF29" s="454">
        <v>12.311</v>
      </c>
      <c r="AG29" s="454">
        <v>10.705999999999998</v>
      </c>
      <c r="AH29" s="454">
        <v>15.468999999999999</v>
      </c>
      <c r="AI29" s="454">
        <v>41.942000000000007</v>
      </c>
      <c r="AJ29" s="454">
        <v>23.530000000000005</v>
      </c>
      <c r="AK29" s="454">
        <v>22.619999999999994</v>
      </c>
      <c r="AL29" s="454">
        <v>18.733999999999995</v>
      </c>
      <c r="AM29" s="454">
        <v>17.264000000000003</v>
      </c>
      <c r="AN29" s="454">
        <v>18.537000000000006</v>
      </c>
      <c r="AO29" s="454">
        <v>19.066000000000006</v>
      </c>
      <c r="AP29" s="454">
        <v>21.331</v>
      </c>
      <c r="AQ29" s="454">
        <v>21.080000000000002</v>
      </c>
      <c r="AR29" s="454">
        <v>18.562999999999999</v>
      </c>
      <c r="AS29" s="454">
        <v>18.489999999999998</v>
      </c>
    </row>
    <row r="30" spans="1:45" s="108" customFormat="1" x14ac:dyDescent="0.25">
      <c r="A30" s="107" t="s">
        <v>131</v>
      </c>
      <c r="B30" s="107"/>
      <c r="C30" s="113"/>
      <c r="D30" s="113"/>
      <c r="E30" s="161"/>
      <c r="F30" s="113" t="s">
        <v>143</v>
      </c>
      <c r="G30" s="576"/>
      <c r="H30" s="219"/>
      <c r="I30" s="511">
        <f>I31+I32</f>
        <v>0</v>
      </c>
      <c r="J30" s="511">
        <f>J31+J32</f>
        <v>0</v>
      </c>
      <c r="K30" s="511">
        <f>K31+K32</f>
        <v>0</v>
      </c>
      <c r="L30" s="511">
        <f>L31+L32</f>
        <v>0</v>
      </c>
      <c r="M30" s="511">
        <f>M31+M32</f>
        <v>0</v>
      </c>
      <c r="N30" s="453"/>
      <c r="O30" s="453"/>
      <c r="P30" s="453"/>
      <c r="Q30" s="453"/>
      <c r="R30" s="453"/>
      <c r="S30" s="453"/>
      <c r="T30" s="453"/>
      <c r="U30" s="453"/>
      <c r="V30" s="453"/>
      <c r="W30" s="453"/>
      <c r="X30" s="453"/>
      <c r="Y30" s="453"/>
      <c r="Z30" s="453"/>
      <c r="AA30" s="453"/>
      <c r="AB30" s="453"/>
      <c r="AC30" s="453"/>
      <c r="AD30" s="453"/>
      <c r="AE30" s="453"/>
      <c r="AF30" s="453"/>
      <c r="AG30" s="453"/>
      <c r="AH30" s="453"/>
      <c r="AI30" s="453"/>
      <c r="AJ30" s="453"/>
      <c r="AK30" s="453"/>
      <c r="AL30" s="453"/>
      <c r="AM30" s="453"/>
      <c r="AN30" s="453"/>
      <c r="AO30" s="453"/>
      <c r="AP30" s="453"/>
      <c r="AQ30" s="453"/>
      <c r="AR30" s="453"/>
      <c r="AS30" s="453"/>
    </row>
    <row r="31" spans="1:45" s="108" customFormat="1" x14ac:dyDescent="0.25">
      <c r="A31" s="178" t="s">
        <v>491</v>
      </c>
      <c r="B31" s="107"/>
      <c r="C31" s="113"/>
      <c r="D31" s="161"/>
      <c r="E31" s="113"/>
      <c r="F31" s="108" t="s">
        <v>492</v>
      </c>
      <c r="G31" s="576"/>
      <c r="H31" s="219"/>
      <c r="I31" s="510"/>
      <c r="J31" s="510"/>
      <c r="K31" s="510"/>
      <c r="L31" s="510"/>
      <c r="M31" s="510"/>
      <c r="N31" s="454">
        <v>85.306000000000012</v>
      </c>
      <c r="O31" s="454">
        <v>82.808000000000007</v>
      </c>
      <c r="P31" s="454">
        <v>75.384</v>
      </c>
      <c r="Q31" s="454">
        <v>93.194999999999979</v>
      </c>
      <c r="R31" s="454">
        <v>85.135000000000005</v>
      </c>
      <c r="S31" s="454">
        <v>116.21300000000001</v>
      </c>
      <c r="T31" s="454">
        <v>139.22899999999998</v>
      </c>
      <c r="U31" s="454">
        <v>112.35100000000001</v>
      </c>
      <c r="V31" s="454">
        <v>106.485</v>
      </c>
      <c r="W31" s="454">
        <v>125.95899999999999</v>
      </c>
      <c r="X31" s="454">
        <v>145.75</v>
      </c>
      <c r="Y31" s="454">
        <v>178.53799999999998</v>
      </c>
      <c r="Z31" s="454">
        <v>195.48600000000002</v>
      </c>
      <c r="AA31" s="454">
        <v>205.93300000000005</v>
      </c>
      <c r="AB31" s="454">
        <v>245.47800000000001</v>
      </c>
      <c r="AC31" s="454">
        <v>212.40200000000007</v>
      </c>
      <c r="AD31" s="454">
        <v>203.67299999999997</v>
      </c>
      <c r="AE31" s="454">
        <v>197.26799999999994</v>
      </c>
      <c r="AF31" s="454">
        <v>180.65</v>
      </c>
      <c r="AG31" s="454">
        <v>200.501</v>
      </c>
      <c r="AH31" s="454">
        <v>274.88799999999992</v>
      </c>
      <c r="AI31" s="454">
        <v>274.33800000000008</v>
      </c>
      <c r="AJ31" s="454">
        <v>233.40400000000002</v>
      </c>
      <c r="AK31" s="454">
        <v>189.19800000000001</v>
      </c>
      <c r="AL31" s="454">
        <v>228.59600000000003</v>
      </c>
      <c r="AM31" s="454">
        <v>198.62700000000001</v>
      </c>
      <c r="AN31" s="454">
        <v>182.36299999999997</v>
      </c>
      <c r="AO31" s="454">
        <v>185.86500000000004</v>
      </c>
      <c r="AP31" s="454">
        <v>197.07500000000005</v>
      </c>
      <c r="AQ31" s="454">
        <v>194.07899999999995</v>
      </c>
      <c r="AR31" s="454">
        <v>181.21299999999999</v>
      </c>
      <c r="AS31" s="454">
        <v>165.28499999999991</v>
      </c>
    </row>
    <row r="32" spans="1:45" s="108" customFormat="1" x14ac:dyDescent="0.25">
      <c r="A32" s="178" t="s">
        <v>493</v>
      </c>
      <c r="B32" s="107"/>
      <c r="C32" s="113"/>
      <c r="D32" s="161"/>
      <c r="E32" s="113"/>
      <c r="F32" s="108" t="s">
        <v>494</v>
      </c>
      <c r="G32" s="576"/>
      <c r="H32" s="219"/>
      <c r="I32" s="510"/>
      <c r="J32" s="510"/>
      <c r="K32" s="510"/>
      <c r="L32" s="510"/>
      <c r="M32" s="510"/>
      <c r="N32" s="454">
        <v>78.557999999999993</v>
      </c>
      <c r="O32" s="454">
        <v>99.431000000000012</v>
      </c>
      <c r="P32" s="454">
        <v>90.935000000000002</v>
      </c>
      <c r="Q32" s="454">
        <v>92.41700000000003</v>
      </c>
      <c r="R32" s="454">
        <v>97.610999999999933</v>
      </c>
      <c r="S32" s="454">
        <v>72.227000000000018</v>
      </c>
      <c r="T32" s="454">
        <v>89.946999999999989</v>
      </c>
      <c r="U32" s="454">
        <v>98.595999999999975</v>
      </c>
      <c r="V32" s="454">
        <v>99.271000000000001</v>
      </c>
      <c r="W32" s="454">
        <v>88.46699999999997</v>
      </c>
      <c r="X32" s="454">
        <v>62.893000000000001</v>
      </c>
      <c r="Y32" s="454">
        <v>72.192000000000007</v>
      </c>
      <c r="Z32" s="454">
        <v>85.787999999999968</v>
      </c>
      <c r="AA32" s="454">
        <v>83.534000000000006</v>
      </c>
      <c r="AB32" s="454">
        <v>104.09200000000001</v>
      </c>
      <c r="AC32" s="454">
        <v>96.747</v>
      </c>
      <c r="AD32" s="454">
        <v>81.789000000000016</v>
      </c>
      <c r="AE32" s="454">
        <v>64.209000000000003</v>
      </c>
      <c r="AF32" s="454">
        <v>64.486999999999995</v>
      </c>
      <c r="AG32" s="454">
        <v>74.049000000000021</v>
      </c>
      <c r="AH32" s="454">
        <v>90.492999999999981</v>
      </c>
      <c r="AI32" s="454">
        <v>0</v>
      </c>
      <c r="AJ32" s="454">
        <v>0</v>
      </c>
      <c r="AK32" s="454">
        <v>0</v>
      </c>
      <c r="AL32" s="454">
        <v>0</v>
      </c>
      <c r="AM32" s="454">
        <v>0</v>
      </c>
      <c r="AN32" s="454">
        <v>0</v>
      </c>
      <c r="AO32" s="454">
        <v>0</v>
      </c>
      <c r="AP32" s="454">
        <v>0</v>
      </c>
      <c r="AQ32" s="454">
        <v>0</v>
      </c>
      <c r="AR32" s="454">
        <v>0</v>
      </c>
      <c r="AS32" s="454">
        <v>0</v>
      </c>
    </row>
    <row r="33" spans="1:45" s="108" customFormat="1" x14ac:dyDescent="0.25">
      <c r="A33" s="113" t="s">
        <v>132</v>
      </c>
      <c r="B33" s="113"/>
      <c r="F33" s="113" t="s">
        <v>133</v>
      </c>
      <c r="G33" s="576"/>
      <c r="H33" s="219"/>
      <c r="I33" s="511">
        <f>I34+I35</f>
        <v>0</v>
      </c>
      <c r="J33" s="511">
        <f>J34+J35</f>
        <v>0</v>
      </c>
      <c r="K33" s="511">
        <f>K34+K35</f>
        <v>0</v>
      </c>
      <c r="L33" s="511">
        <f>L34+L35</f>
        <v>0</v>
      </c>
      <c r="M33" s="511">
        <f>M34+M35</f>
        <v>0</v>
      </c>
      <c r="N33" s="453"/>
      <c r="O33" s="453"/>
      <c r="P33" s="453"/>
      <c r="Q33" s="453"/>
      <c r="R33" s="453"/>
      <c r="S33" s="453"/>
      <c r="T33" s="453"/>
      <c r="U33" s="453"/>
      <c r="V33" s="453"/>
      <c r="W33" s="453"/>
      <c r="X33" s="453"/>
      <c r="Y33" s="453"/>
      <c r="Z33" s="453"/>
      <c r="AA33" s="453"/>
      <c r="AB33" s="453"/>
      <c r="AC33" s="453"/>
      <c r="AD33" s="453"/>
      <c r="AE33" s="453"/>
      <c r="AF33" s="453"/>
      <c r="AG33" s="453"/>
      <c r="AH33" s="453"/>
      <c r="AI33" s="453"/>
      <c r="AJ33" s="453"/>
      <c r="AK33" s="453"/>
      <c r="AL33" s="453"/>
      <c r="AM33" s="453"/>
      <c r="AN33" s="453"/>
      <c r="AO33" s="453"/>
      <c r="AP33" s="453"/>
      <c r="AQ33" s="453"/>
      <c r="AR33" s="453"/>
      <c r="AS33" s="453"/>
    </row>
    <row r="34" spans="1:45" s="108" customFormat="1" x14ac:dyDescent="0.25">
      <c r="A34" s="113" t="s">
        <v>134</v>
      </c>
      <c r="B34" s="113"/>
      <c r="C34" s="113"/>
      <c r="D34" s="113"/>
      <c r="F34" s="161" t="s">
        <v>438</v>
      </c>
      <c r="G34" s="576"/>
      <c r="H34" s="219"/>
      <c r="I34" s="510"/>
      <c r="J34" s="510"/>
      <c r="K34" s="510"/>
      <c r="L34" s="510"/>
      <c r="M34" s="510"/>
      <c r="N34" s="454">
        <v>1587.7829999999999</v>
      </c>
      <c r="O34" s="454">
        <v>1525.0960000000005</v>
      </c>
      <c r="P34" s="454">
        <v>1453.7910000000006</v>
      </c>
      <c r="Q34" s="454">
        <v>1379.3999999999996</v>
      </c>
      <c r="R34" s="454">
        <v>1338.222</v>
      </c>
      <c r="S34" s="454">
        <v>1291.7010000000005</v>
      </c>
      <c r="T34" s="454">
        <v>1289.6339999999991</v>
      </c>
      <c r="U34" s="454">
        <v>1260.5100000000004</v>
      </c>
      <c r="V34" s="454">
        <v>1308.4769999999996</v>
      </c>
      <c r="W34" s="454">
        <v>1207.3239999999998</v>
      </c>
      <c r="X34" s="454">
        <v>1151.0309999999995</v>
      </c>
      <c r="Y34" s="454">
        <v>1181.9860000000003</v>
      </c>
      <c r="Z34" s="454">
        <v>1154.212</v>
      </c>
      <c r="AA34" s="454">
        <v>1117.6699999999996</v>
      </c>
      <c r="AB34" s="454">
        <v>1056.9170000000001</v>
      </c>
      <c r="AC34" s="454">
        <v>1045.0730000000001</v>
      </c>
      <c r="AD34" s="454">
        <v>963.05699999999968</v>
      </c>
      <c r="AE34" s="454">
        <v>918.84599999999989</v>
      </c>
      <c r="AF34" s="454">
        <v>888.72199999999975</v>
      </c>
      <c r="AG34" s="454">
        <v>833.35299999999995</v>
      </c>
      <c r="AH34" s="454">
        <v>841.44699999999978</v>
      </c>
      <c r="AI34" s="454">
        <v>796.97299999999996</v>
      </c>
      <c r="AJ34" s="454">
        <v>831.48899999999992</v>
      </c>
      <c r="AK34" s="454">
        <v>839.99400000000026</v>
      </c>
      <c r="AL34" s="454">
        <v>849.33499999999947</v>
      </c>
      <c r="AM34" s="454">
        <v>848.68600000000004</v>
      </c>
      <c r="AN34" s="454">
        <v>830.95699999999965</v>
      </c>
      <c r="AO34" s="454">
        <v>824.14800000000002</v>
      </c>
      <c r="AP34" s="454">
        <v>820.94</v>
      </c>
      <c r="AQ34" s="454">
        <v>814.10100000000023</v>
      </c>
      <c r="AR34" s="454">
        <v>810.48499999999979</v>
      </c>
      <c r="AS34" s="454">
        <v>818.43800000000044</v>
      </c>
    </row>
    <row r="35" spans="1:45" s="108" customFormat="1" x14ac:dyDescent="0.25">
      <c r="A35" s="113" t="s">
        <v>135</v>
      </c>
      <c r="B35" s="113"/>
      <c r="C35" s="113"/>
      <c r="D35" s="113"/>
      <c r="F35" s="161" t="s">
        <v>439</v>
      </c>
      <c r="G35" s="576"/>
      <c r="H35" s="219"/>
      <c r="I35" s="510"/>
      <c r="J35" s="510"/>
      <c r="K35" s="510"/>
      <c r="L35" s="510"/>
      <c r="M35" s="510"/>
      <c r="N35" s="454">
        <v>1140.45</v>
      </c>
      <c r="O35" s="454">
        <v>1213.0109999999997</v>
      </c>
      <c r="P35" s="454">
        <v>1322.981</v>
      </c>
      <c r="Q35" s="454">
        <v>1357.7630000000001</v>
      </c>
      <c r="R35" s="454">
        <v>1478.6150000000002</v>
      </c>
      <c r="S35" s="454">
        <v>1533.9390000000003</v>
      </c>
      <c r="T35" s="454">
        <v>1692.1980000000005</v>
      </c>
      <c r="U35" s="454">
        <v>1628.1849999999999</v>
      </c>
      <c r="V35" s="454">
        <v>1639.9919999999997</v>
      </c>
      <c r="W35" s="454">
        <v>1830.5989999999997</v>
      </c>
      <c r="X35" s="454">
        <v>1897.1310000000001</v>
      </c>
      <c r="Y35" s="454">
        <v>1894.7139999999997</v>
      </c>
      <c r="Z35" s="454">
        <v>1971.3970000000004</v>
      </c>
      <c r="AA35" s="454">
        <v>2017.3210000000001</v>
      </c>
      <c r="AB35" s="454">
        <v>1993.5939999999998</v>
      </c>
      <c r="AC35" s="454">
        <v>1922.393</v>
      </c>
      <c r="AD35" s="454">
        <v>1868.2700000000004</v>
      </c>
      <c r="AE35" s="454">
        <v>2028.3010000000006</v>
      </c>
      <c r="AF35" s="454">
        <v>1999.241</v>
      </c>
      <c r="AG35" s="454">
        <v>1973.4809999999998</v>
      </c>
      <c r="AH35" s="454">
        <v>1956.0390000000002</v>
      </c>
      <c r="AI35" s="454">
        <v>1822.5740000000001</v>
      </c>
      <c r="AJ35" s="454">
        <v>1791.4360000000004</v>
      </c>
      <c r="AK35" s="454">
        <v>1771.3259999999996</v>
      </c>
      <c r="AL35" s="454">
        <v>1812.3990000000003</v>
      </c>
      <c r="AM35" s="454">
        <v>1871.7000000000005</v>
      </c>
      <c r="AN35" s="454">
        <v>1961.8840000000005</v>
      </c>
      <c r="AO35" s="454">
        <v>2002.5549999999998</v>
      </c>
      <c r="AP35" s="454">
        <v>2021.15</v>
      </c>
      <c r="AQ35" s="454">
        <v>2053.5510000000004</v>
      </c>
      <c r="AR35" s="454">
        <v>2107.616</v>
      </c>
      <c r="AS35" s="454">
        <v>2125.3119999999999</v>
      </c>
    </row>
    <row r="36" spans="1:45" s="108" customFormat="1" x14ac:dyDescent="0.25">
      <c r="A36" s="113" t="s">
        <v>136</v>
      </c>
      <c r="B36" s="113"/>
      <c r="D36" s="113" t="s">
        <v>137</v>
      </c>
      <c r="F36" s="107"/>
      <c r="G36" s="576"/>
      <c r="H36" s="218"/>
      <c r="I36" s="511">
        <f>I37+I38</f>
        <v>0</v>
      </c>
      <c r="J36" s="511">
        <f>J37+J38</f>
        <v>0</v>
      </c>
      <c r="K36" s="511">
        <f>K37+K38</f>
        <v>0</v>
      </c>
      <c r="L36" s="511">
        <f>L37+L38</f>
        <v>0</v>
      </c>
      <c r="M36" s="511">
        <f>M37+M38</f>
        <v>0</v>
      </c>
      <c r="N36" s="453"/>
      <c r="O36" s="453"/>
      <c r="P36" s="453"/>
      <c r="Q36" s="453"/>
      <c r="R36" s="453"/>
      <c r="S36" s="453"/>
      <c r="T36" s="453"/>
      <c r="U36" s="453"/>
      <c r="V36" s="453"/>
      <c r="W36" s="453"/>
      <c r="X36" s="453"/>
      <c r="Y36" s="453"/>
      <c r="Z36" s="453"/>
      <c r="AA36" s="453"/>
      <c r="AB36" s="453"/>
      <c r="AC36" s="453"/>
      <c r="AD36" s="453"/>
      <c r="AE36" s="453"/>
      <c r="AF36" s="453"/>
      <c r="AG36" s="453"/>
      <c r="AH36" s="453"/>
      <c r="AI36" s="453"/>
      <c r="AJ36" s="453"/>
      <c r="AK36" s="453"/>
      <c r="AL36" s="453"/>
      <c r="AM36" s="453"/>
      <c r="AN36" s="453"/>
      <c r="AO36" s="453"/>
      <c r="AP36" s="453"/>
      <c r="AQ36" s="453"/>
      <c r="AR36" s="453"/>
      <c r="AS36" s="453"/>
    </row>
    <row r="37" spans="1:45" s="108" customFormat="1" x14ac:dyDescent="0.25">
      <c r="A37" s="113" t="s">
        <v>138</v>
      </c>
      <c r="B37" s="113"/>
      <c r="E37" s="113" t="s">
        <v>139</v>
      </c>
      <c r="F37" s="107"/>
      <c r="G37" s="576"/>
      <c r="H37" s="218"/>
      <c r="I37" s="511"/>
      <c r="J37" s="511"/>
      <c r="K37" s="511"/>
      <c r="L37" s="511"/>
      <c r="M37" s="511"/>
      <c r="N37" s="453"/>
      <c r="O37" s="453"/>
      <c r="P37" s="453"/>
      <c r="Q37" s="453"/>
      <c r="R37" s="453"/>
      <c r="S37" s="453"/>
      <c r="T37" s="453"/>
      <c r="U37" s="453"/>
      <c r="V37" s="453"/>
      <c r="W37" s="453"/>
      <c r="X37" s="453"/>
      <c r="Y37" s="453"/>
      <c r="Z37" s="453"/>
      <c r="AA37" s="453"/>
      <c r="AB37" s="453"/>
      <c r="AC37" s="453"/>
      <c r="AD37" s="453"/>
      <c r="AE37" s="453"/>
      <c r="AF37" s="453"/>
      <c r="AG37" s="453"/>
      <c r="AH37" s="453"/>
      <c r="AI37" s="453"/>
      <c r="AJ37" s="453"/>
      <c r="AK37" s="453"/>
      <c r="AL37" s="453"/>
      <c r="AM37" s="453"/>
      <c r="AN37" s="453"/>
      <c r="AO37" s="453"/>
      <c r="AP37" s="453"/>
      <c r="AQ37" s="453"/>
      <c r="AR37" s="453"/>
      <c r="AS37" s="453"/>
    </row>
    <row r="38" spans="1:45" s="108" customFormat="1" x14ac:dyDescent="0.25">
      <c r="A38" s="113" t="s">
        <v>140</v>
      </c>
      <c r="B38" s="113"/>
      <c r="E38" s="113" t="s">
        <v>141</v>
      </c>
      <c r="F38" s="107"/>
      <c r="G38" s="576"/>
      <c r="H38" s="218"/>
      <c r="I38" s="511"/>
      <c r="J38" s="511"/>
      <c r="K38" s="511"/>
      <c r="L38" s="511"/>
      <c r="M38" s="511"/>
      <c r="N38" s="453"/>
      <c r="O38" s="453"/>
      <c r="P38" s="453"/>
      <c r="Q38" s="453"/>
      <c r="R38" s="453"/>
      <c r="S38" s="453"/>
      <c r="T38" s="453"/>
      <c r="U38" s="453"/>
      <c r="V38" s="453"/>
      <c r="W38" s="453"/>
      <c r="X38" s="453"/>
      <c r="Y38" s="453"/>
      <c r="Z38" s="453"/>
      <c r="AA38" s="453"/>
      <c r="AB38" s="453"/>
      <c r="AC38" s="453"/>
      <c r="AD38" s="453"/>
      <c r="AE38" s="453"/>
      <c r="AF38" s="453"/>
      <c r="AG38" s="453"/>
      <c r="AH38" s="453"/>
      <c r="AI38" s="453"/>
      <c r="AJ38" s="453"/>
      <c r="AK38" s="453"/>
      <c r="AL38" s="453"/>
      <c r="AM38" s="453"/>
      <c r="AN38" s="453"/>
      <c r="AO38" s="453"/>
      <c r="AP38" s="453"/>
      <c r="AQ38" s="453"/>
      <c r="AR38" s="453"/>
      <c r="AS38" s="453"/>
    </row>
    <row r="39" spans="1:45" s="108" customFormat="1" x14ac:dyDescent="0.25">
      <c r="A39" s="113"/>
      <c r="B39" s="113"/>
      <c r="E39" s="113"/>
      <c r="F39" s="107"/>
      <c r="G39" s="576"/>
      <c r="H39" s="218"/>
      <c r="I39" s="511"/>
      <c r="J39" s="511"/>
      <c r="K39" s="511"/>
      <c r="L39" s="114"/>
      <c r="M39" s="512"/>
      <c r="N39" s="451"/>
      <c r="O39" s="451"/>
      <c r="P39" s="451"/>
      <c r="Q39" s="451"/>
      <c r="R39" s="451"/>
      <c r="S39" s="451"/>
      <c r="T39" s="451"/>
      <c r="U39" s="451"/>
      <c r="V39" s="451"/>
      <c r="W39" s="451"/>
      <c r="X39" s="451"/>
      <c r="Y39" s="451"/>
      <c r="Z39" s="451"/>
      <c r="AA39" s="451"/>
      <c r="AB39" s="451"/>
      <c r="AC39" s="451"/>
      <c r="AD39" s="451"/>
      <c r="AE39" s="451"/>
      <c r="AF39" s="451"/>
      <c r="AG39" s="451"/>
      <c r="AH39" s="451"/>
      <c r="AI39" s="451"/>
      <c r="AJ39" s="451"/>
      <c r="AK39" s="451"/>
      <c r="AL39" s="451"/>
      <c r="AM39" s="451"/>
      <c r="AN39" s="451"/>
      <c r="AO39" s="451"/>
      <c r="AP39" s="451"/>
      <c r="AQ39" s="451"/>
      <c r="AR39" s="451"/>
      <c r="AS39" s="451"/>
    </row>
    <row r="40" spans="1:45" s="108" customFormat="1" x14ac:dyDescent="0.25">
      <c r="A40" s="160" t="s">
        <v>147</v>
      </c>
      <c r="B40" s="160"/>
      <c r="C40" s="160" t="s">
        <v>148</v>
      </c>
      <c r="D40" s="160"/>
      <c r="E40" s="160"/>
      <c r="F40" s="110"/>
      <c r="G40" s="576"/>
      <c r="H40" s="218"/>
      <c r="I40" s="467">
        <f t="shared" ref="I40:AS40" si="4">SUM(I42:I60)</f>
        <v>0</v>
      </c>
      <c r="J40" s="467">
        <f t="shared" si="4"/>
        <v>0</v>
      </c>
      <c r="K40" s="467">
        <f t="shared" si="4"/>
        <v>0</v>
      </c>
      <c r="L40" s="467">
        <f t="shared" si="4"/>
        <v>0</v>
      </c>
      <c r="M40" s="467">
        <f t="shared" si="4"/>
        <v>0</v>
      </c>
      <c r="N40" s="452">
        <f t="shared" si="4"/>
        <v>16340.105000000003</v>
      </c>
      <c r="O40" s="452">
        <f t="shared" si="4"/>
        <v>16422.862000000001</v>
      </c>
      <c r="P40" s="452">
        <f t="shared" si="4"/>
        <v>17620.546000000006</v>
      </c>
      <c r="Q40" s="452">
        <f t="shared" si="4"/>
        <v>18233.050000000003</v>
      </c>
      <c r="R40" s="452">
        <f t="shared" si="4"/>
        <v>18762.346999999998</v>
      </c>
      <c r="S40" s="452">
        <f t="shared" si="4"/>
        <v>18617.157000000003</v>
      </c>
      <c r="T40" s="452">
        <f t="shared" si="4"/>
        <v>18373.353999999999</v>
      </c>
      <c r="U40" s="452">
        <f t="shared" si="4"/>
        <v>19267.952999999998</v>
      </c>
      <c r="V40" s="452">
        <f t="shared" si="4"/>
        <v>21102.313000000006</v>
      </c>
      <c r="W40" s="452">
        <f t="shared" si="4"/>
        <v>21465.586999999996</v>
      </c>
      <c r="X40" s="452">
        <f t="shared" si="4"/>
        <v>22787.731</v>
      </c>
      <c r="Y40" s="452">
        <f t="shared" si="4"/>
        <v>23061.030000000002</v>
      </c>
      <c r="Z40" s="452">
        <f t="shared" si="4"/>
        <v>23207.848000000002</v>
      </c>
      <c r="AA40" s="452">
        <f t="shared" si="4"/>
        <v>23640.107</v>
      </c>
      <c r="AB40" s="452">
        <f t="shared" si="4"/>
        <v>25231.71</v>
      </c>
      <c r="AC40" s="452">
        <f t="shared" si="4"/>
        <v>25244.025999999994</v>
      </c>
      <c r="AD40" s="452">
        <f t="shared" si="4"/>
        <v>25902.577000000001</v>
      </c>
      <c r="AE40" s="452">
        <f t="shared" si="4"/>
        <v>26634.537999999997</v>
      </c>
      <c r="AF40" s="452">
        <f t="shared" si="4"/>
        <v>25384.666000000001</v>
      </c>
      <c r="AG40" s="452">
        <f t="shared" si="4"/>
        <v>25586.383999999998</v>
      </c>
      <c r="AH40" s="452">
        <f t="shared" si="4"/>
        <v>25421.540000000005</v>
      </c>
      <c r="AI40" s="452">
        <f t="shared" si="4"/>
        <v>25623.107000000004</v>
      </c>
      <c r="AJ40" s="452">
        <f t="shared" si="4"/>
        <v>25207.820000000003</v>
      </c>
      <c r="AK40" s="452">
        <f t="shared" si="4"/>
        <v>25108.598000000005</v>
      </c>
      <c r="AL40" s="452">
        <f t="shared" si="4"/>
        <v>25994.642000000007</v>
      </c>
      <c r="AM40" s="452">
        <f t="shared" si="4"/>
        <v>27462.481</v>
      </c>
      <c r="AN40" s="452">
        <f t="shared" si="4"/>
        <v>28387.665000000001</v>
      </c>
      <c r="AO40" s="452">
        <f t="shared" si="4"/>
        <v>29328.12100000001</v>
      </c>
      <c r="AP40" s="452">
        <f t="shared" si="4"/>
        <v>30474.470999999994</v>
      </c>
      <c r="AQ40" s="452">
        <f t="shared" si="4"/>
        <v>30854.797999999999</v>
      </c>
      <c r="AR40" s="452">
        <f t="shared" si="4"/>
        <v>32085.467000000001</v>
      </c>
      <c r="AS40" s="452">
        <f t="shared" si="4"/>
        <v>33437.046000000002</v>
      </c>
    </row>
    <row r="41" spans="1:45" s="108" customFormat="1" x14ac:dyDescent="0.25">
      <c r="A41" s="179" t="s">
        <v>440</v>
      </c>
      <c r="D41" s="166" t="s">
        <v>397</v>
      </c>
      <c r="F41" s="118"/>
      <c r="G41" s="576"/>
      <c r="H41" s="218"/>
      <c r="I41" s="455"/>
      <c r="J41" s="455"/>
      <c r="K41" s="455"/>
      <c r="L41" s="455"/>
      <c r="M41" s="455"/>
      <c r="N41" s="455"/>
      <c r="O41" s="455"/>
      <c r="P41" s="455"/>
      <c r="Q41" s="455"/>
      <c r="R41" s="455"/>
      <c r="S41" s="455"/>
      <c r="T41" s="455"/>
      <c r="U41" s="455"/>
      <c r="V41" s="455"/>
      <c r="W41" s="455"/>
      <c r="X41" s="455"/>
      <c r="Y41" s="455"/>
      <c r="Z41" s="455"/>
      <c r="AA41" s="455"/>
      <c r="AB41" s="455"/>
      <c r="AC41" s="455"/>
      <c r="AD41" s="455"/>
      <c r="AE41" s="455"/>
      <c r="AF41" s="455"/>
      <c r="AG41" s="455"/>
      <c r="AH41" s="455"/>
      <c r="AI41" s="455"/>
      <c r="AJ41" s="455"/>
      <c r="AK41" s="455"/>
      <c r="AL41" s="455"/>
      <c r="AM41" s="455"/>
      <c r="AN41" s="455"/>
      <c r="AO41" s="455"/>
      <c r="AP41" s="455"/>
      <c r="AQ41" s="455"/>
      <c r="AR41" s="455"/>
      <c r="AS41" s="455"/>
    </row>
    <row r="42" spans="1:45" s="108" customFormat="1" x14ac:dyDescent="0.25">
      <c r="A42" s="108" t="s">
        <v>149</v>
      </c>
      <c r="D42" s="161"/>
      <c r="E42" s="113" t="s">
        <v>107</v>
      </c>
      <c r="G42" s="576"/>
      <c r="H42" s="219"/>
      <c r="I42" s="510"/>
      <c r="J42" s="510"/>
      <c r="K42" s="510"/>
      <c r="L42" s="510"/>
      <c r="M42" s="510"/>
      <c r="N42" s="454">
        <v>4617.5330000000004</v>
      </c>
      <c r="O42" s="454">
        <v>4620.3780000000006</v>
      </c>
      <c r="P42" s="454">
        <v>4792.8240000000023</v>
      </c>
      <c r="Q42" s="454">
        <v>4900.4029999999993</v>
      </c>
      <c r="R42" s="454">
        <v>5314.7309999999998</v>
      </c>
      <c r="S42" s="454">
        <v>5244.0119999999997</v>
      </c>
      <c r="T42" s="454">
        <v>5101.972999999999</v>
      </c>
      <c r="U42" s="454">
        <v>5601.0419999999967</v>
      </c>
      <c r="V42" s="454">
        <v>6164.7489999999998</v>
      </c>
      <c r="W42" s="454">
        <v>5954.4069999999992</v>
      </c>
      <c r="X42" s="454">
        <v>6085.6159999999982</v>
      </c>
      <c r="Y42" s="454">
        <v>6370.4500000000025</v>
      </c>
      <c r="Z42" s="454">
        <v>6477.7710000000006</v>
      </c>
      <c r="AA42" s="454">
        <v>6478.070999999999</v>
      </c>
      <c r="AB42" s="454">
        <v>7385.0110000000022</v>
      </c>
      <c r="AC42" s="454">
        <v>7190.8239999999987</v>
      </c>
      <c r="AD42" s="454">
        <v>6840.5969999999979</v>
      </c>
      <c r="AE42" s="454">
        <v>7079.2309999999998</v>
      </c>
      <c r="AF42" s="454">
        <v>6786.5899999999983</v>
      </c>
      <c r="AG42" s="454">
        <v>6631.0909999999994</v>
      </c>
      <c r="AH42" s="454">
        <v>6944.6429999999991</v>
      </c>
      <c r="AI42" s="454">
        <v>7142.6140000000005</v>
      </c>
      <c r="AJ42" s="454">
        <v>7159.2740000000022</v>
      </c>
      <c r="AK42" s="454">
        <v>7078.5820000000012</v>
      </c>
      <c r="AL42" s="454">
        <v>7738.1149999999998</v>
      </c>
      <c r="AM42" s="454">
        <v>7785.6240000000025</v>
      </c>
      <c r="AN42" s="454">
        <v>8137.4330000000009</v>
      </c>
      <c r="AO42" s="454">
        <v>8290.3790000000008</v>
      </c>
      <c r="AP42" s="454">
        <v>8593.8339999999989</v>
      </c>
      <c r="AQ42" s="454">
        <v>8693.0530000000017</v>
      </c>
      <c r="AR42" s="454">
        <v>8698.762999999999</v>
      </c>
      <c r="AS42" s="454">
        <v>9227.4650000000038</v>
      </c>
    </row>
    <row r="43" spans="1:45" s="108" customFormat="1" x14ac:dyDescent="0.25">
      <c r="A43" s="108" t="s">
        <v>150</v>
      </c>
      <c r="D43" s="161"/>
      <c r="E43" s="113" t="s">
        <v>108</v>
      </c>
      <c r="G43" s="576"/>
      <c r="H43" s="219"/>
      <c r="I43" s="510">
        <f>I44+I45</f>
        <v>0</v>
      </c>
      <c r="J43" s="510">
        <f>J44+J45</f>
        <v>0</v>
      </c>
      <c r="K43" s="510">
        <f>K44+K45</f>
        <v>0</v>
      </c>
      <c r="L43" s="510">
        <f>L44+L45</f>
        <v>0</v>
      </c>
      <c r="M43" s="510">
        <f>M44+M45</f>
        <v>0</v>
      </c>
      <c r="N43" s="454">
        <v>4057.855</v>
      </c>
      <c r="O43" s="454">
        <v>4085.2989999999995</v>
      </c>
      <c r="P43" s="454">
        <v>4153.4630000000016</v>
      </c>
      <c r="Q43" s="454">
        <v>4582.5740000000014</v>
      </c>
      <c r="R43" s="454">
        <v>4619.2189999999991</v>
      </c>
      <c r="S43" s="454">
        <v>4143.7650000000003</v>
      </c>
      <c r="T43" s="454">
        <v>4276.5779999999995</v>
      </c>
      <c r="U43" s="454">
        <v>4301.9090000000015</v>
      </c>
      <c r="V43" s="454">
        <v>4754.1439999999993</v>
      </c>
      <c r="W43" s="454">
        <v>5116.8489999999993</v>
      </c>
      <c r="X43" s="454">
        <v>5144.6899999999996</v>
      </c>
      <c r="Y43" s="454">
        <v>5012.47</v>
      </c>
      <c r="Z43" s="454">
        <v>5157.871000000001</v>
      </c>
      <c r="AA43" s="454">
        <v>5289.8080000000018</v>
      </c>
      <c r="AB43" s="454">
        <v>5538.3009999999995</v>
      </c>
      <c r="AC43" s="454">
        <v>5670.7579999999998</v>
      </c>
      <c r="AD43" s="454">
        <v>6092.398000000001</v>
      </c>
      <c r="AE43" s="454">
        <v>6235.73</v>
      </c>
      <c r="AF43" s="454">
        <v>5824.0060000000003</v>
      </c>
      <c r="AG43" s="454">
        <v>5638.2520000000013</v>
      </c>
      <c r="AH43" s="454">
        <v>6087.5070000000023</v>
      </c>
      <c r="AI43" s="454">
        <v>5839.7849999999999</v>
      </c>
      <c r="AJ43" s="454">
        <v>5916.7619999999997</v>
      </c>
      <c r="AK43" s="454">
        <v>5709.1300000000019</v>
      </c>
      <c r="AL43" s="454">
        <v>5932.7979999999998</v>
      </c>
      <c r="AM43" s="454">
        <v>6482.4859999999999</v>
      </c>
      <c r="AN43" s="454">
        <v>6393.9440000000004</v>
      </c>
      <c r="AO43" s="454">
        <v>6865.6440000000002</v>
      </c>
      <c r="AP43" s="454">
        <v>7096.9629999999979</v>
      </c>
      <c r="AQ43" s="454">
        <v>7016.4170000000004</v>
      </c>
      <c r="AR43" s="454">
        <v>7472.5460000000021</v>
      </c>
      <c r="AS43" s="454">
        <v>7587.9909999999982</v>
      </c>
    </row>
    <row r="44" spans="1:45" s="108" customFormat="1" x14ac:dyDescent="0.25">
      <c r="A44" s="178" t="s">
        <v>495</v>
      </c>
      <c r="D44" s="161"/>
      <c r="E44" s="113"/>
      <c r="F44" s="108" t="s">
        <v>496</v>
      </c>
      <c r="G44" s="576"/>
      <c r="H44" s="219"/>
      <c r="I44" s="511"/>
      <c r="J44" s="511"/>
      <c r="K44" s="511"/>
      <c r="L44" s="511"/>
      <c r="M44" s="511"/>
      <c r="N44" s="453"/>
      <c r="O44" s="453"/>
      <c r="P44" s="453"/>
      <c r="Q44" s="453"/>
      <c r="R44" s="453"/>
      <c r="S44" s="453"/>
      <c r="T44" s="453"/>
      <c r="U44" s="453"/>
      <c r="V44" s="453"/>
      <c r="W44" s="453"/>
      <c r="X44" s="453"/>
      <c r="Y44" s="453"/>
      <c r="Z44" s="453"/>
      <c r="AA44" s="453"/>
      <c r="AB44" s="453"/>
      <c r="AC44" s="453"/>
      <c r="AD44" s="453"/>
      <c r="AE44" s="453"/>
      <c r="AF44" s="453"/>
      <c r="AG44" s="453"/>
      <c r="AH44" s="453"/>
      <c r="AI44" s="453"/>
      <c r="AJ44" s="453"/>
      <c r="AK44" s="453"/>
      <c r="AL44" s="453"/>
      <c r="AM44" s="453"/>
      <c r="AN44" s="453"/>
      <c r="AO44" s="453"/>
      <c r="AP44" s="453"/>
      <c r="AQ44" s="453"/>
      <c r="AR44" s="453"/>
      <c r="AS44" s="453"/>
    </row>
    <row r="45" spans="1:45" s="108" customFormat="1" x14ac:dyDescent="0.25">
      <c r="A45" s="178" t="s">
        <v>497</v>
      </c>
      <c r="D45" s="161"/>
      <c r="E45" s="113"/>
      <c r="F45" s="108" t="s">
        <v>498</v>
      </c>
      <c r="G45" s="576"/>
      <c r="H45" s="219"/>
      <c r="I45" s="511"/>
      <c r="J45" s="511"/>
      <c r="K45" s="511"/>
      <c r="L45" s="511"/>
      <c r="M45" s="511"/>
      <c r="N45" s="453"/>
      <c r="O45" s="453"/>
      <c r="P45" s="453"/>
      <c r="Q45" s="453"/>
      <c r="R45" s="453"/>
      <c r="S45" s="453"/>
      <c r="T45" s="453"/>
      <c r="U45" s="453"/>
      <c r="V45" s="453"/>
      <c r="W45" s="453"/>
      <c r="X45" s="453"/>
      <c r="Y45" s="453"/>
      <c r="Z45" s="453"/>
      <c r="AA45" s="453"/>
      <c r="AB45" s="453"/>
      <c r="AC45" s="453"/>
      <c r="AD45" s="453"/>
      <c r="AE45" s="453"/>
      <c r="AF45" s="453"/>
      <c r="AG45" s="453"/>
      <c r="AH45" s="453"/>
      <c r="AI45" s="453"/>
      <c r="AJ45" s="453"/>
      <c r="AK45" s="453"/>
      <c r="AL45" s="453"/>
      <c r="AM45" s="453"/>
      <c r="AN45" s="453"/>
      <c r="AO45" s="453"/>
      <c r="AP45" s="453"/>
      <c r="AQ45" s="453"/>
      <c r="AR45" s="453"/>
      <c r="AS45" s="453"/>
    </row>
    <row r="46" spans="1:45" s="108" customFormat="1" x14ac:dyDescent="0.25">
      <c r="A46" s="108" t="s">
        <v>151</v>
      </c>
      <c r="D46" s="161" t="s">
        <v>109</v>
      </c>
      <c r="E46" s="113"/>
      <c r="G46" s="576"/>
      <c r="H46" s="219"/>
      <c r="I46" s="511">
        <f>I47+I48+I49</f>
        <v>0</v>
      </c>
      <c r="J46" s="511">
        <f>J47+J48+J49</f>
        <v>0</v>
      </c>
      <c r="K46" s="511">
        <f>K47+K48+K49</f>
        <v>0</v>
      </c>
      <c r="L46" s="511">
        <f>L47+L48+L49</f>
        <v>0</v>
      </c>
      <c r="M46" s="511">
        <f>M47+M48+M49</f>
        <v>0</v>
      </c>
      <c r="N46" s="453"/>
      <c r="O46" s="453"/>
      <c r="P46" s="453"/>
      <c r="Q46" s="453"/>
      <c r="R46" s="453"/>
      <c r="S46" s="453"/>
      <c r="T46" s="453"/>
      <c r="U46" s="453"/>
      <c r="V46" s="453"/>
      <c r="W46" s="453"/>
      <c r="X46" s="453"/>
      <c r="Y46" s="453"/>
      <c r="Z46" s="453"/>
      <c r="AA46" s="453"/>
      <c r="AB46" s="453"/>
      <c r="AC46" s="453"/>
      <c r="AD46" s="453"/>
      <c r="AE46" s="453"/>
      <c r="AF46" s="453"/>
      <c r="AG46" s="453"/>
      <c r="AH46" s="453"/>
      <c r="AI46" s="453"/>
      <c r="AJ46" s="453"/>
      <c r="AK46" s="453"/>
      <c r="AL46" s="453"/>
      <c r="AM46" s="453"/>
      <c r="AN46" s="453"/>
      <c r="AO46" s="453"/>
      <c r="AP46" s="453"/>
      <c r="AQ46" s="453"/>
      <c r="AR46" s="453"/>
      <c r="AS46" s="453"/>
    </row>
    <row r="47" spans="1:45" s="108" customFormat="1" x14ac:dyDescent="0.25">
      <c r="A47" s="108" t="s">
        <v>152</v>
      </c>
      <c r="D47" s="161"/>
      <c r="E47" s="108" t="s">
        <v>153</v>
      </c>
      <c r="G47" s="576"/>
      <c r="H47" s="219"/>
      <c r="I47" s="510"/>
      <c r="J47" s="510"/>
      <c r="K47" s="510"/>
      <c r="L47" s="510"/>
      <c r="M47" s="510"/>
      <c r="N47" s="454">
        <v>3450.6400000000003</v>
      </c>
      <c r="O47" s="454">
        <v>3368.6750000000006</v>
      </c>
      <c r="P47" s="454">
        <v>3764.8160000000007</v>
      </c>
      <c r="Q47" s="454">
        <v>3596.4250000000011</v>
      </c>
      <c r="R47" s="454">
        <v>3614.7359999999994</v>
      </c>
      <c r="S47" s="454">
        <v>3855.7910000000002</v>
      </c>
      <c r="T47" s="454">
        <v>3788.7650000000003</v>
      </c>
      <c r="U47" s="454">
        <v>3877.9350000000013</v>
      </c>
      <c r="V47" s="454">
        <v>4250.0290000000005</v>
      </c>
      <c r="W47" s="454">
        <v>4300.42</v>
      </c>
      <c r="X47" s="454">
        <v>5108.7610000000004</v>
      </c>
      <c r="Y47" s="454">
        <v>4717.452000000002</v>
      </c>
      <c r="Z47" s="454">
        <v>4599.12</v>
      </c>
      <c r="AA47" s="454">
        <v>4776.0589999999993</v>
      </c>
      <c r="AB47" s="454">
        <v>5010.7959999999994</v>
      </c>
      <c r="AC47" s="454">
        <v>4967.8089999999993</v>
      </c>
      <c r="AD47" s="454">
        <v>5045.1239999999989</v>
      </c>
      <c r="AE47" s="454">
        <v>5024.0109999999986</v>
      </c>
      <c r="AF47" s="454">
        <v>4798.8810000000003</v>
      </c>
      <c r="AG47" s="454">
        <v>4989.152</v>
      </c>
      <c r="AH47" s="454">
        <v>4484.8739999999998</v>
      </c>
      <c r="AI47" s="454">
        <v>4497.2220000000007</v>
      </c>
      <c r="AJ47" s="454">
        <v>4578.7560000000012</v>
      </c>
      <c r="AK47" s="454">
        <v>4475.0560000000005</v>
      </c>
      <c r="AL47" s="454">
        <v>4534.5759999999991</v>
      </c>
      <c r="AM47" s="454">
        <v>4686.6289999999999</v>
      </c>
      <c r="AN47" s="454">
        <v>4950.6310000000012</v>
      </c>
      <c r="AO47" s="454">
        <v>5027.5439999999999</v>
      </c>
      <c r="AP47" s="454">
        <v>5194.268</v>
      </c>
      <c r="AQ47" s="454">
        <v>5452.86</v>
      </c>
      <c r="AR47" s="454">
        <v>5818.1849999999986</v>
      </c>
      <c r="AS47" s="454">
        <v>5878.3820000000014</v>
      </c>
    </row>
    <row r="48" spans="1:45" s="108" customFormat="1" x14ac:dyDescent="0.25">
      <c r="A48" s="108" t="s">
        <v>154</v>
      </c>
      <c r="D48" s="161"/>
      <c r="E48" s="108" t="s">
        <v>155</v>
      </c>
      <c r="G48" s="576"/>
      <c r="H48" s="219"/>
      <c r="I48" s="510"/>
      <c r="J48" s="510"/>
      <c r="K48" s="510"/>
      <c r="L48" s="510"/>
      <c r="M48" s="510"/>
      <c r="N48" s="454">
        <v>1927.9979999999996</v>
      </c>
      <c r="O48" s="454">
        <v>2037.9080000000006</v>
      </c>
      <c r="P48" s="454">
        <v>2352.4329999999995</v>
      </c>
      <c r="Q48" s="454">
        <v>2530.4470000000001</v>
      </c>
      <c r="R48" s="454">
        <v>2547.4949999999994</v>
      </c>
      <c r="S48" s="454">
        <v>2742.9189999999999</v>
      </c>
      <c r="T48" s="454">
        <v>2706.5320000000011</v>
      </c>
      <c r="U48" s="454">
        <v>2804.9209999999994</v>
      </c>
      <c r="V48" s="454">
        <v>2840.6370000000006</v>
      </c>
      <c r="W48" s="454">
        <v>3018.95</v>
      </c>
      <c r="X48" s="454">
        <v>3209.1719999999996</v>
      </c>
      <c r="Y48" s="454">
        <v>3574.7689999999998</v>
      </c>
      <c r="Z48" s="454">
        <v>3440.8080000000014</v>
      </c>
      <c r="AA48" s="454">
        <v>3596.8270000000007</v>
      </c>
      <c r="AB48" s="454">
        <v>3707.2939999999994</v>
      </c>
      <c r="AC48" s="454">
        <v>3833.9100000000003</v>
      </c>
      <c r="AD48" s="454">
        <v>4216.3449999999993</v>
      </c>
      <c r="AE48" s="454">
        <v>4442.378999999999</v>
      </c>
      <c r="AF48" s="454">
        <v>4279.75</v>
      </c>
      <c r="AG48" s="454">
        <v>4611.2059999999992</v>
      </c>
      <c r="AH48" s="454">
        <v>4373.8030000000008</v>
      </c>
      <c r="AI48" s="454">
        <v>4622.0349999999999</v>
      </c>
      <c r="AJ48" s="454">
        <v>4353.8680000000004</v>
      </c>
      <c r="AK48" s="454">
        <v>4819.8899999999976</v>
      </c>
      <c r="AL48" s="454">
        <v>4531.2830000000013</v>
      </c>
      <c r="AM48" s="454">
        <v>4921.0849999999982</v>
      </c>
      <c r="AN48" s="454">
        <v>5160.2669999999998</v>
      </c>
      <c r="AO48" s="454">
        <v>5456.8990000000003</v>
      </c>
      <c r="AP48" s="454">
        <v>5814.9800000000014</v>
      </c>
      <c r="AQ48" s="454">
        <v>5597.0419999999995</v>
      </c>
      <c r="AR48" s="454">
        <v>5681.9829999999984</v>
      </c>
      <c r="AS48" s="454">
        <v>6045.6359999999995</v>
      </c>
    </row>
    <row r="49" spans="1:45" s="108" customFormat="1" x14ac:dyDescent="0.25">
      <c r="A49" s="113" t="s">
        <v>156</v>
      </c>
      <c r="B49" s="113"/>
      <c r="D49" s="161"/>
      <c r="E49" s="113" t="s">
        <v>157</v>
      </c>
      <c r="G49" s="576"/>
      <c r="H49" s="219"/>
      <c r="I49" s="510"/>
      <c r="J49" s="510"/>
      <c r="K49" s="510"/>
      <c r="L49" s="510"/>
      <c r="M49" s="510"/>
      <c r="N49" s="454">
        <v>292.78700000000003</v>
      </c>
      <c r="O49" s="454">
        <v>308.80500000000006</v>
      </c>
      <c r="P49" s="454">
        <v>430.84600000000006</v>
      </c>
      <c r="Q49" s="454">
        <v>386.62299999999999</v>
      </c>
      <c r="R49" s="454">
        <v>440.59999999999997</v>
      </c>
      <c r="S49" s="454">
        <v>416.28400000000005</v>
      </c>
      <c r="T49" s="454">
        <v>369.13499999999999</v>
      </c>
      <c r="U49" s="454">
        <v>390.60199999999992</v>
      </c>
      <c r="V49" s="454">
        <v>551.26900000000001</v>
      </c>
      <c r="W49" s="454">
        <v>584.99599999999998</v>
      </c>
      <c r="X49" s="454">
        <v>733.34799999999996</v>
      </c>
      <c r="Y49" s="454">
        <v>798.83800000000008</v>
      </c>
      <c r="Z49" s="454">
        <v>852.47499999999991</v>
      </c>
      <c r="AA49" s="454">
        <v>871.46899999999994</v>
      </c>
      <c r="AB49" s="454">
        <v>911.36400000000003</v>
      </c>
      <c r="AC49" s="454">
        <v>905.27400000000023</v>
      </c>
      <c r="AD49" s="454">
        <v>990.36200000000008</v>
      </c>
      <c r="AE49" s="454">
        <v>1095.8959999999997</v>
      </c>
      <c r="AF49" s="454">
        <v>1141.8629999999998</v>
      </c>
      <c r="AG49" s="454">
        <v>1195.1579999999999</v>
      </c>
      <c r="AH49" s="454">
        <v>919.07200000000023</v>
      </c>
      <c r="AI49" s="454">
        <v>1062.3290000000002</v>
      </c>
      <c r="AJ49" s="454">
        <v>854.80700000000002</v>
      </c>
      <c r="AK49" s="454">
        <v>744.46699999999998</v>
      </c>
      <c r="AL49" s="454">
        <v>866.08899999999994</v>
      </c>
      <c r="AM49" s="454">
        <v>1123.1880000000003</v>
      </c>
      <c r="AN49" s="454">
        <v>1317.3729999999998</v>
      </c>
      <c r="AO49" s="454">
        <v>1170.2930000000006</v>
      </c>
      <c r="AP49" s="454">
        <v>1245.403</v>
      </c>
      <c r="AQ49" s="454">
        <v>1510.9560000000001</v>
      </c>
      <c r="AR49" s="454">
        <v>1788.8220000000001</v>
      </c>
      <c r="AS49" s="454">
        <v>1995.1959999999999</v>
      </c>
    </row>
    <row r="50" spans="1:45" s="108" customFormat="1" x14ac:dyDescent="0.25">
      <c r="A50" s="113" t="s">
        <v>158</v>
      </c>
      <c r="B50" s="113"/>
      <c r="C50" s="113"/>
      <c r="D50" s="161" t="s">
        <v>110</v>
      </c>
      <c r="E50" s="118"/>
      <c r="G50" s="576"/>
      <c r="H50" s="218"/>
      <c r="I50" s="511">
        <f>I51+I54</f>
        <v>0</v>
      </c>
      <c r="J50" s="511">
        <f>J51+J54</f>
        <v>0</v>
      </c>
      <c r="K50" s="511">
        <f>K51+K54</f>
        <v>0</v>
      </c>
      <c r="L50" s="511">
        <f>L51+L54</f>
        <v>0</v>
      </c>
      <c r="M50" s="511">
        <f>M51+M54</f>
        <v>0</v>
      </c>
      <c r="N50" s="453"/>
      <c r="O50" s="453"/>
      <c r="P50" s="453"/>
      <c r="Q50" s="453"/>
      <c r="R50" s="453"/>
      <c r="S50" s="453"/>
      <c r="T50" s="453"/>
      <c r="U50" s="453"/>
      <c r="V50" s="453"/>
      <c r="W50" s="453"/>
      <c r="X50" s="453"/>
      <c r="Y50" s="453"/>
      <c r="Z50" s="453"/>
      <c r="AA50" s="453"/>
      <c r="AB50" s="453"/>
      <c r="AC50" s="453"/>
      <c r="AD50" s="453"/>
      <c r="AE50" s="453"/>
      <c r="AF50" s="453"/>
      <c r="AG50" s="453"/>
      <c r="AH50" s="453"/>
      <c r="AI50" s="453"/>
      <c r="AJ50" s="453"/>
      <c r="AK50" s="453"/>
      <c r="AL50" s="453"/>
      <c r="AM50" s="453"/>
      <c r="AN50" s="453"/>
      <c r="AO50" s="453"/>
      <c r="AP50" s="453"/>
      <c r="AQ50" s="453"/>
      <c r="AR50" s="453"/>
      <c r="AS50" s="453"/>
    </row>
    <row r="51" spans="1:45" s="108" customFormat="1" x14ac:dyDescent="0.25">
      <c r="A51" s="113" t="s">
        <v>159</v>
      </c>
      <c r="B51" s="113"/>
      <c r="C51" s="113"/>
      <c r="D51" s="161"/>
      <c r="E51" s="113" t="s">
        <v>25</v>
      </c>
      <c r="G51" s="576"/>
      <c r="H51" s="219"/>
      <c r="I51" s="510">
        <f>I52+I53</f>
        <v>0</v>
      </c>
      <c r="J51" s="510">
        <f>J52+J53</f>
        <v>0</v>
      </c>
      <c r="K51" s="510">
        <f>K52+K53</f>
        <v>0</v>
      </c>
      <c r="L51" s="510">
        <f>L52+L53</f>
        <v>0</v>
      </c>
      <c r="M51" s="510">
        <f>M52+M53</f>
        <v>0</v>
      </c>
      <c r="N51" s="454">
        <v>99.794999999999973</v>
      </c>
      <c r="O51" s="454">
        <v>99.820000000000036</v>
      </c>
      <c r="P51" s="454">
        <v>101.12699999999998</v>
      </c>
      <c r="Q51" s="454">
        <v>100.01200000000004</v>
      </c>
      <c r="R51" s="454">
        <v>95.862999999999985</v>
      </c>
      <c r="S51" s="454">
        <v>90.358999999999995</v>
      </c>
      <c r="T51" s="454">
        <v>75.202000000000027</v>
      </c>
      <c r="U51" s="454">
        <v>87.266000000000005</v>
      </c>
      <c r="V51" s="454">
        <v>87.881000000000014</v>
      </c>
      <c r="W51" s="454">
        <v>83.019999999999982</v>
      </c>
      <c r="X51" s="454">
        <v>81.342999999999989</v>
      </c>
      <c r="Y51" s="454">
        <v>82.737000000000009</v>
      </c>
      <c r="Z51" s="454">
        <v>88.602999999999994</v>
      </c>
      <c r="AA51" s="454">
        <v>77.463999999999999</v>
      </c>
      <c r="AB51" s="454">
        <v>80.918000000000006</v>
      </c>
      <c r="AC51" s="454">
        <v>78.178999999999988</v>
      </c>
      <c r="AD51" s="454">
        <v>68.44</v>
      </c>
      <c r="AE51" s="454">
        <v>70.020000000000024</v>
      </c>
      <c r="AF51" s="454">
        <v>58.127000000000002</v>
      </c>
      <c r="AG51" s="454">
        <v>52.489000000000004</v>
      </c>
      <c r="AH51" s="454">
        <v>106.05400000000003</v>
      </c>
      <c r="AI51" s="454">
        <v>44.330999999999989</v>
      </c>
      <c r="AJ51" s="454">
        <v>40.391999999999996</v>
      </c>
      <c r="AK51" s="454">
        <v>35.971999999999994</v>
      </c>
      <c r="AL51" s="454">
        <v>35.555999999999997</v>
      </c>
      <c r="AM51" s="454">
        <v>36.840999999999987</v>
      </c>
      <c r="AN51" s="454">
        <v>32.972999999999985</v>
      </c>
      <c r="AO51" s="454">
        <v>31.52</v>
      </c>
      <c r="AP51" s="454">
        <v>29.854000000000006</v>
      </c>
      <c r="AQ51" s="454">
        <v>26.992999999999999</v>
      </c>
      <c r="AR51" s="454">
        <v>29.999999999999993</v>
      </c>
      <c r="AS51" s="454">
        <v>28.448999999999998</v>
      </c>
    </row>
    <row r="52" spans="1:45" s="108" customFormat="1" x14ac:dyDescent="0.25">
      <c r="A52" s="178" t="s">
        <v>499</v>
      </c>
      <c r="D52" s="161"/>
      <c r="E52" s="113"/>
      <c r="F52" s="108" t="s">
        <v>501</v>
      </c>
      <c r="G52" s="576"/>
      <c r="H52" s="219"/>
      <c r="I52" s="511"/>
      <c r="J52" s="511"/>
      <c r="K52" s="511"/>
      <c r="L52" s="511"/>
      <c r="M52" s="511"/>
      <c r="N52" s="453"/>
      <c r="O52" s="453"/>
      <c r="P52" s="453"/>
      <c r="Q52" s="453"/>
      <c r="R52" s="453"/>
      <c r="S52" s="453"/>
      <c r="T52" s="453"/>
      <c r="U52" s="453"/>
      <c r="V52" s="453"/>
      <c r="W52" s="453"/>
      <c r="X52" s="453"/>
      <c r="Y52" s="453"/>
      <c r="Z52" s="453"/>
      <c r="AA52" s="453"/>
      <c r="AB52" s="453"/>
      <c r="AC52" s="453"/>
      <c r="AD52" s="453"/>
      <c r="AE52" s="453"/>
      <c r="AF52" s="453"/>
      <c r="AG52" s="453"/>
      <c r="AH52" s="453"/>
      <c r="AI52" s="453"/>
      <c r="AJ52" s="453"/>
      <c r="AK52" s="453"/>
      <c r="AL52" s="453"/>
      <c r="AM52" s="453"/>
      <c r="AN52" s="453"/>
      <c r="AO52" s="453"/>
      <c r="AP52" s="453"/>
      <c r="AQ52" s="453"/>
      <c r="AR52" s="453"/>
      <c r="AS52" s="453"/>
    </row>
    <row r="53" spans="1:45" s="108" customFormat="1" x14ac:dyDescent="0.25">
      <c r="A53" s="178" t="s">
        <v>500</v>
      </c>
      <c r="D53" s="161"/>
      <c r="E53" s="113"/>
      <c r="F53" s="108" t="s">
        <v>502</v>
      </c>
      <c r="G53" s="576"/>
      <c r="H53" s="219"/>
      <c r="I53" s="511"/>
      <c r="J53" s="511"/>
      <c r="K53" s="511"/>
      <c r="L53" s="511"/>
      <c r="M53" s="511"/>
      <c r="N53" s="453"/>
      <c r="O53" s="453"/>
      <c r="P53" s="453"/>
      <c r="Q53" s="453"/>
      <c r="R53" s="453"/>
      <c r="S53" s="453"/>
      <c r="T53" s="453"/>
      <c r="U53" s="453"/>
      <c r="V53" s="453"/>
      <c r="W53" s="453"/>
      <c r="X53" s="453"/>
      <c r="Y53" s="453"/>
      <c r="Z53" s="453"/>
      <c r="AA53" s="453"/>
      <c r="AB53" s="453"/>
      <c r="AC53" s="453"/>
      <c r="AD53" s="453"/>
      <c r="AE53" s="453"/>
      <c r="AF53" s="453"/>
      <c r="AG53" s="453"/>
      <c r="AH53" s="453"/>
      <c r="AI53" s="453"/>
      <c r="AJ53" s="453"/>
      <c r="AK53" s="453"/>
      <c r="AL53" s="453"/>
      <c r="AM53" s="453"/>
      <c r="AN53" s="453"/>
      <c r="AO53" s="453"/>
      <c r="AP53" s="453"/>
      <c r="AQ53" s="453"/>
      <c r="AR53" s="453"/>
      <c r="AS53" s="453"/>
    </row>
    <row r="54" spans="1:45" s="108" customFormat="1" x14ac:dyDescent="0.25">
      <c r="A54" s="113" t="s">
        <v>160</v>
      </c>
      <c r="B54" s="113"/>
      <c r="C54" s="113"/>
      <c r="D54" s="161"/>
      <c r="E54" s="113" t="s">
        <v>26</v>
      </c>
      <c r="G54" s="576"/>
      <c r="H54" s="219"/>
      <c r="I54" s="511">
        <f>I55+I58</f>
        <v>0</v>
      </c>
      <c r="J54" s="511">
        <f>J55+J58</f>
        <v>0</v>
      </c>
      <c r="K54" s="511">
        <f>K55+K58</f>
        <v>0</v>
      </c>
      <c r="L54" s="511">
        <f>L55+L58</f>
        <v>0</v>
      </c>
      <c r="M54" s="511">
        <f>M55+M58</f>
        <v>0</v>
      </c>
      <c r="N54" s="453"/>
      <c r="O54" s="453"/>
      <c r="P54" s="453"/>
      <c r="Q54" s="453"/>
      <c r="R54" s="453"/>
      <c r="S54" s="453"/>
      <c r="T54" s="453"/>
      <c r="U54" s="453"/>
      <c r="V54" s="453"/>
      <c r="W54" s="453"/>
      <c r="X54" s="453"/>
      <c r="Y54" s="453"/>
      <c r="Z54" s="453"/>
      <c r="AA54" s="453"/>
      <c r="AB54" s="453"/>
      <c r="AC54" s="453"/>
      <c r="AD54" s="453"/>
      <c r="AE54" s="453"/>
      <c r="AF54" s="453"/>
      <c r="AG54" s="453"/>
      <c r="AH54" s="453"/>
      <c r="AI54" s="453"/>
      <c r="AJ54" s="453"/>
      <c r="AK54" s="453"/>
      <c r="AL54" s="453"/>
      <c r="AM54" s="453"/>
      <c r="AN54" s="453"/>
      <c r="AO54" s="453"/>
      <c r="AP54" s="453"/>
      <c r="AQ54" s="453"/>
      <c r="AR54" s="453"/>
      <c r="AS54" s="453"/>
    </row>
    <row r="55" spans="1:45" s="108" customFormat="1" x14ac:dyDescent="0.25">
      <c r="A55" s="113" t="s">
        <v>161</v>
      </c>
      <c r="B55" s="113"/>
      <c r="D55" s="161"/>
      <c r="F55" s="161" t="s">
        <v>162</v>
      </c>
      <c r="G55" s="576"/>
      <c r="H55" s="219"/>
      <c r="I55" s="511"/>
      <c r="J55" s="511"/>
      <c r="K55" s="511"/>
      <c r="L55" s="511"/>
      <c r="M55" s="511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3"/>
      <c r="AA55" s="453"/>
      <c r="AB55" s="453"/>
      <c r="AC55" s="453"/>
      <c r="AD55" s="453"/>
      <c r="AE55" s="453"/>
      <c r="AF55" s="453"/>
      <c r="AG55" s="453"/>
      <c r="AH55" s="453"/>
      <c r="AI55" s="453"/>
      <c r="AJ55" s="453"/>
      <c r="AK55" s="453"/>
      <c r="AL55" s="453"/>
      <c r="AM55" s="453"/>
      <c r="AN55" s="453"/>
      <c r="AO55" s="453"/>
      <c r="AP55" s="453"/>
      <c r="AQ55" s="453"/>
      <c r="AR55" s="453"/>
      <c r="AS55" s="453"/>
    </row>
    <row r="56" spans="1:45" s="108" customFormat="1" x14ac:dyDescent="0.25">
      <c r="A56" s="120" t="s">
        <v>163</v>
      </c>
      <c r="B56" s="107"/>
      <c r="D56" s="161"/>
      <c r="F56" s="107" t="s">
        <v>441</v>
      </c>
      <c r="G56" s="576"/>
      <c r="H56" s="219"/>
      <c r="I56" s="510"/>
      <c r="J56" s="510"/>
      <c r="K56" s="510"/>
      <c r="L56" s="510"/>
      <c r="M56" s="510"/>
      <c r="N56" s="454">
        <v>213.05500000000001</v>
      </c>
      <c r="O56" s="454">
        <v>204.27199999999999</v>
      </c>
      <c r="P56" s="454">
        <v>203.80100000000004</v>
      </c>
      <c r="Q56" s="454">
        <v>196.66699999999994</v>
      </c>
      <c r="R56" s="454">
        <v>191.83799999999994</v>
      </c>
      <c r="S56" s="454">
        <v>202.57700000000006</v>
      </c>
      <c r="T56" s="454">
        <v>200.26399999999995</v>
      </c>
      <c r="U56" s="454">
        <v>228.00299999999999</v>
      </c>
      <c r="V56" s="454">
        <v>251.85899999999995</v>
      </c>
      <c r="W56" s="454">
        <v>236.35700000000003</v>
      </c>
      <c r="X56" s="454">
        <v>213.42200000000005</v>
      </c>
      <c r="Y56" s="454">
        <v>222.35700000000003</v>
      </c>
      <c r="Z56" s="454">
        <v>252.79800000000006</v>
      </c>
      <c r="AA56" s="454">
        <v>244.35300000000004</v>
      </c>
      <c r="AB56" s="454">
        <v>244.26499999999999</v>
      </c>
      <c r="AC56" s="454">
        <v>244.97599999999994</v>
      </c>
      <c r="AD56" s="454">
        <v>240.37200000000001</v>
      </c>
      <c r="AE56" s="454">
        <v>235.41400000000004</v>
      </c>
      <c r="AF56" s="454">
        <v>216.87900000000008</v>
      </c>
      <c r="AG56" s="454">
        <v>209.56299999999999</v>
      </c>
      <c r="AH56" s="454">
        <v>254.095</v>
      </c>
      <c r="AI56" s="454">
        <v>235.52099999999996</v>
      </c>
      <c r="AJ56" s="454">
        <v>232.47</v>
      </c>
      <c r="AK56" s="454">
        <v>227.833</v>
      </c>
      <c r="AL56" s="454">
        <v>266.13600000000014</v>
      </c>
      <c r="AM56" s="454">
        <v>239.09899999999999</v>
      </c>
      <c r="AN56" s="454">
        <v>247.94599999999997</v>
      </c>
      <c r="AO56" s="454">
        <v>262.02500000000009</v>
      </c>
      <c r="AP56" s="454">
        <v>255.86700000000002</v>
      </c>
      <c r="AQ56" s="454">
        <v>263.67699999999991</v>
      </c>
      <c r="AR56" s="454">
        <v>270.18700000000001</v>
      </c>
      <c r="AS56" s="454">
        <v>286.77100000000002</v>
      </c>
    </row>
    <row r="57" spans="1:45" s="108" customFormat="1" x14ac:dyDescent="0.25">
      <c r="A57" s="258" t="s">
        <v>650</v>
      </c>
      <c r="B57" s="107"/>
      <c r="D57" s="161"/>
      <c r="F57" s="107" t="s">
        <v>651</v>
      </c>
      <c r="G57" s="576"/>
      <c r="H57" s="219"/>
      <c r="I57" s="510"/>
      <c r="J57" s="510"/>
      <c r="K57" s="510"/>
      <c r="L57" s="510"/>
      <c r="M57" s="510"/>
      <c r="N57" s="454">
        <v>984.63400000000013</v>
      </c>
      <c r="O57" s="454">
        <v>992.31700000000001</v>
      </c>
      <c r="P57" s="454">
        <v>1075.9110000000001</v>
      </c>
      <c r="Q57" s="454">
        <v>1182.7069999999999</v>
      </c>
      <c r="R57" s="454">
        <v>1179.0290000000007</v>
      </c>
      <c r="S57" s="454">
        <v>1176.1029999999996</v>
      </c>
      <c r="T57" s="454">
        <v>1163.5710000000001</v>
      </c>
      <c r="U57" s="454">
        <v>1249.8030000000003</v>
      </c>
      <c r="V57" s="454">
        <v>1355.3970000000002</v>
      </c>
      <c r="W57" s="454">
        <v>1358.913</v>
      </c>
      <c r="X57" s="454">
        <v>1361.633</v>
      </c>
      <c r="Y57" s="454">
        <v>1455.7300000000002</v>
      </c>
      <c r="Z57" s="454">
        <v>1432.9820000000002</v>
      </c>
      <c r="AA57" s="454">
        <v>1446.5289999999998</v>
      </c>
      <c r="AB57" s="454">
        <v>1473.252</v>
      </c>
      <c r="AC57" s="454">
        <v>1493.3479999999997</v>
      </c>
      <c r="AD57" s="454">
        <v>1556.3610000000003</v>
      </c>
      <c r="AE57" s="454">
        <v>1584.0330000000006</v>
      </c>
      <c r="AF57" s="454">
        <v>1435.643</v>
      </c>
      <c r="AG57" s="454">
        <v>1468.9160000000004</v>
      </c>
      <c r="AH57" s="454">
        <v>1458.3070000000005</v>
      </c>
      <c r="AI57" s="454">
        <v>1423.306</v>
      </c>
      <c r="AJ57" s="454">
        <v>1359.9500000000003</v>
      </c>
      <c r="AK57" s="454">
        <v>1290.2539999999999</v>
      </c>
      <c r="AL57" s="454">
        <v>1361.8500000000004</v>
      </c>
      <c r="AM57" s="454">
        <v>1413.4099999999999</v>
      </c>
      <c r="AN57" s="454">
        <v>1374.2449999999999</v>
      </c>
      <c r="AO57" s="454">
        <v>1414.2130000000004</v>
      </c>
      <c r="AP57" s="454">
        <v>1416.925</v>
      </c>
      <c r="AQ57" s="454">
        <v>1464.6659999999999</v>
      </c>
      <c r="AR57" s="454">
        <v>1445.3040000000003</v>
      </c>
      <c r="AS57" s="454">
        <v>1462.6890000000001</v>
      </c>
    </row>
    <row r="58" spans="1:45" s="108" customFormat="1" x14ac:dyDescent="0.25">
      <c r="A58" s="113" t="s">
        <v>164</v>
      </c>
      <c r="B58" s="113"/>
      <c r="D58" s="161"/>
      <c r="F58" s="107" t="s">
        <v>165</v>
      </c>
      <c r="G58" s="576"/>
      <c r="H58" s="219"/>
      <c r="I58" s="511"/>
      <c r="J58" s="511"/>
      <c r="K58" s="511"/>
      <c r="L58" s="511"/>
      <c r="M58" s="511"/>
      <c r="N58" s="453"/>
      <c r="O58" s="453"/>
      <c r="P58" s="453"/>
      <c r="Q58" s="453"/>
      <c r="R58" s="453"/>
      <c r="S58" s="453"/>
      <c r="T58" s="453"/>
      <c r="U58" s="453"/>
      <c r="V58" s="453"/>
      <c r="W58" s="453"/>
      <c r="X58" s="453"/>
      <c r="Y58" s="453"/>
      <c r="Z58" s="453"/>
      <c r="AA58" s="453"/>
      <c r="AB58" s="453"/>
      <c r="AC58" s="453"/>
      <c r="AD58" s="453"/>
      <c r="AE58" s="453"/>
      <c r="AF58" s="453"/>
      <c r="AG58" s="453"/>
      <c r="AH58" s="453"/>
      <c r="AI58" s="453"/>
      <c r="AJ58" s="453"/>
      <c r="AK58" s="453"/>
      <c r="AL58" s="453"/>
      <c r="AM58" s="453"/>
      <c r="AN58" s="453"/>
      <c r="AO58" s="453"/>
      <c r="AP58" s="453"/>
      <c r="AQ58" s="453"/>
      <c r="AR58" s="453"/>
      <c r="AS58" s="453"/>
    </row>
    <row r="59" spans="1:45" s="108" customFormat="1" x14ac:dyDescent="0.25">
      <c r="A59" s="259" t="s">
        <v>652</v>
      </c>
      <c r="B59" s="113"/>
      <c r="D59" s="161"/>
      <c r="F59" s="107" t="s">
        <v>653</v>
      </c>
      <c r="G59" s="576"/>
      <c r="H59" s="219"/>
      <c r="I59" s="510"/>
      <c r="J59" s="510"/>
      <c r="K59" s="510"/>
      <c r="L59" s="510"/>
      <c r="M59" s="510"/>
      <c r="N59" s="454">
        <v>538.77</v>
      </c>
      <c r="O59" s="454">
        <v>557.90300000000002</v>
      </c>
      <c r="P59" s="454">
        <v>583.42799999999977</v>
      </c>
      <c r="Q59" s="454">
        <v>576.50499999999988</v>
      </c>
      <c r="R59" s="454">
        <v>589.07000000000028</v>
      </c>
      <c r="S59" s="454">
        <v>576.774</v>
      </c>
      <c r="T59" s="454">
        <v>514.351</v>
      </c>
      <c r="U59" s="454">
        <v>525.35699999999986</v>
      </c>
      <c r="V59" s="454">
        <v>621.22099999999989</v>
      </c>
      <c r="W59" s="454">
        <v>620.16600000000005</v>
      </c>
      <c r="X59" s="454">
        <v>662.91099999999983</v>
      </c>
      <c r="Y59" s="454">
        <v>621.03599999999983</v>
      </c>
      <c r="Z59" s="454">
        <v>666.84199999999987</v>
      </c>
      <c r="AA59" s="454">
        <v>630.04499999999996</v>
      </c>
      <c r="AB59" s="454">
        <v>642.29499999999962</v>
      </c>
      <c r="AC59" s="454">
        <v>625.71499999999992</v>
      </c>
      <c r="AD59" s="454">
        <v>621.41099999999994</v>
      </c>
      <c r="AE59" s="454">
        <v>624.0150000000001</v>
      </c>
      <c r="AF59" s="454">
        <v>615.99599999999987</v>
      </c>
      <c r="AG59" s="454">
        <v>595.31299999999999</v>
      </c>
      <c r="AH59" s="454">
        <v>564.3599999999999</v>
      </c>
      <c r="AI59" s="454">
        <v>527.03500000000008</v>
      </c>
      <c r="AJ59" s="454">
        <v>498.01299999999998</v>
      </c>
      <c r="AK59" s="454">
        <v>514.40900000000011</v>
      </c>
      <c r="AL59" s="454">
        <v>481.44599999999997</v>
      </c>
      <c r="AM59" s="454">
        <v>520.29599999999994</v>
      </c>
      <c r="AN59" s="454">
        <v>525.36799999999994</v>
      </c>
      <c r="AO59" s="454">
        <v>515.25799999999992</v>
      </c>
      <c r="AP59" s="454">
        <v>529.63299999999992</v>
      </c>
      <c r="AQ59" s="454">
        <v>532.83200000000011</v>
      </c>
      <c r="AR59" s="454">
        <v>556.09900000000005</v>
      </c>
      <c r="AS59" s="454">
        <v>561.62200000000007</v>
      </c>
    </row>
    <row r="60" spans="1:45" s="108" customFormat="1" x14ac:dyDescent="0.25">
      <c r="A60" s="113" t="s">
        <v>166</v>
      </c>
      <c r="B60" s="113"/>
      <c r="D60" s="161"/>
      <c r="F60" s="107" t="s">
        <v>442</v>
      </c>
      <c r="G60" s="576"/>
      <c r="H60" s="218"/>
      <c r="I60" s="510"/>
      <c r="J60" s="510"/>
      <c r="K60" s="510"/>
      <c r="L60" s="510"/>
      <c r="M60" s="510"/>
      <c r="N60" s="454">
        <v>157.03800000000007</v>
      </c>
      <c r="O60" s="454">
        <v>147.48499999999999</v>
      </c>
      <c r="P60" s="454">
        <v>161.89700000000002</v>
      </c>
      <c r="Q60" s="454">
        <v>180.68700000000007</v>
      </c>
      <c r="R60" s="454">
        <v>169.76600000000005</v>
      </c>
      <c r="S60" s="454">
        <v>168.57299999999998</v>
      </c>
      <c r="T60" s="454">
        <v>176.98299999999998</v>
      </c>
      <c r="U60" s="454">
        <v>201.11500000000004</v>
      </c>
      <c r="V60" s="454">
        <v>225.12700000000001</v>
      </c>
      <c r="W60" s="454">
        <v>191.50899999999993</v>
      </c>
      <c r="X60" s="454">
        <v>186.83500000000001</v>
      </c>
      <c r="Y60" s="454">
        <v>205.19099999999997</v>
      </c>
      <c r="Z60" s="454">
        <v>238.57800000000003</v>
      </c>
      <c r="AA60" s="454">
        <v>229.482</v>
      </c>
      <c r="AB60" s="454">
        <v>238.21400000000006</v>
      </c>
      <c r="AC60" s="454">
        <v>233.233</v>
      </c>
      <c r="AD60" s="454">
        <v>231.16699999999997</v>
      </c>
      <c r="AE60" s="454">
        <v>243.80899999999997</v>
      </c>
      <c r="AF60" s="454">
        <v>226.93099999999995</v>
      </c>
      <c r="AG60" s="454">
        <v>195.24400000000003</v>
      </c>
      <c r="AH60" s="454">
        <v>228.82500000000005</v>
      </c>
      <c r="AI60" s="454">
        <v>228.929</v>
      </c>
      <c r="AJ60" s="454">
        <v>213.52800000000005</v>
      </c>
      <c r="AK60" s="454">
        <v>213.005</v>
      </c>
      <c r="AL60" s="454">
        <v>246.79300000000003</v>
      </c>
      <c r="AM60" s="454">
        <v>253.82300000000001</v>
      </c>
      <c r="AN60" s="454">
        <v>247.48500000000001</v>
      </c>
      <c r="AO60" s="454">
        <v>294.34600000000006</v>
      </c>
      <c r="AP60" s="454">
        <v>296.74399999999997</v>
      </c>
      <c r="AQ60" s="454">
        <v>296.30200000000013</v>
      </c>
      <c r="AR60" s="454">
        <v>323.57799999999986</v>
      </c>
      <c r="AS60" s="454">
        <v>362.84500000000003</v>
      </c>
    </row>
    <row r="61" spans="1:45" s="108" customFormat="1" x14ac:dyDescent="0.25">
      <c r="A61" s="113" t="s">
        <v>503</v>
      </c>
      <c r="B61" s="113"/>
      <c r="D61" s="161" t="s">
        <v>504</v>
      </c>
      <c r="F61" s="107"/>
      <c r="G61" s="576"/>
      <c r="H61" s="218"/>
      <c r="I61" s="511"/>
      <c r="J61" s="511"/>
      <c r="K61" s="511"/>
      <c r="L61" s="511"/>
      <c r="M61" s="511"/>
      <c r="N61" s="453"/>
      <c r="O61" s="453"/>
      <c r="P61" s="453"/>
      <c r="Q61" s="453"/>
      <c r="R61" s="453"/>
      <c r="S61" s="453"/>
      <c r="T61" s="453"/>
      <c r="U61" s="453"/>
      <c r="V61" s="453"/>
      <c r="W61" s="453"/>
      <c r="X61" s="453"/>
      <c r="Y61" s="453"/>
      <c r="Z61" s="453"/>
      <c r="AA61" s="453"/>
      <c r="AB61" s="453"/>
      <c r="AC61" s="453"/>
      <c r="AD61" s="453"/>
      <c r="AE61" s="453"/>
      <c r="AF61" s="453"/>
      <c r="AG61" s="453"/>
      <c r="AH61" s="453"/>
      <c r="AI61" s="453"/>
      <c r="AJ61" s="453"/>
      <c r="AK61" s="453"/>
      <c r="AL61" s="453"/>
      <c r="AM61" s="453"/>
      <c r="AN61" s="453"/>
      <c r="AO61" s="453"/>
      <c r="AP61" s="453"/>
      <c r="AQ61" s="453"/>
      <c r="AR61" s="453"/>
      <c r="AS61" s="453"/>
    </row>
    <row r="62" spans="1:45" s="108" customFormat="1" x14ac:dyDescent="0.25">
      <c r="E62" s="161"/>
      <c r="F62" s="107"/>
      <c r="G62" s="576"/>
      <c r="H62" s="218"/>
      <c r="I62" s="511"/>
      <c r="J62" s="511"/>
      <c r="K62" s="511"/>
      <c r="L62" s="511"/>
      <c r="M62" s="511"/>
      <c r="N62" s="453"/>
      <c r="O62" s="453"/>
      <c r="P62" s="453"/>
      <c r="Q62" s="453"/>
      <c r="R62" s="453"/>
      <c r="S62" s="453"/>
      <c r="T62" s="453"/>
      <c r="U62" s="453"/>
      <c r="V62" s="453"/>
      <c r="W62" s="453"/>
      <c r="X62" s="453"/>
      <c r="Y62" s="453"/>
      <c r="Z62" s="453"/>
      <c r="AA62" s="453"/>
      <c r="AB62" s="453"/>
      <c r="AC62" s="453"/>
      <c r="AD62" s="453"/>
      <c r="AE62" s="453"/>
      <c r="AF62" s="453"/>
      <c r="AG62" s="453"/>
      <c r="AH62" s="453"/>
      <c r="AI62" s="453"/>
      <c r="AJ62" s="453"/>
      <c r="AK62" s="453"/>
      <c r="AL62" s="453"/>
      <c r="AM62" s="453"/>
      <c r="AN62" s="453"/>
      <c r="AO62" s="453"/>
      <c r="AP62" s="453"/>
      <c r="AQ62" s="453"/>
      <c r="AR62" s="453"/>
      <c r="AS62" s="453"/>
    </row>
    <row r="63" spans="1:45" s="108" customFormat="1" x14ac:dyDescent="0.25">
      <c r="A63" s="180" t="s">
        <v>443</v>
      </c>
      <c r="B63" s="110"/>
      <c r="C63" s="110" t="s">
        <v>27</v>
      </c>
      <c r="D63" s="110"/>
      <c r="E63" s="162"/>
      <c r="F63" s="110"/>
      <c r="G63" s="576"/>
      <c r="H63" s="219"/>
      <c r="I63" s="467">
        <f t="shared" ref="I63:AS63" si="5">I65+I72</f>
        <v>0</v>
      </c>
      <c r="J63" s="467">
        <f t="shared" si="5"/>
        <v>0</v>
      </c>
      <c r="K63" s="467">
        <f t="shared" si="5"/>
        <v>0</v>
      </c>
      <c r="L63" s="467">
        <f t="shared" si="5"/>
        <v>0</v>
      </c>
      <c r="M63" s="467">
        <f t="shared" si="5"/>
        <v>0</v>
      </c>
      <c r="N63" s="452">
        <f t="shared" si="5"/>
        <v>24037.017000000003</v>
      </c>
      <c r="O63" s="452">
        <f t="shared" si="5"/>
        <v>23371.447</v>
      </c>
      <c r="P63" s="452">
        <f t="shared" si="5"/>
        <v>24615.290000000005</v>
      </c>
      <c r="Q63" s="452">
        <f t="shared" si="5"/>
        <v>23872.261000000006</v>
      </c>
      <c r="R63" s="452">
        <f t="shared" si="5"/>
        <v>23058.451000000001</v>
      </c>
      <c r="S63" s="452">
        <f t="shared" si="5"/>
        <v>21322.838000000003</v>
      </c>
      <c r="T63" s="452">
        <f t="shared" si="5"/>
        <v>23981.986999999994</v>
      </c>
      <c r="U63" s="452">
        <f t="shared" si="5"/>
        <v>24857.068999999992</v>
      </c>
      <c r="V63" s="452">
        <f t="shared" si="5"/>
        <v>24189.964000000004</v>
      </c>
      <c r="W63" s="452">
        <f t="shared" si="5"/>
        <v>23964.86</v>
      </c>
      <c r="X63" s="452">
        <f t="shared" si="5"/>
        <v>24927.447999999997</v>
      </c>
      <c r="Y63" s="452">
        <f t="shared" si="5"/>
        <v>24300.663999999997</v>
      </c>
      <c r="Z63" s="452">
        <f t="shared" si="5"/>
        <v>23813.173999999995</v>
      </c>
      <c r="AA63" s="452">
        <f t="shared" si="5"/>
        <v>23485.948999999997</v>
      </c>
      <c r="AB63" s="452">
        <f t="shared" si="5"/>
        <v>22745.671999999991</v>
      </c>
      <c r="AC63" s="452">
        <f t="shared" si="5"/>
        <v>22749.481999999996</v>
      </c>
      <c r="AD63" s="452">
        <f t="shared" si="5"/>
        <v>22451.627999999997</v>
      </c>
      <c r="AE63" s="452">
        <f t="shared" si="5"/>
        <v>22194.254000000004</v>
      </c>
      <c r="AF63" s="452">
        <f t="shared" si="5"/>
        <v>19721.649999999994</v>
      </c>
      <c r="AG63" s="452">
        <f t="shared" si="5"/>
        <v>19718.198000000004</v>
      </c>
      <c r="AH63" s="452">
        <f t="shared" si="5"/>
        <v>18551.647999999994</v>
      </c>
      <c r="AI63" s="452">
        <f t="shared" si="5"/>
        <v>17002.72099999999</v>
      </c>
      <c r="AJ63" s="452">
        <f t="shared" si="5"/>
        <v>16339.374</v>
      </c>
      <c r="AK63" s="452">
        <f t="shared" si="5"/>
        <v>16118.586999999996</v>
      </c>
      <c r="AL63" s="452">
        <f t="shared" si="5"/>
        <v>15431.798999999997</v>
      </c>
      <c r="AM63" s="452">
        <f t="shared" si="5"/>
        <v>16026.378000000004</v>
      </c>
      <c r="AN63" s="452">
        <f t="shared" si="5"/>
        <v>15962.885999999997</v>
      </c>
      <c r="AO63" s="452">
        <f t="shared" si="5"/>
        <v>15963.106999999996</v>
      </c>
      <c r="AP63" s="452">
        <f t="shared" si="5"/>
        <v>15852.529999999999</v>
      </c>
      <c r="AQ63" s="452">
        <f t="shared" si="5"/>
        <v>15478.615999999998</v>
      </c>
      <c r="AR63" s="452">
        <f t="shared" si="5"/>
        <v>15439.218000000001</v>
      </c>
      <c r="AS63" s="452">
        <f t="shared" si="5"/>
        <v>15081.348999999998</v>
      </c>
    </row>
    <row r="64" spans="1:45" s="108" customFormat="1" x14ac:dyDescent="0.25">
      <c r="A64" s="179" t="s">
        <v>444</v>
      </c>
      <c r="D64" s="161" t="s">
        <v>28</v>
      </c>
      <c r="F64" s="107"/>
      <c r="G64" s="576"/>
      <c r="H64" s="219"/>
      <c r="I64" s="453"/>
      <c r="J64" s="453"/>
      <c r="K64" s="453"/>
      <c r="L64" s="453"/>
      <c r="M64" s="453"/>
      <c r="N64" s="453"/>
      <c r="O64" s="453"/>
      <c r="P64" s="453"/>
      <c r="Q64" s="453"/>
      <c r="R64" s="453"/>
      <c r="S64" s="453"/>
      <c r="T64" s="453"/>
      <c r="U64" s="453"/>
      <c r="V64" s="453"/>
      <c r="W64" s="453"/>
      <c r="X64" s="453"/>
      <c r="Y64" s="453"/>
      <c r="Z64" s="453"/>
      <c r="AA64" s="453"/>
      <c r="AB64" s="453"/>
      <c r="AC64" s="453"/>
      <c r="AD64" s="453"/>
      <c r="AE64" s="453"/>
      <c r="AF64" s="453"/>
      <c r="AG64" s="453"/>
      <c r="AH64" s="453"/>
      <c r="AI64" s="453"/>
      <c r="AJ64" s="453"/>
      <c r="AK64" s="453"/>
      <c r="AL64" s="453"/>
      <c r="AM64" s="453"/>
      <c r="AN64" s="453"/>
      <c r="AO64" s="453"/>
      <c r="AP64" s="453"/>
      <c r="AQ64" s="453"/>
      <c r="AR64" s="453"/>
      <c r="AS64" s="453"/>
    </row>
    <row r="65" spans="1:45" s="108" customFormat="1" x14ac:dyDescent="0.25">
      <c r="A65" s="108" t="s">
        <v>167</v>
      </c>
      <c r="E65" s="107" t="s">
        <v>29</v>
      </c>
      <c r="G65" s="576"/>
      <c r="H65" s="219"/>
      <c r="I65" s="513">
        <f t="shared" ref="I65:AM65" si="6">SUM(I67:I71)</f>
        <v>0</v>
      </c>
      <c r="J65" s="513">
        <f t="shared" si="6"/>
        <v>0</v>
      </c>
      <c r="K65" s="513">
        <f t="shared" si="6"/>
        <v>0</v>
      </c>
      <c r="L65" s="513">
        <f t="shared" si="6"/>
        <v>0</v>
      </c>
      <c r="M65" s="513">
        <f t="shared" si="6"/>
        <v>0</v>
      </c>
      <c r="N65" s="453">
        <f t="shared" si="6"/>
        <v>24037.017000000003</v>
      </c>
      <c r="O65" s="453">
        <f t="shared" si="6"/>
        <v>23371.447</v>
      </c>
      <c r="P65" s="453">
        <f t="shared" si="6"/>
        <v>24615.290000000005</v>
      </c>
      <c r="Q65" s="453">
        <f t="shared" si="6"/>
        <v>23872.261000000006</v>
      </c>
      <c r="R65" s="453">
        <f t="shared" si="6"/>
        <v>23058.451000000001</v>
      </c>
      <c r="S65" s="453">
        <f t="shared" si="6"/>
        <v>21322.838000000003</v>
      </c>
      <c r="T65" s="453">
        <f t="shared" si="6"/>
        <v>23981.986999999994</v>
      </c>
      <c r="U65" s="453">
        <f t="shared" si="6"/>
        <v>24857.068999999992</v>
      </c>
      <c r="V65" s="453">
        <f t="shared" si="6"/>
        <v>24189.964000000004</v>
      </c>
      <c r="W65" s="453">
        <f t="shared" si="6"/>
        <v>23964.86</v>
      </c>
      <c r="X65" s="453">
        <f t="shared" si="6"/>
        <v>24927.447999999997</v>
      </c>
      <c r="Y65" s="453">
        <f t="shared" si="6"/>
        <v>24300.663999999997</v>
      </c>
      <c r="Z65" s="453">
        <f t="shared" si="6"/>
        <v>23813.173999999995</v>
      </c>
      <c r="AA65" s="453">
        <f t="shared" si="6"/>
        <v>23485.948999999997</v>
      </c>
      <c r="AB65" s="453">
        <f t="shared" si="6"/>
        <v>22745.671999999991</v>
      </c>
      <c r="AC65" s="453">
        <f t="shared" si="6"/>
        <v>22749.481999999996</v>
      </c>
      <c r="AD65" s="453">
        <f t="shared" si="6"/>
        <v>22451.627999999997</v>
      </c>
      <c r="AE65" s="453">
        <f t="shared" si="6"/>
        <v>22194.254000000004</v>
      </c>
      <c r="AF65" s="453">
        <f t="shared" si="6"/>
        <v>19721.649999999994</v>
      </c>
      <c r="AG65" s="453">
        <f t="shared" si="6"/>
        <v>19718.198000000004</v>
      </c>
      <c r="AH65" s="453">
        <f t="shared" si="6"/>
        <v>18551.647999999994</v>
      </c>
      <c r="AI65" s="453">
        <f t="shared" si="6"/>
        <v>17002.72099999999</v>
      </c>
      <c r="AJ65" s="453">
        <f t="shared" si="6"/>
        <v>16339.374</v>
      </c>
      <c r="AK65" s="453">
        <f t="shared" si="6"/>
        <v>16118.586999999996</v>
      </c>
      <c r="AL65" s="453">
        <f t="shared" si="6"/>
        <v>15431.798999999997</v>
      </c>
      <c r="AM65" s="453">
        <f t="shared" si="6"/>
        <v>16026.378000000004</v>
      </c>
      <c r="AN65" s="453">
        <f t="shared" ref="AN65:AS65" si="7">SUM(AN67:AN71)</f>
        <v>15962.885999999997</v>
      </c>
      <c r="AO65" s="453">
        <f t="shared" si="7"/>
        <v>15963.106999999996</v>
      </c>
      <c r="AP65" s="453">
        <f t="shared" si="7"/>
        <v>15852.529999999999</v>
      </c>
      <c r="AQ65" s="453">
        <f t="shared" si="7"/>
        <v>15478.615999999998</v>
      </c>
      <c r="AR65" s="453">
        <f t="shared" si="7"/>
        <v>15439.218000000001</v>
      </c>
      <c r="AS65" s="453">
        <f t="shared" si="7"/>
        <v>15081.348999999998</v>
      </c>
    </row>
    <row r="66" spans="1:45" s="108" customFormat="1" x14ac:dyDescent="0.25">
      <c r="A66" s="108" t="s">
        <v>168</v>
      </c>
      <c r="E66" s="161"/>
      <c r="F66" s="108" t="s">
        <v>169</v>
      </c>
      <c r="G66" s="576"/>
      <c r="H66" s="219"/>
      <c r="I66" s="453"/>
      <c r="J66" s="453"/>
      <c r="K66" s="453"/>
      <c r="L66" s="453"/>
      <c r="M66" s="453"/>
      <c r="N66" s="453"/>
      <c r="O66" s="453"/>
      <c r="P66" s="453"/>
      <c r="Q66" s="453"/>
      <c r="R66" s="453"/>
      <c r="S66" s="453"/>
      <c r="T66" s="453"/>
      <c r="U66" s="453"/>
      <c r="V66" s="453"/>
      <c r="W66" s="453"/>
      <c r="X66" s="453"/>
      <c r="Y66" s="453"/>
      <c r="Z66" s="453"/>
      <c r="AA66" s="453"/>
      <c r="AB66" s="453"/>
      <c r="AC66" s="453"/>
      <c r="AD66" s="453"/>
      <c r="AE66" s="453"/>
      <c r="AF66" s="453"/>
      <c r="AG66" s="453"/>
      <c r="AH66" s="453"/>
      <c r="AI66" s="453"/>
      <c r="AJ66" s="453"/>
      <c r="AK66" s="453"/>
      <c r="AL66" s="453"/>
      <c r="AM66" s="453"/>
      <c r="AN66" s="453"/>
      <c r="AO66" s="453"/>
      <c r="AP66" s="453"/>
      <c r="AQ66" s="453"/>
      <c r="AR66" s="453"/>
      <c r="AS66" s="453"/>
    </row>
    <row r="67" spans="1:45" s="108" customFormat="1" x14ac:dyDescent="0.25">
      <c r="A67" s="108" t="s">
        <v>170</v>
      </c>
      <c r="E67" s="161"/>
      <c r="F67" s="108" t="s">
        <v>445</v>
      </c>
      <c r="G67" s="576"/>
      <c r="H67" s="219"/>
      <c r="I67" s="510"/>
      <c r="J67" s="510"/>
      <c r="K67" s="510"/>
      <c r="L67" s="510"/>
      <c r="M67" s="510"/>
      <c r="N67" s="454">
        <v>3576.8290000000002</v>
      </c>
      <c r="O67" s="454">
        <v>3704.049</v>
      </c>
      <c r="P67" s="454">
        <v>3613.4230000000007</v>
      </c>
      <c r="Q67" s="454">
        <v>3721.0299999999993</v>
      </c>
      <c r="R67" s="454">
        <v>3295.8710000000001</v>
      </c>
      <c r="S67" s="454">
        <v>2622.4510000000005</v>
      </c>
      <c r="T67" s="454">
        <v>3747.2700000000004</v>
      </c>
      <c r="U67" s="454">
        <v>3289.6070000000009</v>
      </c>
      <c r="V67" s="454">
        <v>3537.9730000000013</v>
      </c>
      <c r="W67" s="454">
        <v>3263.2480000000005</v>
      </c>
      <c r="X67" s="454">
        <v>3593.1820000000002</v>
      </c>
      <c r="Y67" s="454">
        <v>3710.9010000000017</v>
      </c>
      <c r="Z67" s="454">
        <v>3362.5540000000005</v>
      </c>
      <c r="AA67" s="454">
        <v>3423.293999999999</v>
      </c>
      <c r="AB67" s="454">
        <v>3077.6519999999996</v>
      </c>
      <c r="AC67" s="454">
        <v>2850.1769999999992</v>
      </c>
      <c r="AD67" s="454">
        <v>3248.0789999999984</v>
      </c>
      <c r="AE67" s="454">
        <v>3057.6239999999993</v>
      </c>
      <c r="AF67" s="454">
        <v>3064.3820000000001</v>
      </c>
      <c r="AG67" s="454">
        <v>3308.5780000000004</v>
      </c>
      <c r="AH67" s="454">
        <v>3142.3839999999991</v>
      </c>
      <c r="AI67" s="454">
        <v>2481.1190000000006</v>
      </c>
      <c r="AJ67" s="454">
        <v>2712.3450000000007</v>
      </c>
      <c r="AK67" s="454">
        <v>2583.2559999999999</v>
      </c>
      <c r="AL67" s="454">
        <v>2463.25</v>
      </c>
      <c r="AM67" s="454">
        <v>2646.1980000000017</v>
      </c>
      <c r="AN67" s="454">
        <v>2406.2160000000008</v>
      </c>
      <c r="AO67" s="454">
        <v>2426.4649999999992</v>
      </c>
      <c r="AP67" s="454">
        <v>2434.7829999999994</v>
      </c>
      <c r="AQ67" s="454">
        <v>2338.1270000000004</v>
      </c>
      <c r="AR67" s="454">
        <v>2354.7950000000001</v>
      </c>
      <c r="AS67" s="454">
        <v>2269.0749999999994</v>
      </c>
    </row>
    <row r="68" spans="1:45" s="108" customFormat="1" x14ac:dyDescent="0.25">
      <c r="A68" s="108" t="s">
        <v>171</v>
      </c>
      <c r="E68" s="161"/>
      <c r="F68" s="108" t="s">
        <v>446</v>
      </c>
      <c r="G68" s="576"/>
      <c r="H68" s="219"/>
      <c r="I68" s="510"/>
      <c r="J68" s="510"/>
      <c r="K68" s="510"/>
      <c r="L68" s="510"/>
      <c r="M68" s="510"/>
      <c r="N68" s="454">
        <v>14046.180000000002</v>
      </c>
      <c r="O68" s="454">
        <v>14302.196</v>
      </c>
      <c r="P68" s="454">
        <v>14721.798000000004</v>
      </c>
      <c r="Q68" s="454">
        <v>14428.202000000003</v>
      </c>
      <c r="R68" s="454">
        <v>14343.630000000001</v>
      </c>
      <c r="S68" s="454">
        <v>13136.394</v>
      </c>
      <c r="T68" s="454">
        <v>14459.358999999995</v>
      </c>
      <c r="U68" s="454">
        <v>14650.436999999993</v>
      </c>
      <c r="V68" s="454">
        <v>14670.626000000006</v>
      </c>
      <c r="W68" s="454">
        <v>15117.586999999998</v>
      </c>
      <c r="X68" s="454">
        <v>15619.906000000001</v>
      </c>
      <c r="Y68" s="454">
        <v>14784.225999999995</v>
      </c>
      <c r="Z68" s="454">
        <v>14810.953999999996</v>
      </c>
      <c r="AA68" s="454">
        <v>14831.480999999996</v>
      </c>
      <c r="AB68" s="454">
        <v>14113.764999999996</v>
      </c>
      <c r="AC68" s="454">
        <v>14225.826999999999</v>
      </c>
      <c r="AD68" s="454">
        <v>13705.684999999998</v>
      </c>
      <c r="AE68" s="454">
        <v>13772.990000000007</v>
      </c>
      <c r="AF68" s="454">
        <v>12121.261999999995</v>
      </c>
      <c r="AG68" s="454">
        <v>12047.888000000001</v>
      </c>
      <c r="AH68" s="454">
        <v>11111.091999999997</v>
      </c>
      <c r="AI68" s="454">
        <v>10555.708999999992</v>
      </c>
      <c r="AJ68" s="454">
        <v>9615.3689999999988</v>
      </c>
      <c r="AK68" s="454">
        <v>9364.3989999999976</v>
      </c>
      <c r="AL68" s="454">
        <v>8817.9509999999973</v>
      </c>
      <c r="AM68" s="454">
        <v>8940.5330000000013</v>
      </c>
      <c r="AN68" s="454">
        <v>9089.9759999999969</v>
      </c>
      <c r="AO68" s="454">
        <v>9087.8799999999992</v>
      </c>
      <c r="AP68" s="454">
        <v>8957.17</v>
      </c>
      <c r="AQ68" s="454">
        <v>8708.659999999998</v>
      </c>
      <c r="AR68" s="454">
        <v>8726.6</v>
      </c>
      <c r="AS68" s="454">
        <v>8546.0499999999993</v>
      </c>
    </row>
    <row r="69" spans="1:45" s="108" customFormat="1" x14ac:dyDescent="0.25">
      <c r="A69" s="108" t="s">
        <v>172</v>
      </c>
      <c r="E69" s="161"/>
      <c r="F69" s="108" t="s">
        <v>173</v>
      </c>
      <c r="G69" s="576"/>
      <c r="H69" s="219"/>
      <c r="I69" s="510"/>
      <c r="J69" s="510"/>
      <c r="K69" s="510"/>
      <c r="L69" s="510"/>
      <c r="M69" s="510"/>
      <c r="N69" s="454">
        <v>1355.963</v>
      </c>
      <c r="O69" s="454">
        <v>1013.2180000000001</v>
      </c>
      <c r="P69" s="454">
        <v>1172.5720000000001</v>
      </c>
      <c r="Q69" s="454">
        <v>1261.3480000000004</v>
      </c>
      <c r="R69" s="454">
        <v>1302.06</v>
      </c>
      <c r="S69" s="454">
        <v>1457.5530000000006</v>
      </c>
      <c r="T69" s="454">
        <v>1479.6869999999997</v>
      </c>
      <c r="U69" s="454">
        <v>1386.9390000000001</v>
      </c>
      <c r="V69" s="454">
        <v>1434.1990000000005</v>
      </c>
      <c r="W69" s="454">
        <v>1294.0920000000001</v>
      </c>
      <c r="X69" s="454">
        <v>1200.5369999999996</v>
      </c>
      <c r="Y69" s="454">
        <v>1153.0170000000003</v>
      </c>
      <c r="Z69" s="454">
        <v>1166.0139999999999</v>
      </c>
      <c r="AA69" s="454">
        <v>1254.2760000000005</v>
      </c>
      <c r="AB69" s="454">
        <v>1230.3619999999999</v>
      </c>
      <c r="AC69" s="454">
        <v>1165.0139999999994</v>
      </c>
      <c r="AD69" s="454">
        <v>1179.4150000000002</v>
      </c>
      <c r="AE69" s="454">
        <v>1207.0870000000004</v>
      </c>
      <c r="AF69" s="454">
        <v>873.2149999999998</v>
      </c>
      <c r="AG69" s="454">
        <v>944.46499999999992</v>
      </c>
      <c r="AH69" s="454">
        <v>1001.6029999999998</v>
      </c>
      <c r="AI69" s="454">
        <v>752.09799999999996</v>
      </c>
      <c r="AJ69" s="454">
        <v>835.22699999999986</v>
      </c>
      <c r="AK69" s="454">
        <v>902.04300000000023</v>
      </c>
      <c r="AL69" s="454">
        <v>947.58400000000006</v>
      </c>
      <c r="AM69" s="454">
        <v>820.32499999999993</v>
      </c>
      <c r="AN69" s="454">
        <v>679.50199999999995</v>
      </c>
      <c r="AO69" s="454">
        <v>691.8130000000001</v>
      </c>
      <c r="AP69" s="454">
        <v>674.178</v>
      </c>
      <c r="AQ69" s="454">
        <v>699.69600000000003</v>
      </c>
      <c r="AR69" s="454">
        <v>683.80300000000011</v>
      </c>
      <c r="AS69" s="454">
        <v>653.06299999999999</v>
      </c>
    </row>
    <row r="70" spans="1:45" s="108" customFormat="1" x14ac:dyDescent="0.25">
      <c r="A70" s="260" t="s">
        <v>654</v>
      </c>
      <c r="E70" s="161" t="s">
        <v>655</v>
      </c>
      <c r="G70" s="576"/>
      <c r="H70" s="219"/>
      <c r="I70" s="510"/>
      <c r="J70" s="510"/>
      <c r="K70" s="510"/>
      <c r="L70" s="510"/>
      <c r="M70" s="510"/>
      <c r="N70" s="454">
        <v>455.13099999999991</v>
      </c>
      <c r="O70" s="454">
        <v>461.27800000000002</v>
      </c>
      <c r="P70" s="454">
        <v>479.6579999999999</v>
      </c>
      <c r="Q70" s="454">
        <v>478.07100000000014</v>
      </c>
      <c r="R70" s="454">
        <v>445.51399999999995</v>
      </c>
      <c r="S70" s="454">
        <v>419.79300000000006</v>
      </c>
      <c r="T70" s="454">
        <v>469.41300000000001</v>
      </c>
      <c r="U70" s="454">
        <v>458.56299999999999</v>
      </c>
      <c r="V70" s="454">
        <v>483.15300000000002</v>
      </c>
      <c r="W70" s="454">
        <v>482.10500000000008</v>
      </c>
      <c r="X70" s="454">
        <v>542.2600000000001</v>
      </c>
      <c r="Y70" s="454">
        <v>518.75599999999986</v>
      </c>
      <c r="Z70" s="454">
        <v>499.99700000000001</v>
      </c>
      <c r="AA70" s="454">
        <v>507.36300000000006</v>
      </c>
      <c r="AB70" s="454">
        <v>526.5089999999999</v>
      </c>
      <c r="AC70" s="454">
        <v>534.4620000000001</v>
      </c>
      <c r="AD70" s="454">
        <v>506.60900000000004</v>
      </c>
      <c r="AE70" s="454">
        <v>498.26299999999992</v>
      </c>
      <c r="AF70" s="454">
        <v>457.75200000000001</v>
      </c>
      <c r="AG70" s="454">
        <v>442.65</v>
      </c>
      <c r="AH70" s="454">
        <v>426.108</v>
      </c>
      <c r="AI70" s="454">
        <v>407.14</v>
      </c>
      <c r="AJ70" s="454">
        <v>399.19200000000001</v>
      </c>
      <c r="AK70" s="454">
        <v>402.72200000000004</v>
      </c>
      <c r="AL70" s="454">
        <v>374.49599999999992</v>
      </c>
      <c r="AM70" s="454">
        <v>376.05500000000006</v>
      </c>
      <c r="AN70" s="454">
        <v>378.25700000000001</v>
      </c>
      <c r="AO70" s="454">
        <v>386.04300000000006</v>
      </c>
      <c r="AP70" s="454">
        <v>379.14600000000007</v>
      </c>
      <c r="AQ70" s="454">
        <v>382.31800000000004</v>
      </c>
      <c r="AR70" s="454">
        <v>377.5</v>
      </c>
      <c r="AS70" s="454">
        <v>371.46600000000001</v>
      </c>
    </row>
    <row r="71" spans="1:45" s="108" customFormat="1" x14ac:dyDescent="0.25">
      <c r="A71" s="179" t="s">
        <v>447</v>
      </c>
      <c r="E71" s="107" t="s">
        <v>30</v>
      </c>
      <c r="G71" s="576"/>
      <c r="H71" s="219"/>
      <c r="I71" s="510"/>
      <c r="J71" s="510"/>
      <c r="K71" s="510"/>
      <c r="L71" s="510"/>
      <c r="M71" s="510"/>
      <c r="N71" s="454">
        <v>4602.9140000000007</v>
      </c>
      <c r="O71" s="454">
        <v>3890.7060000000015</v>
      </c>
      <c r="P71" s="454">
        <v>4627.8389999999999</v>
      </c>
      <c r="Q71" s="454">
        <v>3983.6099999999992</v>
      </c>
      <c r="R71" s="454">
        <v>3671.3760000000002</v>
      </c>
      <c r="S71" s="454">
        <v>3686.6469999999999</v>
      </c>
      <c r="T71" s="454">
        <v>3826.2580000000003</v>
      </c>
      <c r="U71" s="454">
        <v>5071.523000000002</v>
      </c>
      <c r="V71" s="454">
        <v>4064.0129999999995</v>
      </c>
      <c r="W71" s="454">
        <v>3807.828</v>
      </c>
      <c r="X71" s="454">
        <v>3971.5629999999996</v>
      </c>
      <c r="Y71" s="454">
        <v>4133.7639999999992</v>
      </c>
      <c r="Z71" s="454">
        <v>3973.6550000000002</v>
      </c>
      <c r="AA71" s="454">
        <v>3469.5350000000008</v>
      </c>
      <c r="AB71" s="454">
        <v>3797.3839999999991</v>
      </c>
      <c r="AC71" s="454">
        <v>3974.0020000000013</v>
      </c>
      <c r="AD71" s="454">
        <v>3811.8399999999997</v>
      </c>
      <c r="AE71" s="454">
        <v>3658.2899999999995</v>
      </c>
      <c r="AF71" s="454">
        <v>3205.0389999999989</v>
      </c>
      <c r="AG71" s="454">
        <v>2974.6170000000006</v>
      </c>
      <c r="AH71" s="454">
        <v>2870.4609999999998</v>
      </c>
      <c r="AI71" s="454">
        <v>2806.6550000000002</v>
      </c>
      <c r="AJ71" s="454">
        <v>2777.2410000000013</v>
      </c>
      <c r="AK71" s="454">
        <v>2866.166999999999</v>
      </c>
      <c r="AL71" s="454">
        <v>2828.518</v>
      </c>
      <c r="AM71" s="454">
        <v>3243.2669999999998</v>
      </c>
      <c r="AN71" s="454">
        <v>3408.9349999999999</v>
      </c>
      <c r="AO71" s="454">
        <v>3370.9059999999999</v>
      </c>
      <c r="AP71" s="454">
        <v>3407.2529999999988</v>
      </c>
      <c r="AQ71" s="454">
        <v>3349.8150000000001</v>
      </c>
      <c r="AR71" s="454">
        <v>3296.52</v>
      </c>
      <c r="AS71" s="454">
        <v>3241.6949999999997</v>
      </c>
    </row>
    <row r="72" spans="1:45" s="108" customFormat="1" x14ac:dyDescent="0.25">
      <c r="A72" s="107" t="s">
        <v>174</v>
      </c>
      <c r="B72" s="107"/>
      <c r="C72" s="107"/>
      <c r="D72" s="163" t="s">
        <v>31</v>
      </c>
      <c r="F72" s="113"/>
      <c r="G72" s="576"/>
      <c r="H72" s="219"/>
      <c r="I72" s="513">
        <f t="shared" ref="I72:M72" si="8">SUM(I74:I79)</f>
        <v>0</v>
      </c>
      <c r="J72" s="513">
        <f t="shared" si="8"/>
        <v>0</v>
      </c>
      <c r="K72" s="513">
        <f t="shared" si="8"/>
        <v>0</v>
      </c>
      <c r="L72" s="513">
        <f t="shared" si="8"/>
        <v>0</v>
      </c>
      <c r="M72" s="513">
        <f t="shared" si="8"/>
        <v>0</v>
      </c>
      <c r="N72" s="453"/>
      <c r="O72" s="453"/>
      <c r="P72" s="453"/>
      <c r="Q72" s="453"/>
      <c r="R72" s="453"/>
      <c r="S72" s="453"/>
      <c r="T72" s="453"/>
      <c r="U72" s="453"/>
      <c r="V72" s="453"/>
      <c r="W72" s="453"/>
      <c r="X72" s="453"/>
      <c r="Y72" s="453"/>
      <c r="Z72" s="453"/>
      <c r="AA72" s="453"/>
      <c r="AB72" s="453"/>
      <c r="AC72" s="453"/>
      <c r="AD72" s="453"/>
      <c r="AE72" s="453"/>
      <c r="AF72" s="453"/>
      <c r="AG72" s="453"/>
      <c r="AH72" s="453"/>
      <c r="AI72" s="453"/>
      <c r="AJ72" s="453"/>
      <c r="AK72" s="453"/>
      <c r="AL72" s="453"/>
      <c r="AM72" s="453"/>
      <c r="AN72" s="453"/>
      <c r="AO72" s="453"/>
      <c r="AP72" s="453"/>
      <c r="AQ72" s="453"/>
      <c r="AR72" s="453"/>
      <c r="AS72" s="453"/>
    </row>
    <row r="73" spans="1:45" s="108" customFormat="1" x14ac:dyDescent="0.25">
      <c r="A73" s="107" t="s">
        <v>175</v>
      </c>
      <c r="B73" s="107"/>
      <c r="C73" s="107"/>
      <c r="D73" s="107"/>
      <c r="E73" s="107" t="s">
        <v>176</v>
      </c>
      <c r="G73" s="576"/>
      <c r="H73" s="219"/>
      <c r="I73" s="453"/>
      <c r="J73" s="453"/>
      <c r="K73" s="453"/>
      <c r="L73" s="453"/>
      <c r="M73" s="453"/>
      <c r="N73" s="453"/>
      <c r="O73" s="453"/>
      <c r="P73" s="453"/>
      <c r="Q73" s="453"/>
      <c r="R73" s="453"/>
      <c r="S73" s="453"/>
      <c r="T73" s="453"/>
      <c r="U73" s="453"/>
      <c r="V73" s="453"/>
      <c r="W73" s="453"/>
      <c r="X73" s="453"/>
      <c r="Y73" s="453"/>
      <c r="Z73" s="453"/>
      <c r="AA73" s="453"/>
      <c r="AB73" s="453"/>
      <c r="AC73" s="453"/>
      <c r="AD73" s="453"/>
      <c r="AE73" s="453"/>
      <c r="AF73" s="453"/>
      <c r="AG73" s="453"/>
      <c r="AH73" s="453"/>
      <c r="AI73" s="453"/>
      <c r="AJ73" s="453"/>
      <c r="AK73" s="453"/>
      <c r="AL73" s="453"/>
      <c r="AM73" s="453"/>
      <c r="AN73" s="453"/>
      <c r="AO73" s="453"/>
      <c r="AP73" s="453"/>
      <c r="AQ73" s="453"/>
      <c r="AR73" s="453"/>
      <c r="AS73" s="453"/>
    </row>
    <row r="74" spans="1:45" s="108" customFormat="1" x14ac:dyDescent="0.25">
      <c r="A74" s="107" t="s">
        <v>177</v>
      </c>
      <c r="B74" s="107"/>
      <c r="E74" s="163"/>
      <c r="F74" s="107" t="s">
        <v>178</v>
      </c>
      <c r="G74" s="576"/>
      <c r="H74" s="219"/>
      <c r="I74" s="510"/>
      <c r="J74" s="510"/>
      <c r="K74" s="510"/>
      <c r="L74" s="510"/>
      <c r="M74" s="510"/>
      <c r="N74" s="454">
        <v>2510.6880000000001</v>
      </c>
      <c r="O74" s="454">
        <v>2066.7339999999999</v>
      </c>
      <c r="P74" s="454">
        <v>1989.2179999999992</v>
      </c>
      <c r="Q74" s="454">
        <v>2048.6829999999995</v>
      </c>
      <c r="R74" s="454">
        <v>2133.7779999999993</v>
      </c>
      <c r="S74" s="454">
        <v>1730.508</v>
      </c>
      <c r="T74" s="454">
        <v>1951.0529999999999</v>
      </c>
      <c r="U74" s="454">
        <v>1968.2950000000005</v>
      </c>
      <c r="V74" s="454">
        <v>1842.6100000000001</v>
      </c>
      <c r="W74" s="454">
        <v>1833.2810000000004</v>
      </c>
      <c r="X74" s="454">
        <v>2034.8150000000005</v>
      </c>
      <c r="Y74" s="454">
        <v>2110.4089999999997</v>
      </c>
      <c r="Z74" s="454">
        <v>2118.1179999999999</v>
      </c>
      <c r="AA74" s="454">
        <v>2179.6469999999999</v>
      </c>
      <c r="AB74" s="454">
        <v>1992.5200000000004</v>
      </c>
      <c r="AC74" s="454">
        <v>1998.4189999999996</v>
      </c>
      <c r="AD74" s="454">
        <v>1971.123</v>
      </c>
      <c r="AE74" s="454">
        <v>1934.7539999999997</v>
      </c>
      <c r="AF74" s="454">
        <v>2034.1129999999994</v>
      </c>
      <c r="AG74" s="454">
        <v>2060.098</v>
      </c>
      <c r="AH74" s="454">
        <v>2036.0029999999999</v>
      </c>
      <c r="AI74" s="454">
        <v>1842.4</v>
      </c>
      <c r="AJ74" s="454">
        <v>1660.6309999999996</v>
      </c>
      <c r="AK74" s="454">
        <v>1670.0539999999999</v>
      </c>
      <c r="AL74" s="454">
        <v>1675.4329999999995</v>
      </c>
      <c r="AM74" s="454">
        <v>1720.2259999999999</v>
      </c>
      <c r="AN74" s="454">
        <v>1988.2080000000008</v>
      </c>
      <c r="AO74" s="454">
        <v>1999.0550000000005</v>
      </c>
      <c r="AP74" s="454">
        <v>1744.6650000000002</v>
      </c>
      <c r="AQ74" s="454">
        <v>1647.8380000000004</v>
      </c>
      <c r="AR74" s="454">
        <v>1676.8660000000002</v>
      </c>
      <c r="AS74" s="454">
        <v>1644.4529999999997</v>
      </c>
    </row>
    <row r="75" spans="1:45" s="108" customFormat="1" x14ac:dyDescent="0.25">
      <c r="A75" s="107" t="s">
        <v>179</v>
      </c>
      <c r="B75" s="107"/>
      <c r="E75" s="163"/>
      <c r="F75" s="107" t="s">
        <v>180</v>
      </c>
      <c r="G75" s="576"/>
      <c r="H75" s="218"/>
      <c r="I75" s="510"/>
      <c r="J75" s="510"/>
      <c r="K75" s="510"/>
      <c r="L75" s="510"/>
      <c r="M75" s="510"/>
      <c r="N75" s="454">
        <v>270.31</v>
      </c>
      <c r="O75" s="454">
        <v>183.99299999999999</v>
      </c>
      <c r="P75" s="454">
        <v>157.43200000000002</v>
      </c>
      <c r="Q75" s="454">
        <v>185.42199999999997</v>
      </c>
      <c r="R75" s="454">
        <v>201.71399999999997</v>
      </c>
      <c r="S75" s="454">
        <v>214.97799999999995</v>
      </c>
      <c r="T75" s="454">
        <v>254.41199999999998</v>
      </c>
      <c r="U75" s="454">
        <v>231.715</v>
      </c>
      <c r="V75" s="454">
        <v>215.67800000000003</v>
      </c>
      <c r="W75" s="454">
        <v>201.05999999999997</v>
      </c>
      <c r="X75" s="454">
        <v>232.53900000000002</v>
      </c>
      <c r="Y75" s="454">
        <v>231.095</v>
      </c>
      <c r="Z75" s="454">
        <v>215.95400000000001</v>
      </c>
      <c r="AA75" s="454">
        <v>229.02999999999997</v>
      </c>
      <c r="AB75" s="454">
        <v>192.358</v>
      </c>
      <c r="AC75" s="454">
        <v>201.35099999999997</v>
      </c>
      <c r="AD75" s="454">
        <v>198.64800000000002</v>
      </c>
      <c r="AE75" s="454">
        <v>215.73799999999997</v>
      </c>
      <c r="AF75" s="454">
        <v>230.71199999999999</v>
      </c>
      <c r="AG75" s="454">
        <v>215.53</v>
      </c>
      <c r="AH75" s="454">
        <v>191.816</v>
      </c>
      <c r="AI75" s="454">
        <v>248.65800000000002</v>
      </c>
      <c r="AJ75" s="454">
        <v>300.07499999999999</v>
      </c>
      <c r="AK75" s="454">
        <v>265.73</v>
      </c>
      <c r="AL75" s="454">
        <v>264.29100000000005</v>
      </c>
      <c r="AM75" s="454">
        <v>217.34899999999996</v>
      </c>
      <c r="AN75" s="454">
        <v>227.51499999999999</v>
      </c>
      <c r="AO75" s="454">
        <v>246.07</v>
      </c>
      <c r="AP75" s="454">
        <v>241.744</v>
      </c>
      <c r="AQ75" s="454">
        <v>249.05500000000001</v>
      </c>
      <c r="AR75" s="454">
        <v>213.62299999999999</v>
      </c>
      <c r="AS75" s="454">
        <v>214.75900000000001</v>
      </c>
    </row>
    <row r="76" spans="1:45" s="108" customFormat="1" x14ac:dyDescent="0.25">
      <c r="A76" s="107" t="s">
        <v>181</v>
      </c>
      <c r="B76" s="107"/>
      <c r="E76" s="107" t="s">
        <v>182</v>
      </c>
      <c r="G76" s="576"/>
      <c r="H76" s="218"/>
      <c r="I76" s="511"/>
      <c r="J76" s="511"/>
      <c r="K76" s="511"/>
      <c r="L76" s="511"/>
      <c r="M76" s="511"/>
      <c r="N76" s="453"/>
      <c r="O76" s="453"/>
      <c r="P76" s="453"/>
      <c r="Q76" s="453"/>
      <c r="R76" s="453"/>
      <c r="S76" s="453"/>
      <c r="T76" s="453"/>
      <c r="U76" s="453"/>
      <c r="V76" s="453"/>
      <c r="W76" s="453"/>
      <c r="X76" s="453"/>
      <c r="Y76" s="453"/>
      <c r="Z76" s="453"/>
      <c r="AA76" s="453"/>
      <c r="AB76" s="453"/>
      <c r="AC76" s="453"/>
      <c r="AD76" s="453"/>
      <c r="AE76" s="453"/>
      <c r="AF76" s="453"/>
      <c r="AG76" s="453"/>
      <c r="AH76" s="453"/>
      <c r="AI76" s="453"/>
      <c r="AJ76" s="453"/>
      <c r="AK76" s="453"/>
      <c r="AL76" s="453"/>
      <c r="AM76" s="453"/>
      <c r="AN76" s="453"/>
      <c r="AO76" s="453"/>
      <c r="AP76" s="453"/>
      <c r="AQ76" s="453"/>
      <c r="AR76" s="453"/>
      <c r="AS76" s="453"/>
    </row>
    <row r="77" spans="1:45" s="108" customFormat="1" x14ac:dyDescent="0.25">
      <c r="A77" s="258" t="s">
        <v>656</v>
      </c>
      <c r="B77" s="107"/>
      <c r="E77" s="107"/>
      <c r="F77" s="108" t="s">
        <v>657</v>
      </c>
      <c r="G77" s="576"/>
      <c r="H77" s="219"/>
      <c r="I77" s="510"/>
      <c r="J77" s="510"/>
      <c r="K77" s="510"/>
      <c r="L77" s="510"/>
      <c r="M77" s="510"/>
      <c r="N77" s="454">
        <v>579.61700000000008</v>
      </c>
      <c r="O77" s="454">
        <v>482.01000000000005</v>
      </c>
      <c r="P77" s="454">
        <v>448.35200000000009</v>
      </c>
      <c r="Q77" s="454">
        <v>433.32099999999997</v>
      </c>
      <c r="R77" s="454">
        <v>528.48400000000004</v>
      </c>
      <c r="S77" s="454">
        <v>400.09100000000007</v>
      </c>
      <c r="T77" s="454">
        <v>477.63900000000007</v>
      </c>
      <c r="U77" s="454">
        <v>527.61700000000008</v>
      </c>
      <c r="V77" s="454">
        <v>435.77300000000008</v>
      </c>
      <c r="W77" s="454">
        <v>332.54099999999994</v>
      </c>
      <c r="X77" s="454">
        <v>321.85899999999998</v>
      </c>
      <c r="Y77" s="454">
        <v>462.35900000000004</v>
      </c>
      <c r="Z77" s="454">
        <v>423.60899999999992</v>
      </c>
      <c r="AA77" s="454">
        <v>442.34399999999999</v>
      </c>
      <c r="AB77" s="454">
        <v>364.97899999999998</v>
      </c>
      <c r="AC77" s="454">
        <v>385.3069999999999</v>
      </c>
      <c r="AD77" s="454">
        <v>441.44299999999993</v>
      </c>
      <c r="AE77" s="454">
        <v>410.71799999999996</v>
      </c>
      <c r="AF77" s="454">
        <v>357.05399999999997</v>
      </c>
      <c r="AG77" s="454">
        <v>350.161</v>
      </c>
      <c r="AH77" s="454">
        <v>368.44</v>
      </c>
      <c r="AI77" s="454">
        <v>381.16400000000004</v>
      </c>
      <c r="AJ77" s="454">
        <v>381.74900000000002</v>
      </c>
      <c r="AK77" s="454">
        <v>423.99100000000004</v>
      </c>
      <c r="AL77" s="454">
        <v>476.30399999999997</v>
      </c>
      <c r="AM77" s="454">
        <v>565.27800000000002</v>
      </c>
      <c r="AN77" s="454">
        <v>565.67600000000004</v>
      </c>
      <c r="AO77" s="454">
        <v>532.66300000000001</v>
      </c>
      <c r="AP77" s="454">
        <v>527.23</v>
      </c>
      <c r="AQ77" s="454">
        <v>499.49099999999999</v>
      </c>
      <c r="AR77" s="454">
        <v>497.67799999999994</v>
      </c>
      <c r="AS77" s="454">
        <v>488.517</v>
      </c>
    </row>
    <row r="78" spans="1:45" s="108" customFormat="1" x14ac:dyDescent="0.25">
      <c r="A78" s="258" t="s">
        <v>658</v>
      </c>
      <c r="B78" s="107"/>
      <c r="E78" s="107"/>
      <c r="F78" s="108" t="s">
        <v>659</v>
      </c>
      <c r="G78" s="576"/>
      <c r="H78" s="219"/>
      <c r="I78" s="510"/>
      <c r="J78" s="510"/>
      <c r="K78" s="510"/>
      <c r="L78" s="510"/>
      <c r="M78" s="510"/>
      <c r="N78" s="454">
        <v>199.45600000000002</v>
      </c>
      <c r="O78" s="454">
        <v>147.97300000000001</v>
      </c>
      <c r="P78" s="454">
        <v>155.02800000000002</v>
      </c>
      <c r="Q78" s="454">
        <v>184.74700000000001</v>
      </c>
      <c r="R78" s="454">
        <v>198.87599999999998</v>
      </c>
      <c r="S78" s="454">
        <v>181.89299999999997</v>
      </c>
      <c r="T78" s="454">
        <v>163.77700000000004</v>
      </c>
      <c r="U78" s="454">
        <v>184.90799999999996</v>
      </c>
      <c r="V78" s="454">
        <v>199.25399999999996</v>
      </c>
      <c r="W78" s="454">
        <v>169.80300000000005</v>
      </c>
      <c r="X78" s="454">
        <v>193.06</v>
      </c>
      <c r="Y78" s="454">
        <v>214.01699999999994</v>
      </c>
      <c r="Z78" s="454">
        <v>195.64300000000003</v>
      </c>
      <c r="AA78" s="454">
        <v>211.89600000000002</v>
      </c>
      <c r="AB78" s="454">
        <v>192.04900000000001</v>
      </c>
      <c r="AC78" s="454">
        <v>227.471</v>
      </c>
      <c r="AD78" s="454">
        <v>250.54400000000001</v>
      </c>
      <c r="AE78" s="454">
        <v>239.85599999999997</v>
      </c>
      <c r="AF78" s="454">
        <v>241.64999999999998</v>
      </c>
      <c r="AG78" s="454">
        <v>216.69800000000001</v>
      </c>
      <c r="AH78" s="454">
        <v>219.167</v>
      </c>
      <c r="AI78" s="454">
        <v>131.98699999999997</v>
      </c>
      <c r="AJ78" s="454">
        <v>209.37800000000001</v>
      </c>
      <c r="AK78" s="454">
        <v>163.63</v>
      </c>
      <c r="AL78" s="454">
        <v>201.4010000000001</v>
      </c>
      <c r="AM78" s="454">
        <v>210.19300000000001</v>
      </c>
      <c r="AN78" s="454">
        <v>214.92599999999996</v>
      </c>
      <c r="AO78" s="454">
        <v>189.65199999999999</v>
      </c>
      <c r="AP78" s="454">
        <v>160.779</v>
      </c>
      <c r="AQ78" s="454">
        <v>175.43899999999996</v>
      </c>
      <c r="AR78" s="454">
        <v>176.12500000000003</v>
      </c>
      <c r="AS78" s="454">
        <v>156.63300000000001</v>
      </c>
    </row>
    <row r="79" spans="1:45" s="108" customFormat="1" x14ac:dyDescent="0.25">
      <c r="A79" s="258" t="s">
        <v>660</v>
      </c>
      <c r="B79" s="107"/>
      <c r="E79" s="107"/>
      <c r="F79" s="108" t="s">
        <v>661</v>
      </c>
      <c r="G79" s="576"/>
      <c r="H79" s="219"/>
      <c r="I79" s="510"/>
      <c r="J79" s="510"/>
      <c r="K79" s="510"/>
      <c r="L79" s="510"/>
      <c r="M79" s="510"/>
      <c r="N79" s="454">
        <v>103.23800000000001</v>
      </c>
      <c r="O79" s="454">
        <v>90.885999999999996</v>
      </c>
      <c r="P79" s="454">
        <v>86.650999999999996</v>
      </c>
      <c r="Q79" s="454">
        <v>94.346000000000018</v>
      </c>
      <c r="R79" s="454">
        <v>94.414000000000001</v>
      </c>
      <c r="S79" s="454">
        <v>77.862000000000009</v>
      </c>
      <c r="T79" s="454">
        <v>88.355999999999995</v>
      </c>
      <c r="U79" s="454">
        <v>94.175999999999988</v>
      </c>
      <c r="V79" s="454">
        <v>86.079000000000008</v>
      </c>
      <c r="W79" s="454">
        <v>90.771000000000015</v>
      </c>
      <c r="X79" s="454">
        <v>93.385000000000005</v>
      </c>
      <c r="Y79" s="454">
        <v>96.15500000000003</v>
      </c>
      <c r="Z79" s="454">
        <v>93.39100000000002</v>
      </c>
      <c r="AA79" s="454">
        <v>100.88600000000001</v>
      </c>
      <c r="AB79" s="454">
        <v>91.33</v>
      </c>
      <c r="AC79" s="454">
        <v>92.138999999999996</v>
      </c>
      <c r="AD79" s="454">
        <v>94.965000000000018</v>
      </c>
      <c r="AE79" s="454">
        <v>90.52600000000001</v>
      </c>
      <c r="AF79" s="454">
        <v>101.36200000000001</v>
      </c>
      <c r="AG79" s="454">
        <v>91.296000000000006</v>
      </c>
      <c r="AH79" s="454">
        <v>88.353000000000009</v>
      </c>
      <c r="AI79" s="454">
        <v>88.691999999999993</v>
      </c>
      <c r="AJ79" s="454">
        <v>85.499000000000009</v>
      </c>
      <c r="AK79" s="454">
        <v>86.595000000000013</v>
      </c>
      <c r="AL79" s="454">
        <v>86.799999999999983</v>
      </c>
      <c r="AM79" s="454">
        <v>88.02</v>
      </c>
      <c r="AN79" s="454">
        <v>91.703000000000003</v>
      </c>
      <c r="AO79" s="454">
        <v>92.293000000000006</v>
      </c>
      <c r="AP79" s="454">
        <v>90.366000000000028</v>
      </c>
      <c r="AQ79" s="454">
        <v>87.297999999999988</v>
      </c>
      <c r="AR79" s="454">
        <v>86.758999999999986</v>
      </c>
      <c r="AS79" s="454">
        <v>85.395999999999987</v>
      </c>
    </row>
    <row r="80" spans="1:45" s="108" customFormat="1" x14ac:dyDescent="0.25">
      <c r="A80" s="107"/>
      <c r="B80" s="107"/>
      <c r="E80" s="107"/>
      <c r="G80" s="576"/>
      <c r="H80" s="219"/>
      <c r="I80" s="511"/>
      <c r="J80" s="511"/>
      <c r="K80" s="511"/>
      <c r="L80" s="114"/>
      <c r="M80" s="512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1"/>
      <c r="AJ80" s="451"/>
      <c r="AK80" s="451"/>
      <c r="AL80" s="451"/>
      <c r="AM80" s="451"/>
      <c r="AN80" s="451"/>
      <c r="AO80" s="451"/>
      <c r="AP80" s="451"/>
      <c r="AQ80" s="451"/>
      <c r="AR80" s="451"/>
      <c r="AS80" s="451"/>
    </row>
    <row r="81" spans="1:45" s="108" customFormat="1" x14ac:dyDescent="0.25">
      <c r="A81" s="180" t="s">
        <v>448</v>
      </c>
      <c r="B81" s="110"/>
      <c r="C81" s="110" t="s">
        <v>32</v>
      </c>
      <c r="D81" s="110"/>
      <c r="E81" s="160"/>
      <c r="F81" s="110"/>
      <c r="G81" s="576"/>
      <c r="H81" s="219"/>
      <c r="I81" s="467">
        <f t="shared" ref="I81:AS81" si="9">SUM(I83:I90)</f>
        <v>0</v>
      </c>
      <c r="J81" s="467">
        <f t="shared" si="9"/>
        <v>0</v>
      </c>
      <c r="K81" s="467">
        <f t="shared" si="9"/>
        <v>0</v>
      </c>
      <c r="L81" s="467">
        <f t="shared" si="9"/>
        <v>0</v>
      </c>
      <c r="M81" s="467">
        <f t="shared" si="9"/>
        <v>0</v>
      </c>
      <c r="N81" s="452">
        <f t="shared" si="9"/>
        <v>133988.905</v>
      </c>
      <c r="O81" s="452">
        <f t="shared" si="9"/>
        <v>136923.04300000001</v>
      </c>
      <c r="P81" s="452">
        <f t="shared" si="9"/>
        <v>135651.13500000001</v>
      </c>
      <c r="Q81" s="452">
        <f t="shared" si="9"/>
        <v>125070.986</v>
      </c>
      <c r="R81" s="452">
        <f t="shared" si="9"/>
        <v>137743.041</v>
      </c>
      <c r="S81" s="452">
        <f t="shared" si="9"/>
        <v>139316.68899999998</v>
      </c>
      <c r="T81" s="452">
        <f t="shared" si="9"/>
        <v>138705.37</v>
      </c>
      <c r="U81" s="452">
        <f t="shared" si="9"/>
        <v>148081.891</v>
      </c>
      <c r="V81" s="452">
        <f t="shared" si="9"/>
        <v>149299.92800000001</v>
      </c>
      <c r="W81" s="452">
        <f t="shared" si="9"/>
        <v>145704.70700000002</v>
      </c>
      <c r="X81" s="452">
        <f t="shared" si="9"/>
        <v>148215.87800000006</v>
      </c>
      <c r="Y81" s="452">
        <f t="shared" si="9"/>
        <v>157373.24300000002</v>
      </c>
      <c r="Z81" s="452">
        <f t="shared" si="9"/>
        <v>151700.54699999999</v>
      </c>
      <c r="AA81" s="452">
        <f t="shared" si="9"/>
        <v>154123.45300000001</v>
      </c>
      <c r="AB81" s="452">
        <f t="shared" si="9"/>
        <v>156420.44500000001</v>
      </c>
      <c r="AC81" s="452">
        <f t="shared" si="9"/>
        <v>152331.09699999998</v>
      </c>
      <c r="AD81" s="452">
        <f t="shared" si="9"/>
        <v>149525.21400000001</v>
      </c>
      <c r="AE81" s="452">
        <f t="shared" si="9"/>
        <v>158976.81300000002</v>
      </c>
      <c r="AF81" s="452">
        <f t="shared" si="9"/>
        <v>150023.53199999998</v>
      </c>
      <c r="AG81" s="452">
        <f t="shared" si="9"/>
        <v>146956.37000000002</v>
      </c>
      <c r="AH81" s="452">
        <f t="shared" si="9"/>
        <v>146704.20599999998</v>
      </c>
      <c r="AI81" s="452">
        <f t="shared" si="9"/>
        <v>147476.28900000002</v>
      </c>
      <c r="AJ81" s="452">
        <f t="shared" si="9"/>
        <v>141954.28499999997</v>
      </c>
      <c r="AK81" s="452">
        <f t="shared" si="9"/>
        <v>140267.46100000001</v>
      </c>
      <c r="AL81" s="452">
        <f t="shared" si="9"/>
        <v>145844.46300000005</v>
      </c>
      <c r="AM81" s="452">
        <f t="shared" si="9"/>
        <v>147181.43799999999</v>
      </c>
      <c r="AN81" s="452">
        <f t="shared" si="9"/>
        <v>150182.06099999996</v>
      </c>
      <c r="AO81" s="452">
        <f t="shared" si="9"/>
        <v>151261.94399999996</v>
      </c>
      <c r="AP81" s="452">
        <f t="shared" si="9"/>
        <v>156506.17200000002</v>
      </c>
      <c r="AQ81" s="452">
        <f t="shared" si="9"/>
        <v>157936.49100000001</v>
      </c>
      <c r="AR81" s="452">
        <f t="shared" si="9"/>
        <v>155740.141</v>
      </c>
      <c r="AS81" s="452">
        <f t="shared" si="9"/>
        <v>154503.59300000002</v>
      </c>
    </row>
    <row r="82" spans="1:45" s="108" customFormat="1" x14ac:dyDescent="0.25">
      <c r="A82" s="180" t="s">
        <v>449</v>
      </c>
      <c r="B82" s="120"/>
      <c r="D82" s="164" t="s">
        <v>84</v>
      </c>
      <c r="F82" s="121"/>
      <c r="G82" s="576"/>
      <c r="H82" s="219"/>
      <c r="I82" s="456"/>
      <c r="J82" s="456"/>
      <c r="K82" s="456"/>
      <c r="L82" s="456"/>
      <c r="M82" s="456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</row>
    <row r="83" spans="1:45" s="108" customFormat="1" x14ac:dyDescent="0.25">
      <c r="A83" s="107" t="s">
        <v>505</v>
      </c>
      <c r="B83" s="107"/>
      <c r="E83" s="107" t="s">
        <v>33</v>
      </c>
      <c r="G83" s="576"/>
      <c r="H83" s="219"/>
      <c r="I83" s="510">
        <f>I84+I85</f>
        <v>0</v>
      </c>
      <c r="J83" s="510">
        <f>J84+J85</f>
        <v>0</v>
      </c>
      <c r="K83" s="510">
        <f>K84+K85</f>
        <v>0</v>
      </c>
      <c r="L83" s="510">
        <f>L84+L85</f>
        <v>0</v>
      </c>
      <c r="M83" s="510">
        <f>M84+M85</f>
        <v>0</v>
      </c>
      <c r="N83" s="454">
        <v>59975.123</v>
      </c>
      <c r="O83" s="454">
        <v>62407.715000000004</v>
      </c>
      <c r="P83" s="454">
        <v>61836.344000000034</v>
      </c>
      <c r="Q83" s="454">
        <v>59849.649000000005</v>
      </c>
      <c r="R83" s="454">
        <v>67136.798999999999</v>
      </c>
      <c r="S83" s="454">
        <v>67529.867999999988</v>
      </c>
      <c r="T83" s="454">
        <v>69834.697999999989</v>
      </c>
      <c r="U83" s="454">
        <v>71688.345000000016</v>
      </c>
      <c r="V83" s="454">
        <v>72678.583000000013</v>
      </c>
      <c r="W83" s="454">
        <v>72672.57600000003</v>
      </c>
      <c r="X83" s="454">
        <v>70195.940000000017</v>
      </c>
      <c r="Y83" s="454">
        <v>76443.616000000009</v>
      </c>
      <c r="Z83" s="454">
        <v>74580.812000000005</v>
      </c>
      <c r="AA83" s="454">
        <v>75342.895999999993</v>
      </c>
      <c r="AB83" s="454">
        <v>72004.477999999988</v>
      </c>
      <c r="AC83" s="454">
        <v>70600.531999999977</v>
      </c>
      <c r="AD83" s="454">
        <v>68654.11500000002</v>
      </c>
      <c r="AE83" s="454">
        <v>72911.554000000018</v>
      </c>
      <c r="AF83" s="454">
        <v>72100.492999999988</v>
      </c>
      <c r="AG83" s="454">
        <v>70738.977000000014</v>
      </c>
      <c r="AH83" s="454">
        <v>69996.65399999998</v>
      </c>
      <c r="AI83" s="454">
        <v>71126.360000000015</v>
      </c>
      <c r="AJ83" s="454">
        <v>71269.531999999992</v>
      </c>
      <c r="AK83" s="454">
        <v>69467.537000000011</v>
      </c>
      <c r="AL83" s="454">
        <v>73555.219000000026</v>
      </c>
      <c r="AM83" s="454">
        <v>73219.430000000008</v>
      </c>
      <c r="AN83" s="454">
        <v>76333.681999999986</v>
      </c>
      <c r="AO83" s="454">
        <v>75582.283999999985</v>
      </c>
      <c r="AP83" s="454">
        <v>79995.177000000025</v>
      </c>
      <c r="AQ83" s="454">
        <v>82418.855000000025</v>
      </c>
      <c r="AR83" s="454">
        <v>78224.284</v>
      </c>
      <c r="AS83" s="454">
        <v>76463.430000000008</v>
      </c>
    </row>
    <row r="84" spans="1:45" s="108" customFormat="1" x14ac:dyDescent="0.25">
      <c r="A84" s="180" t="s">
        <v>511</v>
      </c>
      <c r="B84" s="107"/>
      <c r="E84" s="107"/>
      <c r="F84" s="108" t="s">
        <v>513</v>
      </c>
      <c r="G84" s="576"/>
      <c r="H84" s="218"/>
      <c r="I84" s="454"/>
      <c r="J84" s="454"/>
      <c r="K84" s="454"/>
      <c r="L84" s="454"/>
      <c r="M84" s="454"/>
      <c r="N84" s="454">
        <v>1849.9740000000004</v>
      </c>
      <c r="O84" s="454">
        <v>1919.7350000000001</v>
      </c>
      <c r="P84" s="454">
        <v>1902.1569999999997</v>
      </c>
      <c r="Q84" s="454">
        <v>1841.046</v>
      </c>
      <c r="R84" s="454">
        <v>2065.2110000000002</v>
      </c>
      <c r="S84" s="454">
        <v>2052.8790000000004</v>
      </c>
      <c r="T84" s="454">
        <v>2122.942</v>
      </c>
      <c r="U84" s="454">
        <v>2179.2920000000004</v>
      </c>
      <c r="V84" s="454">
        <v>2209.3959999999997</v>
      </c>
      <c r="W84" s="454">
        <v>2209.2120000000004</v>
      </c>
      <c r="X84" s="454">
        <v>2070.5319999999997</v>
      </c>
      <c r="Y84" s="454">
        <v>2254.819</v>
      </c>
      <c r="Z84" s="454">
        <v>2199.8730000000005</v>
      </c>
      <c r="AA84" s="454">
        <v>2222.3490000000002</v>
      </c>
      <c r="AB84" s="454">
        <v>2123.88</v>
      </c>
      <c r="AC84" s="454">
        <v>2060.7869999999998</v>
      </c>
      <c r="AD84" s="454">
        <v>2003.9749999999999</v>
      </c>
      <c r="AE84" s="454">
        <v>2128.2440000000001</v>
      </c>
      <c r="AF84" s="454">
        <v>2104.5679999999998</v>
      </c>
      <c r="AG84" s="454">
        <v>2064.828</v>
      </c>
      <c r="AH84" s="454">
        <v>2034.6850000000004</v>
      </c>
      <c r="AI84" s="454">
        <v>2067.5269999999996</v>
      </c>
      <c r="AJ84" s="454">
        <v>2071.6880000000001</v>
      </c>
      <c r="AK84" s="454">
        <v>2019.3069999999996</v>
      </c>
      <c r="AL84" s="454">
        <v>2138.1299999999997</v>
      </c>
      <c r="AM84" s="454">
        <v>2088.4849999999997</v>
      </c>
      <c r="AN84" s="454">
        <v>2177.3140000000008</v>
      </c>
      <c r="AO84" s="454">
        <v>2155.8819999999996</v>
      </c>
      <c r="AP84" s="454">
        <v>2281.7570000000005</v>
      </c>
      <c r="AQ84" s="454">
        <v>2350.8879999999986</v>
      </c>
      <c r="AR84" s="454">
        <v>2117.7160000000003</v>
      </c>
      <c r="AS84" s="454">
        <v>2070.0480000000002</v>
      </c>
    </row>
    <row r="85" spans="1:45" s="108" customFormat="1" x14ac:dyDescent="0.25">
      <c r="A85" s="180" t="s">
        <v>512</v>
      </c>
      <c r="B85" s="107"/>
      <c r="E85" s="107"/>
      <c r="F85" s="108" t="s">
        <v>662</v>
      </c>
      <c r="G85" s="576"/>
      <c r="H85" s="219"/>
      <c r="I85" s="454"/>
      <c r="J85" s="454"/>
      <c r="K85" s="454"/>
      <c r="L85" s="454"/>
      <c r="M85" s="454"/>
      <c r="N85" s="454">
        <v>3496.4520000000002</v>
      </c>
      <c r="O85" s="454">
        <v>3638.2659999999996</v>
      </c>
      <c r="P85" s="454">
        <v>3604.9590000000007</v>
      </c>
      <c r="Q85" s="454">
        <v>3489.1350000000007</v>
      </c>
      <c r="R85" s="454">
        <v>3913.9629999999997</v>
      </c>
      <c r="S85" s="454">
        <v>3898.8329999999996</v>
      </c>
      <c r="T85" s="454">
        <v>4031.902</v>
      </c>
      <c r="U85" s="454">
        <v>4138.924</v>
      </c>
      <c r="V85" s="454">
        <v>4196.0929999999998</v>
      </c>
      <c r="W85" s="454">
        <v>4195.7449999999999</v>
      </c>
      <c r="X85" s="454">
        <v>3940.6719999999996</v>
      </c>
      <c r="Y85" s="454">
        <v>4291.3999999999996</v>
      </c>
      <c r="Z85" s="454">
        <v>4186.8279999999995</v>
      </c>
      <c r="AA85" s="454">
        <v>4229.6090000000004</v>
      </c>
      <c r="AB85" s="454">
        <v>4042.1960000000004</v>
      </c>
      <c r="AC85" s="454">
        <v>3930.3819999999996</v>
      </c>
      <c r="AD85" s="454">
        <v>3822.0249999999987</v>
      </c>
      <c r="AE85" s="454">
        <v>4059.0430000000006</v>
      </c>
      <c r="AF85" s="454">
        <v>4013.8890000000006</v>
      </c>
      <c r="AG85" s="454">
        <v>3938.0949999999998</v>
      </c>
      <c r="AH85" s="454">
        <v>3888.7650000000003</v>
      </c>
      <c r="AI85" s="454">
        <v>3951.5299999999993</v>
      </c>
      <c r="AJ85" s="454">
        <v>3959.4869999999992</v>
      </c>
      <c r="AK85" s="454">
        <v>3859.3720000000003</v>
      </c>
      <c r="AL85" s="454">
        <v>4086.4670000000006</v>
      </c>
      <c r="AM85" s="454">
        <v>3999.9630000000002</v>
      </c>
      <c r="AN85" s="454">
        <v>4170.0929999999998</v>
      </c>
      <c r="AO85" s="454">
        <v>4129.0450000000001</v>
      </c>
      <c r="AP85" s="454">
        <v>4370.1190000000006</v>
      </c>
      <c r="AQ85" s="454">
        <v>4502.5249999999996</v>
      </c>
      <c r="AR85" s="454">
        <v>4055.9480000000003</v>
      </c>
      <c r="AS85" s="454">
        <v>3964.6490000000003</v>
      </c>
    </row>
    <row r="86" spans="1:45" s="108" customFormat="1" x14ac:dyDescent="0.25">
      <c r="A86" s="107" t="s">
        <v>506</v>
      </c>
      <c r="B86" s="107"/>
      <c r="E86" s="107" t="s">
        <v>34</v>
      </c>
      <c r="G86" s="576"/>
      <c r="H86" s="219"/>
      <c r="I86" s="510">
        <f>I87+I88</f>
        <v>0</v>
      </c>
      <c r="J86" s="510">
        <f>J87+J88</f>
        <v>0</v>
      </c>
      <c r="K86" s="510">
        <f>K87+K88</f>
        <v>0</v>
      </c>
      <c r="L86" s="510">
        <f>L87+L88</f>
        <v>0</v>
      </c>
      <c r="M86" s="510">
        <f>M87+M88</f>
        <v>0</v>
      </c>
      <c r="N86" s="454">
        <v>49170.686000000009</v>
      </c>
      <c r="O86" s="454">
        <v>46882.400000000016</v>
      </c>
      <c r="P86" s="454">
        <v>44331.339999999989</v>
      </c>
      <c r="Q86" s="454">
        <v>39781.152999999998</v>
      </c>
      <c r="R86" s="454">
        <v>44245.821000000004</v>
      </c>
      <c r="S86" s="454">
        <v>45607.984000000004</v>
      </c>
      <c r="T86" s="454">
        <v>41155.231</v>
      </c>
      <c r="U86" s="454">
        <v>43139.680999999997</v>
      </c>
      <c r="V86" s="454">
        <v>41546.737000000001</v>
      </c>
      <c r="W86" s="454">
        <v>42777.85300000001</v>
      </c>
      <c r="X86" s="454">
        <v>46442.786000000015</v>
      </c>
      <c r="Y86" s="454">
        <v>47095.602000000006</v>
      </c>
      <c r="Z86" s="454">
        <v>46918.761999999995</v>
      </c>
      <c r="AA86" s="454">
        <v>48428.216999999997</v>
      </c>
      <c r="AB86" s="454">
        <v>52432.669999999991</v>
      </c>
      <c r="AC86" s="454">
        <v>51141.08400000001</v>
      </c>
      <c r="AD86" s="454">
        <v>51089.873999999996</v>
      </c>
      <c r="AE86" s="454">
        <v>50494.962999999996</v>
      </c>
      <c r="AF86" s="454">
        <v>49994.952000000005</v>
      </c>
      <c r="AG86" s="454">
        <v>50593.247000000018</v>
      </c>
      <c r="AH86" s="454">
        <v>51108.775000000009</v>
      </c>
      <c r="AI86" s="454">
        <v>49494.204999999987</v>
      </c>
      <c r="AJ86" s="454">
        <v>43642.945</v>
      </c>
      <c r="AK86" s="454">
        <v>44667.904000000002</v>
      </c>
      <c r="AL86" s="454">
        <v>46512.998999999989</v>
      </c>
      <c r="AM86" s="454">
        <v>47835.268999999986</v>
      </c>
      <c r="AN86" s="454">
        <v>46894.089999999982</v>
      </c>
      <c r="AO86" s="454">
        <v>48904.098999999995</v>
      </c>
      <c r="AP86" s="454">
        <v>48121.599999999999</v>
      </c>
      <c r="AQ86" s="454">
        <v>47692.277000000002</v>
      </c>
      <c r="AR86" s="454">
        <v>50334.759000000013</v>
      </c>
      <c r="AS86" s="454">
        <v>49079.211000000003</v>
      </c>
    </row>
    <row r="87" spans="1:45" s="108" customFormat="1" x14ac:dyDescent="0.25">
      <c r="A87" s="180" t="s">
        <v>507</v>
      </c>
      <c r="B87" s="107"/>
      <c r="E87" s="107"/>
      <c r="F87" s="108" t="s">
        <v>508</v>
      </c>
      <c r="G87" s="576"/>
      <c r="H87" s="219"/>
      <c r="I87" s="511"/>
      <c r="J87" s="511"/>
      <c r="K87" s="511"/>
      <c r="L87" s="511"/>
      <c r="M87" s="511"/>
      <c r="N87" s="453"/>
      <c r="O87" s="453"/>
      <c r="P87" s="453"/>
      <c r="Q87" s="453"/>
      <c r="R87" s="453"/>
      <c r="S87" s="453"/>
      <c r="T87" s="453"/>
      <c r="U87" s="453"/>
      <c r="V87" s="453"/>
      <c r="W87" s="453"/>
      <c r="X87" s="453"/>
      <c r="Y87" s="453"/>
      <c r="Z87" s="453"/>
      <c r="AA87" s="453"/>
      <c r="AB87" s="453"/>
      <c r="AC87" s="453"/>
      <c r="AD87" s="453"/>
      <c r="AE87" s="453"/>
      <c r="AF87" s="453"/>
      <c r="AG87" s="453"/>
      <c r="AH87" s="453"/>
      <c r="AI87" s="453"/>
      <c r="AJ87" s="453"/>
      <c r="AK87" s="453"/>
      <c r="AL87" s="453"/>
      <c r="AM87" s="453"/>
      <c r="AN87" s="453"/>
      <c r="AO87" s="453"/>
      <c r="AP87" s="453"/>
      <c r="AQ87" s="453"/>
      <c r="AR87" s="453"/>
      <c r="AS87" s="453"/>
    </row>
    <row r="88" spans="1:45" s="108" customFormat="1" x14ac:dyDescent="0.25">
      <c r="A88" s="180" t="s">
        <v>509</v>
      </c>
      <c r="B88" s="107"/>
      <c r="E88" s="107"/>
      <c r="F88" s="108" t="s">
        <v>510</v>
      </c>
      <c r="G88" s="576"/>
      <c r="H88" s="219"/>
      <c r="I88" s="511"/>
      <c r="J88" s="511"/>
      <c r="K88" s="511"/>
      <c r="L88" s="511"/>
      <c r="M88" s="511"/>
      <c r="N88" s="453"/>
      <c r="O88" s="453"/>
      <c r="P88" s="453"/>
      <c r="Q88" s="453"/>
      <c r="R88" s="453"/>
      <c r="S88" s="453"/>
      <c r="T88" s="453"/>
      <c r="U88" s="453"/>
      <c r="V88" s="453"/>
      <c r="W88" s="453"/>
      <c r="X88" s="453"/>
      <c r="Y88" s="453"/>
      <c r="Z88" s="453"/>
      <c r="AA88" s="453"/>
      <c r="AB88" s="453"/>
      <c r="AC88" s="453"/>
      <c r="AD88" s="453"/>
      <c r="AE88" s="453"/>
      <c r="AF88" s="453"/>
      <c r="AG88" s="453"/>
      <c r="AH88" s="453"/>
      <c r="AI88" s="453"/>
      <c r="AJ88" s="453"/>
      <c r="AK88" s="453"/>
      <c r="AL88" s="453"/>
      <c r="AM88" s="453"/>
      <c r="AN88" s="453"/>
      <c r="AO88" s="453"/>
      <c r="AP88" s="453"/>
      <c r="AQ88" s="453"/>
      <c r="AR88" s="453"/>
      <c r="AS88" s="453"/>
    </row>
    <row r="89" spans="1:45" s="108" customFormat="1" x14ac:dyDescent="0.25">
      <c r="A89" s="180" t="s">
        <v>450</v>
      </c>
      <c r="B89" s="107"/>
      <c r="E89" s="107" t="s">
        <v>35</v>
      </c>
      <c r="G89" s="576"/>
      <c r="H89" s="219"/>
      <c r="I89" s="511"/>
      <c r="J89" s="511"/>
      <c r="K89" s="511"/>
      <c r="L89" s="511"/>
      <c r="M89" s="511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453"/>
      <c r="AL89" s="453"/>
      <c r="AM89" s="453"/>
      <c r="AN89" s="453"/>
      <c r="AO89" s="453"/>
      <c r="AP89" s="453"/>
      <c r="AQ89" s="453"/>
      <c r="AR89" s="453"/>
      <c r="AS89" s="453"/>
    </row>
    <row r="90" spans="1:45" s="108" customFormat="1" x14ac:dyDescent="0.25">
      <c r="A90" s="107" t="s">
        <v>514</v>
      </c>
      <c r="B90" s="107"/>
      <c r="D90" s="163" t="s">
        <v>36</v>
      </c>
      <c r="G90" s="576"/>
      <c r="H90" s="218"/>
      <c r="I90" s="510">
        <f>I91+I92+I93</f>
        <v>0</v>
      </c>
      <c r="J90" s="510">
        <f>J91+J92+J93</f>
        <v>0</v>
      </c>
      <c r="K90" s="510">
        <f>K91+K92+K93</f>
        <v>0</v>
      </c>
      <c r="L90" s="510">
        <f>L91+L92+L93</f>
        <v>0</v>
      </c>
      <c r="M90" s="510">
        <f>M91+M92+M93</f>
        <v>0</v>
      </c>
      <c r="N90" s="454">
        <v>19496.669999999995</v>
      </c>
      <c r="O90" s="454">
        <v>22074.926999999989</v>
      </c>
      <c r="P90" s="454">
        <v>23976.334999999992</v>
      </c>
      <c r="Q90" s="454">
        <v>20110.002999999997</v>
      </c>
      <c r="R90" s="454">
        <v>20381.247000000003</v>
      </c>
      <c r="S90" s="454">
        <v>20227.125000000004</v>
      </c>
      <c r="T90" s="454">
        <v>21560.596999999998</v>
      </c>
      <c r="U90" s="454">
        <v>26935.648999999994</v>
      </c>
      <c r="V90" s="454">
        <v>28669.118999999999</v>
      </c>
      <c r="W90" s="454">
        <v>23849.321</v>
      </c>
      <c r="X90" s="454">
        <v>25565.948</v>
      </c>
      <c r="Y90" s="454">
        <v>27287.806</v>
      </c>
      <c r="Z90" s="454">
        <v>23814.271999999997</v>
      </c>
      <c r="AA90" s="454">
        <v>23900.382000000005</v>
      </c>
      <c r="AB90" s="454">
        <v>25817.221000000005</v>
      </c>
      <c r="AC90" s="454">
        <v>24598.311999999998</v>
      </c>
      <c r="AD90" s="454">
        <v>23955.224999999999</v>
      </c>
      <c r="AE90" s="454">
        <v>29383.008999999998</v>
      </c>
      <c r="AF90" s="454">
        <v>21809.629999999997</v>
      </c>
      <c r="AG90" s="454">
        <v>19621.222999999994</v>
      </c>
      <c r="AH90" s="454">
        <v>19675.327000000001</v>
      </c>
      <c r="AI90" s="454">
        <v>20836.667000000005</v>
      </c>
      <c r="AJ90" s="454">
        <v>21010.632999999998</v>
      </c>
      <c r="AK90" s="454">
        <v>20253.341</v>
      </c>
      <c r="AL90" s="454">
        <v>19551.648000000001</v>
      </c>
      <c r="AM90" s="454">
        <v>20038.291000000005</v>
      </c>
      <c r="AN90" s="454">
        <v>20606.882000000005</v>
      </c>
      <c r="AO90" s="454">
        <v>20490.633999999998</v>
      </c>
      <c r="AP90" s="454">
        <v>21737.518999999997</v>
      </c>
      <c r="AQ90" s="454">
        <v>20971.946</v>
      </c>
      <c r="AR90" s="454">
        <v>21007.433999999994</v>
      </c>
      <c r="AS90" s="454">
        <v>22926.254999999997</v>
      </c>
    </row>
    <row r="91" spans="1:45" s="108" customFormat="1" x14ac:dyDescent="0.25">
      <c r="A91" s="107" t="s">
        <v>515</v>
      </c>
      <c r="B91" s="107"/>
      <c r="E91" s="113" t="s">
        <v>37</v>
      </c>
      <c r="G91" s="576"/>
      <c r="H91" s="218"/>
      <c r="I91" s="511"/>
      <c r="J91" s="511"/>
      <c r="K91" s="511"/>
      <c r="L91" s="511"/>
      <c r="M91" s="511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/>
      <c r="AH91" s="453"/>
      <c r="AI91" s="453"/>
      <c r="AJ91" s="453"/>
      <c r="AK91" s="453"/>
      <c r="AL91" s="453"/>
      <c r="AM91" s="453"/>
      <c r="AN91" s="453"/>
      <c r="AO91" s="453"/>
      <c r="AP91" s="453"/>
      <c r="AQ91" s="453"/>
      <c r="AR91" s="453"/>
      <c r="AS91" s="453"/>
    </row>
    <row r="92" spans="1:45" s="108" customFormat="1" x14ac:dyDescent="0.25">
      <c r="A92" s="107" t="s">
        <v>516</v>
      </c>
      <c r="B92" s="107"/>
      <c r="E92" s="113" t="s">
        <v>38</v>
      </c>
      <c r="G92" s="576"/>
      <c r="H92" s="218"/>
      <c r="I92" s="511"/>
      <c r="J92" s="511"/>
      <c r="K92" s="511"/>
      <c r="L92" s="511"/>
      <c r="M92" s="511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</row>
    <row r="93" spans="1:45" s="108" customFormat="1" x14ac:dyDescent="0.25">
      <c r="A93" s="107" t="s">
        <v>517</v>
      </c>
      <c r="B93" s="107"/>
      <c r="E93" s="41" t="s">
        <v>85</v>
      </c>
      <c r="G93" s="576"/>
      <c r="H93" s="218"/>
      <c r="I93" s="511">
        <f>I94+I95+I96</f>
        <v>0</v>
      </c>
      <c r="J93" s="511">
        <f>J94+J95+J96</f>
        <v>0</v>
      </c>
      <c r="K93" s="511">
        <f>K94+K95+K96</f>
        <v>0</v>
      </c>
      <c r="L93" s="511">
        <f>L94+L95+L96</f>
        <v>0</v>
      </c>
      <c r="M93" s="511">
        <f>M94+M95+M96</f>
        <v>0</v>
      </c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  <c r="AJ93" s="453"/>
      <c r="AK93" s="453"/>
      <c r="AL93" s="453"/>
      <c r="AM93" s="453"/>
      <c r="AN93" s="453"/>
      <c r="AO93" s="453"/>
      <c r="AP93" s="453"/>
      <c r="AQ93" s="453"/>
      <c r="AR93" s="453"/>
      <c r="AS93" s="453"/>
    </row>
    <row r="94" spans="1:45" x14ac:dyDescent="0.25">
      <c r="A94" s="107" t="s">
        <v>518</v>
      </c>
      <c r="B94" s="107"/>
      <c r="C94" s="108"/>
      <c r="D94" s="108"/>
      <c r="E94" s="163"/>
      <c r="F94" s="41" t="s">
        <v>183</v>
      </c>
      <c r="G94" s="576"/>
      <c r="H94" s="220"/>
      <c r="I94" s="511"/>
      <c r="J94" s="511"/>
      <c r="K94" s="511"/>
      <c r="L94" s="511"/>
      <c r="M94" s="511"/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  <c r="AJ94" s="453"/>
      <c r="AK94" s="453"/>
      <c r="AL94" s="453"/>
      <c r="AM94" s="453"/>
      <c r="AN94" s="453"/>
      <c r="AO94" s="453"/>
      <c r="AP94" s="453"/>
      <c r="AQ94" s="453"/>
      <c r="AR94" s="453"/>
      <c r="AS94" s="453"/>
    </row>
    <row r="95" spans="1:45" x14ac:dyDescent="0.25">
      <c r="A95" s="107" t="s">
        <v>519</v>
      </c>
      <c r="B95" s="107"/>
      <c r="C95" s="108"/>
      <c r="D95" s="108"/>
      <c r="E95" s="163"/>
      <c r="F95" s="41" t="s">
        <v>184</v>
      </c>
      <c r="G95" s="576"/>
      <c r="H95" s="219"/>
      <c r="I95" s="511"/>
      <c r="J95" s="511"/>
      <c r="K95" s="511"/>
      <c r="L95" s="511"/>
      <c r="M95" s="511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/>
    </row>
    <row r="96" spans="1:45" x14ac:dyDescent="0.25">
      <c r="A96" s="107" t="s">
        <v>520</v>
      </c>
      <c r="B96" s="107"/>
      <c r="C96" s="107"/>
      <c r="D96" s="107"/>
      <c r="E96" s="163"/>
      <c r="F96" s="113" t="s">
        <v>185</v>
      </c>
      <c r="G96" s="576"/>
      <c r="H96" s="219"/>
      <c r="I96" s="511"/>
      <c r="J96" s="511"/>
      <c r="K96" s="511"/>
      <c r="L96" s="511"/>
      <c r="M96" s="511"/>
      <c r="N96" s="453"/>
      <c r="O96" s="453"/>
      <c r="P96" s="453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3"/>
    </row>
    <row r="97" spans="1:45" x14ac:dyDescent="0.25">
      <c r="A97" s="107"/>
      <c r="B97" s="107"/>
      <c r="C97" s="107"/>
      <c r="D97" s="107"/>
      <c r="E97" s="163"/>
      <c r="F97" s="113"/>
      <c r="G97" s="576"/>
      <c r="H97" s="219"/>
      <c r="I97" s="511"/>
      <c r="J97" s="511"/>
      <c r="K97" s="514"/>
      <c r="L97" s="124"/>
      <c r="M97" s="515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</row>
    <row r="98" spans="1:45" x14ac:dyDescent="0.25">
      <c r="A98" s="110" t="s">
        <v>465</v>
      </c>
      <c r="B98" s="110"/>
      <c r="C98" s="110" t="s">
        <v>39</v>
      </c>
      <c r="D98" s="110"/>
      <c r="E98" s="162"/>
      <c r="F98" s="110"/>
      <c r="G98" s="576"/>
      <c r="H98" s="220"/>
      <c r="I98" s="470">
        <f t="shared" ref="I98:M98" si="10">SUM(I100:I106)</f>
        <v>0</v>
      </c>
      <c r="J98" s="470">
        <f t="shared" si="10"/>
        <v>0</v>
      </c>
      <c r="K98" s="470">
        <f t="shared" si="10"/>
        <v>0</v>
      </c>
      <c r="L98" s="470">
        <f t="shared" si="10"/>
        <v>0</v>
      </c>
      <c r="M98" s="470">
        <f t="shared" si="10"/>
        <v>0</v>
      </c>
      <c r="N98" s="457">
        <f t="shared" ref="N98:AO98" si="11">SUM(N100:N106)</f>
        <v>447.96499999999992</v>
      </c>
      <c r="O98" s="457">
        <f t="shared" si="11"/>
        <v>433.80700000000002</v>
      </c>
      <c r="P98" s="457">
        <f t="shared" si="11"/>
        <v>419.64799999999997</v>
      </c>
      <c r="Q98" s="457">
        <f t="shared" si="11"/>
        <v>405.48300000000006</v>
      </c>
      <c r="R98" s="457">
        <f t="shared" si="11"/>
        <v>391.32400000000001</v>
      </c>
      <c r="S98" s="457">
        <f t="shared" si="11"/>
        <v>377.16600000000005</v>
      </c>
      <c r="T98" s="457">
        <f t="shared" si="11"/>
        <v>363</v>
      </c>
      <c r="U98" s="457">
        <f t="shared" si="11"/>
        <v>348.83399999999995</v>
      </c>
      <c r="V98" s="457">
        <f t="shared" si="11"/>
        <v>334.66899999999998</v>
      </c>
      <c r="W98" s="457">
        <f t="shared" si="11"/>
        <v>320.50999999999993</v>
      </c>
      <c r="X98" s="457">
        <f t="shared" si="11"/>
        <v>316.45500000000004</v>
      </c>
      <c r="Y98" s="457">
        <f t="shared" si="11"/>
        <v>312.41299999999995</v>
      </c>
      <c r="Z98" s="457">
        <f t="shared" si="11"/>
        <v>308.358</v>
      </c>
      <c r="AA98" s="457">
        <f t="shared" si="11"/>
        <v>304.30899999999991</v>
      </c>
      <c r="AB98" s="457">
        <f t="shared" si="11"/>
        <v>300.25399999999996</v>
      </c>
      <c r="AC98" s="457">
        <f t="shared" si="11"/>
        <v>296.21199999999988</v>
      </c>
      <c r="AD98" s="457">
        <f t="shared" si="11"/>
        <v>292.15699999999998</v>
      </c>
      <c r="AE98" s="457">
        <f t="shared" si="11"/>
        <v>482.93299999999988</v>
      </c>
      <c r="AF98" s="457">
        <f t="shared" si="11"/>
        <v>559.9430000000001</v>
      </c>
      <c r="AG98" s="457">
        <f t="shared" si="11"/>
        <v>605.04200000000003</v>
      </c>
      <c r="AH98" s="457">
        <f t="shared" si="11"/>
        <v>669.77600000000007</v>
      </c>
      <c r="AI98" s="457">
        <f t="shared" si="11"/>
        <v>694.01600000000008</v>
      </c>
      <c r="AJ98" s="457">
        <f t="shared" si="11"/>
        <v>661.49900000000025</v>
      </c>
      <c r="AK98" s="457">
        <f t="shared" si="11"/>
        <v>661.86199999999985</v>
      </c>
      <c r="AL98" s="457">
        <f t="shared" si="11"/>
        <v>639.99699999999984</v>
      </c>
      <c r="AM98" s="457">
        <f t="shared" si="11"/>
        <v>715.08600000000013</v>
      </c>
      <c r="AN98" s="457">
        <f t="shared" si="11"/>
        <v>716.32900000000029</v>
      </c>
      <c r="AO98" s="457">
        <f t="shared" si="11"/>
        <v>629.0269999999997</v>
      </c>
      <c r="AP98" s="457">
        <f t="shared" ref="AP98:AS98" si="12">SUM(AP100:AP106)</f>
        <v>641.14600000000007</v>
      </c>
      <c r="AQ98" s="457">
        <f t="shared" si="12"/>
        <v>630.54600000000005</v>
      </c>
      <c r="AR98" s="457">
        <f t="shared" si="12"/>
        <v>633.26700000000005</v>
      </c>
      <c r="AS98" s="457">
        <f t="shared" si="12"/>
        <v>648.66200000000003</v>
      </c>
    </row>
    <row r="99" spans="1:45" x14ac:dyDescent="0.25">
      <c r="A99" s="120" t="s">
        <v>521</v>
      </c>
      <c r="B99" s="120"/>
      <c r="C99" s="120"/>
      <c r="D99" s="167" t="s">
        <v>187</v>
      </c>
      <c r="E99" s="108"/>
      <c r="F99" s="120"/>
      <c r="G99" s="538"/>
      <c r="H99" s="220"/>
      <c r="I99" s="458"/>
      <c r="J99" s="458"/>
      <c r="K99" s="458"/>
      <c r="L99" s="458"/>
      <c r="M99" s="458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</row>
    <row r="100" spans="1:45" x14ac:dyDescent="0.25">
      <c r="A100" s="180" t="s">
        <v>451</v>
      </c>
      <c r="E100" s="161" t="s">
        <v>40</v>
      </c>
      <c r="F100" s="113"/>
      <c r="G100" s="538"/>
      <c r="H100" s="220"/>
      <c r="I100" s="510">
        <f>I101+I102+I103</f>
        <v>0</v>
      </c>
      <c r="J100" s="510">
        <f>J101+J102+J103</f>
        <v>0</v>
      </c>
      <c r="K100" s="510">
        <f>K101+K102+K103</f>
        <v>0</v>
      </c>
      <c r="L100" s="510">
        <f>L101+L102+L103</f>
        <v>0</v>
      </c>
      <c r="M100" s="510">
        <f>M101+M102+M103</f>
        <v>0</v>
      </c>
      <c r="N100" s="454">
        <v>244.86799999999997</v>
      </c>
      <c r="O100" s="454">
        <v>244.11500000000001</v>
      </c>
      <c r="P100" s="454">
        <v>243.36499999999998</v>
      </c>
      <c r="Q100" s="454">
        <v>242.60900000000001</v>
      </c>
      <c r="R100" s="454">
        <v>241.85899999999998</v>
      </c>
      <c r="S100" s="454">
        <v>241.10600000000002</v>
      </c>
      <c r="T100" s="454">
        <v>240.358</v>
      </c>
      <c r="U100" s="454">
        <v>239.601</v>
      </c>
      <c r="V100" s="454">
        <v>238.84899999999996</v>
      </c>
      <c r="W100" s="454">
        <v>238.09599999999998</v>
      </c>
      <c r="X100" s="454">
        <v>243.16000000000003</v>
      </c>
      <c r="Y100" s="454">
        <v>248.23399999999995</v>
      </c>
      <c r="Z100" s="454">
        <v>253.298</v>
      </c>
      <c r="AA100" s="454">
        <v>258.36799999999988</v>
      </c>
      <c r="AB100" s="454">
        <v>263.43200000000002</v>
      </c>
      <c r="AC100" s="454">
        <v>268.50599999999991</v>
      </c>
      <c r="AD100" s="454">
        <v>273.57</v>
      </c>
      <c r="AE100" s="454">
        <v>450.04199999999992</v>
      </c>
      <c r="AF100" s="454">
        <v>521.92900000000009</v>
      </c>
      <c r="AG100" s="454">
        <v>564.351</v>
      </c>
      <c r="AH100" s="454">
        <v>626.94900000000007</v>
      </c>
      <c r="AI100" s="454">
        <v>649.22500000000002</v>
      </c>
      <c r="AJ100" s="454">
        <v>618.32000000000028</v>
      </c>
      <c r="AK100" s="454">
        <v>619.10199999999986</v>
      </c>
      <c r="AL100" s="454">
        <v>597.59299999999985</v>
      </c>
      <c r="AM100" s="454">
        <v>653.54300000000012</v>
      </c>
      <c r="AN100" s="454">
        <v>654.54400000000021</v>
      </c>
      <c r="AO100" s="454">
        <v>572.21099999999979</v>
      </c>
      <c r="AP100" s="454">
        <v>584.26100000000008</v>
      </c>
      <c r="AQ100" s="454">
        <v>574.72500000000002</v>
      </c>
      <c r="AR100" s="454">
        <v>577.86</v>
      </c>
      <c r="AS100" s="454">
        <v>593.40000000000009</v>
      </c>
    </row>
    <row r="101" spans="1:45" x14ac:dyDescent="0.25">
      <c r="A101" s="180" t="s">
        <v>452</v>
      </c>
      <c r="F101" s="41" t="s">
        <v>86</v>
      </c>
      <c r="G101" s="538"/>
      <c r="H101" s="220"/>
      <c r="I101" s="511"/>
      <c r="J101" s="511"/>
      <c r="K101" s="511"/>
      <c r="L101" s="511"/>
      <c r="M101" s="511"/>
      <c r="N101" s="453"/>
      <c r="O101" s="453"/>
      <c r="P101" s="453"/>
      <c r="Q101" s="453"/>
      <c r="R101" s="453"/>
      <c r="S101" s="453"/>
      <c r="T101" s="453"/>
      <c r="U101" s="453"/>
      <c r="V101" s="453"/>
      <c r="W101" s="453"/>
      <c r="X101" s="453"/>
      <c r="Y101" s="453"/>
      <c r="Z101" s="453"/>
      <c r="AA101" s="453"/>
      <c r="AB101" s="453"/>
      <c r="AC101" s="453"/>
      <c r="AD101" s="453"/>
      <c r="AE101" s="453"/>
      <c r="AF101" s="453"/>
      <c r="AG101" s="453"/>
      <c r="AH101" s="453"/>
      <c r="AI101" s="453"/>
      <c r="AJ101" s="453"/>
      <c r="AK101" s="453"/>
      <c r="AL101" s="453"/>
      <c r="AM101" s="453"/>
      <c r="AN101" s="453"/>
      <c r="AO101" s="453"/>
      <c r="AP101" s="453"/>
      <c r="AQ101" s="453"/>
      <c r="AR101" s="453"/>
      <c r="AS101" s="453"/>
    </row>
    <row r="102" spans="1:45" x14ac:dyDescent="0.25">
      <c r="A102" s="180" t="s">
        <v>453</v>
      </c>
      <c r="F102" s="41" t="s">
        <v>87</v>
      </c>
      <c r="G102" s="538"/>
      <c r="H102" s="220"/>
      <c r="I102" s="511"/>
      <c r="J102" s="511"/>
      <c r="K102" s="511"/>
      <c r="L102" s="511"/>
      <c r="M102" s="511"/>
      <c r="N102" s="453"/>
      <c r="O102" s="453"/>
      <c r="P102" s="453"/>
      <c r="Q102" s="453"/>
      <c r="R102" s="453"/>
      <c r="S102" s="453"/>
      <c r="T102" s="453"/>
      <c r="U102" s="453"/>
      <c r="V102" s="453"/>
      <c r="W102" s="453"/>
      <c r="X102" s="453"/>
      <c r="Y102" s="453"/>
      <c r="Z102" s="453"/>
      <c r="AA102" s="453"/>
      <c r="AB102" s="453"/>
      <c r="AC102" s="453"/>
      <c r="AD102" s="453"/>
      <c r="AE102" s="453"/>
      <c r="AF102" s="453"/>
      <c r="AG102" s="453"/>
      <c r="AH102" s="453"/>
      <c r="AI102" s="453"/>
      <c r="AJ102" s="453"/>
      <c r="AK102" s="453"/>
      <c r="AL102" s="453"/>
      <c r="AM102" s="453"/>
      <c r="AN102" s="453"/>
      <c r="AO102" s="453"/>
      <c r="AP102" s="453"/>
      <c r="AQ102" s="453"/>
      <c r="AR102" s="453"/>
      <c r="AS102" s="453"/>
    </row>
    <row r="103" spans="1:45" x14ac:dyDescent="0.25">
      <c r="A103" s="180" t="s">
        <v>454</v>
      </c>
      <c r="F103" s="41" t="s">
        <v>88</v>
      </c>
      <c r="H103" s="220"/>
      <c r="I103" s="511"/>
      <c r="J103" s="511"/>
      <c r="K103" s="511"/>
      <c r="L103" s="511"/>
      <c r="M103" s="511"/>
      <c r="N103" s="453"/>
      <c r="O103" s="453"/>
      <c r="P103" s="453"/>
      <c r="Q103" s="453"/>
      <c r="R103" s="453"/>
      <c r="S103" s="453"/>
      <c r="T103" s="453"/>
      <c r="U103" s="453"/>
      <c r="V103" s="453"/>
      <c r="W103" s="453"/>
      <c r="X103" s="453"/>
      <c r="Y103" s="453"/>
      <c r="Z103" s="453"/>
      <c r="AA103" s="453"/>
      <c r="AB103" s="453"/>
      <c r="AC103" s="453"/>
      <c r="AD103" s="453"/>
      <c r="AE103" s="453"/>
      <c r="AF103" s="453"/>
      <c r="AG103" s="453"/>
      <c r="AH103" s="453"/>
      <c r="AI103" s="453"/>
      <c r="AJ103" s="453"/>
      <c r="AK103" s="453"/>
      <c r="AL103" s="453"/>
      <c r="AM103" s="453"/>
      <c r="AN103" s="453"/>
      <c r="AO103" s="453"/>
      <c r="AP103" s="453"/>
      <c r="AQ103" s="453"/>
      <c r="AR103" s="453"/>
      <c r="AS103" s="453"/>
    </row>
    <row r="104" spans="1:45" x14ac:dyDescent="0.25">
      <c r="A104" s="180" t="s">
        <v>455</v>
      </c>
      <c r="E104" s="161" t="s">
        <v>41</v>
      </c>
      <c r="F104" s="113"/>
      <c r="G104" s="538"/>
      <c r="H104" s="220"/>
      <c r="I104" s="516"/>
      <c r="J104" s="516"/>
      <c r="K104" s="516"/>
      <c r="L104" s="516"/>
      <c r="M104" s="516"/>
      <c r="N104" s="459">
        <v>113.40800000000002</v>
      </c>
      <c r="O104" s="459">
        <v>106.85900000000001</v>
      </c>
      <c r="P104" s="459">
        <v>100.309</v>
      </c>
      <c r="Q104" s="459">
        <v>93.757999999999996</v>
      </c>
      <c r="R104" s="459">
        <v>87.207999999999998</v>
      </c>
      <c r="S104" s="459">
        <v>80.65900000000002</v>
      </c>
      <c r="T104" s="459">
        <v>74.108000000000004</v>
      </c>
      <c r="U104" s="459">
        <v>67.554000000000002</v>
      </c>
      <c r="V104" s="459">
        <v>61.006</v>
      </c>
      <c r="W104" s="459">
        <v>54.454999999999984</v>
      </c>
      <c r="X104" s="459">
        <v>48.850999999999999</v>
      </c>
      <c r="Y104" s="459">
        <v>43.244999999999997</v>
      </c>
      <c r="Z104" s="459">
        <v>37.640999999999998</v>
      </c>
      <c r="AA104" s="459">
        <v>32.037999999999997</v>
      </c>
      <c r="AB104" s="459">
        <v>26.43399999999999</v>
      </c>
      <c r="AC104" s="459">
        <v>20.827999999999996</v>
      </c>
      <c r="AD104" s="459">
        <v>15.223999999999995</v>
      </c>
      <c r="AE104" s="459">
        <v>24.568000000000001</v>
      </c>
      <c r="AF104" s="459">
        <v>28.183999999999997</v>
      </c>
      <c r="AG104" s="459">
        <v>30.133000000000003</v>
      </c>
      <c r="AH104" s="459">
        <v>31.911999999999999</v>
      </c>
      <c r="AI104" s="459">
        <v>33.759</v>
      </c>
      <c r="AJ104" s="459">
        <v>32.515999999999998</v>
      </c>
      <c r="AK104" s="459">
        <v>32.186</v>
      </c>
      <c r="AL104" s="459">
        <v>31.900999999999993</v>
      </c>
      <c r="AM104" s="459">
        <v>39.452999999999996</v>
      </c>
      <c r="AN104" s="459">
        <v>39.858999999999995</v>
      </c>
      <c r="AO104" s="459">
        <v>36.454000000000001</v>
      </c>
      <c r="AP104" s="459">
        <v>36.688000000000009</v>
      </c>
      <c r="AQ104" s="459">
        <v>35.894999999999996</v>
      </c>
      <c r="AR104" s="459">
        <v>35.841000000000001</v>
      </c>
      <c r="AS104" s="459">
        <v>36.597999999999999</v>
      </c>
    </row>
    <row r="105" spans="1:45" x14ac:dyDescent="0.25">
      <c r="A105" s="180" t="s">
        <v>456</v>
      </c>
      <c r="D105" s="161" t="s">
        <v>42</v>
      </c>
      <c r="E105" s="127"/>
      <c r="F105" s="113"/>
      <c r="H105" s="220"/>
      <c r="I105" s="514">
        <f>SUM(I106:I110)</f>
        <v>0</v>
      </c>
      <c r="J105" s="514">
        <f>SUM(J106:J110)</f>
        <v>0</v>
      </c>
      <c r="K105" s="514">
        <f>SUM(K106:K110)</f>
        <v>0</v>
      </c>
      <c r="L105" s="514">
        <f>SUM(L106:L110)</f>
        <v>0</v>
      </c>
      <c r="M105" s="514">
        <f>SUM(M106:M110)</f>
        <v>0</v>
      </c>
      <c r="N105" s="460"/>
      <c r="O105" s="460"/>
      <c r="P105" s="460"/>
      <c r="Q105" s="460"/>
      <c r="R105" s="460"/>
      <c r="S105" s="460"/>
      <c r="T105" s="460"/>
      <c r="U105" s="460"/>
      <c r="V105" s="460"/>
      <c r="W105" s="460"/>
      <c r="X105" s="460"/>
      <c r="Y105" s="460"/>
      <c r="Z105" s="460"/>
      <c r="AA105" s="460"/>
      <c r="AB105" s="460"/>
      <c r="AC105" s="460"/>
      <c r="AD105" s="460"/>
      <c r="AE105" s="460"/>
      <c r="AF105" s="460"/>
      <c r="AG105" s="460"/>
      <c r="AH105" s="460"/>
      <c r="AI105" s="460"/>
      <c r="AJ105" s="460"/>
      <c r="AK105" s="460"/>
      <c r="AL105" s="460"/>
      <c r="AM105" s="460"/>
      <c r="AN105" s="460"/>
      <c r="AO105" s="460"/>
      <c r="AP105" s="460"/>
      <c r="AQ105" s="460"/>
      <c r="AR105" s="460"/>
      <c r="AS105" s="460"/>
    </row>
    <row r="106" spans="1:45" x14ac:dyDescent="0.25">
      <c r="A106" s="180" t="s">
        <v>471</v>
      </c>
      <c r="D106" s="161"/>
      <c r="E106" s="127" t="s">
        <v>472</v>
      </c>
      <c r="F106" s="113"/>
      <c r="H106" s="220"/>
      <c r="I106" s="516"/>
      <c r="J106" s="516"/>
      <c r="K106" s="516"/>
      <c r="L106" s="516"/>
      <c r="M106" s="516"/>
      <c r="N106" s="459">
        <v>89.688999999999993</v>
      </c>
      <c r="O106" s="459">
        <v>82.832999999999984</v>
      </c>
      <c r="P106" s="459">
        <v>75.974000000000004</v>
      </c>
      <c r="Q106" s="459">
        <v>69.116000000000014</v>
      </c>
      <c r="R106" s="459">
        <v>62.256999999999998</v>
      </c>
      <c r="S106" s="459">
        <v>55.400999999999996</v>
      </c>
      <c r="T106" s="459">
        <v>48.534000000000006</v>
      </c>
      <c r="U106" s="459">
        <v>41.678999999999995</v>
      </c>
      <c r="V106" s="459">
        <v>34.814</v>
      </c>
      <c r="W106" s="459">
        <v>27.959</v>
      </c>
      <c r="X106" s="459">
        <v>24.443999999999999</v>
      </c>
      <c r="Y106" s="459">
        <v>20.934000000000008</v>
      </c>
      <c r="Z106" s="459">
        <v>17.418999999999997</v>
      </c>
      <c r="AA106" s="459">
        <v>13.902999999999999</v>
      </c>
      <c r="AB106" s="459">
        <v>10.388</v>
      </c>
      <c r="AC106" s="459">
        <v>6.8780000000000001</v>
      </c>
      <c r="AD106" s="459">
        <v>3.3630000000000009</v>
      </c>
      <c r="AE106" s="459">
        <v>8.3230000000000004</v>
      </c>
      <c r="AF106" s="459">
        <v>9.83</v>
      </c>
      <c r="AG106" s="459">
        <v>10.558000000000002</v>
      </c>
      <c r="AH106" s="459">
        <v>10.914999999999999</v>
      </c>
      <c r="AI106" s="459">
        <v>11.032</v>
      </c>
      <c r="AJ106" s="459">
        <v>10.663</v>
      </c>
      <c r="AK106" s="459">
        <v>10.574</v>
      </c>
      <c r="AL106" s="459">
        <v>10.503000000000002</v>
      </c>
      <c r="AM106" s="459">
        <v>22.09</v>
      </c>
      <c r="AN106" s="459">
        <v>21.925999999999995</v>
      </c>
      <c r="AO106" s="459">
        <v>20.361999999999998</v>
      </c>
      <c r="AP106" s="459">
        <v>20.196999999999999</v>
      </c>
      <c r="AQ106" s="459">
        <v>19.926000000000002</v>
      </c>
      <c r="AR106" s="459">
        <v>19.565999999999999</v>
      </c>
      <c r="AS106" s="459">
        <v>18.664000000000001</v>
      </c>
    </row>
    <row r="107" spans="1:45" x14ac:dyDescent="0.25">
      <c r="A107" s="180" t="s">
        <v>473</v>
      </c>
      <c r="D107" s="161"/>
      <c r="E107" s="127" t="s">
        <v>474</v>
      </c>
      <c r="F107" s="113"/>
      <c r="H107" s="220"/>
      <c r="I107" s="123"/>
      <c r="J107" s="123"/>
      <c r="K107" s="123"/>
      <c r="L107" s="123"/>
      <c r="M107" s="123"/>
      <c r="N107" s="514"/>
      <c r="O107" s="514"/>
      <c r="P107" s="514"/>
      <c r="Q107" s="514"/>
      <c r="R107" s="514"/>
      <c r="S107" s="514"/>
      <c r="T107" s="514"/>
      <c r="U107" s="514"/>
      <c r="V107" s="599"/>
      <c r="W107" s="599"/>
      <c r="X107" s="599"/>
      <c r="Y107" s="599"/>
      <c r="Z107" s="599"/>
      <c r="AA107" s="599"/>
      <c r="AB107" s="599"/>
      <c r="AC107" s="599"/>
      <c r="AD107" s="599"/>
      <c r="AE107" s="599"/>
      <c r="AF107" s="599"/>
      <c r="AG107" s="599"/>
      <c r="AH107" s="599"/>
      <c r="AI107" s="599"/>
      <c r="AJ107" s="599"/>
      <c r="AK107" s="599"/>
      <c r="AL107" s="599"/>
      <c r="AM107" s="599"/>
      <c r="AN107" s="599"/>
      <c r="AO107" s="599"/>
      <c r="AP107" s="599"/>
      <c r="AQ107" s="599"/>
      <c r="AR107" s="599"/>
      <c r="AS107" s="599"/>
    </row>
    <row r="108" spans="1:45" x14ac:dyDescent="0.25">
      <c r="A108" s="180" t="s">
        <v>475</v>
      </c>
      <c r="D108" s="161"/>
      <c r="E108" s="127" t="s">
        <v>476</v>
      </c>
      <c r="F108" s="113"/>
      <c r="H108" s="220"/>
      <c r="I108" s="123"/>
      <c r="J108" s="123"/>
      <c r="K108" s="123"/>
      <c r="L108" s="123"/>
      <c r="M108" s="123"/>
      <c r="N108" s="514"/>
      <c r="O108" s="514"/>
      <c r="P108" s="514"/>
      <c r="Q108" s="514"/>
      <c r="R108" s="514"/>
      <c r="S108" s="514"/>
      <c r="T108" s="514"/>
      <c r="U108" s="514"/>
      <c r="V108" s="599"/>
      <c r="W108" s="599"/>
      <c r="X108" s="599"/>
      <c r="Y108" s="599"/>
      <c r="Z108" s="599"/>
      <c r="AA108" s="599"/>
      <c r="AB108" s="599"/>
      <c r="AC108" s="599"/>
      <c r="AD108" s="599"/>
      <c r="AE108" s="599"/>
      <c r="AF108" s="599"/>
      <c r="AG108" s="599"/>
      <c r="AH108" s="599"/>
      <c r="AI108" s="599"/>
      <c r="AJ108" s="599"/>
      <c r="AK108" s="599"/>
      <c r="AL108" s="599"/>
      <c r="AM108" s="599"/>
      <c r="AN108" s="599"/>
      <c r="AO108" s="599"/>
      <c r="AP108" s="599"/>
      <c r="AQ108" s="599"/>
      <c r="AR108" s="599"/>
      <c r="AS108" s="599"/>
    </row>
    <row r="109" spans="1:45" x14ac:dyDescent="0.25">
      <c r="A109" s="113" t="s">
        <v>522</v>
      </c>
      <c r="E109" s="161" t="s">
        <v>186</v>
      </c>
      <c r="F109" s="127"/>
      <c r="H109" s="220"/>
      <c r="I109" s="123"/>
      <c r="J109" s="123"/>
      <c r="K109" s="123"/>
      <c r="L109" s="123"/>
      <c r="M109" s="123"/>
      <c r="N109" s="123"/>
      <c r="T109" s="123"/>
      <c r="U109" s="123"/>
      <c r="V109" s="123"/>
      <c r="W109" s="123"/>
      <c r="X109" s="123"/>
      <c r="Y109" s="123"/>
      <c r="Z109" s="123"/>
    </row>
    <row r="110" spans="1:45" x14ac:dyDescent="0.25">
      <c r="A110" s="180" t="s">
        <v>477</v>
      </c>
      <c r="D110" s="161"/>
      <c r="E110" s="127" t="s">
        <v>478</v>
      </c>
      <c r="F110" s="113"/>
      <c r="H110" s="220"/>
      <c r="I110" s="123"/>
      <c r="J110" s="123"/>
      <c r="K110" s="123"/>
      <c r="L110" s="123"/>
      <c r="M110" s="123"/>
      <c r="N110" s="123"/>
      <c r="T110" s="123"/>
      <c r="U110" s="123"/>
      <c r="V110" s="123"/>
      <c r="W110" s="123"/>
      <c r="X110" s="123"/>
      <c r="Y110" s="123"/>
      <c r="Z110" s="123"/>
    </row>
  </sheetData>
  <mergeCells count="1">
    <mergeCell ref="AM1:AP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10" fitToWidth="2" orientation="landscape" r:id="rId1"/>
  <headerFooter alignWithMargins="0">
    <oddHeader>&amp;LCOUNTRY:        ESPAÑA</oddHeader>
    <oddFooter>&amp;R&amp;"Times,Normal"&amp;D</oddFooter>
  </headerFooter>
  <rowBreaks count="1" manualBreakCount="1">
    <brk id="74" max="16383" man="1"/>
  </rowBreaks>
  <ignoredErrors>
    <ignoredError sqref="I2:M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tabColor theme="5" tint="0.59999389629810485"/>
    <pageSetUpPr fitToPage="1"/>
  </sheetPr>
  <dimension ref="A1:AS110"/>
  <sheetViews>
    <sheetView showZeros="0" zoomScale="85" zoomScaleNormal="85" workbookViewId="0">
      <pane xSplit="6" ySplit="2" topLeftCell="G3" activePane="bottomRight" state="frozen"/>
      <selection activeCell="CJ41" sqref="CJ41"/>
      <selection pane="topRight" activeCell="CJ41" sqref="CJ41"/>
      <selection pane="bottomLeft" activeCell="CJ41" sqref="CJ41"/>
      <selection pane="bottomRight" activeCell="G3" sqref="G3"/>
    </sheetView>
  </sheetViews>
  <sheetFormatPr baseColWidth="10" defaultColWidth="9.140625" defaultRowHeight="15" outlineLevelCol="1" x14ac:dyDescent="0.25"/>
  <cols>
    <col min="1" max="1" width="13" style="113" customWidth="1"/>
    <col min="2" max="2" width="4.85546875" style="113" customWidth="1"/>
    <col min="3" max="4" width="4" style="113" customWidth="1"/>
    <col min="5" max="5" width="4.85546875" style="161" customWidth="1"/>
    <col min="6" max="6" width="44.42578125" style="209" bestFit="1" customWidth="1"/>
    <col min="7" max="7" width="10" style="537" bestFit="1" customWidth="1"/>
    <col min="8" max="8" width="8.28515625" style="538" bestFit="1" customWidth="1"/>
    <col min="9" max="13" width="9.7109375" style="168" hidden="1" customWidth="1" outlineLevel="1"/>
    <col min="14" max="14" width="6.7109375" style="127" bestFit="1" customWidth="1" collapsed="1"/>
    <col min="15" max="19" width="6.7109375" style="127" bestFit="1" customWidth="1"/>
    <col min="20" max="20" width="6.7109375" style="127" bestFit="1" customWidth="1" collapsed="1"/>
    <col min="21" max="24" width="6.7109375" style="127" bestFit="1" customWidth="1"/>
    <col min="25" max="26" width="6.7109375" style="127" bestFit="1" customWidth="1" collapsed="1"/>
    <col min="27" max="35" width="6.7109375" style="127" bestFit="1" customWidth="1"/>
    <col min="36" max="41" width="6.7109375" style="425" bestFit="1" customWidth="1"/>
    <col min="42" max="45" width="6.7109375" style="425" customWidth="1"/>
    <col min="46" max="16384" width="9.140625" style="127"/>
  </cols>
  <sheetData>
    <row r="1" spans="1:45" s="99" customFormat="1" ht="14.25" x14ac:dyDescent="0.2">
      <c r="A1" s="97" t="s">
        <v>644</v>
      </c>
      <c r="B1"/>
      <c r="C1" s="97"/>
      <c r="D1" s="97"/>
      <c r="E1" s="156"/>
      <c r="F1" s="97"/>
      <c r="G1" s="535"/>
      <c r="H1" s="535"/>
      <c r="J1" s="97"/>
      <c r="K1" s="97"/>
      <c r="L1" s="97"/>
      <c r="M1" s="97"/>
      <c r="AI1" s="595"/>
      <c r="AJ1" s="595"/>
      <c r="AK1" s="595"/>
      <c r="AL1" s="612" t="s">
        <v>643</v>
      </c>
      <c r="AM1" s="612"/>
      <c r="AN1" s="612"/>
      <c r="AO1" s="612"/>
      <c r="AP1" s="612"/>
      <c r="AQ1" s="590"/>
      <c r="AR1" s="590"/>
      <c r="AS1" s="590"/>
    </row>
    <row r="2" spans="1:45" s="84" customFormat="1" ht="14.25" x14ac:dyDescent="0.2">
      <c r="A2" s="101" t="s">
        <v>113</v>
      </c>
      <c r="B2" s="101"/>
      <c r="C2" s="61"/>
      <c r="D2" s="61"/>
      <c r="E2" s="157" t="s">
        <v>1</v>
      </c>
      <c r="F2" s="61"/>
      <c r="G2" s="480" t="s">
        <v>2</v>
      </c>
      <c r="H2" s="217" t="s">
        <v>0</v>
      </c>
      <c r="I2" s="437" t="s">
        <v>3</v>
      </c>
      <c r="J2" s="437" t="s">
        <v>4</v>
      </c>
      <c r="K2" s="437" t="s">
        <v>5</v>
      </c>
      <c r="L2" s="437" t="s">
        <v>6</v>
      </c>
      <c r="M2" s="437" t="s">
        <v>7</v>
      </c>
      <c r="N2" s="438" t="s">
        <v>8</v>
      </c>
      <c r="O2" s="438" t="s">
        <v>9</v>
      </c>
      <c r="P2" s="438" t="s">
        <v>10</v>
      </c>
      <c r="Q2" s="438" t="s">
        <v>11</v>
      </c>
      <c r="R2" s="438" t="s">
        <v>12</v>
      </c>
      <c r="S2" s="438" t="s">
        <v>13</v>
      </c>
      <c r="T2" s="438" t="s">
        <v>14</v>
      </c>
      <c r="U2" s="438">
        <v>1997</v>
      </c>
      <c r="V2" s="438">
        <v>1998</v>
      </c>
      <c r="W2" s="438">
        <v>1999</v>
      </c>
      <c r="X2" s="438">
        <v>2000</v>
      </c>
      <c r="Y2" s="438">
        <v>2001</v>
      </c>
      <c r="Z2" s="438">
        <v>2002</v>
      </c>
      <c r="AA2" s="438">
        <v>2003</v>
      </c>
      <c r="AB2" s="438">
        <v>2004</v>
      </c>
      <c r="AC2" s="438">
        <v>2005</v>
      </c>
      <c r="AD2" s="438">
        <v>2006</v>
      </c>
      <c r="AE2" s="438">
        <v>2007</v>
      </c>
      <c r="AF2" s="438">
        <v>2008</v>
      </c>
      <c r="AG2" s="438">
        <v>2009</v>
      </c>
      <c r="AH2" s="438">
        <v>2010</v>
      </c>
      <c r="AI2" s="438">
        <v>2011</v>
      </c>
      <c r="AJ2" s="438">
        <v>2012</v>
      </c>
      <c r="AK2" s="438">
        <v>2013</v>
      </c>
      <c r="AL2" s="438">
        <v>2014</v>
      </c>
      <c r="AM2" s="438">
        <v>2015</v>
      </c>
      <c r="AN2" s="438">
        <v>2016</v>
      </c>
      <c r="AO2" s="438">
        <v>2017</v>
      </c>
      <c r="AP2" s="438">
        <v>2018</v>
      </c>
      <c r="AQ2" s="438">
        <v>2019</v>
      </c>
      <c r="AR2" s="438">
        <v>2020</v>
      </c>
      <c r="AS2" s="438">
        <v>2021</v>
      </c>
    </row>
    <row r="3" spans="1:45" s="108" customFormat="1" x14ac:dyDescent="0.25">
      <c r="A3" s="103"/>
      <c r="B3" s="103"/>
      <c r="C3" s="104"/>
      <c r="D3" s="104"/>
      <c r="E3" s="158"/>
      <c r="F3" s="105"/>
      <c r="G3" s="575"/>
      <c r="H3" s="218"/>
      <c r="I3" s="106"/>
      <c r="J3" s="106"/>
      <c r="K3" s="106"/>
      <c r="L3" s="106"/>
      <c r="M3" s="106"/>
      <c r="AJ3" s="420"/>
      <c r="AK3" s="420"/>
      <c r="AL3" s="420"/>
      <c r="AM3" s="420"/>
      <c r="AN3" s="420"/>
      <c r="AO3" s="420"/>
      <c r="AP3" s="420"/>
      <c r="AQ3" s="420"/>
      <c r="AR3" s="420"/>
      <c r="AS3" s="420"/>
    </row>
    <row r="4" spans="1:45" s="108" customFormat="1" x14ac:dyDescent="0.25">
      <c r="A4" s="178" t="s">
        <v>437</v>
      </c>
      <c r="B4" s="254" t="s">
        <v>106</v>
      </c>
      <c r="C4" s="255"/>
      <c r="D4" s="255"/>
      <c r="E4" s="256"/>
      <c r="F4" s="257"/>
      <c r="G4" s="576"/>
      <c r="H4" s="218"/>
      <c r="I4" s="261"/>
      <c r="J4" s="261"/>
      <c r="K4" s="261"/>
      <c r="L4" s="261"/>
      <c r="M4" s="261"/>
      <c r="N4" s="262"/>
      <c r="O4" s="262"/>
      <c r="P4" s="262"/>
      <c r="Q4" s="262"/>
      <c r="R4" s="262"/>
      <c r="S4" s="262"/>
      <c r="T4" s="262"/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421"/>
      <c r="AK4" s="421"/>
      <c r="AL4" s="421"/>
      <c r="AM4" s="421"/>
      <c r="AN4" s="421"/>
      <c r="AO4" s="421"/>
      <c r="AP4" s="421"/>
      <c r="AQ4" s="421"/>
      <c r="AR4" s="421"/>
      <c r="AS4" s="421"/>
    </row>
    <row r="5" spans="1:45" s="108" customFormat="1" x14ac:dyDescent="0.25">
      <c r="A5" s="109"/>
      <c r="B5" s="109"/>
      <c r="C5" s="107"/>
      <c r="D5" s="107"/>
      <c r="E5" s="159"/>
      <c r="F5" s="105"/>
      <c r="G5" s="575"/>
      <c r="H5" s="218"/>
      <c r="I5" s="106"/>
      <c r="J5" s="106"/>
      <c r="K5" s="107"/>
      <c r="L5" s="107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422"/>
      <c r="AK5" s="422"/>
      <c r="AL5" s="422"/>
      <c r="AM5" s="422"/>
      <c r="AN5" s="422"/>
      <c r="AO5" s="422"/>
      <c r="AP5" s="422"/>
      <c r="AQ5" s="422"/>
      <c r="AR5" s="422"/>
      <c r="AS5" s="422"/>
    </row>
    <row r="6" spans="1:45" s="108" customFormat="1" x14ac:dyDescent="0.25">
      <c r="A6" s="110" t="s">
        <v>114</v>
      </c>
      <c r="B6" s="110"/>
      <c r="C6" s="111" t="s">
        <v>115</v>
      </c>
      <c r="D6" s="111"/>
      <c r="E6" s="160"/>
      <c r="F6" s="110"/>
      <c r="G6" s="576"/>
      <c r="H6" s="218"/>
      <c r="I6" s="112"/>
      <c r="J6" s="112"/>
      <c r="K6" s="112"/>
      <c r="L6" s="112"/>
      <c r="M6" s="112"/>
      <c r="N6" s="263"/>
      <c r="O6" s="263"/>
      <c r="P6" s="263"/>
      <c r="Q6" s="263"/>
      <c r="R6" s="263"/>
      <c r="S6" s="263"/>
      <c r="T6" s="263"/>
      <c r="U6" s="263"/>
      <c r="V6" s="263"/>
      <c r="W6" s="263"/>
      <c r="X6" s="263"/>
      <c r="Y6" s="263"/>
      <c r="Z6" s="263"/>
      <c r="AA6" s="263"/>
      <c r="AB6" s="263"/>
      <c r="AC6" s="263"/>
      <c r="AD6" s="263"/>
      <c r="AE6" s="263"/>
      <c r="AF6" s="263"/>
      <c r="AG6" s="263"/>
      <c r="AH6" s="263"/>
      <c r="AI6" s="263"/>
      <c r="AJ6" s="423"/>
      <c r="AK6" s="423"/>
      <c r="AL6" s="423"/>
      <c r="AM6" s="423"/>
      <c r="AN6" s="423"/>
      <c r="AO6" s="423"/>
      <c r="AP6" s="423"/>
      <c r="AQ6" s="423"/>
      <c r="AR6" s="423"/>
      <c r="AS6" s="423"/>
    </row>
    <row r="7" spans="1:45" s="108" customFormat="1" x14ac:dyDescent="0.25">
      <c r="A7" s="107" t="s">
        <v>116</v>
      </c>
      <c r="B7" s="107"/>
      <c r="C7" s="113"/>
      <c r="D7" s="165" t="s">
        <v>98</v>
      </c>
      <c r="E7"/>
      <c r="G7" s="576"/>
      <c r="H7" s="218"/>
      <c r="I7" s="105"/>
      <c r="J7" s="105"/>
      <c r="K7" s="105"/>
      <c r="L7" s="105"/>
      <c r="M7" s="10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424"/>
      <c r="AK7" s="424"/>
      <c r="AL7" s="424"/>
      <c r="AM7" s="424"/>
      <c r="AN7" s="424"/>
      <c r="AO7" s="424"/>
      <c r="AP7" s="424"/>
      <c r="AQ7" s="424"/>
      <c r="AR7" s="424"/>
      <c r="AS7" s="424"/>
    </row>
    <row r="8" spans="1:45" s="108" customFormat="1" x14ac:dyDescent="0.25">
      <c r="A8" s="107" t="s">
        <v>117</v>
      </c>
      <c r="B8" s="107"/>
      <c r="C8" s="113"/>
      <c r="D8" s="161"/>
      <c r="E8" s="113" t="s">
        <v>20</v>
      </c>
      <c r="G8" s="576"/>
      <c r="H8" s="219"/>
      <c r="I8" s="271"/>
      <c r="J8" s="271"/>
      <c r="K8" s="271"/>
      <c r="L8" s="271"/>
      <c r="M8" s="271"/>
      <c r="N8" s="461">
        <v>6.399304715316136</v>
      </c>
      <c r="O8" s="461">
        <v>6.4677002313059484</v>
      </c>
      <c r="P8" s="461">
        <v>6.6089134988704794</v>
      </c>
      <c r="Q8" s="461">
        <v>6.6658066645888487</v>
      </c>
      <c r="R8" s="461">
        <v>6.6584035813406794</v>
      </c>
      <c r="S8" s="461">
        <v>6.6428822825783858</v>
      </c>
      <c r="T8" s="461">
        <v>6.6657709619004839</v>
      </c>
      <c r="U8" s="461">
        <v>6.7611904466662098</v>
      </c>
      <c r="V8" s="461">
        <v>6.7779378473055196</v>
      </c>
      <c r="W8" s="461">
        <v>6.8272303657493838</v>
      </c>
      <c r="X8" s="461">
        <v>6.8980570017951841</v>
      </c>
      <c r="Y8" s="461">
        <v>6.8749008728152976</v>
      </c>
      <c r="Z8" s="461">
        <v>6.9576368537228728</v>
      </c>
      <c r="AA8" s="461">
        <v>6.9895388180364773</v>
      </c>
      <c r="AB8" s="461">
        <v>7.0777212983862174</v>
      </c>
      <c r="AC8" s="461">
        <v>7.1131677142646348</v>
      </c>
      <c r="AD8" s="461">
        <v>7.0769789381899599</v>
      </c>
      <c r="AE8" s="461">
        <v>7.1008649062414406</v>
      </c>
      <c r="AF8" s="461">
        <v>7.1580074261330502</v>
      </c>
      <c r="AG8" s="461">
        <v>7.0904113600594734</v>
      </c>
      <c r="AH8" s="461">
        <v>7.057640355921488</v>
      </c>
      <c r="AI8" s="461">
        <v>7.0443436651688023</v>
      </c>
      <c r="AJ8" s="461">
        <v>7.0477431223894422</v>
      </c>
      <c r="AK8" s="461">
        <v>7.041593946242549</v>
      </c>
      <c r="AL8" s="461">
        <v>7.0582388003218668</v>
      </c>
      <c r="AM8" s="461">
        <v>7.0255855655962769</v>
      </c>
      <c r="AN8" s="461">
        <v>7.0430144471351781</v>
      </c>
      <c r="AO8" s="461">
        <v>7.0387797353675898</v>
      </c>
      <c r="AP8" s="461">
        <v>7.0244336008515855</v>
      </c>
      <c r="AQ8" s="461">
        <v>7.0377009714965073</v>
      </c>
      <c r="AR8" s="461">
        <v>6.4097703021420491</v>
      </c>
      <c r="AS8" s="461">
        <v>6.4228601815659978</v>
      </c>
    </row>
    <row r="9" spans="1:45" s="108" customFormat="1" x14ac:dyDescent="0.25">
      <c r="A9" s="107" t="s">
        <v>118</v>
      </c>
      <c r="B9" s="107"/>
      <c r="C9" s="113"/>
      <c r="D9" s="161"/>
      <c r="E9" s="113" t="s">
        <v>21</v>
      </c>
      <c r="G9" s="576"/>
      <c r="H9" s="220"/>
      <c r="I9" s="105"/>
      <c r="J9" s="105"/>
      <c r="K9" s="105"/>
      <c r="L9" s="105"/>
      <c r="M9" s="105"/>
      <c r="N9" s="462"/>
      <c r="O9" s="462"/>
      <c r="P9" s="462"/>
      <c r="Q9" s="462"/>
      <c r="R9" s="462"/>
      <c r="S9" s="462"/>
      <c r="T9" s="462"/>
      <c r="U9" s="462"/>
      <c r="V9" s="462"/>
      <c r="W9" s="462"/>
      <c r="X9" s="462"/>
      <c r="Y9" s="462"/>
      <c r="Z9" s="462"/>
      <c r="AA9" s="462"/>
      <c r="AB9" s="462"/>
      <c r="AC9" s="462"/>
      <c r="AD9" s="462"/>
      <c r="AE9" s="462"/>
      <c r="AF9" s="462"/>
      <c r="AG9" s="462"/>
      <c r="AH9" s="462"/>
      <c r="AI9" s="462"/>
      <c r="AJ9" s="462"/>
      <c r="AK9" s="462"/>
      <c r="AL9" s="462"/>
      <c r="AM9" s="462"/>
      <c r="AN9" s="462"/>
      <c r="AO9" s="462"/>
      <c r="AP9" s="462"/>
      <c r="AQ9" s="462"/>
      <c r="AR9" s="462"/>
      <c r="AS9" s="462"/>
    </row>
    <row r="10" spans="1:45" s="108" customFormat="1" x14ac:dyDescent="0.25">
      <c r="A10" s="107" t="s">
        <v>119</v>
      </c>
      <c r="B10" s="107"/>
      <c r="C10" s="113"/>
      <c r="D10" s="161"/>
      <c r="E10" s="113" t="s">
        <v>96</v>
      </c>
      <c r="G10" s="576"/>
      <c r="H10" s="219"/>
      <c r="I10" s="271"/>
      <c r="J10" s="271"/>
      <c r="K10" s="271"/>
      <c r="L10" s="271"/>
      <c r="M10" s="271"/>
      <c r="N10" s="461">
        <v>3.2145637428858658</v>
      </c>
      <c r="O10" s="461">
        <v>2.7628020456076525</v>
      </c>
      <c r="P10" s="461">
        <v>2.798628379214509</v>
      </c>
      <c r="Q10" s="461">
        <v>3.6429121121793764</v>
      </c>
      <c r="R10" s="461">
        <v>3.0158257588317436</v>
      </c>
      <c r="S10" s="461">
        <v>2.5630024339443982</v>
      </c>
      <c r="T10" s="461">
        <v>2.6455606019960234</v>
      </c>
      <c r="U10" s="461">
        <v>3.319731070153237</v>
      </c>
      <c r="V10" s="461">
        <v>3.617063788432799</v>
      </c>
      <c r="W10" s="461">
        <v>2.934532948286777</v>
      </c>
      <c r="X10" s="461">
        <v>3.1657660439077695</v>
      </c>
      <c r="Y10" s="461">
        <v>2.8853005860988943</v>
      </c>
      <c r="Z10" s="461">
        <v>2.5374648101048223</v>
      </c>
      <c r="AA10" s="461">
        <v>1.9205320145225933</v>
      </c>
      <c r="AB10" s="461">
        <v>2.3711825983527737</v>
      </c>
      <c r="AC10" s="461">
        <v>2.2001400675829994</v>
      </c>
      <c r="AD10" s="461">
        <v>1.9537977237891242</v>
      </c>
      <c r="AE10" s="461">
        <v>2.1433556669152098</v>
      </c>
      <c r="AF10" s="461">
        <v>2.4948304341223579</v>
      </c>
      <c r="AG10" s="461">
        <v>1.9778338806554481</v>
      </c>
      <c r="AH10" s="461">
        <v>2.5593220030229484</v>
      </c>
      <c r="AI10" s="461">
        <v>2.2213505349432077</v>
      </c>
      <c r="AJ10" s="461">
        <v>2.3519015273468979</v>
      </c>
      <c r="AK10" s="461">
        <v>2.3388601958776154</v>
      </c>
      <c r="AL10" s="461">
        <v>2.4871265220129741</v>
      </c>
      <c r="AM10" s="461">
        <v>2.9059558329667241</v>
      </c>
      <c r="AN10" s="461">
        <v>3.114811488427585</v>
      </c>
      <c r="AO10" s="461">
        <v>2.9720162685313443</v>
      </c>
      <c r="AP10" s="461">
        <v>2.9406948845275096</v>
      </c>
      <c r="AQ10" s="461">
        <v>2.8213063287479008</v>
      </c>
      <c r="AR10" s="461">
        <v>2.8547998756090451</v>
      </c>
      <c r="AS10" s="461">
        <v>2.4712600850924518</v>
      </c>
    </row>
    <row r="11" spans="1:45" s="108" customFormat="1" x14ac:dyDescent="0.25">
      <c r="A11" s="178" t="s">
        <v>479</v>
      </c>
      <c r="B11" s="107"/>
      <c r="C11" s="113"/>
      <c r="D11" s="161"/>
      <c r="E11" s="113"/>
      <c r="F11" s="108" t="s">
        <v>480</v>
      </c>
      <c r="G11" s="576"/>
      <c r="H11" s="219"/>
      <c r="I11" s="105"/>
      <c r="J11" s="105"/>
      <c r="K11" s="105"/>
      <c r="L11" s="105"/>
      <c r="M11" s="105"/>
      <c r="N11" s="462"/>
      <c r="O11" s="462"/>
      <c r="P11" s="462"/>
      <c r="Q11" s="462"/>
      <c r="R11" s="462"/>
      <c r="S11" s="462"/>
      <c r="T11" s="462"/>
      <c r="U11" s="462"/>
      <c r="V11" s="462"/>
      <c r="W11" s="462"/>
      <c r="X11" s="462"/>
      <c r="Y11" s="462"/>
      <c r="Z11" s="462"/>
      <c r="AA11" s="462"/>
      <c r="AB11" s="462"/>
      <c r="AC11" s="462"/>
      <c r="AD11" s="462"/>
      <c r="AE11" s="462"/>
      <c r="AF11" s="462"/>
      <c r="AG11" s="462"/>
      <c r="AH11" s="462"/>
      <c r="AI11" s="462"/>
      <c r="AJ11" s="462"/>
      <c r="AK11" s="462"/>
      <c r="AL11" s="462"/>
      <c r="AM11" s="462"/>
      <c r="AN11" s="462"/>
      <c r="AO11" s="462"/>
      <c r="AP11" s="462"/>
      <c r="AQ11" s="462"/>
      <c r="AR11" s="462"/>
      <c r="AS11" s="462"/>
    </row>
    <row r="12" spans="1:45" s="108" customFormat="1" x14ac:dyDescent="0.25">
      <c r="A12" s="178" t="s">
        <v>482</v>
      </c>
      <c r="B12" s="107"/>
      <c r="C12" s="113"/>
      <c r="D12" s="161"/>
      <c r="E12" s="113"/>
      <c r="F12" s="108" t="s">
        <v>481</v>
      </c>
      <c r="G12" s="576"/>
      <c r="H12" s="219"/>
      <c r="I12" s="105"/>
      <c r="J12" s="105"/>
      <c r="K12" s="105"/>
      <c r="L12" s="105"/>
      <c r="M12" s="105"/>
      <c r="N12" s="462"/>
      <c r="O12" s="462"/>
      <c r="P12" s="462"/>
      <c r="Q12" s="462"/>
      <c r="R12" s="462"/>
      <c r="S12" s="462"/>
      <c r="T12" s="462"/>
      <c r="U12" s="462"/>
      <c r="V12" s="462"/>
      <c r="W12" s="462"/>
      <c r="X12" s="462"/>
      <c r="Y12" s="462"/>
      <c r="Z12" s="462"/>
      <c r="AA12" s="462"/>
      <c r="AB12" s="462"/>
      <c r="AC12" s="462"/>
      <c r="AD12" s="462"/>
      <c r="AE12" s="462"/>
      <c r="AF12" s="462"/>
      <c r="AG12" s="462"/>
      <c r="AH12" s="462"/>
      <c r="AI12" s="462"/>
      <c r="AJ12" s="462"/>
      <c r="AK12" s="462"/>
      <c r="AL12" s="462"/>
      <c r="AM12" s="462"/>
      <c r="AN12" s="462"/>
      <c r="AO12" s="462"/>
      <c r="AP12" s="462"/>
      <c r="AQ12" s="462"/>
      <c r="AR12" s="462"/>
      <c r="AS12" s="462"/>
    </row>
    <row r="13" spans="1:45" s="108" customFormat="1" x14ac:dyDescent="0.25">
      <c r="A13" s="107" t="s">
        <v>120</v>
      </c>
      <c r="B13" s="107"/>
      <c r="C13" s="113"/>
      <c r="D13" s="161"/>
      <c r="E13" s="113" t="s">
        <v>97</v>
      </c>
      <c r="G13" s="576"/>
      <c r="H13" s="219"/>
      <c r="I13" s="271"/>
      <c r="J13" s="271"/>
      <c r="K13" s="271"/>
      <c r="L13" s="271"/>
      <c r="M13" s="271"/>
      <c r="N13" s="461">
        <v>4.0122209640880664</v>
      </c>
      <c r="O13" s="461">
        <v>3.9478272675097674</v>
      </c>
      <c r="P13" s="461">
        <v>4.0635087731712725</v>
      </c>
      <c r="Q13" s="461">
        <v>4.0495832847408231</v>
      </c>
      <c r="R13" s="461">
        <v>4.0847084928822159</v>
      </c>
      <c r="S13" s="461">
        <v>4.1608420528527601</v>
      </c>
      <c r="T13" s="461">
        <v>3.91904007254732</v>
      </c>
      <c r="U13" s="461">
        <v>3.9994627304904316</v>
      </c>
      <c r="V13" s="461">
        <v>4.1414908877486507</v>
      </c>
      <c r="W13" s="461">
        <v>4.1555035526715427</v>
      </c>
      <c r="X13" s="461">
        <v>4.0795753353103867</v>
      </c>
      <c r="Y13" s="461">
        <v>4.0262150491078224</v>
      </c>
      <c r="Z13" s="461">
        <v>3.9414917823867683</v>
      </c>
      <c r="AA13" s="461">
        <v>3.7198564398800102</v>
      </c>
      <c r="AB13" s="461">
        <v>3.7248812680699799</v>
      </c>
      <c r="AC13" s="461">
        <v>3.6564955732284039</v>
      </c>
      <c r="AD13" s="461">
        <v>3.519229904142108</v>
      </c>
      <c r="AE13" s="461">
        <v>3.5059252922158173</v>
      </c>
      <c r="AF13" s="461">
        <v>3.7332077010501323</v>
      </c>
      <c r="AG13" s="461">
        <v>3.393795440523768</v>
      </c>
      <c r="AH13" s="461">
        <v>4.2346946458983563</v>
      </c>
      <c r="AI13" s="461">
        <v>3.8524732067563918</v>
      </c>
      <c r="AJ13" s="461">
        <v>3.9154511677299393</v>
      </c>
      <c r="AK13" s="461">
        <v>3.9627923343920677</v>
      </c>
      <c r="AL13" s="461">
        <v>3.8855983545384629</v>
      </c>
      <c r="AM13" s="461">
        <v>3.8567911091012812</v>
      </c>
      <c r="AN13" s="461">
        <v>3.985119997768666</v>
      </c>
      <c r="AO13" s="461">
        <v>3.9626428519904424</v>
      </c>
      <c r="AP13" s="461">
        <v>3.9006322507242954</v>
      </c>
      <c r="AQ13" s="461">
        <v>3.8749371749424846</v>
      </c>
      <c r="AR13" s="461">
        <v>3.9270781109561175</v>
      </c>
      <c r="AS13" s="461">
        <v>3.7250753135021375</v>
      </c>
    </row>
    <row r="14" spans="1:45" s="108" customFormat="1" x14ac:dyDescent="0.25">
      <c r="A14" s="178" t="s">
        <v>489</v>
      </c>
      <c r="B14" s="107"/>
      <c r="C14" s="113"/>
      <c r="D14" s="161"/>
      <c r="E14" s="113"/>
      <c r="F14" s="108" t="s">
        <v>487</v>
      </c>
      <c r="G14" s="576"/>
      <c r="H14" s="219"/>
      <c r="I14" s="105"/>
      <c r="J14" s="105"/>
      <c r="K14" s="105"/>
      <c r="L14" s="105"/>
      <c r="M14" s="105"/>
      <c r="N14" s="462"/>
      <c r="O14" s="462"/>
      <c r="P14" s="462"/>
      <c r="Q14" s="462"/>
      <c r="R14" s="462"/>
      <c r="S14" s="462"/>
      <c r="T14" s="462"/>
      <c r="U14" s="462"/>
      <c r="V14" s="462"/>
      <c r="W14" s="462"/>
      <c r="X14" s="462"/>
      <c r="Y14" s="462"/>
      <c r="Z14" s="462"/>
      <c r="AA14" s="462"/>
      <c r="AB14" s="462"/>
      <c r="AC14" s="462"/>
      <c r="AD14" s="462"/>
      <c r="AE14" s="462"/>
      <c r="AF14" s="462"/>
      <c r="AG14" s="462"/>
      <c r="AH14" s="462"/>
      <c r="AI14" s="462"/>
      <c r="AJ14" s="462"/>
      <c r="AK14" s="462"/>
      <c r="AL14" s="462"/>
      <c r="AM14" s="462"/>
      <c r="AN14" s="462"/>
      <c r="AO14" s="462"/>
      <c r="AP14" s="462"/>
      <c r="AQ14" s="462"/>
      <c r="AR14" s="462"/>
      <c r="AS14" s="462"/>
    </row>
    <row r="15" spans="1:45" s="108" customFormat="1" x14ac:dyDescent="0.25">
      <c r="A15" s="178" t="s">
        <v>490</v>
      </c>
      <c r="B15" s="107"/>
      <c r="C15" s="113"/>
      <c r="D15" s="161"/>
      <c r="E15" s="113"/>
      <c r="F15" s="108" t="s">
        <v>488</v>
      </c>
      <c r="G15" s="576"/>
      <c r="H15" s="219"/>
      <c r="I15" s="105"/>
      <c r="J15" s="105"/>
      <c r="K15" s="105"/>
      <c r="L15" s="105"/>
      <c r="M15" s="105"/>
      <c r="N15" s="462"/>
      <c r="O15" s="462"/>
      <c r="P15" s="462"/>
      <c r="Q15" s="462"/>
      <c r="R15" s="462"/>
      <c r="S15" s="462"/>
      <c r="T15" s="462"/>
      <c r="U15" s="462"/>
      <c r="V15" s="462"/>
      <c r="W15" s="462"/>
      <c r="X15" s="462"/>
      <c r="Y15" s="462"/>
      <c r="Z15" s="462"/>
      <c r="AA15" s="462"/>
      <c r="AB15" s="462"/>
      <c r="AC15" s="462"/>
      <c r="AD15" s="462"/>
      <c r="AE15" s="462"/>
      <c r="AF15" s="462"/>
      <c r="AG15" s="462"/>
      <c r="AH15" s="462"/>
      <c r="AI15" s="462"/>
      <c r="AJ15" s="462"/>
      <c r="AK15" s="462"/>
      <c r="AL15" s="462"/>
      <c r="AM15" s="462"/>
      <c r="AN15" s="462"/>
      <c r="AO15" s="462"/>
      <c r="AP15" s="462"/>
      <c r="AQ15" s="462"/>
      <c r="AR15" s="462"/>
      <c r="AS15" s="462"/>
    </row>
    <row r="16" spans="1:45" s="108" customFormat="1" x14ac:dyDescent="0.25">
      <c r="A16" s="107" t="s">
        <v>121</v>
      </c>
      <c r="B16" s="107"/>
      <c r="C16" s="113"/>
      <c r="D16" s="161" t="s">
        <v>89</v>
      </c>
      <c r="E16" s="116"/>
      <c r="G16" s="576"/>
      <c r="H16" s="221"/>
      <c r="I16" s="105"/>
      <c r="J16" s="105"/>
      <c r="K16" s="105"/>
      <c r="L16" s="105"/>
      <c r="M16" s="105"/>
      <c r="N16" s="462"/>
      <c r="O16" s="462"/>
      <c r="P16" s="462"/>
      <c r="Q16" s="462"/>
      <c r="R16" s="462"/>
      <c r="S16" s="462"/>
      <c r="T16" s="462"/>
      <c r="U16" s="462"/>
      <c r="V16" s="462"/>
      <c r="W16" s="462"/>
      <c r="X16" s="462"/>
      <c r="Y16" s="462"/>
      <c r="Z16" s="462"/>
      <c r="AA16" s="462"/>
      <c r="AB16" s="462"/>
      <c r="AC16" s="462"/>
      <c r="AD16" s="462"/>
      <c r="AE16" s="462"/>
      <c r="AF16" s="462"/>
      <c r="AG16" s="462"/>
      <c r="AH16" s="462"/>
      <c r="AI16" s="462"/>
      <c r="AJ16" s="462"/>
      <c r="AK16" s="462"/>
      <c r="AL16" s="462"/>
      <c r="AM16" s="462"/>
      <c r="AN16" s="462"/>
      <c r="AO16" s="462"/>
      <c r="AP16" s="462"/>
      <c r="AQ16" s="462"/>
      <c r="AR16" s="462"/>
      <c r="AS16" s="462"/>
    </row>
    <row r="17" spans="1:45" s="108" customFormat="1" x14ac:dyDescent="0.25">
      <c r="A17" s="107" t="s">
        <v>122</v>
      </c>
      <c r="B17" s="107"/>
      <c r="C17" s="113"/>
      <c r="D17" s="161"/>
      <c r="E17" s="41" t="s">
        <v>94</v>
      </c>
      <c r="G17" s="576"/>
      <c r="H17" s="219"/>
      <c r="I17" s="271"/>
      <c r="J17" s="271"/>
      <c r="K17" s="271"/>
      <c r="L17" s="271"/>
      <c r="M17" s="271"/>
      <c r="N17" s="461">
        <v>9.7923810279123593</v>
      </c>
      <c r="O17" s="461">
        <v>9.7908019379343134</v>
      </c>
      <c r="P17" s="461">
        <v>9.6667995484825688</v>
      </c>
      <c r="Q17" s="461">
        <v>9.6696644418792506</v>
      </c>
      <c r="R17" s="461">
        <v>9.7713420150457253</v>
      </c>
      <c r="S17" s="461">
        <v>9.7841666379148062</v>
      </c>
      <c r="T17" s="461">
        <v>9.722332936992796</v>
      </c>
      <c r="U17" s="461">
        <v>9.8316104106393691</v>
      </c>
      <c r="V17" s="461">
        <v>9.7772005330680418</v>
      </c>
      <c r="W17" s="461">
        <v>9.792323059862829</v>
      </c>
      <c r="X17" s="461">
        <v>10.03099622061441</v>
      </c>
      <c r="Y17" s="461">
        <v>10.123484486927854</v>
      </c>
      <c r="Z17" s="461">
        <v>10.016375007834327</v>
      </c>
      <c r="AA17" s="461">
        <v>9.9855121040355499</v>
      </c>
      <c r="AB17" s="461">
        <v>10.110341375045198</v>
      </c>
      <c r="AC17" s="461">
        <v>10.129857005641966</v>
      </c>
      <c r="AD17" s="461">
        <v>10.073256894021094</v>
      </c>
      <c r="AE17" s="461">
        <v>10.093609380028376</v>
      </c>
      <c r="AF17" s="461">
        <v>10.060981667954449</v>
      </c>
      <c r="AG17" s="461">
        <v>10.033996777222894</v>
      </c>
      <c r="AH17" s="461">
        <v>9.7948903704662982</v>
      </c>
      <c r="AI17" s="461">
        <v>9.8413000902542205</v>
      </c>
      <c r="AJ17" s="461">
        <v>9.8667861669058432</v>
      </c>
      <c r="AK17" s="461">
        <v>9.8774391111462467</v>
      </c>
      <c r="AL17" s="461">
        <v>9.8923965504555422</v>
      </c>
      <c r="AM17" s="461">
        <v>9.8805596193153153</v>
      </c>
      <c r="AN17" s="461">
        <v>9.8440780744871859</v>
      </c>
      <c r="AO17" s="461">
        <v>9.8487477285674014</v>
      </c>
      <c r="AP17" s="461">
        <v>9.8685512477694584</v>
      </c>
      <c r="AQ17" s="461">
        <v>9.8641555541273167</v>
      </c>
      <c r="AR17" s="461">
        <v>8.5132832714474898</v>
      </c>
      <c r="AS17" s="461">
        <v>8.5239213800806759</v>
      </c>
    </row>
    <row r="18" spans="1:45" s="108" customFormat="1" x14ac:dyDescent="0.25">
      <c r="A18" s="178" t="s">
        <v>523</v>
      </c>
      <c r="B18" s="107"/>
      <c r="C18" s="113"/>
      <c r="D18" s="161"/>
      <c r="E18" s="113"/>
      <c r="F18" s="108" t="s">
        <v>525</v>
      </c>
      <c r="G18" s="576"/>
      <c r="H18" s="219"/>
      <c r="I18" s="105"/>
      <c r="J18" s="105"/>
      <c r="K18" s="105"/>
      <c r="L18" s="105"/>
      <c r="M18" s="105"/>
      <c r="N18" s="462"/>
      <c r="O18" s="462"/>
      <c r="P18" s="462"/>
      <c r="Q18" s="462"/>
      <c r="R18" s="462"/>
      <c r="S18" s="462"/>
      <c r="T18" s="462"/>
      <c r="U18" s="462"/>
      <c r="V18" s="462"/>
      <c r="W18" s="462"/>
      <c r="X18" s="462"/>
      <c r="Y18" s="462"/>
      <c r="Z18" s="462"/>
      <c r="AA18" s="462"/>
      <c r="AB18" s="462"/>
      <c r="AC18" s="462"/>
      <c r="AD18" s="462"/>
      <c r="AE18" s="462"/>
      <c r="AF18" s="462"/>
      <c r="AG18" s="462"/>
      <c r="AH18" s="462"/>
      <c r="AI18" s="462"/>
      <c r="AJ18" s="462"/>
      <c r="AK18" s="462"/>
      <c r="AL18" s="462"/>
      <c r="AM18" s="462"/>
      <c r="AN18" s="462"/>
      <c r="AO18" s="462"/>
      <c r="AP18" s="462"/>
      <c r="AQ18" s="462"/>
      <c r="AR18" s="462"/>
      <c r="AS18" s="462"/>
    </row>
    <row r="19" spans="1:45" s="108" customFormat="1" x14ac:dyDescent="0.25">
      <c r="A19" s="178" t="s">
        <v>524</v>
      </c>
      <c r="B19" s="107"/>
      <c r="C19" s="113"/>
      <c r="D19" s="161"/>
      <c r="E19" s="113"/>
      <c r="F19" s="108" t="s">
        <v>526</v>
      </c>
      <c r="G19" s="576"/>
      <c r="H19" s="219"/>
      <c r="I19" s="105"/>
      <c r="J19" s="105"/>
      <c r="K19" s="105"/>
      <c r="L19" s="105"/>
      <c r="M19" s="105"/>
      <c r="N19" s="462"/>
      <c r="O19" s="462"/>
      <c r="P19" s="462"/>
      <c r="Q19" s="462"/>
      <c r="R19" s="462"/>
      <c r="S19" s="462"/>
      <c r="T19" s="462"/>
      <c r="U19" s="462"/>
      <c r="V19" s="462"/>
      <c r="W19" s="462"/>
      <c r="X19" s="462"/>
      <c r="Y19" s="462"/>
      <c r="Z19" s="462"/>
      <c r="AA19" s="462"/>
      <c r="AB19" s="462"/>
      <c r="AC19" s="462"/>
      <c r="AD19" s="462"/>
      <c r="AE19" s="462"/>
      <c r="AF19" s="462"/>
      <c r="AG19" s="462"/>
      <c r="AH19" s="462"/>
      <c r="AI19" s="462"/>
      <c r="AJ19" s="462"/>
      <c r="AK19" s="462"/>
      <c r="AL19" s="462"/>
      <c r="AM19" s="462"/>
      <c r="AN19" s="462"/>
      <c r="AO19" s="462"/>
      <c r="AP19" s="462"/>
      <c r="AQ19" s="462"/>
      <c r="AR19" s="462"/>
      <c r="AS19" s="462"/>
    </row>
    <row r="20" spans="1:45" s="108" customFormat="1" x14ac:dyDescent="0.25">
      <c r="A20" s="107" t="s">
        <v>123</v>
      </c>
      <c r="B20" s="107"/>
      <c r="C20" s="113"/>
      <c r="D20" s="161"/>
      <c r="E20" s="41" t="s">
        <v>142</v>
      </c>
      <c r="G20" s="576"/>
      <c r="H20" s="219"/>
      <c r="I20" s="105"/>
      <c r="J20" s="105"/>
      <c r="K20" s="105"/>
      <c r="L20" s="105"/>
      <c r="M20" s="105"/>
      <c r="N20" s="462"/>
      <c r="O20" s="462"/>
      <c r="P20" s="462"/>
      <c r="Q20" s="462"/>
      <c r="R20" s="462"/>
      <c r="S20" s="462"/>
      <c r="T20" s="462"/>
      <c r="U20" s="462"/>
      <c r="V20" s="462"/>
      <c r="W20" s="462"/>
      <c r="X20" s="462"/>
      <c r="Y20" s="462"/>
      <c r="Z20" s="462"/>
      <c r="AA20" s="462"/>
      <c r="AB20" s="462"/>
      <c r="AC20" s="462"/>
      <c r="AD20" s="462"/>
      <c r="AE20" s="462"/>
      <c r="AF20" s="462"/>
      <c r="AG20" s="462"/>
      <c r="AH20" s="462"/>
      <c r="AI20" s="462"/>
      <c r="AJ20" s="462"/>
      <c r="AK20" s="462"/>
      <c r="AL20" s="462"/>
      <c r="AM20" s="462"/>
      <c r="AN20" s="462"/>
      <c r="AO20" s="462"/>
      <c r="AP20" s="462"/>
      <c r="AQ20" s="462"/>
      <c r="AR20" s="462"/>
      <c r="AS20" s="462"/>
    </row>
    <row r="21" spans="1:45" s="108" customFormat="1" x14ac:dyDescent="0.25">
      <c r="A21" s="107" t="s">
        <v>124</v>
      </c>
      <c r="B21" s="107"/>
      <c r="D21" s="161"/>
      <c r="E21" s="113" t="s">
        <v>144</v>
      </c>
      <c r="G21" s="576"/>
      <c r="H21" s="219"/>
      <c r="I21" s="271"/>
      <c r="J21" s="271"/>
      <c r="K21" s="271"/>
      <c r="L21" s="271"/>
      <c r="M21" s="271"/>
      <c r="N21" s="461">
        <v>10.89809031309254</v>
      </c>
      <c r="O21" s="461">
        <v>10.765262957372139</v>
      </c>
      <c r="P21" s="461">
        <v>10.732745023338882</v>
      </c>
      <c r="Q21" s="461">
        <v>9.6222690462297003</v>
      </c>
      <c r="R21" s="461">
        <v>10.205522113751746</v>
      </c>
      <c r="S21" s="461">
        <v>9.5093234799532933</v>
      </c>
      <c r="T21" s="461">
        <v>10.482002729645771</v>
      </c>
      <c r="U21" s="461">
        <v>10.847676498527999</v>
      </c>
      <c r="V21" s="461">
        <v>10.01383094319845</v>
      </c>
      <c r="W21" s="461">
        <v>10.811740178050744</v>
      </c>
      <c r="X21" s="461">
        <v>9.5344547461685831</v>
      </c>
      <c r="Y21" s="461">
        <v>9.7814311359555859</v>
      </c>
      <c r="Z21" s="461">
        <v>9.1690625647607682</v>
      </c>
      <c r="AA21" s="461">
        <v>9.6996822940104828</v>
      </c>
      <c r="AB21" s="461">
        <v>8.9776032556234053</v>
      </c>
      <c r="AC21" s="461">
        <v>7.3471686862992795</v>
      </c>
      <c r="AD21" s="461">
        <v>6.927191567899091</v>
      </c>
      <c r="AE21" s="461">
        <v>6.7996076784625821</v>
      </c>
      <c r="AF21" s="461">
        <v>6.6954202743090718</v>
      </c>
      <c r="AG21" s="461">
        <v>6.6817634506862555</v>
      </c>
      <c r="AH21" s="461">
        <v>8.6523883932205461</v>
      </c>
      <c r="AI21" s="461">
        <v>8.5785596104144037</v>
      </c>
      <c r="AJ21" s="461">
        <v>8.1664942261648754</v>
      </c>
      <c r="AK21" s="461">
        <v>8.2691713233553354</v>
      </c>
      <c r="AL21" s="461">
        <v>8.3253589236072472</v>
      </c>
      <c r="AM21" s="461">
        <v>7.2026192510051628</v>
      </c>
      <c r="AN21" s="461">
        <v>7.3070953424898253</v>
      </c>
      <c r="AO21" s="461">
        <v>7.0740049599063051</v>
      </c>
      <c r="AP21" s="461">
        <v>7.0910294693891371</v>
      </c>
      <c r="AQ21" s="461">
        <v>7.1061088200449118</v>
      </c>
      <c r="AR21" s="461">
        <v>7.0767696606294495</v>
      </c>
      <c r="AS21" s="461">
        <v>7.5914036414285366</v>
      </c>
    </row>
    <row r="22" spans="1:45" s="108" customFormat="1" x14ac:dyDescent="0.25">
      <c r="A22" s="107" t="s">
        <v>125</v>
      </c>
      <c r="B22" s="107"/>
      <c r="C22" s="113"/>
      <c r="E22" s="108" t="s">
        <v>145</v>
      </c>
      <c r="G22" s="576"/>
      <c r="H22" s="219"/>
      <c r="I22" s="271"/>
      <c r="J22" s="271"/>
      <c r="K22" s="271"/>
      <c r="L22" s="271"/>
      <c r="M22" s="271"/>
      <c r="N22" s="461">
        <v>12.618411024617302</v>
      </c>
      <c r="O22" s="461">
        <v>12.443272603983464</v>
      </c>
      <c r="P22" s="461">
        <v>12.40620062667975</v>
      </c>
      <c r="Q22" s="461">
        <v>11.949301020959497</v>
      </c>
      <c r="R22" s="461">
        <v>11.703509263229552</v>
      </c>
      <c r="S22" s="461">
        <v>11.613399556673473</v>
      </c>
      <c r="T22" s="461">
        <v>11.49308072164634</v>
      </c>
      <c r="U22" s="461">
        <v>11.580070870258288</v>
      </c>
      <c r="V22" s="461">
        <v>11.460730051872185</v>
      </c>
      <c r="W22" s="461">
        <v>11.20968809302096</v>
      </c>
      <c r="X22" s="461">
        <v>11.589429534592563</v>
      </c>
      <c r="Y22" s="461">
        <v>11.653340737807156</v>
      </c>
      <c r="Z22" s="461">
        <v>11.338116139640015</v>
      </c>
      <c r="AA22" s="461">
        <v>11.05306176313859</v>
      </c>
      <c r="AB22" s="461">
        <v>11.064711230073613</v>
      </c>
      <c r="AC22" s="461">
        <v>9.7981581198811902</v>
      </c>
      <c r="AD22" s="461">
        <v>9.5948152717276844</v>
      </c>
      <c r="AE22" s="461">
        <v>9.3697248996873448</v>
      </c>
      <c r="AF22" s="461">
        <v>9.3309086465009372</v>
      </c>
      <c r="AG22" s="461">
        <v>9.2996998853924442</v>
      </c>
      <c r="AH22" s="461">
        <v>9.939338086728057</v>
      </c>
      <c r="AI22" s="461">
        <v>10.154386091070661</v>
      </c>
      <c r="AJ22" s="461">
        <v>9.7481868785394763</v>
      </c>
      <c r="AK22" s="461">
        <v>9.8441597951221276</v>
      </c>
      <c r="AL22" s="461">
        <v>9.7003034993393289</v>
      </c>
      <c r="AM22" s="461">
        <v>9.2874427874173815</v>
      </c>
      <c r="AN22" s="461">
        <v>9.1959736682370945</v>
      </c>
      <c r="AO22" s="461">
        <v>9.0905702321140733</v>
      </c>
      <c r="AP22" s="461">
        <v>9.043003821023925</v>
      </c>
      <c r="AQ22" s="461">
        <v>9.0369750537237792</v>
      </c>
      <c r="AR22" s="461">
        <v>9.1730982482919128</v>
      </c>
      <c r="AS22" s="461">
        <v>9.2149969745544151</v>
      </c>
    </row>
    <row r="23" spans="1:45" s="108" customFormat="1" x14ac:dyDescent="0.25">
      <c r="A23" s="107" t="s">
        <v>126</v>
      </c>
      <c r="B23" s="107"/>
      <c r="C23" s="113"/>
      <c r="D23" s="161" t="s">
        <v>22</v>
      </c>
      <c r="E23" s="107"/>
      <c r="G23" s="576"/>
      <c r="H23" s="218"/>
      <c r="I23" s="105"/>
      <c r="J23" s="105"/>
      <c r="K23" s="105"/>
      <c r="L23" s="105"/>
      <c r="M23" s="105"/>
      <c r="N23" s="462"/>
      <c r="O23" s="462"/>
      <c r="P23" s="462"/>
      <c r="Q23" s="462"/>
      <c r="R23" s="462"/>
      <c r="S23" s="462"/>
      <c r="T23" s="462"/>
      <c r="U23" s="462"/>
      <c r="V23" s="462"/>
      <c r="W23" s="462"/>
      <c r="X23" s="462"/>
      <c r="Y23" s="462"/>
      <c r="Z23" s="462"/>
      <c r="AA23" s="462"/>
      <c r="AB23" s="462"/>
      <c r="AC23" s="462"/>
      <c r="AD23" s="462"/>
      <c r="AE23" s="462"/>
      <c r="AF23" s="462"/>
      <c r="AG23" s="462"/>
      <c r="AH23" s="462"/>
      <c r="AI23" s="462"/>
      <c r="AJ23" s="462"/>
      <c r="AK23" s="462"/>
      <c r="AL23" s="462"/>
      <c r="AM23" s="462"/>
      <c r="AN23" s="462"/>
      <c r="AO23" s="462"/>
      <c r="AP23" s="462"/>
      <c r="AQ23" s="462"/>
      <c r="AR23" s="462"/>
      <c r="AS23" s="462"/>
    </row>
    <row r="24" spans="1:45" s="108" customFormat="1" x14ac:dyDescent="0.25">
      <c r="A24" s="107" t="s">
        <v>127</v>
      </c>
      <c r="B24" s="107"/>
      <c r="C24" s="113"/>
      <c r="D24" s="161"/>
      <c r="E24" s="115" t="s">
        <v>95</v>
      </c>
      <c r="G24" s="576"/>
      <c r="H24" s="219"/>
      <c r="I24" s="271"/>
      <c r="J24" s="271"/>
      <c r="K24" s="271"/>
      <c r="L24" s="271"/>
      <c r="M24" s="271"/>
      <c r="N24" s="461">
        <v>9.2069357716919082</v>
      </c>
      <c r="O24" s="461">
        <v>9.5881807821741667</v>
      </c>
      <c r="P24" s="461">
        <v>9.1526599424062027</v>
      </c>
      <c r="Q24" s="461">
        <v>9.0163082276466167</v>
      </c>
      <c r="R24" s="461">
        <v>9.0289449604267951</v>
      </c>
      <c r="S24" s="461">
        <v>8.8940766883499904</v>
      </c>
      <c r="T24" s="461">
        <v>8.612652282943154</v>
      </c>
      <c r="U24" s="461">
        <v>9.647220647274743</v>
      </c>
      <c r="V24" s="461">
        <v>9.5172975369942616</v>
      </c>
      <c r="W24" s="461">
        <v>9.0006719192596663</v>
      </c>
      <c r="X24" s="461">
        <v>8.9711658901850999</v>
      </c>
      <c r="Y24" s="461">
        <v>9.1563407856653267</v>
      </c>
      <c r="Z24" s="461">
        <v>8.8791415200856552</v>
      </c>
      <c r="AA24" s="461">
        <v>8.8269665900337149</v>
      </c>
      <c r="AB24" s="461">
        <v>9.0494816683154937</v>
      </c>
      <c r="AC24" s="461">
        <v>8.9999287718392527</v>
      </c>
      <c r="AD24" s="461">
        <v>8.6114185960452794</v>
      </c>
      <c r="AE24" s="461">
        <v>8.9246478698790686</v>
      </c>
      <c r="AF24" s="461">
        <v>9.2572396548995322</v>
      </c>
      <c r="AG24" s="461">
        <v>9.2359490900090755</v>
      </c>
      <c r="AH24" s="461">
        <v>9.4658135631431808</v>
      </c>
      <c r="AI24" s="461">
        <v>9.4957018406665217</v>
      </c>
      <c r="AJ24" s="461">
        <v>9.6420947481405275</v>
      </c>
      <c r="AK24" s="461">
        <v>9.7180739346337841</v>
      </c>
      <c r="AL24" s="461">
        <v>9.9305642617660208</v>
      </c>
      <c r="AM24" s="461">
        <v>10.264321853029456</v>
      </c>
      <c r="AN24" s="461">
        <v>10.258762046019777</v>
      </c>
      <c r="AO24" s="461">
        <v>10.204419325731283</v>
      </c>
      <c r="AP24" s="461">
        <v>10.2315644380898</v>
      </c>
      <c r="AQ24" s="461">
        <v>10.156523217893746</v>
      </c>
      <c r="AR24" s="461">
        <v>10.409833212093572</v>
      </c>
      <c r="AS24" s="461">
        <v>10.608588619186635</v>
      </c>
    </row>
    <row r="25" spans="1:45" s="108" customFormat="1" x14ac:dyDescent="0.25">
      <c r="A25" s="178" t="s">
        <v>483</v>
      </c>
      <c r="B25" s="107"/>
      <c r="C25" s="113"/>
      <c r="D25" s="161"/>
      <c r="E25" s="113"/>
      <c r="F25" s="108" t="s">
        <v>484</v>
      </c>
      <c r="G25" s="576"/>
      <c r="H25" s="219"/>
      <c r="I25" s="105"/>
      <c r="J25" s="105"/>
      <c r="K25" s="105"/>
      <c r="L25" s="105"/>
      <c r="M25" s="105"/>
      <c r="N25" s="462"/>
      <c r="O25" s="462"/>
      <c r="P25" s="462"/>
      <c r="Q25" s="462"/>
      <c r="R25" s="462"/>
      <c r="S25" s="462"/>
      <c r="T25" s="462"/>
      <c r="U25" s="462"/>
      <c r="V25" s="462"/>
      <c r="W25" s="462"/>
      <c r="X25" s="462"/>
      <c r="Y25" s="462"/>
      <c r="Z25" s="462"/>
      <c r="AA25" s="462"/>
      <c r="AB25" s="462"/>
      <c r="AC25" s="462"/>
      <c r="AD25" s="462"/>
      <c r="AE25" s="462"/>
      <c r="AF25" s="462"/>
      <c r="AG25" s="462"/>
      <c r="AH25" s="462"/>
      <c r="AI25" s="462"/>
      <c r="AJ25" s="462"/>
      <c r="AK25" s="462"/>
      <c r="AL25" s="462"/>
      <c r="AM25" s="462"/>
      <c r="AN25" s="462"/>
      <c r="AO25" s="462"/>
      <c r="AP25" s="462"/>
      <c r="AQ25" s="462"/>
      <c r="AR25" s="462"/>
      <c r="AS25" s="462"/>
    </row>
    <row r="26" spans="1:45" s="108" customFormat="1" x14ac:dyDescent="0.25">
      <c r="A26" s="178" t="s">
        <v>485</v>
      </c>
      <c r="B26" s="107"/>
      <c r="C26" s="113"/>
      <c r="D26" s="161"/>
      <c r="E26" s="113"/>
      <c r="F26" s="108" t="s">
        <v>486</v>
      </c>
      <c r="G26" s="576"/>
      <c r="H26" s="219"/>
      <c r="I26" s="105"/>
      <c r="J26" s="105"/>
      <c r="K26" s="105"/>
      <c r="L26" s="105"/>
      <c r="M26" s="105"/>
      <c r="N26" s="462"/>
      <c r="O26" s="462"/>
      <c r="P26" s="462"/>
      <c r="Q26" s="462"/>
      <c r="R26" s="462"/>
      <c r="S26" s="462"/>
      <c r="T26" s="462"/>
      <c r="U26" s="462"/>
      <c r="V26" s="462"/>
      <c r="W26" s="462"/>
      <c r="X26" s="462"/>
      <c r="Y26" s="462"/>
      <c r="Z26" s="462"/>
      <c r="AA26" s="462"/>
      <c r="AB26" s="462"/>
      <c r="AC26" s="462"/>
      <c r="AD26" s="462"/>
      <c r="AE26" s="462"/>
      <c r="AF26" s="462"/>
      <c r="AG26" s="462"/>
      <c r="AH26" s="462"/>
      <c r="AI26" s="462"/>
      <c r="AJ26" s="462"/>
      <c r="AK26" s="462"/>
      <c r="AL26" s="462"/>
      <c r="AM26" s="462"/>
      <c r="AN26" s="462"/>
      <c r="AO26" s="462"/>
      <c r="AP26" s="462"/>
      <c r="AQ26" s="462"/>
      <c r="AR26" s="462"/>
      <c r="AS26" s="462"/>
    </row>
    <row r="27" spans="1:45" s="108" customFormat="1" x14ac:dyDescent="0.25">
      <c r="A27" s="107" t="s">
        <v>128</v>
      </c>
      <c r="B27" s="107"/>
      <c r="C27" s="113"/>
      <c r="D27" s="161"/>
      <c r="E27" s="115" t="s">
        <v>146</v>
      </c>
      <c r="G27" s="576"/>
      <c r="H27" s="219"/>
      <c r="I27" s="105"/>
      <c r="J27" s="105"/>
      <c r="K27" s="105"/>
      <c r="L27" s="105"/>
      <c r="M27" s="105"/>
      <c r="N27" s="462"/>
      <c r="O27" s="462"/>
      <c r="P27" s="462"/>
      <c r="Q27" s="462"/>
      <c r="R27" s="462"/>
      <c r="S27" s="462"/>
      <c r="T27" s="462"/>
      <c r="U27" s="462"/>
      <c r="V27" s="462"/>
      <c r="W27" s="462"/>
      <c r="X27" s="462"/>
      <c r="Y27" s="462"/>
      <c r="Z27" s="462"/>
      <c r="AA27" s="462"/>
      <c r="AB27" s="462"/>
      <c r="AC27" s="462"/>
      <c r="AD27" s="462"/>
      <c r="AE27" s="462"/>
      <c r="AF27" s="462"/>
      <c r="AG27" s="462"/>
      <c r="AH27" s="462"/>
      <c r="AI27" s="462"/>
      <c r="AJ27" s="462"/>
      <c r="AK27" s="462"/>
      <c r="AL27" s="462"/>
      <c r="AM27" s="462"/>
      <c r="AN27" s="462"/>
      <c r="AO27" s="462"/>
      <c r="AP27" s="462"/>
      <c r="AQ27" s="462"/>
      <c r="AR27" s="462"/>
      <c r="AS27" s="462"/>
    </row>
    <row r="28" spans="1:45" s="108" customFormat="1" x14ac:dyDescent="0.25">
      <c r="A28" s="107" t="s">
        <v>129</v>
      </c>
      <c r="B28" s="107"/>
      <c r="C28" s="113"/>
      <c r="D28" s="113"/>
      <c r="E28" s="161"/>
      <c r="F28" s="113" t="s">
        <v>23</v>
      </c>
      <c r="G28" s="576"/>
      <c r="H28" s="218"/>
      <c r="I28" s="105"/>
      <c r="J28" s="105"/>
      <c r="K28" s="105"/>
      <c r="L28" s="105"/>
      <c r="M28" s="105"/>
      <c r="N28" s="462"/>
      <c r="O28" s="462"/>
      <c r="P28" s="462"/>
      <c r="Q28" s="462"/>
      <c r="R28" s="462"/>
      <c r="S28" s="462"/>
      <c r="T28" s="462"/>
      <c r="U28" s="462"/>
      <c r="V28" s="462"/>
      <c r="W28" s="462"/>
      <c r="X28" s="462"/>
      <c r="Y28" s="462"/>
      <c r="Z28" s="462"/>
      <c r="AA28" s="462"/>
      <c r="AB28" s="462"/>
      <c r="AC28" s="462"/>
      <c r="AD28" s="462"/>
      <c r="AE28" s="462"/>
      <c r="AF28" s="462"/>
      <c r="AG28" s="462"/>
      <c r="AH28" s="462"/>
      <c r="AI28" s="462"/>
      <c r="AJ28" s="462"/>
      <c r="AK28" s="462"/>
      <c r="AL28" s="462"/>
      <c r="AM28" s="462"/>
      <c r="AN28" s="462"/>
      <c r="AO28" s="462"/>
      <c r="AP28" s="462"/>
      <c r="AQ28" s="462"/>
      <c r="AR28" s="462"/>
      <c r="AS28" s="462"/>
    </row>
    <row r="29" spans="1:45" s="108" customFormat="1" x14ac:dyDescent="0.25">
      <c r="A29" s="107" t="s">
        <v>130</v>
      </c>
      <c r="B29" s="107"/>
      <c r="C29" s="113"/>
      <c r="D29" s="113"/>
      <c r="E29" s="161"/>
      <c r="F29" s="151" t="s">
        <v>24</v>
      </c>
      <c r="G29" s="576"/>
      <c r="H29" s="219"/>
      <c r="I29" s="271"/>
      <c r="J29" s="271"/>
      <c r="K29" s="271"/>
      <c r="L29" s="271"/>
      <c r="M29" s="271"/>
      <c r="N29" s="461">
        <v>7.8874985568611526</v>
      </c>
      <c r="O29" s="461">
        <v>7.6008087197208054</v>
      </c>
      <c r="P29" s="461">
        <v>7.6931332576369087</v>
      </c>
      <c r="Q29" s="461">
        <v>8.1438831181776781</v>
      </c>
      <c r="R29" s="461">
        <v>7.5578304408106334</v>
      </c>
      <c r="S29" s="461">
        <v>7.0405190111130995</v>
      </c>
      <c r="T29" s="461">
        <v>7.1666719439610418</v>
      </c>
      <c r="U29" s="461">
        <v>7.1174959574620598</v>
      </c>
      <c r="V29" s="461">
        <v>7.642712637159085</v>
      </c>
      <c r="W29" s="461">
        <v>7.6188435305945807</v>
      </c>
      <c r="X29" s="461">
        <v>7.0246185995671091</v>
      </c>
      <c r="Y29" s="461">
        <v>7.1111353468191689</v>
      </c>
      <c r="Z29" s="461">
        <v>7.2269359661185906</v>
      </c>
      <c r="AA29" s="461">
        <v>7.8118469660780088</v>
      </c>
      <c r="AB29" s="461">
        <v>6.593478887141762</v>
      </c>
      <c r="AC29" s="461">
        <v>6.429975118321166</v>
      </c>
      <c r="AD29" s="461">
        <v>5.9477140978888192</v>
      </c>
      <c r="AE29" s="461">
        <v>6.5928614587906695</v>
      </c>
      <c r="AF29" s="461">
        <v>6.9531875500866809</v>
      </c>
      <c r="AG29" s="461">
        <v>8.074245864432843</v>
      </c>
      <c r="AH29" s="461">
        <v>6.9627085362639187</v>
      </c>
      <c r="AI29" s="461">
        <v>7.5684261214405364</v>
      </c>
      <c r="AJ29" s="461">
        <v>6.2045768980741522</v>
      </c>
      <c r="AK29" s="461">
        <v>6.401255601552494</v>
      </c>
      <c r="AL29" s="461">
        <v>6.5699996035467452</v>
      </c>
      <c r="AM29" s="461">
        <v>7.5298797007063216</v>
      </c>
      <c r="AN29" s="461">
        <v>7.3217850357688965</v>
      </c>
      <c r="AO29" s="461">
        <v>7.243663087846814</v>
      </c>
      <c r="AP29" s="461">
        <v>7.2712356348248797</v>
      </c>
      <c r="AQ29" s="461">
        <v>7.5866045105678692</v>
      </c>
      <c r="AR29" s="461">
        <v>8.2343934894938489</v>
      </c>
      <c r="AS29" s="461">
        <v>8.0292997128371617</v>
      </c>
    </row>
    <row r="30" spans="1:45" s="108" customFormat="1" x14ac:dyDescent="0.25">
      <c r="A30" s="107" t="s">
        <v>131</v>
      </c>
      <c r="B30" s="107"/>
      <c r="C30" s="113"/>
      <c r="D30" s="113"/>
      <c r="E30" s="161"/>
      <c r="F30" s="113" t="s">
        <v>143</v>
      </c>
      <c r="G30" s="576"/>
      <c r="H30" s="219"/>
      <c r="I30" s="105"/>
      <c r="J30" s="105"/>
      <c r="K30" s="105"/>
      <c r="L30" s="105"/>
      <c r="M30" s="105"/>
      <c r="N30" s="462"/>
      <c r="O30" s="462"/>
      <c r="P30" s="462"/>
      <c r="Q30" s="462"/>
      <c r="R30" s="462"/>
      <c r="S30" s="462"/>
      <c r="T30" s="462"/>
      <c r="U30" s="462"/>
      <c r="V30" s="462"/>
      <c r="W30" s="462"/>
      <c r="X30" s="462"/>
      <c r="Y30" s="462"/>
      <c r="Z30" s="462"/>
      <c r="AA30" s="462"/>
      <c r="AB30" s="462"/>
      <c r="AC30" s="462"/>
      <c r="AD30" s="462"/>
      <c r="AE30" s="462"/>
      <c r="AF30" s="462"/>
      <c r="AG30" s="462"/>
      <c r="AH30" s="462"/>
      <c r="AI30" s="462"/>
      <c r="AJ30" s="462"/>
      <c r="AK30" s="462"/>
      <c r="AL30" s="462"/>
      <c r="AM30" s="462"/>
      <c r="AN30" s="462"/>
      <c r="AO30" s="462"/>
      <c r="AP30" s="462"/>
      <c r="AQ30" s="462"/>
      <c r="AR30" s="462"/>
      <c r="AS30" s="462"/>
    </row>
    <row r="31" spans="1:45" s="108" customFormat="1" ht="30" customHeight="1" x14ac:dyDescent="0.25">
      <c r="A31" s="178" t="s">
        <v>491</v>
      </c>
      <c r="B31" s="107"/>
      <c r="C31" s="113"/>
      <c r="D31" s="161"/>
      <c r="E31" s="113"/>
      <c r="F31" s="108" t="s">
        <v>492</v>
      </c>
      <c r="G31" s="576"/>
      <c r="H31" s="219"/>
      <c r="I31" s="271"/>
      <c r="J31" s="271"/>
      <c r="K31" s="271"/>
      <c r="L31" s="271"/>
      <c r="M31" s="271"/>
      <c r="N31" s="461">
        <v>9.560523931563786</v>
      </c>
      <c r="O31" s="461">
        <v>9.5453727772397929</v>
      </c>
      <c r="P31" s="461">
        <v>9.8805630480015694</v>
      </c>
      <c r="Q31" s="461">
        <v>9.6687279026595068</v>
      </c>
      <c r="R31" s="461">
        <v>10.824904126072093</v>
      </c>
      <c r="S31" s="461">
        <v>9.3529664591220527</v>
      </c>
      <c r="T31" s="461">
        <v>8.8111248989532474</v>
      </c>
      <c r="U31" s="461">
        <v>9.7504439028579029</v>
      </c>
      <c r="V31" s="461">
        <v>9.5997883935489394</v>
      </c>
      <c r="W31" s="461">
        <v>10.300869500171409</v>
      </c>
      <c r="X31" s="461">
        <v>8.7620361033809591</v>
      </c>
      <c r="Y31" s="461">
        <v>8.1709559645087015</v>
      </c>
      <c r="Z31" s="461">
        <v>8.1342486206703803</v>
      </c>
      <c r="AA31" s="461">
        <v>8.114645772768089</v>
      </c>
      <c r="AB31" s="461">
        <v>7.8851583129476088</v>
      </c>
      <c r="AC31" s="461">
        <v>8.1075933479204725</v>
      </c>
      <c r="AD31" s="461">
        <v>8.1435362688372379</v>
      </c>
      <c r="AE31" s="461">
        <v>8.2183198346283124</v>
      </c>
      <c r="AF31" s="461">
        <v>8.687125156646923</v>
      </c>
      <c r="AG31" s="461">
        <v>8.743908102822644</v>
      </c>
      <c r="AH31" s="461">
        <v>10.088714443766387</v>
      </c>
      <c r="AI31" s="461">
        <v>11.395798258097228</v>
      </c>
      <c r="AJ31" s="461">
        <v>11.866584833003474</v>
      </c>
      <c r="AK31" s="461">
        <v>10.610334775905081</v>
      </c>
      <c r="AL31" s="461">
        <v>11.422661563359556</v>
      </c>
      <c r="AM31" s="461">
        <v>11.024052505059998</v>
      </c>
      <c r="AN31" s="461">
        <v>9.6563028874541352</v>
      </c>
      <c r="AO31" s="461">
        <v>9.7009648518815936</v>
      </c>
      <c r="AP31" s="461">
        <v>9.4198607304791544</v>
      </c>
      <c r="AQ31" s="461">
        <v>9.3999696980449645</v>
      </c>
      <c r="AR31" s="461">
        <v>10.137388732847578</v>
      </c>
      <c r="AS31" s="461">
        <v>9.242632991768426</v>
      </c>
    </row>
    <row r="32" spans="1:45" s="108" customFormat="1" ht="30" customHeight="1" x14ac:dyDescent="0.25">
      <c r="A32" s="178" t="s">
        <v>493</v>
      </c>
      <c r="B32" s="107"/>
      <c r="C32" s="113"/>
      <c r="D32" s="161"/>
      <c r="E32" s="113"/>
      <c r="F32" s="108" t="s">
        <v>494</v>
      </c>
      <c r="G32" s="576"/>
      <c r="H32" s="219"/>
      <c r="I32" s="271"/>
      <c r="J32" s="271"/>
      <c r="K32" s="271"/>
      <c r="L32" s="271"/>
      <c r="M32" s="271"/>
      <c r="N32" s="461">
        <v>9.0430979802043439</v>
      </c>
      <c r="O32" s="461">
        <v>9.0466291301697677</v>
      </c>
      <c r="P32" s="461">
        <v>9.0433413274684433</v>
      </c>
      <c r="Q32" s="461">
        <v>9.0076842799907872</v>
      </c>
      <c r="R32" s="461">
        <v>9.0068481389612298</v>
      </c>
      <c r="S32" s="461">
        <v>9.1051268761358592</v>
      </c>
      <c r="T32" s="461">
        <v>9.1162319367304541</v>
      </c>
      <c r="U32" s="461">
        <v>9.0968110441692254</v>
      </c>
      <c r="V32" s="461">
        <v>9.0980142455472404</v>
      </c>
      <c r="W32" s="461">
        <v>9.1212798967283426</v>
      </c>
      <c r="X32" s="461">
        <v>9.1783971019322212</v>
      </c>
      <c r="Y32" s="461">
        <v>9.1788014047476398</v>
      </c>
      <c r="Z32" s="461">
        <v>9.1741269926231777</v>
      </c>
      <c r="AA32" s="461">
        <v>9.1751727783082373</v>
      </c>
      <c r="AB32" s="461">
        <v>9.1697074330007489</v>
      </c>
      <c r="AC32" s="461">
        <v>9.2427259393369283</v>
      </c>
      <c r="AD32" s="461">
        <v>9.1949737590049221</v>
      </c>
      <c r="AE32" s="461">
        <v>9.3985103233518483</v>
      </c>
      <c r="AF32" s="461">
        <v>9.4966137425208963</v>
      </c>
      <c r="AG32" s="461">
        <v>9.69381350913247</v>
      </c>
      <c r="AH32" s="461">
        <v>7.938457819207601</v>
      </c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</row>
    <row r="33" spans="1:45" s="108" customFormat="1" x14ac:dyDescent="0.25">
      <c r="A33" s="113" t="s">
        <v>132</v>
      </c>
      <c r="B33" s="113"/>
      <c r="F33" s="113" t="s">
        <v>133</v>
      </c>
      <c r="G33" s="576"/>
      <c r="H33" s="219"/>
      <c r="I33" s="105"/>
      <c r="J33" s="105"/>
      <c r="K33" s="105"/>
      <c r="L33" s="105"/>
      <c r="M33" s="105"/>
      <c r="N33" s="462"/>
      <c r="O33" s="462"/>
      <c r="P33" s="462"/>
      <c r="Q33" s="462"/>
      <c r="R33" s="462"/>
      <c r="S33" s="462"/>
      <c r="T33" s="462"/>
      <c r="U33" s="462"/>
      <c r="V33" s="462"/>
      <c r="W33" s="462"/>
      <c r="X33" s="462"/>
      <c r="Y33" s="462"/>
      <c r="Z33" s="462"/>
      <c r="AA33" s="462"/>
      <c r="AB33" s="462"/>
      <c r="AC33" s="462"/>
      <c r="AD33" s="462"/>
      <c r="AE33" s="462"/>
      <c r="AF33" s="462"/>
      <c r="AG33" s="462"/>
      <c r="AH33" s="462"/>
      <c r="AI33" s="462"/>
      <c r="AJ33" s="462"/>
      <c r="AK33" s="462"/>
      <c r="AL33" s="462"/>
      <c r="AM33" s="462"/>
      <c r="AN33" s="462"/>
      <c r="AO33" s="462"/>
      <c r="AP33" s="462"/>
      <c r="AQ33" s="462"/>
      <c r="AR33" s="462"/>
      <c r="AS33" s="462"/>
    </row>
    <row r="34" spans="1:45" s="108" customFormat="1" x14ac:dyDescent="0.25">
      <c r="A34" s="113" t="s">
        <v>134</v>
      </c>
      <c r="B34" s="113"/>
      <c r="C34" s="113"/>
      <c r="D34" s="113"/>
      <c r="F34" s="161" t="s">
        <v>438</v>
      </c>
      <c r="G34" s="576"/>
      <c r="H34" s="219"/>
      <c r="I34" s="271"/>
      <c r="J34" s="271"/>
      <c r="K34" s="271"/>
      <c r="L34" s="271"/>
      <c r="M34" s="271"/>
      <c r="N34" s="461">
        <v>11.403436388179339</v>
      </c>
      <c r="O34" s="461">
        <v>11.397253967387595</v>
      </c>
      <c r="P34" s="461">
        <v>11.369561808692728</v>
      </c>
      <c r="Q34" s="461">
        <v>11.355727365524274</v>
      </c>
      <c r="R34" s="461">
        <v>11.390205461321782</v>
      </c>
      <c r="S34" s="461">
        <v>12.274878020102008</v>
      </c>
      <c r="T34" s="461">
        <v>12.279732589448125</v>
      </c>
      <c r="U34" s="461">
        <v>12.259379088868654</v>
      </c>
      <c r="V34" s="461">
        <v>12.252271301361079</v>
      </c>
      <c r="W34" s="461">
        <v>12.311933379857193</v>
      </c>
      <c r="X34" s="461">
        <v>12.848801128442744</v>
      </c>
      <c r="Y34" s="461">
        <v>12.855453874683107</v>
      </c>
      <c r="Z34" s="461">
        <v>12.805376901217651</v>
      </c>
      <c r="AA34" s="461">
        <v>12.811290745255235</v>
      </c>
      <c r="AB34" s="461">
        <v>12.806387018915878</v>
      </c>
      <c r="AC34" s="461">
        <v>14.31655397857997</v>
      </c>
      <c r="AD34" s="461">
        <v>14.361376492809351</v>
      </c>
      <c r="AE34" s="461">
        <v>14.380368050750402</v>
      </c>
      <c r="AF34" s="461">
        <v>14.394355429018066</v>
      </c>
      <c r="AG34" s="461">
        <v>14.400146101901209</v>
      </c>
      <c r="AH34" s="461">
        <v>14.774562260195674</v>
      </c>
      <c r="AI34" s="461">
        <v>15.228293593725116</v>
      </c>
      <c r="AJ34" s="461">
        <v>15.263719019436346</v>
      </c>
      <c r="AK34" s="461">
        <v>15.340623324068508</v>
      </c>
      <c r="AL34" s="461">
        <v>15.347257672781698</v>
      </c>
      <c r="AM34" s="461">
        <v>17.33328832452036</v>
      </c>
      <c r="AN34" s="461">
        <v>17.349881195217232</v>
      </c>
      <c r="AO34" s="461">
        <v>17.377333207687588</v>
      </c>
      <c r="AP34" s="461">
        <v>17.392384172769649</v>
      </c>
      <c r="AQ34" s="461">
        <v>17.399127160375496</v>
      </c>
      <c r="AR34" s="461">
        <v>18.361855472950555</v>
      </c>
      <c r="AS34" s="461">
        <v>18.369085005442162</v>
      </c>
    </row>
    <row r="35" spans="1:45" s="108" customFormat="1" x14ac:dyDescent="0.25">
      <c r="A35" s="113" t="s">
        <v>135</v>
      </c>
      <c r="B35" s="113"/>
      <c r="C35" s="113"/>
      <c r="D35" s="113"/>
      <c r="F35" s="161" t="s">
        <v>439</v>
      </c>
      <c r="G35" s="576"/>
      <c r="H35" s="219"/>
      <c r="I35" s="271"/>
      <c r="J35" s="271"/>
      <c r="K35" s="271"/>
      <c r="L35" s="271"/>
      <c r="M35" s="271"/>
      <c r="N35" s="461">
        <v>6.6767094783376244</v>
      </c>
      <c r="O35" s="461">
        <v>7.1106647268598486</v>
      </c>
      <c r="P35" s="461">
        <v>7.511759797231008</v>
      </c>
      <c r="Q35" s="461">
        <v>7.2002118716832575</v>
      </c>
      <c r="R35" s="461">
        <v>7.3643974341318295</v>
      </c>
      <c r="S35" s="461">
        <v>7.3398867443374902</v>
      </c>
      <c r="T35" s="461">
        <v>7.7024581889013088</v>
      </c>
      <c r="U35" s="461">
        <v>7.2531693708831568</v>
      </c>
      <c r="V35" s="461">
        <v>7.1993513406554932</v>
      </c>
      <c r="W35" s="461">
        <v>7.7181524785572782</v>
      </c>
      <c r="X35" s="461">
        <v>7.5033027694594772</v>
      </c>
      <c r="Y35" s="461">
        <v>7.5650247747312847</v>
      </c>
      <c r="Z35" s="461">
        <v>7.5322716660915479</v>
      </c>
      <c r="AA35" s="461">
        <v>7.2595117390301347</v>
      </c>
      <c r="AB35" s="461">
        <v>7.2112371502270314</v>
      </c>
      <c r="AC35" s="461">
        <v>7.3067903460522539</v>
      </c>
      <c r="AD35" s="461">
        <v>7.1648381030046391</v>
      </c>
      <c r="AE35" s="461">
        <v>7.2014525935524079</v>
      </c>
      <c r="AF35" s="461">
        <v>7.3711401168834803</v>
      </c>
      <c r="AG35" s="461">
        <v>7.1461459571604147</v>
      </c>
      <c r="AH35" s="461">
        <v>6.9989837432429907</v>
      </c>
      <c r="AI35" s="461">
        <v>7.039727241277367</v>
      </c>
      <c r="AJ35" s="461">
        <v>7.1365938080947471</v>
      </c>
      <c r="AK35" s="461">
        <v>7.1231848027136273</v>
      </c>
      <c r="AL35" s="461">
        <v>7.1309480789376973</v>
      </c>
      <c r="AM35" s="461">
        <v>7.3404317075116312</v>
      </c>
      <c r="AN35" s="461">
        <v>7.4056693946277932</v>
      </c>
      <c r="AO35" s="461">
        <v>7.37629420327701</v>
      </c>
      <c r="AP35" s="461">
        <v>7.3670448817791758</v>
      </c>
      <c r="AQ35" s="461">
        <v>7.2968814353787348</v>
      </c>
      <c r="AR35" s="461">
        <v>7.4482753597924551</v>
      </c>
      <c r="AS35" s="461">
        <v>7.4778554795567489</v>
      </c>
    </row>
    <row r="36" spans="1:45" s="108" customFormat="1" x14ac:dyDescent="0.25">
      <c r="A36" s="113" t="s">
        <v>136</v>
      </c>
      <c r="B36" s="113"/>
      <c r="D36" s="113" t="s">
        <v>137</v>
      </c>
      <c r="F36" s="107"/>
      <c r="G36" s="576"/>
      <c r="H36" s="218"/>
      <c r="I36" s="105"/>
      <c r="J36" s="105"/>
      <c r="K36" s="105"/>
      <c r="L36" s="105"/>
      <c r="M36" s="105"/>
      <c r="N36" s="462"/>
      <c r="O36" s="462"/>
      <c r="P36" s="462"/>
      <c r="Q36" s="462"/>
      <c r="R36" s="462"/>
      <c r="S36" s="462"/>
      <c r="T36" s="462"/>
      <c r="U36" s="462"/>
      <c r="V36" s="462"/>
      <c r="W36" s="462"/>
      <c r="X36" s="462"/>
      <c r="Y36" s="462"/>
      <c r="Z36" s="462"/>
      <c r="AA36" s="462"/>
      <c r="AB36" s="462"/>
      <c r="AC36" s="462"/>
      <c r="AD36" s="462"/>
      <c r="AE36" s="462"/>
      <c r="AF36" s="462"/>
      <c r="AG36" s="462"/>
      <c r="AH36" s="462"/>
      <c r="AI36" s="462"/>
      <c r="AJ36" s="462"/>
      <c r="AK36" s="462"/>
      <c r="AL36" s="462"/>
      <c r="AM36" s="462"/>
      <c r="AN36" s="462"/>
      <c r="AO36" s="462"/>
      <c r="AP36" s="462"/>
      <c r="AQ36" s="462"/>
      <c r="AR36" s="462"/>
      <c r="AS36" s="462"/>
    </row>
    <row r="37" spans="1:45" s="108" customFormat="1" x14ac:dyDescent="0.25">
      <c r="A37" s="113" t="s">
        <v>138</v>
      </c>
      <c r="B37" s="113"/>
      <c r="E37" s="113" t="s">
        <v>139</v>
      </c>
      <c r="F37" s="107"/>
      <c r="G37" s="576"/>
      <c r="H37" s="218"/>
      <c r="I37" s="105"/>
      <c r="J37" s="105"/>
      <c r="K37" s="105"/>
      <c r="L37" s="105"/>
      <c r="M37" s="105"/>
      <c r="N37" s="462"/>
      <c r="O37" s="462"/>
      <c r="P37" s="462"/>
      <c r="Q37" s="462"/>
      <c r="R37" s="462"/>
      <c r="S37" s="462"/>
      <c r="T37" s="462"/>
      <c r="U37" s="462"/>
      <c r="V37" s="462"/>
      <c r="W37" s="462"/>
      <c r="X37" s="462"/>
      <c r="Y37" s="462"/>
      <c r="Z37" s="462"/>
      <c r="AA37" s="462"/>
      <c r="AB37" s="462"/>
      <c r="AC37" s="462"/>
      <c r="AD37" s="462"/>
      <c r="AE37" s="462"/>
      <c r="AF37" s="462"/>
      <c r="AG37" s="462"/>
      <c r="AH37" s="462"/>
      <c r="AI37" s="462"/>
      <c r="AJ37" s="462"/>
      <c r="AK37" s="462"/>
      <c r="AL37" s="462"/>
      <c r="AM37" s="462"/>
      <c r="AN37" s="462"/>
      <c r="AO37" s="462"/>
      <c r="AP37" s="462"/>
      <c r="AQ37" s="462"/>
      <c r="AR37" s="462"/>
      <c r="AS37" s="462"/>
    </row>
    <row r="38" spans="1:45" s="108" customFormat="1" x14ac:dyDescent="0.25">
      <c r="A38" s="113" t="s">
        <v>140</v>
      </c>
      <c r="B38" s="113"/>
      <c r="E38" s="113" t="s">
        <v>141</v>
      </c>
      <c r="F38" s="107"/>
      <c r="G38" s="576"/>
      <c r="H38" s="218"/>
      <c r="I38" s="105"/>
      <c r="J38" s="105"/>
      <c r="K38" s="105"/>
      <c r="L38" s="105"/>
      <c r="M38" s="105"/>
      <c r="N38" s="462"/>
      <c r="O38" s="462"/>
      <c r="P38" s="462"/>
      <c r="Q38" s="462"/>
      <c r="R38" s="462"/>
      <c r="S38" s="462"/>
      <c r="T38" s="462"/>
      <c r="U38" s="462"/>
      <c r="V38" s="462"/>
      <c r="W38" s="462"/>
      <c r="X38" s="462"/>
      <c r="Y38" s="462"/>
      <c r="Z38" s="462"/>
      <c r="AA38" s="462"/>
      <c r="AB38" s="462"/>
      <c r="AC38" s="462"/>
      <c r="AD38" s="462"/>
      <c r="AE38" s="462"/>
      <c r="AF38" s="462"/>
      <c r="AG38" s="462"/>
      <c r="AH38" s="462"/>
      <c r="AI38" s="462"/>
      <c r="AJ38" s="462"/>
      <c r="AK38" s="462"/>
      <c r="AL38" s="462"/>
      <c r="AM38" s="462"/>
      <c r="AN38" s="462"/>
      <c r="AO38" s="462"/>
      <c r="AP38" s="462"/>
      <c r="AQ38" s="462"/>
      <c r="AR38" s="462"/>
      <c r="AS38" s="462"/>
    </row>
    <row r="39" spans="1:45" s="108" customFormat="1" x14ac:dyDescent="0.25">
      <c r="A39" s="113"/>
      <c r="B39" s="113"/>
      <c r="E39" s="113"/>
      <c r="F39" s="107"/>
      <c r="G39" s="576"/>
      <c r="H39" s="218"/>
      <c r="I39" s="105"/>
      <c r="J39" s="105"/>
      <c r="K39" s="105"/>
      <c r="L39" s="114"/>
      <c r="M39" s="117"/>
      <c r="N39" s="463"/>
      <c r="O39" s="463"/>
      <c r="P39" s="463"/>
      <c r="Q39" s="463"/>
      <c r="R39" s="463"/>
      <c r="S39" s="463"/>
      <c r="T39" s="463"/>
      <c r="U39" s="463"/>
      <c r="V39" s="463"/>
      <c r="W39" s="463"/>
      <c r="X39" s="463"/>
      <c r="Y39" s="463"/>
      <c r="Z39" s="463"/>
      <c r="AA39" s="463"/>
      <c r="AB39" s="463"/>
      <c r="AC39" s="463"/>
      <c r="AD39" s="463"/>
      <c r="AE39" s="463"/>
      <c r="AF39" s="463"/>
      <c r="AG39" s="463"/>
      <c r="AH39" s="463"/>
      <c r="AI39" s="463"/>
      <c r="AJ39" s="463"/>
      <c r="AK39" s="463"/>
      <c r="AL39" s="463"/>
      <c r="AM39" s="463"/>
      <c r="AN39" s="463"/>
      <c r="AO39" s="463"/>
      <c r="AP39" s="463"/>
      <c r="AQ39" s="463"/>
      <c r="AR39" s="463"/>
      <c r="AS39" s="463"/>
    </row>
    <row r="40" spans="1:45" s="108" customFormat="1" x14ac:dyDescent="0.25">
      <c r="A40" s="160" t="s">
        <v>147</v>
      </c>
      <c r="B40" s="160"/>
      <c r="C40" s="160" t="s">
        <v>148</v>
      </c>
      <c r="D40" s="160"/>
      <c r="E40" s="160"/>
      <c r="F40" s="110"/>
      <c r="G40" s="576"/>
      <c r="H40" s="218"/>
      <c r="I40" s="112"/>
      <c r="J40" s="112"/>
      <c r="K40" s="112"/>
      <c r="L40" s="112"/>
      <c r="M40" s="112"/>
      <c r="N40" s="464"/>
      <c r="O40" s="464"/>
      <c r="P40" s="464"/>
      <c r="Q40" s="464"/>
      <c r="R40" s="464"/>
      <c r="S40" s="464"/>
      <c r="T40" s="464"/>
      <c r="U40" s="464"/>
      <c r="V40" s="464"/>
      <c r="W40" s="464"/>
      <c r="X40" s="464"/>
      <c r="Y40" s="464"/>
      <c r="Z40" s="464"/>
      <c r="AA40" s="464"/>
      <c r="AB40" s="464"/>
      <c r="AC40" s="464"/>
      <c r="AD40" s="464"/>
      <c r="AE40" s="464"/>
      <c r="AF40" s="464"/>
      <c r="AG40" s="464"/>
      <c r="AH40" s="464"/>
      <c r="AI40" s="464"/>
      <c r="AJ40" s="464"/>
      <c r="AK40" s="464"/>
      <c r="AL40" s="464"/>
      <c r="AM40" s="464"/>
      <c r="AN40" s="464"/>
      <c r="AO40" s="464"/>
      <c r="AP40" s="464"/>
      <c r="AQ40" s="464"/>
      <c r="AR40" s="464"/>
      <c r="AS40" s="464"/>
    </row>
    <row r="41" spans="1:45" s="108" customFormat="1" x14ac:dyDescent="0.25">
      <c r="A41" s="179" t="s">
        <v>440</v>
      </c>
      <c r="D41" s="166" t="s">
        <v>397</v>
      </c>
      <c r="F41" s="118"/>
      <c r="G41" s="576"/>
      <c r="H41" s="218"/>
      <c r="I41" s="41"/>
      <c r="J41" s="41"/>
      <c r="K41" s="41"/>
      <c r="L41" s="41"/>
      <c r="M41" s="41"/>
      <c r="N41" s="465"/>
      <c r="O41" s="465"/>
      <c r="P41" s="465"/>
      <c r="Q41" s="465"/>
      <c r="R41" s="465"/>
      <c r="S41" s="465"/>
      <c r="T41" s="465"/>
      <c r="U41" s="465"/>
      <c r="V41" s="465"/>
      <c r="W41" s="465"/>
      <c r="X41" s="465"/>
      <c r="Y41" s="465"/>
      <c r="Z41" s="465"/>
      <c r="AA41" s="465"/>
      <c r="AB41" s="465"/>
      <c r="AC41" s="465"/>
      <c r="AD41" s="465"/>
      <c r="AE41" s="465"/>
      <c r="AF41" s="465"/>
      <c r="AG41" s="465"/>
      <c r="AH41" s="465"/>
      <c r="AI41" s="465"/>
      <c r="AJ41" s="465"/>
      <c r="AK41" s="465"/>
      <c r="AL41" s="465"/>
      <c r="AM41" s="465"/>
      <c r="AN41" s="465"/>
      <c r="AO41" s="465"/>
      <c r="AP41" s="465"/>
      <c r="AQ41" s="465"/>
      <c r="AR41" s="465"/>
      <c r="AS41" s="465"/>
    </row>
    <row r="42" spans="1:45" s="108" customFormat="1" x14ac:dyDescent="0.25">
      <c r="A42" s="108" t="s">
        <v>149</v>
      </c>
      <c r="D42" s="161"/>
      <c r="E42" s="113" t="s">
        <v>107</v>
      </c>
      <c r="G42" s="576"/>
      <c r="H42" s="219"/>
      <c r="I42" s="271"/>
      <c r="J42" s="271"/>
      <c r="K42" s="271"/>
      <c r="L42" s="271"/>
      <c r="M42" s="271"/>
      <c r="N42" s="461">
        <v>0.75403619760080953</v>
      </c>
      <c r="O42" s="461">
        <v>0.75207451645051426</v>
      </c>
      <c r="P42" s="461">
        <v>0.75773260241291263</v>
      </c>
      <c r="Q42" s="461">
        <v>0.74947338924735341</v>
      </c>
      <c r="R42" s="461">
        <v>0.74309528488193144</v>
      </c>
      <c r="S42" s="461">
        <v>0.74282283030493945</v>
      </c>
      <c r="T42" s="461">
        <v>0.74009718388187939</v>
      </c>
      <c r="U42" s="461">
        <v>0.70402897923851449</v>
      </c>
      <c r="V42" s="461">
        <v>0.71288646107013254</v>
      </c>
      <c r="W42" s="461">
        <v>0.77124312239646431</v>
      </c>
      <c r="X42" s="461">
        <v>0.54420731837337655</v>
      </c>
      <c r="Y42" s="461">
        <v>0.55390677223255125</v>
      </c>
      <c r="Z42" s="461">
        <v>0.54377278184626687</v>
      </c>
      <c r="AA42" s="461">
        <v>0.55286219133565939</v>
      </c>
      <c r="AB42" s="461">
        <v>0.55911596921425766</v>
      </c>
      <c r="AC42" s="461">
        <v>0.54274837764749451</v>
      </c>
      <c r="AD42" s="461">
        <v>0.53136494975927973</v>
      </c>
      <c r="AE42" s="461">
        <v>0.55017635722769664</v>
      </c>
      <c r="AF42" s="461">
        <v>0.48420390923364059</v>
      </c>
      <c r="AG42" s="461">
        <v>0.46650527520407542</v>
      </c>
      <c r="AH42" s="461">
        <v>0.36594104601748567</v>
      </c>
      <c r="AI42" s="461">
        <v>0.36810934002334722</v>
      </c>
      <c r="AJ42" s="461">
        <v>0.35630812084480501</v>
      </c>
      <c r="AK42" s="461">
        <v>0.35965097753496456</v>
      </c>
      <c r="AL42" s="461">
        <v>0.37729151529341048</v>
      </c>
      <c r="AM42" s="461">
        <v>0.35684968170240433</v>
      </c>
      <c r="AN42" s="461">
        <v>0.36060447654213723</v>
      </c>
      <c r="AO42" s="461">
        <v>0.35685809731627183</v>
      </c>
      <c r="AP42" s="461">
        <v>0.35812570223714751</v>
      </c>
      <c r="AQ42" s="461">
        <v>0.35497235974888419</v>
      </c>
      <c r="AR42" s="461">
        <v>0.47073057953484793</v>
      </c>
      <c r="AS42" s="461">
        <v>0.47194863788533087</v>
      </c>
    </row>
    <row r="43" spans="1:45" s="108" customFormat="1" x14ac:dyDescent="0.25">
      <c r="A43" s="108" t="s">
        <v>150</v>
      </c>
      <c r="D43" s="161"/>
      <c r="E43" s="113" t="s">
        <v>108</v>
      </c>
      <c r="G43" s="576"/>
      <c r="H43" s="219"/>
      <c r="I43" s="271"/>
      <c r="J43" s="271"/>
      <c r="K43" s="271"/>
      <c r="L43" s="271"/>
      <c r="M43" s="271"/>
      <c r="N43" s="461">
        <v>2.1160758785234273</v>
      </c>
      <c r="O43" s="461">
        <v>1.9935460897520534</v>
      </c>
      <c r="P43" s="461">
        <v>2.0154799674994024</v>
      </c>
      <c r="Q43" s="461">
        <v>1.985406161188124</v>
      </c>
      <c r="R43" s="461">
        <v>1.9357787810925629</v>
      </c>
      <c r="S43" s="461">
        <v>1.8994065574544889</v>
      </c>
      <c r="T43" s="461">
        <v>1.8989829399375844</v>
      </c>
      <c r="U43" s="461">
        <v>1.9278914793114112</v>
      </c>
      <c r="V43" s="461">
        <v>1.898505209269262</v>
      </c>
      <c r="W43" s="461">
        <v>1.8778824480238965</v>
      </c>
      <c r="X43" s="461">
        <v>1.6290799512822358</v>
      </c>
      <c r="Y43" s="461">
        <v>1.5907952871815654</v>
      </c>
      <c r="Z43" s="461">
        <v>1.5863558729545575</v>
      </c>
      <c r="AA43" s="461">
        <v>1.5622646479498881</v>
      </c>
      <c r="AB43" s="461">
        <v>1.5705806243788623</v>
      </c>
      <c r="AC43" s="461">
        <v>1.5537466385296428</v>
      </c>
      <c r="AD43" s="461">
        <v>1.4895689076049179</v>
      </c>
      <c r="AE43" s="461">
        <v>1.4657788635674658</v>
      </c>
      <c r="AF43" s="461">
        <v>1.5277444079685796</v>
      </c>
      <c r="AG43" s="461">
        <v>1.513488111670291</v>
      </c>
      <c r="AH43" s="461">
        <v>1.1690651558282508</v>
      </c>
      <c r="AI43" s="461">
        <v>1.1728483506255132</v>
      </c>
      <c r="AJ43" s="461">
        <v>1.1682974359820175</v>
      </c>
      <c r="AK43" s="461">
        <v>1.1680433451992815</v>
      </c>
      <c r="AL43" s="461">
        <v>1.1705479104405581</v>
      </c>
      <c r="AM43" s="461">
        <v>1.0388073262568951</v>
      </c>
      <c r="AN43" s="461">
        <v>1.0418555594332708</v>
      </c>
      <c r="AO43" s="461">
        <v>1.0399454871497693</v>
      </c>
      <c r="AP43" s="461">
        <v>1.0391475079975243</v>
      </c>
      <c r="AQ43" s="461">
        <v>1.0408473066468602</v>
      </c>
      <c r="AR43" s="461">
        <v>0.75781643931974463</v>
      </c>
      <c r="AS43" s="461">
        <v>0.75838992622771095</v>
      </c>
    </row>
    <row r="44" spans="1:45" s="108" customFormat="1" x14ac:dyDescent="0.25">
      <c r="A44" s="178" t="s">
        <v>495</v>
      </c>
      <c r="D44" s="161"/>
      <c r="E44" s="113"/>
      <c r="F44" s="108" t="s">
        <v>496</v>
      </c>
      <c r="G44" s="576"/>
      <c r="H44" s="219"/>
      <c r="I44" s="105"/>
      <c r="J44" s="105"/>
      <c r="K44" s="105"/>
      <c r="L44" s="105"/>
      <c r="M44" s="105"/>
      <c r="N44" s="462"/>
      <c r="O44" s="462"/>
      <c r="P44" s="462"/>
      <c r="Q44" s="462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462"/>
      <c r="AF44" s="462"/>
      <c r="AG44" s="462"/>
      <c r="AH44" s="462"/>
      <c r="AI44" s="462"/>
      <c r="AJ44" s="462"/>
      <c r="AK44" s="462"/>
      <c r="AL44" s="462"/>
      <c r="AM44" s="462"/>
      <c r="AN44" s="462"/>
      <c r="AO44" s="462"/>
      <c r="AP44" s="462"/>
      <c r="AQ44" s="462"/>
      <c r="AR44" s="462"/>
      <c r="AS44" s="462"/>
    </row>
    <row r="45" spans="1:45" s="108" customFormat="1" x14ac:dyDescent="0.25">
      <c r="A45" s="178" t="s">
        <v>497</v>
      </c>
      <c r="D45" s="161"/>
      <c r="E45" s="113"/>
      <c r="F45" s="108" t="s">
        <v>498</v>
      </c>
      <c r="G45" s="576"/>
      <c r="H45" s="219"/>
      <c r="I45" s="105"/>
      <c r="J45" s="105"/>
      <c r="K45" s="105"/>
      <c r="L45" s="105"/>
      <c r="M45" s="105"/>
      <c r="N45" s="462"/>
      <c r="O45" s="462"/>
      <c r="P45" s="462"/>
      <c r="Q45" s="462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462"/>
      <c r="AF45" s="462"/>
      <c r="AG45" s="462"/>
      <c r="AH45" s="462"/>
      <c r="AI45" s="462"/>
      <c r="AJ45" s="462"/>
      <c r="AK45" s="462"/>
      <c r="AL45" s="462"/>
      <c r="AM45" s="462"/>
      <c r="AN45" s="462"/>
      <c r="AO45" s="462"/>
      <c r="AP45" s="462"/>
      <c r="AQ45" s="462"/>
      <c r="AR45" s="462"/>
      <c r="AS45" s="462"/>
    </row>
    <row r="46" spans="1:45" s="108" customFormat="1" x14ac:dyDescent="0.25">
      <c r="A46" s="108" t="s">
        <v>151</v>
      </c>
      <c r="D46" s="161" t="s">
        <v>109</v>
      </c>
      <c r="E46" s="113"/>
      <c r="G46" s="576"/>
      <c r="H46" s="219"/>
      <c r="I46" s="105"/>
      <c r="J46" s="105"/>
      <c r="K46" s="105"/>
      <c r="L46" s="105"/>
      <c r="M46" s="105"/>
      <c r="N46" s="462"/>
      <c r="O46" s="462"/>
      <c r="P46" s="462"/>
      <c r="Q46" s="462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462"/>
      <c r="AF46" s="462"/>
      <c r="AG46" s="462"/>
      <c r="AH46" s="462"/>
      <c r="AI46" s="462"/>
      <c r="AJ46" s="462"/>
      <c r="AK46" s="462"/>
      <c r="AL46" s="462"/>
      <c r="AM46" s="462"/>
      <c r="AN46" s="462"/>
      <c r="AO46" s="462"/>
      <c r="AP46" s="462"/>
      <c r="AQ46" s="462"/>
      <c r="AR46" s="462"/>
      <c r="AS46" s="462"/>
    </row>
    <row r="47" spans="1:45" s="108" customFormat="1" x14ac:dyDescent="0.25">
      <c r="A47" s="108" t="s">
        <v>152</v>
      </c>
      <c r="D47" s="161"/>
      <c r="E47" s="108" t="s">
        <v>153</v>
      </c>
      <c r="G47" s="576"/>
      <c r="H47" s="219"/>
      <c r="I47" s="271"/>
      <c r="J47" s="271"/>
      <c r="K47" s="271"/>
      <c r="L47" s="271"/>
      <c r="M47" s="271"/>
      <c r="N47" s="461">
        <v>2.802646186472936</v>
      </c>
      <c r="O47" s="461">
        <v>2.6258183269135378</v>
      </c>
      <c r="P47" s="461">
        <v>2.6684858269676126</v>
      </c>
      <c r="Q47" s="461">
        <v>2.6010969365636423</v>
      </c>
      <c r="R47" s="461">
        <v>2.5469275452299618</v>
      </c>
      <c r="S47" s="461">
        <v>2.5177685863480757</v>
      </c>
      <c r="T47" s="461">
        <v>2.514088861123168</v>
      </c>
      <c r="U47" s="461">
        <v>2.488512781398474</v>
      </c>
      <c r="V47" s="461">
        <v>2.459385223253407</v>
      </c>
      <c r="W47" s="461">
        <v>2.5187944545913581</v>
      </c>
      <c r="X47" s="461">
        <v>2.1236003944579025</v>
      </c>
      <c r="Y47" s="461">
        <v>2.0765900413402667</v>
      </c>
      <c r="Z47" s="461">
        <v>2.0729630577528382</v>
      </c>
      <c r="AA47" s="461">
        <v>2.044618228318495</v>
      </c>
      <c r="AB47" s="461">
        <v>2.0560009507328036</v>
      </c>
      <c r="AC47" s="461">
        <v>2.0365784073809166</v>
      </c>
      <c r="AD47" s="461">
        <v>1.9857030919053467</v>
      </c>
      <c r="AE47" s="461">
        <v>1.9611703732657764</v>
      </c>
      <c r="AF47" s="461">
        <v>1.9560007376782214</v>
      </c>
      <c r="AG47" s="461">
        <v>1.9341440729977635</v>
      </c>
      <c r="AH47" s="461">
        <v>1.5652514865583933</v>
      </c>
      <c r="AI47" s="461">
        <v>1.5705482403338651</v>
      </c>
      <c r="AJ47" s="461">
        <v>1.5703915064893554</v>
      </c>
      <c r="AK47" s="461">
        <v>1.5680145209194243</v>
      </c>
      <c r="AL47" s="461">
        <v>1.575934269595108</v>
      </c>
      <c r="AM47" s="461">
        <v>1.4580801067779716</v>
      </c>
      <c r="AN47" s="461">
        <v>1.4633828029655387</v>
      </c>
      <c r="AO47" s="461">
        <v>1.4663673694278518</v>
      </c>
      <c r="AP47" s="461">
        <v>1.4650407935519976</v>
      </c>
      <c r="AQ47" s="461">
        <v>1.4648310073861543</v>
      </c>
      <c r="AR47" s="461">
        <v>1.1130553277860531</v>
      </c>
      <c r="AS47" s="461">
        <v>1.1129169711260285</v>
      </c>
    </row>
    <row r="48" spans="1:45" s="108" customFormat="1" x14ac:dyDescent="0.25">
      <c r="A48" s="108" t="s">
        <v>154</v>
      </c>
      <c r="D48" s="161"/>
      <c r="E48" s="108" t="s">
        <v>155</v>
      </c>
      <c r="G48" s="576"/>
      <c r="H48" s="219"/>
      <c r="I48" s="271"/>
      <c r="J48" s="271"/>
      <c r="K48" s="271"/>
      <c r="L48" s="271"/>
      <c r="M48" s="271"/>
      <c r="N48" s="461">
        <v>2.6249456673019473</v>
      </c>
      <c r="O48" s="461">
        <v>2.5063579510751097</v>
      </c>
      <c r="P48" s="461">
        <v>2.632450202398497</v>
      </c>
      <c r="Q48" s="461">
        <v>2.6000127826869011</v>
      </c>
      <c r="R48" s="461">
        <v>2.5408952378195</v>
      </c>
      <c r="S48" s="461">
        <v>2.3192800944783283</v>
      </c>
      <c r="T48" s="461">
        <v>2.3134696228878417</v>
      </c>
      <c r="U48" s="461">
        <v>2.3329769789643766</v>
      </c>
      <c r="V48" s="461">
        <v>2.3551624059616105</v>
      </c>
      <c r="W48" s="461">
        <v>2.4912026981427955</v>
      </c>
      <c r="X48" s="461">
        <v>1.8394138800531619</v>
      </c>
      <c r="Y48" s="461">
        <v>1.8671512261214214</v>
      </c>
      <c r="Z48" s="461">
        <v>1.9120560815138758</v>
      </c>
      <c r="AA48" s="461">
        <v>1.9417825740216295</v>
      </c>
      <c r="AB48" s="461">
        <v>1.9429234270047084</v>
      </c>
      <c r="AC48" s="461">
        <v>1.9550009736799994</v>
      </c>
      <c r="AD48" s="461">
        <v>1.9921787394508372</v>
      </c>
      <c r="AE48" s="461">
        <v>2.0437438447268019</v>
      </c>
      <c r="AF48" s="461">
        <v>1.8694543916988609</v>
      </c>
      <c r="AG48" s="461">
        <v>1.8854319498314323</v>
      </c>
      <c r="AH48" s="461">
        <v>1.6709160534799006</v>
      </c>
      <c r="AI48" s="461">
        <v>1.6605920999564743</v>
      </c>
      <c r="AJ48" s="461">
        <v>1.6817123057142369</v>
      </c>
      <c r="AK48" s="461">
        <v>1.6973464610904065</v>
      </c>
      <c r="AL48" s="461">
        <v>1.6969774226388579</v>
      </c>
      <c r="AM48" s="461">
        <v>1.7102872031797267</v>
      </c>
      <c r="AN48" s="461">
        <v>1.7126048511778187</v>
      </c>
      <c r="AO48" s="461">
        <v>1.7113403349174829</v>
      </c>
      <c r="AP48" s="461">
        <v>1.7144060187363828</v>
      </c>
      <c r="AQ48" s="461">
        <v>1.7173648508083079</v>
      </c>
      <c r="AR48" s="461">
        <v>1.4586724473380674</v>
      </c>
      <c r="AS48" s="461">
        <v>1.4418320787413348</v>
      </c>
    </row>
    <row r="49" spans="1:45" s="108" customFormat="1" x14ac:dyDescent="0.25">
      <c r="A49" s="113" t="s">
        <v>156</v>
      </c>
      <c r="B49" s="113"/>
      <c r="D49" s="161"/>
      <c r="E49" s="113" t="s">
        <v>157</v>
      </c>
      <c r="G49" s="576"/>
      <c r="H49" s="219"/>
      <c r="I49" s="271"/>
      <c r="J49" s="271"/>
      <c r="K49" s="271"/>
      <c r="L49" s="271"/>
      <c r="M49" s="271"/>
      <c r="N49" s="461">
        <v>2.8994749876520509</v>
      </c>
      <c r="O49" s="461">
        <v>2.6558421174160962</v>
      </c>
      <c r="P49" s="461">
        <v>2.7207154445536035</v>
      </c>
      <c r="Q49" s="461">
        <v>2.7961476202117379</v>
      </c>
      <c r="R49" s="461">
        <v>2.3213607260644711</v>
      </c>
      <c r="S49" s="461">
        <v>2.3749332746633693</v>
      </c>
      <c r="T49" s="461">
        <v>2.8109206918589633</v>
      </c>
      <c r="U49" s="461">
        <v>2.8207702442328797</v>
      </c>
      <c r="V49" s="461">
        <v>2.9070974405836316</v>
      </c>
      <c r="W49" s="461">
        <v>2.9550019897809028</v>
      </c>
      <c r="X49" s="461">
        <v>1.8324374233037652</v>
      </c>
      <c r="Y49" s="461">
        <v>1.8454061334471099</v>
      </c>
      <c r="Z49" s="461">
        <v>1.9732079965205804</v>
      </c>
      <c r="AA49" s="461">
        <v>1.9431034382138204</v>
      </c>
      <c r="AB49" s="461">
        <v>1.9328592789151049</v>
      </c>
      <c r="AC49" s="461">
        <v>2.2565208536608865</v>
      </c>
      <c r="AD49" s="461">
        <v>2.3427794769448247</v>
      </c>
      <c r="AE49" s="461">
        <v>2.3762686220161808</v>
      </c>
      <c r="AF49" s="461">
        <v>2.2531500545560279</v>
      </c>
      <c r="AG49" s="461">
        <v>2.3091549634743194</v>
      </c>
      <c r="AH49" s="461">
        <v>2.2332131900089163</v>
      </c>
      <c r="AI49" s="461">
        <v>2.3124911227637281</v>
      </c>
      <c r="AJ49" s="461">
        <v>2.3412362622500948</v>
      </c>
      <c r="AK49" s="461">
        <v>2.3240538672533675</v>
      </c>
      <c r="AL49" s="461">
        <v>2.5143568059770267</v>
      </c>
      <c r="AM49" s="461">
        <v>2.6182364848391551</v>
      </c>
      <c r="AN49" s="461">
        <v>2.6143223489446705</v>
      </c>
      <c r="AO49" s="461">
        <v>2.6418638342274772</v>
      </c>
      <c r="AP49" s="461">
        <v>2.6695787846717893</v>
      </c>
      <c r="AQ49" s="461">
        <v>2.6372707162371167</v>
      </c>
      <c r="AR49" s="461">
        <v>2.6004155597577467</v>
      </c>
      <c r="AS49" s="461">
        <v>2.6145423371174816</v>
      </c>
    </row>
    <row r="50" spans="1:45" s="108" customFormat="1" x14ac:dyDescent="0.25">
      <c r="A50" s="113" t="s">
        <v>158</v>
      </c>
      <c r="B50" s="113"/>
      <c r="C50" s="113"/>
      <c r="D50" s="161" t="s">
        <v>110</v>
      </c>
      <c r="E50" s="118"/>
      <c r="G50" s="576"/>
      <c r="H50" s="218"/>
      <c r="I50" s="105"/>
      <c r="J50" s="105"/>
      <c r="K50" s="105"/>
      <c r="L50" s="105"/>
      <c r="M50" s="105"/>
      <c r="N50" s="462"/>
      <c r="O50" s="462"/>
      <c r="P50" s="462"/>
      <c r="Q50" s="462"/>
      <c r="R50" s="462"/>
      <c r="S50" s="462"/>
      <c r="T50" s="462"/>
      <c r="U50" s="462"/>
      <c r="V50" s="462"/>
      <c r="W50" s="462"/>
      <c r="X50" s="462"/>
      <c r="Y50" s="462"/>
      <c r="Z50" s="462"/>
      <c r="AA50" s="462"/>
      <c r="AB50" s="462"/>
      <c r="AC50" s="462"/>
      <c r="AD50" s="462"/>
      <c r="AE50" s="462"/>
      <c r="AF50" s="462"/>
      <c r="AG50" s="462"/>
      <c r="AH50" s="462"/>
      <c r="AI50" s="462"/>
      <c r="AJ50" s="462"/>
      <c r="AK50" s="462"/>
      <c r="AL50" s="462"/>
      <c r="AM50" s="462"/>
      <c r="AN50" s="462"/>
      <c r="AO50" s="462"/>
      <c r="AP50" s="462"/>
      <c r="AQ50" s="462"/>
      <c r="AR50" s="462"/>
      <c r="AS50" s="462"/>
    </row>
    <row r="51" spans="1:45" s="108" customFormat="1" x14ac:dyDescent="0.25">
      <c r="A51" s="113" t="s">
        <v>159</v>
      </c>
      <c r="B51" s="113"/>
      <c r="C51" s="113"/>
      <c r="D51" s="161"/>
      <c r="E51" s="113" t="s">
        <v>25</v>
      </c>
      <c r="G51" s="576"/>
      <c r="H51" s="219"/>
      <c r="I51" s="271"/>
      <c r="J51" s="271"/>
      <c r="K51" s="271"/>
      <c r="L51" s="271"/>
      <c r="M51" s="271"/>
      <c r="N51" s="461">
        <v>5.9786477075436464</v>
      </c>
      <c r="O51" s="461">
        <v>6.0415885251399404</v>
      </c>
      <c r="P51" s="461">
        <v>5.9846003638262539</v>
      </c>
      <c r="Q51" s="461">
        <v>5.9752107051845762</v>
      </c>
      <c r="R51" s="461">
        <v>5.9922431786654968</v>
      </c>
      <c r="S51" s="461">
        <v>5.2342909711922658</v>
      </c>
      <c r="T51" s="461">
        <v>5.2269698710136465</v>
      </c>
      <c r="U51" s="461">
        <v>5.2316855410355148</v>
      </c>
      <c r="V51" s="461">
        <v>5.2256423653816846</v>
      </c>
      <c r="W51" s="461">
        <v>5.2053281774039082</v>
      </c>
      <c r="X51" s="461">
        <v>4.5205178473902405</v>
      </c>
      <c r="Y51" s="461">
        <v>4.5297182480539728</v>
      </c>
      <c r="Z51" s="461">
        <v>4.5706115069281896</v>
      </c>
      <c r="AA51" s="461">
        <v>4.6217304008709101</v>
      </c>
      <c r="AB51" s="461">
        <v>4.6594135729969066</v>
      </c>
      <c r="AC51" s="461">
        <v>4.7323140398941366</v>
      </c>
      <c r="AD51" s="461">
        <v>4.8157104790677456</v>
      </c>
      <c r="AE51" s="461">
        <v>4.8043512339794496</v>
      </c>
      <c r="AF51" s="461">
        <v>4.7866571474060482</v>
      </c>
      <c r="AG51" s="461">
        <v>4.7760226185019485</v>
      </c>
      <c r="AH51" s="461">
        <v>4.5140740631681053</v>
      </c>
      <c r="AI51" s="461">
        <v>4.6026070229513509</v>
      </c>
      <c r="AJ51" s="461">
        <v>4.5927966772675681</v>
      </c>
      <c r="AK51" s="461">
        <v>4.583009986541315</v>
      </c>
      <c r="AL51" s="461">
        <v>4.5855632392365804</v>
      </c>
      <c r="AM51" s="461">
        <v>4.515383216626673</v>
      </c>
      <c r="AN51" s="461">
        <v>4.5271454244773519</v>
      </c>
      <c r="AO51" s="461">
        <v>4.5424377939337921</v>
      </c>
      <c r="AP51" s="461">
        <v>4.5476596107388048</v>
      </c>
      <c r="AQ51" s="461">
        <v>4.5561604653762799</v>
      </c>
      <c r="AR51" s="461">
        <v>4.5398658668311462</v>
      </c>
      <c r="AS51" s="461">
        <v>4.5329595393689548</v>
      </c>
    </row>
    <row r="52" spans="1:45" s="108" customFormat="1" x14ac:dyDescent="0.25">
      <c r="A52" s="178" t="s">
        <v>499</v>
      </c>
      <c r="D52" s="161"/>
      <c r="E52" s="113"/>
      <c r="F52" s="108" t="s">
        <v>501</v>
      </c>
      <c r="G52" s="576"/>
      <c r="H52" s="219"/>
      <c r="I52" s="105"/>
      <c r="J52" s="105"/>
      <c r="K52" s="105"/>
      <c r="L52" s="105"/>
      <c r="M52" s="105"/>
      <c r="N52" s="462"/>
      <c r="O52" s="462"/>
      <c r="P52" s="462"/>
      <c r="Q52" s="462"/>
      <c r="R52" s="462"/>
      <c r="S52" s="462"/>
      <c r="T52" s="462"/>
      <c r="U52" s="462"/>
      <c r="V52" s="462"/>
      <c r="W52" s="462"/>
      <c r="X52" s="462"/>
      <c r="Y52" s="462"/>
      <c r="Z52" s="462"/>
      <c r="AA52" s="462"/>
      <c r="AB52" s="462"/>
      <c r="AC52" s="462"/>
      <c r="AD52" s="462"/>
      <c r="AE52" s="462"/>
      <c r="AF52" s="462"/>
      <c r="AG52" s="462"/>
      <c r="AH52" s="462"/>
      <c r="AI52" s="462"/>
      <c r="AJ52" s="462"/>
      <c r="AK52" s="462"/>
      <c r="AL52" s="462"/>
      <c r="AM52" s="462"/>
      <c r="AN52" s="462"/>
      <c r="AO52" s="462"/>
      <c r="AP52" s="462"/>
      <c r="AQ52" s="462"/>
      <c r="AR52" s="462"/>
      <c r="AS52" s="462"/>
    </row>
    <row r="53" spans="1:45" s="108" customFormat="1" x14ac:dyDescent="0.25">
      <c r="A53" s="178" t="s">
        <v>500</v>
      </c>
      <c r="D53" s="161"/>
      <c r="E53" s="113"/>
      <c r="F53" s="108" t="s">
        <v>502</v>
      </c>
      <c r="G53" s="576"/>
      <c r="H53" s="219"/>
      <c r="I53" s="105"/>
      <c r="J53" s="105"/>
      <c r="K53" s="105"/>
      <c r="L53" s="105"/>
      <c r="M53" s="105"/>
      <c r="N53" s="462"/>
      <c r="O53" s="462"/>
      <c r="P53" s="462"/>
      <c r="Q53" s="462"/>
      <c r="R53" s="462"/>
      <c r="S53" s="462"/>
      <c r="T53" s="462"/>
      <c r="U53" s="462"/>
      <c r="V53" s="462"/>
      <c r="W53" s="462"/>
      <c r="X53" s="462"/>
      <c r="Y53" s="462"/>
      <c r="Z53" s="462"/>
      <c r="AA53" s="462"/>
      <c r="AB53" s="462"/>
      <c r="AC53" s="462"/>
      <c r="AD53" s="462"/>
      <c r="AE53" s="462"/>
      <c r="AF53" s="462"/>
      <c r="AG53" s="462"/>
      <c r="AH53" s="462"/>
      <c r="AI53" s="462"/>
      <c r="AJ53" s="462"/>
      <c r="AK53" s="462"/>
      <c r="AL53" s="462"/>
      <c r="AM53" s="462"/>
      <c r="AN53" s="462"/>
      <c r="AO53" s="462"/>
      <c r="AP53" s="462"/>
      <c r="AQ53" s="462"/>
      <c r="AR53" s="462"/>
      <c r="AS53" s="462"/>
    </row>
    <row r="54" spans="1:45" s="108" customFormat="1" x14ac:dyDescent="0.25">
      <c r="A54" s="113" t="s">
        <v>160</v>
      </c>
      <c r="B54" s="113"/>
      <c r="C54" s="113"/>
      <c r="D54" s="161"/>
      <c r="E54" s="113" t="s">
        <v>26</v>
      </c>
      <c r="G54" s="576"/>
      <c r="H54" s="219"/>
      <c r="I54" s="105"/>
      <c r="J54" s="105"/>
      <c r="K54" s="105"/>
      <c r="L54" s="105"/>
      <c r="M54" s="105"/>
      <c r="N54" s="462"/>
      <c r="O54" s="462"/>
      <c r="P54" s="462"/>
      <c r="Q54" s="462"/>
      <c r="R54" s="462"/>
      <c r="S54" s="462"/>
      <c r="T54" s="462"/>
      <c r="U54" s="462"/>
      <c r="V54" s="462"/>
      <c r="W54" s="462"/>
      <c r="X54" s="462"/>
      <c r="Y54" s="462"/>
      <c r="Z54" s="462"/>
      <c r="AA54" s="462"/>
      <c r="AB54" s="462"/>
      <c r="AC54" s="462"/>
      <c r="AD54" s="462"/>
      <c r="AE54" s="462"/>
      <c r="AF54" s="462"/>
      <c r="AG54" s="462"/>
      <c r="AH54" s="462"/>
      <c r="AI54" s="462"/>
      <c r="AJ54" s="462"/>
      <c r="AK54" s="462"/>
      <c r="AL54" s="462"/>
      <c r="AM54" s="462"/>
      <c r="AN54" s="462"/>
      <c r="AO54" s="462"/>
      <c r="AP54" s="462"/>
      <c r="AQ54" s="462"/>
      <c r="AR54" s="462"/>
      <c r="AS54" s="462"/>
    </row>
    <row r="55" spans="1:45" s="108" customFormat="1" x14ac:dyDescent="0.25">
      <c r="A55" s="113" t="s">
        <v>161</v>
      </c>
      <c r="B55" s="113"/>
      <c r="D55" s="161"/>
      <c r="F55" s="161" t="s">
        <v>162</v>
      </c>
      <c r="G55" s="576"/>
      <c r="H55" s="219"/>
      <c r="I55" s="105"/>
      <c r="J55" s="105"/>
      <c r="K55" s="105"/>
      <c r="L55" s="105"/>
      <c r="M55" s="105"/>
      <c r="N55" s="462"/>
      <c r="O55" s="462"/>
      <c r="P55" s="462"/>
      <c r="Q55" s="462"/>
      <c r="R55" s="462"/>
      <c r="S55" s="462"/>
      <c r="T55" s="462"/>
      <c r="U55" s="462"/>
      <c r="V55" s="462"/>
      <c r="W55" s="462"/>
      <c r="X55" s="462"/>
      <c r="Y55" s="462"/>
      <c r="Z55" s="462"/>
      <c r="AA55" s="462"/>
      <c r="AB55" s="462"/>
      <c r="AC55" s="462"/>
      <c r="AD55" s="462"/>
      <c r="AE55" s="462"/>
      <c r="AF55" s="462"/>
      <c r="AG55" s="462"/>
      <c r="AH55" s="462"/>
      <c r="AI55" s="462"/>
      <c r="AJ55" s="462"/>
      <c r="AK55" s="462"/>
      <c r="AL55" s="462"/>
      <c r="AM55" s="462"/>
      <c r="AN55" s="462"/>
      <c r="AO55" s="462"/>
      <c r="AP55" s="462"/>
      <c r="AQ55" s="462"/>
      <c r="AR55" s="462"/>
      <c r="AS55" s="462"/>
    </row>
    <row r="56" spans="1:45" s="108" customFormat="1" x14ac:dyDescent="0.25">
      <c r="A56" s="120" t="s">
        <v>163</v>
      </c>
      <c r="B56" s="107"/>
      <c r="D56" s="161"/>
      <c r="F56" s="107" t="s">
        <v>441</v>
      </c>
      <c r="G56" s="576"/>
      <c r="H56" s="219"/>
      <c r="I56" s="271"/>
      <c r="J56" s="271"/>
      <c r="K56" s="271"/>
      <c r="L56" s="271"/>
      <c r="M56" s="271"/>
      <c r="N56" s="461">
        <v>4.9192636690797436</v>
      </c>
      <c r="O56" s="461">
        <v>5.0138301472085542</v>
      </c>
      <c r="P56" s="461">
        <v>4.9174102751187014</v>
      </c>
      <c r="Q56" s="461">
        <v>4.8959343741604782</v>
      </c>
      <c r="R56" s="461">
        <v>4.9926012850657706</v>
      </c>
      <c r="S56" s="461">
        <v>4.0970357159340667</v>
      </c>
      <c r="T56" s="461">
        <v>4.1595570554865153</v>
      </c>
      <c r="U56" s="461">
        <v>4.1712651688437035</v>
      </c>
      <c r="V56" s="461">
        <v>4.2103545852683864</v>
      </c>
      <c r="W56" s="461">
        <v>4.2135451240120645</v>
      </c>
      <c r="X56" s="461">
        <v>3.6686255959445591</v>
      </c>
      <c r="Y56" s="461">
        <v>3.64617944699026</v>
      </c>
      <c r="Z56" s="461">
        <v>3.6706436230277082</v>
      </c>
      <c r="AA56" s="461">
        <v>3.7148156418169003</v>
      </c>
      <c r="AB56" s="461">
        <v>3.7334170994148699</v>
      </c>
      <c r="AC56" s="461">
        <v>3.7393234072453025</v>
      </c>
      <c r="AD56" s="461">
        <v>3.9697166055328719</v>
      </c>
      <c r="AE56" s="461">
        <v>3.9657305136922512</v>
      </c>
      <c r="AF56" s="461">
        <v>3.9770632071516827</v>
      </c>
      <c r="AG56" s="461">
        <v>4.0374421893877992</v>
      </c>
      <c r="AH56" s="461">
        <v>3.8292923790664233</v>
      </c>
      <c r="AI56" s="461">
        <v>3.8081032061169422</v>
      </c>
      <c r="AJ56" s="461">
        <v>3.8053031113575089</v>
      </c>
      <c r="AK56" s="461">
        <v>3.8532572481297764</v>
      </c>
      <c r="AL56" s="461">
        <v>3.8003945096794265</v>
      </c>
      <c r="AM56" s="461">
        <v>3.829222985429634</v>
      </c>
      <c r="AN56" s="461">
        <v>3.8272301354269262</v>
      </c>
      <c r="AO56" s="461">
        <v>3.8295991522153572</v>
      </c>
      <c r="AP56" s="461">
        <v>3.8271242517934052</v>
      </c>
      <c r="AQ56" s="461">
        <v>3.8270407143674725</v>
      </c>
      <c r="AR56" s="461">
        <v>3.8636126324140436</v>
      </c>
      <c r="AS56" s="461">
        <v>3.8617293734118667</v>
      </c>
    </row>
    <row r="57" spans="1:45" s="108" customFormat="1" x14ac:dyDescent="0.25">
      <c r="A57" s="258" t="s">
        <v>650</v>
      </c>
      <c r="B57" s="107"/>
      <c r="D57" s="161"/>
      <c r="F57" s="107" t="s">
        <v>651</v>
      </c>
      <c r="G57" s="576"/>
      <c r="H57" s="219"/>
      <c r="I57" s="271"/>
      <c r="J57" s="271"/>
      <c r="K57" s="271"/>
      <c r="L57" s="271"/>
      <c r="M57" s="271"/>
      <c r="N57" s="461">
        <v>5.7129481248322174</v>
      </c>
      <c r="O57" s="461">
        <v>5.7070766261865256</v>
      </c>
      <c r="P57" s="461">
        <v>5.6932366449986942</v>
      </c>
      <c r="Q57" s="461">
        <v>5.6971989504961966</v>
      </c>
      <c r="R57" s="461">
        <v>5.7312793286906034</v>
      </c>
      <c r="S57" s="461">
        <v>4.921551421348517</v>
      </c>
      <c r="T57" s="461">
        <v>4.9239981269610826</v>
      </c>
      <c r="U57" s="461">
        <v>4.9287788033069857</v>
      </c>
      <c r="V57" s="461">
        <v>4.9212139876277741</v>
      </c>
      <c r="W57" s="461">
        <v>4.9132603688246066</v>
      </c>
      <c r="X57" s="461">
        <v>4.1881999685130173</v>
      </c>
      <c r="Y57" s="461">
        <v>4.1810240153614471</v>
      </c>
      <c r="Z57" s="461">
        <v>4.1845373021957402</v>
      </c>
      <c r="AA57" s="461">
        <v>4.1864384028019641</v>
      </c>
      <c r="AB57" s="461">
        <v>4.1931464048697888</v>
      </c>
      <c r="AC57" s="461">
        <v>4.1953336460158281</v>
      </c>
      <c r="AD57" s="461">
        <v>4.2433945992268596</v>
      </c>
      <c r="AE57" s="461">
        <v>4.2468856872895948</v>
      </c>
      <c r="AF57" s="461">
        <v>4.2610954224807083</v>
      </c>
      <c r="AG57" s="461">
        <v>4.2745193130627399</v>
      </c>
      <c r="AH57" s="461">
        <v>4.2505664047331599</v>
      </c>
      <c r="AI57" s="461">
        <v>4.2600665620981939</v>
      </c>
      <c r="AJ57" s="461">
        <v>4.26374569656726</v>
      </c>
      <c r="AK57" s="461">
        <v>4.2694302503679014</v>
      </c>
      <c r="AL57" s="461">
        <v>4.2683402956970529</v>
      </c>
      <c r="AM57" s="461">
        <v>4.2780073550462197</v>
      </c>
      <c r="AN57" s="461">
        <v>4.2772526186220805</v>
      </c>
      <c r="AO57" s="461">
        <v>4.2778505147717185</v>
      </c>
      <c r="AP57" s="461">
        <v>4.2779888121803324</v>
      </c>
      <c r="AQ57" s="461">
        <v>4.2772085010266281</v>
      </c>
      <c r="AR57" s="461">
        <v>4.2949091974099796</v>
      </c>
      <c r="AS57" s="461">
        <v>4.2946596695174106</v>
      </c>
    </row>
    <row r="58" spans="1:45" s="108" customFormat="1" x14ac:dyDescent="0.25">
      <c r="A58" s="113" t="s">
        <v>164</v>
      </c>
      <c r="B58" s="113"/>
      <c r="D58" s="161"/>
      <c r="F58" s="107" t="s">
        <v>165</v>
      </c>
      <c r="G58" s="576"/>
      <c r="H58" s="219"/>
      <c r="I58" s="105"/>
      <c r="J58" s="105"/>
      <c r="K58" s="105"/>
      <c r="L58" s="105"/>
      <c r="M58" s="105"/>
      <c r="N58" s="462"/>
      <c r="O58" s="462"/>
      <c r="P58" s="462"/>
      <c r="Q58" s="462"/>
      <c r="R58" s="462"/>
      <c r="S58" s="462"/>
      <c r="T58" s="462"/>
      <c r="U58" s="462"/>
      <c r="V58" s="462"/>
      <c r="W58" s="462"/>
      <c r="X58" s="462"/>
      <c r="Y58" s="462"/>
      <c r="Z58" s="462"/>
      <c r="AA58" s="462"/>
      <c r="AB58" s="462"/>
      <c r="AC58" s="462"/>
      <c r="AD58" s="462"/>
      <c r="AE58" s="462"/>
      <c r="AF58" s="462"/>
      <c r="AG58" s="462"/>
      <c r="AH58" s="462"/>
      <c r="AI58" s="462"/>
      <c r="AJ58" s="462"/>
      <c r="AK58" s="462"/>
      <c r="AL58" s="462"/>
      <c r="AM58" s="462"/>
      <c r="AN58" s="462"/>
      <c r="AO58" s="462"/>
      <c r="AP58" s="462"/>
      <c r="AQ58" s="462"/>
      <c r="AR58" s="462"/>
      <c r="AS58" s="462"/>
    </row>
    <row r="59" spans="1:45" s="108" customFormat="1" x14ac:dyDescent="0.25">
      <c r="A59" s="259" t="s">
        <v>652</v>
      </c>
      <c r="B59" s="113"/>
      <c r="D59" s="161"/>
      <c r="F59" s="107" t="s">
        <v>653</v>
      </c>
      <c r="G59" s="576"/>
      <c r="H59" s="219"/>
      <c r="I59" s="271"/>
      <c r="J59" s="271"/>
      <c r="K59" s="271"/>
      <c r="L59" s="271"/>
      <c r="M59" s="271"/>
      <c r="N59" s="461">
        <v>6.8927878286788893</v>
      </c>
      <c r="O59" s="461">
        <v>6.9293271833481613</v>
      </c>
      <c r="P59" s="461">
        <v>6.7579831700474458</v>
      </c>
      <c r="Q59" s="461">
        <v>6.9747883665330068</v>
      </c>
      <c r="R59" s="461">
        <v>6.8370536309101517</v>
      </c>
      <c r="S59" s="461">
        <v>6.5522468284020148</v>
      </c>
      <c r="T59" s="461">
        <v>6.7151044446165438</v>
      </c>
      <c r="U59" s="461">
        <v>6.7104468171088145</v>
      </c>
      <c r="V59" s="461">
        <v>6.7610057416736913</v>
      </c>
      <c r="W59" s="461">
        <v>6.8953598074087399</v>
      </c>
      <c r="X59" s="461">
        <v>5.6537255338987205</v>
      </c>
      <c r="Y59" s="461">
        <v>5.7627317519993682</v>
      </c>
      <c r="Z59" s="461">
        <v>5.8036220065639279</v>
      </c>
      <c r="AA59" s="461">
        <v>5.7243238623968136</v>
      </c>
      <c r="AB59" s="461">
        <v>5.7628126640655051</v>
      </c>
      <c r="AC59" s="461">
        <v>5.6517005883740632</v>
      </c>
      <c r="AD59" s="461">
        <v>6.2523858232078835</v>
      </c>
      <c r="AE59" s="461">
        <v>6.4888073902937577</v>
      </c>
      <c r="AF59" s="461">
        <v>6.4656220163427207</v>
      </c>
      <c r="AG59" s="461">
        <v>6.4026413702645746</v>
      </c>
      <c r="AH59" s="461">
        <v>5.6189533315861455</v>
      </c>
      <c r="AI59" s="461">
        <v>5.7144205697450872</v>
      </c>
      <c r="AJ59" s="461">
        <v>5.8483791830378564</v>
      </c>
      <c r="AK59" s="461">
        <v>5.8378217823878753</v>
      </c>
      <c r="AL59" s="461">
        <v>5.8267301004569907</v>
      </c>
      <c r="AM59" s="461">
        <v>5.6564030952347322</v>
      </c>
      <c r="AN59" s="461">
        <v>5.6601440513378058</v>
      </c>
      <c r="AO59" s="461">
        <v>5.6496530740881745</v>
      </c>
      <c r="AP59" s="461">
        <v>5.6968183587079135</v>
      </c>
      <c r="AQ59" s="461">
        <v>5.7024778065165584</v>
      </c>
      <c r="AR59" s="461">
        <v>5.5933514490271881</v>
      </c>
      <c r="AS59" s="461">
        <v>5.5760966162766783</v>
      </c>
    </row>
    <row r="60" spans="1:45" s="108" customFormat="1" x14ac:dyDescent="0.25">
      <c r="A60" s="113" t="s">
        <v>166</v>
      </c>
      <c r="B60" s="113"/>
      <c r="D60" s="161"/>
      <c r="F60" s="107" t="s">
        <v>442</v>
      </c>
      <c r="G60" s="576"/>
      <c r="H60" s="218"/>
      <c r="I60" s="271"/>
      <c r="J60" s="271"/>
      <c r="K60" s="271"/>
      <c r="L60" s="271"/>
      <c r="M60" s="271"/>
      <c r="N60" s="461">
        <v>5.4915738699068672</v>
      </c>
      <c r="O60" s="461">
        <v>6.9170276471644234</v>
      </c>
      <c r="P60" s="461">
        <v>6.2089936781897324</v>
      </c>
      <c r="Q60" s="461">
        <v>6.3571131772705254</v>
      </c>
      <c r="R60" s="461">
        <v>6.9280797321986611</v>
      </c>
      <c r="S60" s="461">
        <v>4.9087706681749417</v>
      </c>
      <c r="T60" s="461">
        <v>4.7930975875045743</v>
      </c>
      <c r="U60" s="461">
        <v>4.7472931246593193</v>
      </c>
      <c r="V60" s="461">
        <v>4.8886775894338195</v>
      </c>
      <c r="W60" s="461">
        <v>4.6619684869768898</v>
      </c>
      <c r="X60" s="461">
        <v>3.5261663925351292</v>
      </c>
      <c r="Y60" s="461">
        <v>3.5810556630560861</v>
      </c>
      <c r="Z60" s="461">
        <v>3.5385611217784332</v>
      </c>
      <c r="AA60" s="461">
        <v>3.6066959674384789</v>
      </c>
      <c r="AB60" s="461">
        <v>3.6569357513676026</v>
      </c>
      <c r="AC60" s="461">
        <v>3.6177828461977382</v>
      </c>
      <c r="AD60" s="461">
        <v>3.8175156564285957</v>
      </c>
      <c r="AE60" s="461">
        <v>3.7921950250771657</v>
      </c>
      <c r="AF60" s="461">
        <v>3.782789211081854</v>
      </c>
      <c r="AG60" s="461">
        <v>3.8522109381925906</v>
      </c>
      <c r="AH60" s="461">
        <v>3.79386414100424</v>
      </c>
      <c r="AI60" s="461">
        <v>3.7139858085699728</v>
      </c>
      <c r="AJ60" s="461">
        <v>3.6646243470742781</v>
      </c>
      <c r="AK60" s="461">
        <v>3.6980458771349531</v>
      </c>
      <c r="AL60" s="461">
        <v>3.7399533457700116</v>
      </c>
      <c r="AM60" s="461">
        <v>3.7627731160408757</v>
      </c>
      <c r="AN60" s="461">
        <v>3.7769665929605498</v>
      </c>
      <c r="AO60" s="461">
        <v>3.7823312519302754</v>
      </c>
      <c r="AP60" s="461">
        <v>3.7725536326264324</v>
      </c>
      <c r="AQ60" s="461">
        <v>3.763196192311582</v>
      </c>
      <c r="AR60" s="461">
        <v>3.6250861442490274</v>
      </c>
      <c r="AS60" s="461">
        <v>3.6143429827503186</v>
      </c>
    </row>
    <row r="61" spans="1:45" s="108" customFormat="1" x14ac:dyDescent="0.25">
      <c r="A61" s="113" t="s">
        <v>503</v>
      </c>
      <c r="B61" s="113"/>
      <c r="D61" s="161" t="s">
        <v>504</v>
      </c>
      <c r="F61" s="107"/>
      <c r="G61" s="576"/>
      <c r="H61" s="218"/>
      <c r="I61" s="105">
        <f>I62+I69</f>
        <v>0</v>
      </c>
      <c r="J61" s="105">
        <f>J62+J69</f>
        <v>0</v>
      </c>
      <c r="K61" s="105">
        <f>K62+K69</f>
        <v>0</v>
      </c>
      <c r="L61" s="105">
        <f>L62+L69</f>
        <v>0</v>
      </c>
      <c r="M61" s="105">
        <f>M62+M69</f>
        <v>0</v>
      </c>
      <c r="N61" s="462"/>
      <c r="O61" s="462"/>
      <c r="P61" s="462"/>
      <c r="Q61" s="462"/>
      <c r="R61" s="462"/>
      <c r="S61" s="462"/>
      <c r="T61" s="462"/>
      <c r="U61" s="462"/>
      <c r="V61" s="462"/>
      <c r="W61" s="462"/>
      <c r="X61" s="462"/>
      <c r="Y61" s="462"/>
      <c r="Z61" s="462"/>
      <c r="AA61" s="462"/>
      <c r="AB61" s="462"/>
      <c r="AC61" s="462"/>
      <c r="AD61" s="462"/>
      <c r="AE61" s="462"/>
      <c r="AF61" s="462"/>
      <c r="AG61" s="462"/>
      <c r="AH61" s="462"/>
      <c r="AI61" s="462"/>
      <c r="AJ61" s="462"/>
      <c r="AK61" s="462"/>
      <c r="AL61" s="462"/>
      <c r="AM61" s="462"/>
      <c r="AN61" s="462"/>
      <c r="AO61" s="462"/>
      <c r="AP61" s="462"/>
      <c r="AQ61" s="462"/>
      <c r="AR61" s="462"/>
      <c r="AS61" s="462"/>
    </row>
    <row r="62" spans="1:45" s="108" customFormat="1" x14ac:dyDescent="0.25">
      <c r="E62" s="161"/>
      <c r="F62" s="107"/>
      <c r="G62" s="576"/>
      <c r="H62" s="218"/>
      <c r="I62" s="105">
        <f>I63+I68</f>
        <v>0</v>
      </c>
      <c r="J62" s="105">
        <f>J63+J68</f>
        <v>0</v>
      </c>
      <c r="K62" s="105">
        <f>K63+K68</f>
        <v>0</v>
      </c>
      <c r="L62" s="105">
        <f>L63+L68</f>
        <v>0</v>
      </c>
      <c r="M62" s="105">
        <f>M63+M68</f>
        <v>0</v>
      </c>
      <c r="N62" s="462"/>
      <c r="O62" s="462"/>
      <c r="P62" s="462"/>
      <c r="Q62" s="462"/>
      <c r="R62" s="462"/>
      <c r="S62" s="462"/>
      <c r="T62" s="462"/>
      <c r="U62" s="462"/>
      <c r="V62" s="462"/>
      <c r="W62" s="462"/>
      <c r="X62" s="462"/>
      <c r="Y62" s="462"/>
      <c r="Z62" s="462"/>
      <c r="AA62" s="462"/>
      <c r="AB62" s="462"/>
      <c r="AC62" s="462"/>
      <c r="AD62" s="462"/>
      <c r="AE62" s="462"/>
      <c r="AF62" s="462"/>
      <c r="AG62" s="462"/>
      <c r="AH62" s="462"/>
      <c r="AI62" s="462"/>
      <c r="AJ62" s="462"/>
      <c r="AK62" s="462"/>
      <c r="AL62" s="462"/>
      <c r="AM62" s="462"/>
      <c r="AN62" s="462"/>
      <c r="AO62" s="462"/>
      <c r="AP62" s="462"/>
      <c r="AQ62" s="462"/>
      <c r="AR62" s="462"/>
      <c r="AS62" s="462"/>
    </row>
    <row r="63" spans="1:45" s="108" customFormat="1" x14ac:dyDescent="0.25">
      <c r="A63" s="180" t="s">
        <v>443</v>
      </c>
      <c r="B63" s="110"/>
      <c r="C63" s="110" t="s">
        <v>27</v>
      </c>
      <c r="D63" s="110"/>
      <c r="E63" s="162"/>
      <c r="F63" s="110"/>
      <c r="G63" s="576"/>
      <c r="H63" s="219"/>
      <c r="I63" s="112"/>
      <c r="J63" s="112"/>
      <c r="K63" s="112"/>
      <c r="L63" s="112"/>
      <c r="M63" s="112"/>
      <c r="N63" s="464"/>
      <c r="O63" s="464"/>
      <c r="P63" s="464"/>
      <c r="Q63" s="464"/>
      <c r="R63" s="464"/>
      <c r="S63" s="464"/>
      <c r="T63" s="464"/>
      <c r="U63" s="464"/>
      <c r="V63" s="464"/>
      <c r="W63" s="464"/>
      <c r="X63" s="464"/>
      <c r="Y63" s="464"/>
      <c r="Z63" s="464"/>
      <c r="AA63" s="464"/>
      <c r="AB63" s="464"/>
      <c r="AC63" s="464"/>
      <c r="AD63" s="464"/>
      <c r="AE63" s="464"/>
      <c r="AF63" s="464"/>
      <c r="AG63" s="464"/>
      <c r="AH63" s="464"/>
      <c r="AI63" s="464"/>
      <c r="AJ63" s="464"/>
      <c r="AK63" s="464"/>
      <c r="AL63" s="464"/>
      <c r="AM63" s="464"/>
      <c r="AN63" s="464"/>
      <c r="AO63" s="464"/>
      <c r="AP63" s="464"/>
      <c r="AQ63" s="464"/>
      <c r="AR63" s="464"/>
      <c r="AS63" s="464"/>
    </row>
    <row r="64" spans="1:45" s="108" customFormat="1" x14ac:dyDescent="0.25">
      <c r="A64" s="179" t="s">
        <v>444</v>
      </c>
      <c r="D64" s="161" t="s">
        <v>28</v>
      </c>
      <c r="F64" s="107"/>
      <c r="G64" s="576"/>
      <c r="H64" s="219"/>
      <c r="I64" s="105"/>
      <c r="J64" s="105"/>
      <c r="K64" s="105"/>
      <c r="L64" s="105"/>
      <c r="M64" s="105"/>
      <c r="N64" s="462"/>
      <c r="O64" s="462"/>
      <c r="P64" s="462"/>
      <c r="Q64" s="462"/>
      <c r="R64" s="462"/>
      <c r="S64" s="462"/>
      <c r="T64" s="462"/>
      <c r="U64" s="462"/>
      <c r="V64" s="462"/>
      <c r="W64" s="462"/>
      <c r="X64" s="462"/>
      <c r="Y64" s="462"/>
      <c r="Z64" s="462"/>
      <c r="AA64" s="462"/>
      <c r="AB64" s="462"/>
      <c r="AC64" s="462"/>
      <c r="AD64" s="462"/>
      <c r="AE64" s="462"/>
      <c r="AF64" s="462"/>
      <c r="AG64" s="462"/>
      <c r="AH64" s="462"/>
      <c r="AI64" s="462"/>
      <c r="AJ64" s="462"/>
      <c r="AK64" s="462"/>
      <c r="AL64" s="462"/>
      <c r="AM64" s="462"/>
      <c r="AN64" s="462"/>
      <c r="AO64" s="462"/>
      <c r="AP64" s="462"/>
      <c r="AQ64" s="462"/>
      <c r="AR64" s="462"/>
      <c r="AS64" s="462"/>
    </row>
    <row r="65" spans="1:45" s="108" customFormat="1" x14ac:dyDescent="0.25">
      <c r="A65" s="108" t="s">
        <v>167</v>
      </c>
      <c r="E65" s="107" t="s">
        <v>29</v>
      </c>
      <c r="G65" s="576"/>
      <c r="H65" s="219"/>
      <c r="I65" s="105"/>
      <c r="J65" s="105"/>
      <c r="K65" s="105"/>
      <c r="L65" s="105"/>
      <c r="M65" s="105"/>
      <c r="N65" s="466"/>
      <c r="O65" s="466"/>
      <c r="P65" s="466"/>
      <c r="Q65" s="466"/>
      <c r="R65" s="466"/>
      <c r="S65" s="466"/>
      <c r="T65" s="466"/>
      <c r="U65" s="466"/>
      <c r="V65" s="466"/>
      <c r="W65" s="466"/>
      <c r="X65" s="466"/>
      <c r="Y65" s="466"/>
      <c r="Z65" s="466"/>
      <c r="AA65" s="466"/>
      <c r="AB65" s="466"/>
      <c r="AC65" s="466"/>
      <c r="AD65" s="466"/>
      <c r="AE65" s="466"/>
      <c r="AF65" s="466"/>
      <c r="AG65" s="466"/>
      <c r="AH65" s="466"/>
      <c r="AI65" s="466"/>
      <c r="AJ65" s="466"/>
      <c r="AK65" s="466"/>
      <c r="AL65" s="466"/>
      <c r="AM65" s="466"/>
      <c r="AN65" s="466"/>
      <c r="AO65" s="466"/>
      <c r="AP65" s="466"/>
      <c r="AQ65" s="466"/>
      <c r="AR65" s="466"/>
      <c r="AS65" s="466"/>
    </row>
    <row r="66" spans="1:45" s="108" customFormat="1" x14ac:dyDescent="0.25">
      <c r="A66" s="108" t="s">
        <v>168</v>
      </c>
      <c r="E66" s="161"/>
      <c r="F66" s="108" t="s">
        <v>169</v>
      </c>
      <c r="G66" s="576"/>
      <c r="H66" s="219"/>
      <c r="I66" s="105"/>
      <c r="J66" s="105"/>
      <c r="K66" s="105"/>
      <c r="L66" s="105"/>
      <c r="M66" s="105"/>
      <c r="N66" s="462"/>
      <c r="O66" s="462"/>
      <c r="P66" s="462"/>
      <c r="Q66" s="462"/>
      <c r="R66" s="462"/>
      <c r="S66" s="462"/>
      <c r="T66" s="462"/>
      <c r="U66" s="462"/>
      <c r="V66" s="462"/>
      <c r="W66" s="462"/>
      <c r="X66" s="462"/>
      <c r="Y66" s="462"/>
      <c r="Z66" s="462"/>
      <c r="AA66" s="462"/>
      <c r="AB66" s="462"/>
      <c r="AC66" s="462"/>
      <c r="AD66" s="462"/>
      <c r="AE66" s="462"/>
      <c r="AF66" s="462"/>
      <c r="AG66" s="462"/>
      <c r="AH66" s="462"/>
      <c r="AI66" s="462"/>
      <c r="AJ66" s="462"/>
      <c r="AK66" s="462"/>
      <c r="AL66" s="462"/>
      <c r="AM66" s="462"/>
      <c r="AN66" s="462"/>
      <c r="AO66" s="462"/>
      <c r="AP66" s="462"/>
      <c r="AQ66" s="462"/>
      <c r="AR66" s="462"/>
      <c r="AS66" s="462"/>
    </row>
    <row r="67" spans="1:45" s="108" customFormat="1" x14ac:dyDescent="0.25">
      <c r="A67" s="108" t="s">
        <v>170</v>
      </c>
      <c r="E67" s="161"/>
      <c r="F67" s="108" t="s">
        <v>445</v>
      </c>
      <c r="G67" s="576"/>
      <c r="H67" s="219"/>
      <c r="I67" s="271"/>
      <c r="J67" s="271"/>
      <c r="K67" s="271"/>
      <c r="L67" s="271"/>
      <c r="M67" s="271"/>
      <c r="N67" s="461">
        <v>1.4018925177266106</v>
      </c>
      <c r="O67" s="461">
        <v>1.394439162337513</v>
      </c>
      <c r="P67" s="461">
        <v>1.4041191567672708</v>
      </c>
      <c r="Q67" s="461">
        <v>1.4045444333761756</v>
      </c>
      <c r="R67" s="461">
        <v>1.3944192100357493</v>
      </c>
      <c r="S67" s="461">
        <v>1.5232601949853262</v>
      </c>
      <c r="T67" s="461">
        <v>1.5183626158339159</v>
      </c>
      <c r="U67" s="461">
        <v>1.5211047914582703</v>
      </c>
      <c r="V67" s="461">
        <v>1.5125752742925858</v>
      </c>
      <c r="W67" s="461">
        <v>1.5240840180893069</v>
      </c>
      <c r="X67" s="461">
        <v>1.6724129151244425</v>
      </c>
      <c r="Y67" s="461">
        <v>1.672807431295128</v>
      </c>
      <c r="Z67" s="461">
        <v>1.6894456506468747</v>
      </c>
      <c r="AA67" s="461">
        <v>1.6825007205990494</v>
      </c>
      <c r="AB67" s="461">
        <v>1.6768430498163736</v>
      </c>
      <c r="AC67" s="461">
        <v>1.8225089930328675</v>
      </c>
      <c r="AD67" s="461">
        <v>1.8118437063398645</v>
      </c>
      <c r="AE67" s="461">
        <v>1.8222605460860968</v>
      </c>
      <c r="AF67" s="461">
        <v>1.8482734892597199</v>
      </c>
      <c r="AG67" s="461">
        <v>1.8419246693881413</v>
      </c>
      <c r="AH67" s="461">
        <v>1.9594378799863377</v>
      </c>
      <c r="AI67" s="461">
        <v>1.973089901532997</v>
      </c>
      <c r="AJ67" s="461">
        <v>1.9777046936671085</v>
      </c>
      <c r="AK67" s="461">
        <v>1.9757855937735886</v>
      </c>
      <c r="AL67" s="461">
        <v>1.9720659526757038</v>
      </c>
      <c r="AM67" s="461">
        <v>1.9895534692004238</v>
      </c>
      <c r="AN67" s="461">
        <v>2.0111661584401825</v>
      </c>
      <c r="AO67" s="461">
        <v>1.999778019739868</v>
      </c>
      <c r="AP67" s="461">
        <v>1.9939521959665094</v>
      </c>
      <c r="AQ67" s="461">
        <v>1.9989599307234533</v>
      </c>
      <c r="AR67" s="461">
        <v>1.992009260458711</v>
      </c>
      <c r="AS67" s="461">
        <v>1.9874929254899338</v>
      </c>
    </row>
    <row r="68" spans="1:45" s="108" customFormat="1" x14ac:dyDescent="0.25">
      <c r="A68" s="108" t="s">
        <v>171</v>
      </c>
      <c r="E68" s="161"/>
      <c r="F68" s="108" t="s">
        <v>446</v>
      </c>
      <c r="G68" s="576"/>
      <c r="H68" s="219"/>
      <c r="I68" s="271"/>
      <c r="J68" s="271"/>
      <c r="K68" s="271"/>
      <c r="L68" s="271"/>
      <c r="M68" s="271"/>
      <c r="N68" s="461">
        <v>1.0933745587591475</v>
      </c>
      <c r="O68" s="461">
        <v>1.0867325315382519</v>
      </c>
      <c r="P68" s="461">
        <v>1.0903799048493699</v>
      </c>
      <c r="Q68" s="461">
        <v>1.0922257983422499</v>
      </c>
      <c r="R68" s="461">
        <v>1.0946930757806332</v>
      </c>
      <c r="S68" s="461">
        <v>1.1441057060856836</v>
      </c>
      <c r="T68" s="461">
        <v>1.1416595502449547</v>
      </c>
      <c r="U68" s="461">
        <v>1.1381310581774651</v>
      </c>
      <c r="V68" s="461">
        <v>1.1442214837826918</v>
      </c>
      <c r="W68" s="461">
        <v>1.1440840318146452</v>
      </c>
      <c r="X68" s="461">
        <v>1.189434899706616</v>
      </c>
      <c r="Y68" s="461">
        <v>1.1864592131904768</v>
      </c>
      <c r="Z68" s="461">
        <v>1.198003422629035</v>
      </c>
      <c r="AA68" s="461">
        <v>1.1927400590028814</v>
      </c>
      <c r="AB68" s="461">
        <v>1.1985994500483657</v>
      </c>
      <c r="AC68" s="461">
        <v>1.2489985863733373</v>
      </c>
      <c r="AD68" s="461">
        <v>1.2541725015443925</v>
      </c>
      <c r="AE68" s="461">
        <v>1.2579117158263406</v>
      </c>
      <c r="AF68" s="461">
        <v>1.2579243683013162</v>
      </c>
      <c r="AG68" s="461">
        <v>1.2570884315873858</v>
      </c>
      <c r="AH68" s="461">
        <v>1.3110515672324168</v>
      </c>
      <c r="AI68" s="461">
        <v>1.2994514454865882</v>
      </c>
      <c r="AJ68" s="461">
        <v>1.2999479872445916</v>
      </c>
      <c r="AK68" s="461">
        <v>1.3018504743492902</v>
      </c>
      <c r="AL68" s="461">
        <v>1.3037887746902015</v>
      </c>
      <c r="AM68" s="461">
        <v>1.3103808328067825</v>
      </c>
      <c r="AN68" s="461">
        <v>1.314710409759263</v>
      </c>
      <c r="AO68" s="461">
        <v>1.3138181096555839</v>
      </c>
      <c r="AP68" s="461">
        <v>1.3153961862959289</v>
      </c>
      <c r="AQ68" s="461">
        <v>1.3198781880987207</v>
      </c>
      <c r="AR68" s="461">
        <v>1.3223369839594106</v>
      </c>
      <c r="AS68" s="461">
        <v>1.3241723779547678</v>
      </c>
    </row>
    <row r="69" spans="1:45" s="108" customFormat="1" x14ac:dyDescent="0.25">
      <c r="A69" s="108" t="s">
        <v>172</v>
      </c>
      <c r="E69" s="161"/>
      <c r="F69" s="108" t="s">
        <v>173</v>
      </c>
      <c r="G69" s="576"/>
      <c r="H69" s="219"/>
      <c r="I69" s="271"/>
      <c r="J69" s="271"/>
      <c r="K69" s="271"/>
      <c r="L69" s="271"/>
      <c r="M69" s="271"/>
      <c r="N69" s="461">
        <v>0.51135826312746357</v>
      </c>
      <c r="O69" s="461">
        <v>0.50545794794380916</v>
      </c>
      <c r="P69" s="461">
        <v>0.49568649231636991</v>
      </c>
      <c r="Q69" s="461">
        <v>0.50521177769291603</v>
      </c>
      <c r="R69" s="461">
        <v>0.50772417645583967</v>
      </c>
      <c r="S69" s="461">
        <v>0.50707252318523388</v>
      </c>
      <c r="T69" s="461">
        <v>0.53182230940438435</v>
      </c>
      <c r="U69" s="461">
        <v>0.50961177086728238</v>
      </c>
      <c r="V69" s="461">
        <v>0.51443619436429067</v>
      </c>
      <c r="W69" s="461">
        <v>0.50741084529234692</v>
      </c>
      <c r="X69" s="461">
        <v>0.53461871678725803</v>
      </c>
      <c r="Y69" s="461">
        <v>0.5377847904900056</v>
      </c>
      <c r="Z69" s="461">
        <v>0.52592608110569161</v>
      </c>
      <c r="AA69" s="461">
        <v>0.52429223235631317</v>
      </c>
      <c r="AB69" s="461">
        <v>0.52800321854758803</v>
      </c>
      <c r="AC69" s="461">
        <v>0.54156670367315862</v>
      </c>
      <c r="AD69" s="461">
        <v>0.55188148192999054</v>
      </c>
      <c r="AE69" s="461">
        <v>0.54869491002907111</v>
      </c>
      <c r="AF69" s="461">
        <v>0.56209774896913267</v>
      </c>
      <c r="AG69" s="461">
        <v>0.57383892924598745</v>
      </c>
      <c r="AH69" s="461">
        <v>0.58159788571680282</v>
      </c>
      <c r="AI69" s="461">
        <v>0.57137549674000865</v>
      </c>
      <c r="AJ69" s="461">
        <v>0.58471924220127958</v>
      </c>
      <c r="AK69" s="461">
        <v>0.58138397580514656</v>
      </c>
      <c r="AL69" s="461">
        <v>0.60676732704647729</v>
      </c>
      <c r="AM69" s="461">
        <v>0.59245149825403232</v>
      </c>
      <c r="AN69" s="461">
        <v>0.57892700296485156</v>
      </c>
      <c r="AO69" s="461">
        <v>0.57370800255471877</v>
      </c>
      <c r="AP69" s="461">
        <v>0.57801566418013384</v>
      </c>
      <c r="AQ69" s="461">
        <v>0.57826698490592443</v>
      </c>
      <c r="AR69" s="461">
        <v>0.5762485389407358</v>
      </c>
      <c r="AS69" s="461">
        <v>0.58006206665065307</v>
      </c>
    </row>
    <row r="70" spans="1:45" s="108" customFormat="1" x14ac:dyDescent="0.25">
      <c r="A70" s="260" t="s">
        <v>654</v>
      </c>
      <c r="E70" s="161" t="s">
        <v>655</v>
      </c>
      <c r="G70" s="576"/>
      <c r="H70" s="219"/>
      <c r="I70" s="271"/>
      <c r="J70" s="271"/>
      <c r="K70" s="271"/>
      <c r="L70" s="271"/>
      <c r="M70" s="271"/>
      <c r="N70" s="461">
        <v>1.4207037575706507</v>
      </c>
      <c r="O70" s="461">
        <v>1.4110044068653544</v>
      </c>
      <c r="P70" s="461">
        <v>1.4102122826430468</v>
      </c>
      <c r="Q70" s="461">
        <v>1.4148888770231303</v>
      </c>
      <c r="R70" s="461">
        <v>1.4082917759924793</v>
      </c>
      <c r="S70" s="461">
        <v>1.4857377619546341</v>
      </c>
      <c r="T70" s="461">
        <v>1.4904610694737641</v>
      </c>
      <c r="U70" s="461">
        <v>1.4822975971264882</v>
      </c>
      <c r="V70" s="461">
        <v>1.4932416370642176</v>
      </c>
      <c r="W70" s="461">
        <v>1.4887126770864467</v>
      </c>
      <c r="X70" s="461">
        <v>1.5602125494975125</v>
      </c>
      <c r="Y70" s="461">
        <v>1.5656608153479976</v>
      </c>
      <c r="Z70" s="461">
        <v>1.5668420698122465</v>
      </c>
      <c r="AA70" s="461">
        <v>1.564673651376512</v>
      </c>
      <c r="AB70" s="461">
        <v>1.5690489547303452</v>
      </c>
      <c r="AC70" s="461">
        <v>1.6343725118524717</v>
      </c>
      <c r="AD70" s="461">
        <v>1.6416312152189505</v>
      </c>
      <c r="AE70" s="461">
        <v>1.6462505350364727</v>
      </c>
      <c r="AF70" s="461">
        <v>1.6471084839576395</v>
      </c>
      <c r="AG70" s="461">
        <v>1.6444161282437888</v>
      </c>
      <c r="AH70" s="461">
        <v>1.7078941975808579</v>
      </c>
      <c r="AI70" s="461">
        <v>1.7030194587055785</v>
      </c>
      <c r="AJ70" s="461">
        <v>1.7034678527218579</v>
      </c>
      <c r="AK70" s="461">
        <v>1.698494224952096</v>
      </c>
      <c r="AL70" s="461">
        <v>1.7030793871275298</v>
      </c>
      <c r="AM70" s="461">
        <v>1.7225127609614401</v>
      </c>
      <c r="AN70" s="461">
        <v>1.7228072123139244</v>
      </c>
      <c r="AO70" s="461">
        <v>1.7259754894960775</v>
      </c>
      <c r="AP70" s="461">
        <v>1.7253903922726048</v>
      </c>
      <c r="AQ70" s="461">
        <v>1.7240228320625512</v>
      </c>
      <c r="AR70" s="461">
        <v>1.7249073582612331</v>
      </c>
      <c r="AS70" s="461">
        <v>1.7249852731106863</v>
      </c>
    </row>
    <row r="71" spans="1:45" s="108" customFormat="1" ht="30" customHeight="1" x14ac:dyDescent="0.25">
      <c r="A71" s="179" t="s">
        <v>447</v>
      </c>
      <c r="E71" s="107" t="s">
        <v>30</v>
      </c>
      <c r="G71" s="576"/>
      <c r="H71" s="219"/>
      <c r="I71" s="271"/>
      <c r="J71" s="271"/>
      <c r="K71" s="271"/>
      <c r="L71" s="271"/>
      <c r="M71" s="271"/>
      <c r="N71" s="461">
        <v>0.54789696947558009</v>
      </c>
      <c r="O71" s="461">
        <v>0.54641441663615653</v>
      </c>
      <c r="P71" s="461">
        <v>0.54464263997390305</v>
      </c>
      <c r="Q71" s="461">
        <v>0.54480277499450303</v>
      </c>
      <c r="R71" s="461">
        <v>0.54623241502561148</v>
      </c>
      <c r="S71" s="461">
        <v>0.54667076206966081</v>
      </c>
      <c r="T71" s="461">
        <v>0.54220958359378435</v>
      </c>
      <c r="U71" s="461">
        <v>0.54444742862981998</v>
      </c>
      <c r="V71" s="461">
        <v>0.54525112386834196</v>
      </c>
      <c r="W71" s="461">
        <v>0.5443065784927118</v>
      </c>
      <c r="X71" s="461">
        <v>0.54699614409879771</v>
      </c>
      <c r="Y71" s="461">
        <v>0.5461728843998096</v>
      </c>
      <c r="Z71" s="461">
        <v>0.54318724421587783</v>
      </c>
      <c r="AA71" s="461">
        <v>0.54667394611024134</v>
      </c>
      <c r="AB71" s="461">
        <v>0.55142932454166571</v>
      </c>
      <c r="AC71" s="461">
        <v>0.54862422138387512</v>
      </c>
      <c r="AD71" s="461">
        <v>0.54624207893433274</v>
      </c>
      <c r="AE71" s="461">
        <v>0.54794265593689473</v>
      </c>
      <c r="AF71" s="461">
        <v>0.55022682906737785</v>
      </c>
      <c r="AG71" s="461">
        <v>0.55348213110315825</v>
      </c>
      <c r="AH71" s="461">
        <v>0.54874375689716992</v>
      </c>
      <c r="AI71" s="461">
        <v>0.54894427710214866</v>
      </c>
      <c r="AJ71" s="461">
        <v>0.54426802599320723</v>
      </c>
      <c r="AK71" s="461">
        <v>0.5459447251748365</v>
      </c>
      <c r="AL71" s="461">
        <v>0.54267882560501224</v>
      </c>
      <c r="AM71" s="461">
        <v>0.54502688354225493</v>
      </c>
      <c r="AN71" s="461">
        <v>0.54429499463433217</v>
      </c>
      <c r="AO71" s="461">
        <v>0.54633061376177317</v>
      </c>
      <c r="AP71" s="461">
        <v>0.54711035209244241</v>
      </c>
      <c r="AQ71" s="461">
        <v>0.54777158369117174</v>
      </c>
      <c r="AR71" s="461">
        <v>0.54942682983127233</v>
      </c>
      <c r="AS71" s="461">
        <v>0.54988779588942938</v>
      </c>
    </row>
    <row r="72" spans="1:45" s="108" customFormat="1" x14ac:dyDescent="0.25">
      <c r="A72" s="107" t="s">
        <v>174</v>
      </c>
      <c r="B72" s="107"/>
      <c r="C72" s="107"/>
      <c r="D72" s="163" t="s">
        <v>31</v>
      </c>
      <c r="F72" s="113"/>
      <c r="G72" s="576"/>
      <c r="H72" s="219"/>
      <c r="I72" s="105"/>
      <c r="J72" s="105"/>
      <c r="K72" s="105"/>
      <c r="L72" s="105"/>
      <c r="M72" s="105"/>
      <c r="N72" s="466"/>
      <c r="O72" s="466"/>
      <c r="P72" s="466"/>
      <c r="Q72" s="466"/>
      <c r="R72" s="466"/>
      <c r="S72" s="466"/>
      <c r="T72" s="466"/>
      <c r="U72" s="466"/>
      <c r="V72" s="466"/>
      <c r="W72" s="466"/>
      <c r="X72" s="466"/>
      <c r="Y72" s="466"/>
      <c r="Z72" s="466"/>
      <c r="AA72" s="466"/>
      <c r="AB72" s="466"/>
      <c r="AC72" s="466"/>
      <c r="AD72" s="466"/>
      <c r="AE72" s="466"/>
      <c r="AF72" s="466"/>
      <c r="AG72" s="466"/>
      <c r="AH72" s="466"/>
      <c r="AI72" s="466"/>
      <c r="AJ72" s="466"/>
      <c r="AK72" s="466"/>
      <c r="AL72" s="466"/>
      <c r="AM72" s="466"/>
      <c r="AN72" s="466"/>
      <c r="AO72" s="466"/>
      <c r="AP72" s="466"/>
      <c r="AQ72" s="466"/>
      <c r="AR72" s="466"/>
      <c r="AS72" s="466"/>
    </row>
    <row r="73" spans="1:45" s="108" customFormat="1" x14ac:dyDescent="0.25">
      <c r="A73" s="107" t="s">
        <v>175</v>
      </c>
      <c r="B73" s="107"/>
      <c r="C73" s="107"/>
      <c r="D73" s="107"/>
      <c r="E73" s="107" t="s">
        <v>176</v>
      </c>
      <c r="G73" s="576"/>
      <c r="H73" s="219"/>
      <c r="I73" s="105"/>
      <c r="J73" s="105"/>
      <c r="K73" s="105"/>
      <c r="L73" s="105"/>
      <c r="M73" s="105"/>
      <c r="N73" s="462"/>
      <c r="O73" s="462"/>
      <c r="P73" s="462"/>
      <c r="Q73" s="462"/>
      <c r="R73" s="462"/>
      <c r="S73" s="462"/>
      <c r="T73" s="462"/>
      <c r="U73" s="462"/>
      <c r="V73" s="462"/>
      <c r="W73" s="462"/>
      <c r="X73" s="462"/>
      <c r="Y73" s="462"/>
      <c r="Z73" s="462"/>
      <c r="AA73" s="462"/>
      <c r="AB73" s="462"/>
      <c r="AC73" s="462"/>
      <c r="AD73" s="462"/>
      <c r="AE73" s="462"/>
      <c r="AF73" s="462"/>
      <c r="AG73" s="462"/>
      <c r="AH73" s="462"/>
      <c r="AI73" s="462"/>
      <c r="AJ73" s="462"/>
      <c r="AK73" s="462"/>
      <c r="AL73" s="462"/>
      <c r="AM73" s="462"/>
      <c r="AN73" s="462"/>
      <c r="AO73" s="462"/>
      <c r="AP73" s="462"/>
      <c r="AQ73" s="462"/>
      <c r="AR73" s="462"/>
      <c r="AS73" s="462"/>
    </row>
    <row r="74" spans="1:45" s="108" customFormat="1" x14ac:dyDescent="0.25">
      <c r="A74" s="107" t="s">
        <v>177</v>
      </c>
      <c r="B74" s="107"/>
      <c r="E74" s="163"/>
      <c r="F74" s="107" t="s">
        <v>178</v>
      </c>
      <c r="G74" s="576"/>
      <c r="H74" s="219"/>
      <c r="I74" s="271"/>
      <c r="J74" s="271"/>
      <c r="K74" s="271"/>
      <c r="L74" s="271"/>
      <c r="M74" s="271"/>
      <c r="N74" s="461">
        <v>2.5150679740700026</v>
      </c>
      <c r="O74" s="461">
        <v>2.5345693841175163</v>
      </c>
      <c r="P74" s="461">
        <v>2.5065465855748648</v>
      </c>
      <c r="Q74" s="461">
        <v>2.4825610656245396</v>
      </c>
      <c r="R74" s="461">
        <v>2.5226058998765222</v>
      </c>
      <c r="S74" s="461">
        <v>2.4971230180730735</v>
      </c>
      <c r="T74" s="461">
        <v>2.4711965386101111</v>
      </c>
      <c r="U74" s="461">
        <v>2.4905582765234788</v>
      </c>
      <c r="V74" s="461">
        <v>2.4827785267405487</v>
      </c>
      <c r="W74" s="461">
        <v>2.4938309661835718</v>
      </c>
      <c r="X74" s="461">
        <v>2.407570375036026</v>
      </c>
      <c r="Y74" s="461">
        <v>2.4114517659656882</v>
      </c>
      <c r="Z74" s="461">
        <v>2.4029012628413522</v>
      </c>
      <c r="AA74" s="461">
        <v>2.4160865434016738</v>
      </c>
      <c r="AB74" s="461">
        <v>2.4057581590564197</v>
      </c>
      <c r="AC74" s="461">
        <v>2.3715210437542384</v>
      </c>
      <c r="AD74" s="461">
        <v>2.3338357281776818</v>
      </c>
      <c r="AE74" s="461">
        <v>2.3448559303458789</v>
      </c>
      <c r="AF74" s="461">
        <v>2.3568709648872459</v>
      </c>
      <c r="AG74" s="461">
        <v>2.354212690694113</v>
      </c>
      <c r="AH74" s="461">
        <v>2.2908245719361755</v>
      </c>
      <c r="AI74" s="461">
        <v>2.2898167151996285</v>
      </c>
      <c r="AJ74" s="461">
        <v>2.2756075651625234</v>
      </c>
      <c r="AK74" s="461">
        <v>2.2840040144809697</v>
      </c>
      <c r="AL74" s="461">
        <v>2.2857254722135099</v>
      </c>
      <c r="AM74" s="461">
        <v>2.3100653467552403</v>
      </c>
      <c r="AN74" s="461">
        <v>2.2983657505691828</v>
      </c>
      <c r="AO74" s="461">
        <v>2.2889551081303994</v>
      </c>
      <c r="AP74" s="461">
        <v>2.2908524987174008</v>
      </c>
      <c r="AQ74" s="461">
        <v>2.2877229856450287</v>
      </c>
      <c r="AR74" s="461">
        <v>2.2776407821555784</v>
      </c>
      <c r="AS74" s="461">
        <v>2.2756282184256857</v>
      </c>
    </row>
    <row r="75" spans="1:45" s="108" customFormat="1" x14ac:dyDescent="0.25">
      <c r="A75" s="107" t="s">
        <v>179</v>
      </c>
      <c r="B75" s="107"/>
      <c r="E75" s="163"/>
      <c r="F75" s="107" t="s">
        <v>180</v>
      </c>
      <c r="G75" s="576"/>
      <c r="H75" s="218"/>
      <c r="I75" s="271">
        <f>I76+I84</f>
        <v>0</v>
      </c>
      <c r="J75" s="271">
        <f>J76+J84</f>
        <v>0</v>
      </c>
      <c r="K75" s="271">
        <f>K76+K84</f>
        <v>0</v>
      </c>
      <c r="L75" s="271">
        <f>L76+L84</f>
        <v>0</v>
      </c>
      <c r="M75" s="271">
        <f>M76+M84</f>
        <v>0</v>
      </c>
      <c r="N75" s="461">
        <v>2.0277198899658386</v>
      </c>
      <c r="O75" s="461">
        <v>2.1013981681062228</v>
      </c>
      <c r="P75" s="461">
        <v>2.0269792925153922</v>
      </c>
      <c r="Q75" s="461">
        <v>1.9527373895305389</v>
      </c>
      <c r="R75" s="461">
        <v>1.9798839611649208</v>
      </c>
      <c r="S75" s="461">
        <v>1.8883745777232805</v>
      </c>
      <c r="T75" s="461">
        <v>1.8378632360722935</v>
      </c>
      <c r="U75" s="461">
        <v>1.9124716294185848</v>
      </c>
      <c r="V75" s="461">
        <v>1.9164644264012827</v>
      </c>
      <c r="W75" s="461">
        <v>1.8947454149469849</v>
      </c>
      <c r="X75" s="461">
        <v>1.7773905445404088</v>
      </c>
      <c r="Y75" s="461">
        <v>1.7559322050165866</v>
      </c>
      <c r="Z75" s="461">
        <v>1.7619151502304884</v>
      </c>
      <c r="AA75" s="461">
        <v>1.7928747990277252</v>
      </c>
      <c r="AB75" s="461">
        <v>1.7669745990940422</v>
      </c>
      <c r="AC75" s="461">
        <v>1.7019950142990676</v>
      </c>
      <c r="AD75" s="461">
        <v>1.6570124308157583</v>
      </c>
      <c r="AE75" s="461">
        <v>1.6952469746401209</v>
      </c>
      <c r="AF75" s="461">
        <v>1.6887168944352779</v>
      </c>
      <c r="AG75" s="461">
        <v>1.698648415482489</v>
      </c>
      <c r="AH75" s="461">
        <v>1.6008494725210725</v>
      </c>
      <c r="AI75" s="461">
        <v>1.6566912150207289</v>
      </c>
      <c r="AJ75" s="461">
        <v>1.599209641583879</v>
      </c>
      <c r="AK75" s="461">
        <v>1.6224244976141644</v>
      </c>
      <c r="AL75" s="461">
        <v>1.6501995026935099</v>
      </c>
      <c r="AM75" s="461">
        <v>1.7395414092958901</v>
      </c>
      <c r="AN75" s="461">
        <v>1.6697142359882546</v>
      </c>
      <c r="AO75" s="461">
        <v>1.6506756069658606</v>
      </c>
      <c r="AP75" s="461">
        <v>1.623176833902922</v>
      </c>
      <c r="AQ75" s="461">
        <v>1.6144838886130535</v>
      </c>
      <c r="AR75" s="461">
        <v>1.5872456116871578</v>
      </c>
      <c r="AS75" s="461">
        <v>1.5915611811091759</v>
      </c>
    </row>
    <row r="76" spans="1:45" s="108" customFormat="1" x14ac:dyDescent="0.25">
      <c r="A76" s="107" t="s">
        <v>181</v>
      </c>
      <c r="B76" s="107"/>
      <c r="E76" s="107" t="s">
        <v>182</v>
      </c>
      <c r="G76" s="576"/>
      <c r="H76" s="218"/>
      <c r="I76" s="105">
        <f>I77+I80+I83</f>
        <v>0</v>
      </c>
      <c r="J76" s="105">
        <f>J77+J80+J83</f>
        <v>0</v>
      </c>
      <c r="K76" s="105">
        <f>K77+K80+K83</f>
        <v>0</v>
      </c>
      <c r="L76" s="105">
        <f>L77+L80+L83</f>
        <v>0</v>
      </c>
      <c r="M76" s="105">
        <f>M77+M80+M83</f>
        <v>0</v>
      </c>
      <c r="N76" s="462"/>
      <c r="O76" s="462"/>
      <c r="P76" s="462"/>
      <c r="Q76" s="462"/>
      <c r="R76" s="462"/>
      <c r="S76" s="462"/>
      <c r="T76" s="462"/>
      <c r="U76" s="462"/>
      <c r="V76" s="462"/>
      <c r="W76" s="462"/>
      <c r="X76" s="462"/>
      <c r="Y76" s="462"/>
      <c r="Z76" s="462"/>
      <c r="AA76" s="462"/>
      <c r="AB76" s="462"/>
      <c r="AC76" s="462"/>
      <c r="AD76" s="462"/>
      <c r="AE76" s="462"/>
      <c r="AF76" s="462"/>
      <c r="AG76" s="462"/>
      <c r="AH76" s="462"/>
      <c r="AI76" s="462"/>
      <c r="AJ76" s="462"/>
      <c r="AK76" s="462"/>
      <c r="AL76" s="462"/>
      <c r="AM76" s="462"/>
      <c r="AN76" s="462"/>
      <c r="AO76" s="462"/>
      <c r="AP76" s="462"/>
      <c r="AQ76" s="462"/>
      <c r="AR76" s="462"/>
      <c r="AS76" s="462"/>
    </row>
    <row r="77" spans="1:45" s="108" customFormat="1" x14ac:dyDescent="0.25">
      <c r="A77" s="258" t="s">
        <v>656</v>
      </c>
      <c r="B77" s="107"/>
      <c r="E77" s="107"/>
      <c r="F77" s="108" t="s">
        <v>657</v>
      </c>
      <c r="G77" s="576"/>
      <c r="H77" s="219"/>
      <c r="I77" s="271"/>
      <c r="J77" s="271"/>
      <c r="K77" s="271"/>
      <c r="L77" s="271"/>
      <c r="M77" s="271"/>
      <c r="N77" s="461">
        <v>0.34796246410562892</v>
      </c>
      <c r="O77" s="461">
        <v>0.34639774672114171</v>
      </c>
      <c r="P77" s="461">
        <v>0.3467351746075214</v>
      </c>
      <c r="Q77" s="461">
        <v>0.34256809836837754</v>
      </c>
      <c r="R77" s="461">
        <v>0.34819060937852753</v>
      </c>
      <c r="S77" s="461">
        <v>0.36915856064604263</v>
      </c>
      <c r="T77" s="461">
        <v>0.36728820170322468</v>
      </c>
      <c r="U77" s="461">
        <v>0.36541216637524832</v>
      </c>
      <c r="V77" s="461">
        <v>0.36336668045128584</v>
      </c>
      <c r="W77" s="461">
        <v>0.37314391901198163</v>
      </c>
      <c r="X77" s="461">
        <v>0.38504414215496535</v>
      </c>
      <c r="Y77" s="461">
        <v>0.38040477791378874</v>
      </c>
      <c r="Z77" s="461">
        <v>0.38042995633864607</v>
      </c>
      <c r="AA77" s="461">
        <v>0.38073476492937897</v>
      </c>
      <c r="AB77" s="461">
        <v>0.38033827281812599</v>
      </c>
      <c r="AC77" s="461">
        <v>0.4107300750916722</v>
      </c>
      <c r="AD77" s="461">
        <v>0.39763407540547802</v>
      </c>
      <c r="AE77" s="461">
        <v>0.405514162263589</v>
      </c>
      <c r="AF77" s="461">
        <v>0.40663860060004403</v>
      </c>
      <c r="AG77" s="461">
        <v>0.40365497502117875</v>
      </c>
      <c r="AH77" s="461">
        <v>0.42142744161254281</v>
      </c>
      <c r="AI77" s="461">
        <v>0.42535497184782395</v>
      </c>
      <c r="AJ77" s="461">
        <v>0.4199803123334741</v>
      </c>
      <c r="AK77" s="461">
        <v>0.42196007288560411</v>
      </c>
      <c r="AL77" s="461">
        <v>0.42376654828574267</v>
      </c>
      <c r="AM77" s="461">
        <v>0.42713562643411429</v>
      </c>
      <c r="AN77" s="461">
        <v>0.42750931648638851</v>
      </c>
      <c r="AO77" s="461">
        <v>0.42997831253351504</v>
      </c>
      <c r="AP77" s="461">
        <v>0.42819694364886079</v>
      </c>
      <c r="AQ77" s="461">
        <v>0.42772662705030107</v>
      </c>
      <c r="AR77" s="461">
        <v>0.42657976909841994</v>
      </c>
      <c r="AS77" s="461">
        <v>0.42757537784835509</v>
      </c>
    </row>
    <row r="78" spans="1:45" s="108" customFormat="1" x14ac:dyDescent="0.25">
      <c r="A78" s="258" t="s">
        <v>658</v>
      </c>
      <c r="B78" s="107"/>
      <c r="E78" s="107"/>
      <c r="F78" s="108" t="s">
        <v>659</v>
      </c>
      <c r="G78" s="576"/>
      <c r="H78" s="219"/>
      <c r="I78" s="271"/>
      <c r="J78" s="271"/>
      <c r="K78" s="271"/>
      <c r="L78" s="271"/>
      <c r="M78" s="271"/>
      <c r="N78" s="461">
        <v>1.2487127355084551</v>
      </c>
      <c r="O78" s="461">
        <v>1.2473275151799648</v>
      </c>
      <c r="P78" s="461">
        <v>1.2364096465984575</v>
      </c>
      <c r="Q78" s="461">
        <v>1.2176480337717595</v>
      </c>
      <c r="R78" s="461">
        <v>1.2422622335954463</v>
      </c>
      <c r="S78" s="461">
        <v>1.2383304599641545</v>
      </c>
      <c r="T78" s="461">
        <v>1.2059981152006696</v>
      </c>
      <c r="U78" s="461">
        <v>1.2087910835467377</v>
      </c>
      <c r="V78" s="461">
        <v>1.2023764308336387</v>
      </c>
      <c r="W78" s="461">
        <v>1.2377309151607125</v>
      </c>
      <c r="X78" s="461">
        <v>1.1762904439120068</v>
      </c>
      <c r="Y78" s="461">
        <v>1.1632585602243231</v>
      </c>
      <c r="Z78" s="461">
        <v>1.1595303346719212</v>
      </c>
      <c r="AA78" s="461">
        <v>1.172627026085127</v>
      </c>
      <c r="AB78" s="461">
        <v>1.1622351858193682</v>
      </c>
      <c r="AC78" s="461">
        <v>1.146393974642212</v>
      </c>
      <c r="AD78" s="461">
        <v>1.1119328607264634</v>
      </c>
      <c r="AE78" s="461">
        <v>1.1243589502271458</v>
      </c>
      <c r="AF78" s="461">
        <v>1.1363617507683279</v>
      </c>
      <c r="AG78" s="461">
        <v>1.1341596350666547</v>
      </c>
      <c r="AH78" s="461">
        <v>1.1052910270846319</v>
      </c>
      <c r="AI78" s="461">
        <v>1.0973177926631819</v>
      </c>
      <c r="AJ78" s="461">
        <v>1.1017573437827464</v>
      </c>
      <c r="AK78" s="461">
        <v>1.0977387094052866</v>
      </c>
      <c r="AL78" s="461">
        <v>1.1069022894636624</v>
      </c>
      <c r="AM78" s="461">
        <v>1.1350172220991617</v>
      </c>
      <c r="AN78" s="461">
        <v>1.1294605588538371</v>
      </c>
      <c r="AO78" s="461">
        <v>1.1195477979919186</v>
      </c>
      <c r="AP78" s="461">
        <v>1.1211369984021937</v>
      </c>
      <c r="AQ78" s="461">
        <v>1.1176901727986137</v>
      </c>
      <c r="AR78" s="461">
        <v>1.1061143812169096</v>
      </c>
      <c r="AS78" s="461">
        <v>1.1126410350388181</v>
      </c>
    </row>
    <row r="79" spans="1:45" s="108" customFormat="1" x14ac:dyDescent="0.25">
      <c r="A79" s="258" t="s">
        <v>660</v>
      </c>
      <c r="B79" s="107"/>
      <c r="E79" s="107"/>
      <c r="F79" s="108" t="s">
        <v>661</v>
      </c>
      <c r="G79" s="576"/>
      <c r="H79" s="219"/>
      <c r="I79" s="271"/>
      <c r="J79" s="271"/>
      <c r="K79" s="271"/>
      <c r="L79" s="271"/>
      <c r="M79" s="271"/>
      <c r="N79" s="461">
        <v>2.1804797077931974</v>
      </c>
      <c r="O79" s="461">
        <v>2.1904341099176592</v>
      </c>
      <c r="P79" s="461">
        <v>2.1809632194022122</v>
      </c>
      <c r="Q79" s="461">
        <v>2.1867390347323519</v>
      </c>
      <c r="R79" s="461">
        <v>2.1629015186035372</v>
      </c>
      <c r="S79" s="461">
        <v>2.1476730358349871</v>
      </c>
      <c r="T79" s="461">
        <v>2.1439828278903517</v>
      </c>
      <c r="U79" s="461">
        <v>2.1546012830308445</v>
      </c>
      <c r="V79" s="461">
        <v>2.15472251932401</v>
      </c>
      <c r="W79" s="461">
        <v>2.1613951876682251</v>
      </c>
      <c r="X79" s="461">
        <v>2.124760901329882</v>
      </c>
      <c r="Y79" s="461">
        <v>2.1246068231321389</v>
      </c>
      <c r="Z79" s="461">
        <v>2.1113518822619843</v>
      </c>
      <c r="AA79" s="461">
        <v>2.1273871330246985</v>
      </c>
      <c r="AB79" s="461">
        <v>2.1179999702134409</v>
      </c>
      <c r="AC79" s="461">
        <v>2.1274794530381307</v>
      </c>
      <c r="AD79" s="461">
        <v>2.0536451830641389</v>
      </c>
      <c r="AE79" s="461">
        <v>2.0848710846098637</v>
      </c>
      <c r="AF79" s="461">
        <v>2.0923486886999401</v>
      </c>
      <c r="AG79" s="461">
        <v>2.0986815066282962</v>
      </c>
      <c r="AH79" s="461">
        <v>2.0602332842787368</v>
      </c>
      <c r="AI79" s="461">
        <v>2.0855132014946056</v>
      </c>
      <c r="AJ79" s="461">
        <v>2.0457302562543851</v>
      </c>
      <c r="AK79" s="461">
        <v>2.0555339169771467</v>
      </c>
      <c r="AL79" s="461">
        <v>2.0812854235767477</v>
      </c>
      <c r="AM79" s="461">
        <v>2.1273345997309532</v>
      </c>
      <c r="AN79" s="461">
        <v>2.0644776468540691</v>
      </c>
      <c r="AO79" s="461">
        <v>2.0470183972796296</v>
      </c>
      <c r="AP79" s="461">
        <v>2.0362796335180846</v>
      </c>
      <c r="AQ79" s="461">
        <v>2.0289410297121697</v>
      </c>
      <c r="AR79" s="461">
        <v>2.0001112844538858</v>
      </c>
      <c r="AS79" s="461">
        <v>1.9943841943486837</v>
      </c>
    </row>
    <row r="80" spans="1:45" s="108" customFormat="1" x14ac:dyDescent="0.25">
      <c r="A80" s="107"/>
      <c r="B80" s="107"/>
      <c r="E80" s="107"/>
      <c r="G80" s="576"/>
      <c r="H80" s="219"/>
      <c r="I80" s="105"/>
      <c r="J80" s="105"/>
      <c r="K80" s="105"/>
      <c r="L80" s="114"/>
      <c r="M80" s="117"/>
      <c r="N80" s="451"/>
      <c r="O80" s="451"/>
      <c r="P80" s="451"/>
      <c r="Q80" s="451"/>
      <c r="R80" s="451"/>
      <c r="S80" s="451"/>
      <c r="T80" s="451"/>
      <c r="U80" s="451"/>
      <c r="V80" s="451"/>
      <c r="W80" s="451"/>
      <c r="X80" s="451"/>
      <c r="Y80" s="451"/>
      <c r="Z80" s="451"/>
      <c r="AA80" s="451"/>
      <c r="AB80" s="451"/>
      <c r="AC80" s="451"/>
      <c r="AD80" s="451"/>
      <c r="AE80" s="451"/>
      <c r="AF80" s="451"/>
      <c r="AG80" s="451"/>
      <c r="AH80" s="451"/>
      <c r="AI80" s="451"/>
      <c r="AJ80" s="451"/>
      <c r="AK80" s="451"/>
      <c r="AL80" s="451"/>
      <c r="AM80" s="451"/>
      <c r="AN80" s="451"/>
      <c r="AO80" s="451"/>
      <c r="AP80" s="451"/>
      <c r="AQ80" s="451"/>
      <c r="AR80" s="451"/>
      <c r="AS80" s="451"/>
    </row>
    <row r="81" spans="1:45" s="108" customFormat="1" x14ac:dyDescent="0.25">
      <c r="A81" s="180" t="s">
        <v>448</v>
      </c>
      <c r="B81" s="110"/>
      <c r="C81" s="110" t="s">
        <v>32</v>
      </c>
      <c r="D81" s="110"/>
      <c r="E81" s="160"/>
      <c r="F81" s="110"/>
      <c r="G81" s="576"/>
      <c r="H81" s="219"/>
      <c r="I81" s="112"/>
      <c r="J81" s="112"/>
      <c r="K81" s="112"/>
      <c r="L81" s="112"/>
      <c r="M81" s="112"/>
      <c r="N81" s="467"/>
      <c r="O81" s="467"/>
      <c r="P81" s="467"/>
      <c r="Q81" s="467"/>
      <c r="R81" s="467"/>
      <c r="S81" s="467"/>
      <c r="T81" s="467"/>
      <c r="U81" s="467"/>
      <c r="V81" s="467"/>
      <c r="W81" s="467"/>
      <c r="X81" s="467"/>
      <c r="Y81" s="467"/>
      <c r="Z81" s="467"/>
      <c r="AA81" s="467"/>
      <c r="AB81" s="467"/>
      <c r="AC81" s="467"/>
      <c r="AD81" s="467"/>
      <c r="AE81" s="467"/>
      <c r="AF81" s="467"/>
      <c r="AG81" s="467"/>
      <c r="AH81" s="467"/>
      <c r="AI81" s="467"/>
      <c r="AJ81" s="467"/>
      <c r="AK81" s="467"/>
      <c r="AL81" s="467"/>
      <c r="AM81" s="467"/>
      <c r="AN81" s="467"/>
      <c r="AO81" s="467"/>
      <c r="AP81" s="467"/>
      <c r="AQ81" s="467"/>
      <c r="AR81" s="467"/>
      <c r="AS81" s="467"/>
    </row>
    <row r="82" spans="1:45" s="108" customFormat="1" x14ac:dyDescent="0.25">
      <c r="A82" s="180" t="s">
        <v>449</v>
      </c>
      <c r="B82" s="120"/>
      <c r="D82" s="164" t="s">
        <v>84</v>
      </c>
      <c r="F82" s="121"/>
      <c r="G82" s="576"/>
      <c r="H82" s="219"/>
      <c r="I82" s="122"/>
      <c r="J82" s="122"/>
      <c r="K82" s="122"/>
      <c r="L82" s="122"/>
      <c r="M82" s="122"/>
      <c r="N82" s="456"/>
      <c r="O82" s="456"/>
      <c r="P82" s="456"/>
      <c r="Q82" s="456"/>
      <c r="R82" s="456"/>
      <c r="S82" s="456"/>
      <c r="T82" s="456"/>
      <c r="U82" s="456"/>
      <c r="V82" s="456"/>
      <c r="W82" s="456"/>
      <c r="X82" s="456"/>
      <c r="Y82" s="456"/>
      <c r="Z82" s="456"/>
      <c r="AA82" s="456"/>
      <c r="AB82" s="456"/>
      <c r="AC82" s="456"/>
      <c r="AD82" s="456"/>
      <c r="AE82" s="456"/>
      <c r="AF82" s="456"/>
      <c r="AG82" s="456"/>
      <c r="AH82" s="456"/>
      <c r="AI82" s="456"/>
      <c r="AJ82" s="456"/>
      <c r="AK82" s="456"/>
      <c r="AL82" s="456"/>
      <c r="AM82" s="456"/>
      <c r="AN82" s="456"/>
      <c r="AO82" s="456"/>
      <c r="AP82" s="456"/>
      <c r="AQ82" s="456"/>
      <c r="AR82" s="456"/>
      <c r="AS82" s="456"/>
    </row>
    <row r="83" spans="1:45" s="108" customFormat="1" x14ac:dyDescent="0.25">
      <c r="A83" s="107" t="s">
        <v>505</v>
      </c>
      <c r="B83" s="107"/>
      <c r="E83" s="107" t="s">
        <v>33</v>
      </c>
      <c r="G83" s="576"/>
      <c r="H83" s="219"/>
      <c r="I83" s="271"/>
      <c r="J83" s="271"/>
      <c r="K83" s="271"/>
      <c r="L83" s="271"/>
      <c r="M83" s="271"/>
      <c r="N83" s="468">
        <v>0.16340738889399664</v>
      </c>
      <c r="O83" s="468">
        <v>0.16340738889399661</v>
      </c>
      <c r="P83" s="468">
        <v>0.1634073888939965</v>
      </c>
      <c r="Q83" s="468">
        <v>0.16340738889399656</v>
      </c>
      <c r="R83" s="468">
        <v>0.16340738889399656</v>
      </c>
      <c r="S83" s="468">
        <v>0.17713349481309418</v>
      </c>
      <c r="T83" s="468">
        <v>0.17713349481309415</v>
      </c>
      <c r="U83" s="468">
        <v>0.17713349481309412</v>
      </c>
      <c r="V83" s="468">
        <v>0.17713349481309409</v>
      </c>
      <c r="W83" s="468">
        <v>0.17713349481309409</v>
      </c>
      <c r="X83" s="468">
        <v>0.18302832048172071</v>
      </c>
      <c r="Y83" s="468">
        <v>0.1830283204817208</v>
      </c>
      <c r="Z83" s="468">
        <v>0.18302832048172074</v>
      </c>
      <c r="AA83" s="468">
        <v>0.1830283204817208</v>
      </c>
      <c r="AB83" s="468">
        <v>0.18302832048172091</v>
      </c>
      <c r="AC83" s="468">
        <v>0.10973182813140635</v>
      </c>
      <c r="AD83" s="468">
        <v>0.10973182813140631</v>
      </c>
      <c r="AE83" s="468">
        <v>0.10973182813140632</v>
      </c>
      <c r="AF83" s="468">
        <v>0.10973182813140633</v>
      </c>
      <c r="AG83" s="468">
        <v>0.10973182813140632</v>
      </c>
      <c r="AH83" s="468">
        <v>0.11369608163024075</v>
      </c>
      <c r="AI83" s="468">
        <v>0.11369608163024068</v>
      </c>
      <c r="AJ83" s="468">
        <v>0.11369608163024077</v>
      </c>
      <c r="AK83" s="468">
        <v>0.11369608163024074</v>
      </c>
      <c r="AL83" s="468">
        <v>0.11369608163024066</v>
      </c>
      <c r="AM83" s="468">
        <v>9.098664670908807E-2</v>
      </c>
      <c r="AN83" s="468">
        <v>9.098664670908807E-2</v>
      </c>
      <c r="AO83" s="468">
        <v>9.098664670908807E-2</v>
      </c>
      <c r="AP83" s="468">
        <v>9.0986646709088029E-2</v>
      </c>
      <c r="AQ83" s="468">
        <v>9.0986646709088043E-2</v>
      </c>
      <c r="AR83" s="468">
        <v>9.0810218007463375E-2</v>
      </c>
      <c r="AS83" s="468">
        <v>9.081021800746332E-2</v>
      </c>
    </row>
    <row r="84" spans="1:45" s="108" customFormat="1" ht="30" customHeight="1" x14ac:dyDescent="0.25">
      <c r="A84" s="180" t="s">
        <v>511</v>
      </c>
      <c r="B84" s="107"/>
      <c r="E84" s="107"/>
      <c r="F84" s="108" t="s">
        <v>513</v>
      </c>
      <c r="G84" s="576"/>
      <c r="H84" s="218"/>
      <c r="I84" s="105"/>
      <c r="J84" s="105"/>
      <c r="K84" s="105"/>
      <c r="L84" s="105"/>
      <c r="M84" s="105"/>
      <c r="N84" s="468">
        <v>0.11080860516311905</v>
      </c>
      <c r="O84" s="468">
        <v>0.11080860516311912</v>
      </c>
      <c r="P84" s="468">
        <v>0.11080860516311909</v>
      </c>
      <c r="Q84" s="468">
        <v>0.11080860516311912</v>
      </c>
      <c r="R84" s="468">
        <v>0.11080860516311909</v>
      </c>
      <c r="S84" s="468">
        <v>0.11357373367404919</v>
      </c>
      <c r="T84" s="468">
        <v>0.11357373367404919</v>
      </c>
      <c r="U84" s="468">
        <v>0.11357373367404917</v>
      </c>
      <c r="V84" s="468">
        <v>0.11357373367404922</v>
      </c>
      <c r="W84" s="468">
        <v>0.11357373367404916</v>
      </c>
      <c r="X84" s="468">
        <v>0.11656576992932655</v>
      </c>
      <c r="Y84" s="468">
        <v>0.11656576992932657</v>
      </c>
      <c r="Z84" s="468">
        <v>0.11656576992932653</v>
      </c>
      <c r="AA84" s="468">
        <v>0.11656576992932652</v>
      </c>
      <c r="AB84" s="468">
        <v>0.11656576992932656</v>
      </c>
      <c r="AC84" s="468">
        <v>9.3225343892550563E-2</v>
      </c>
      <c r="AD84" s="468">
        <v>9.3225343892550563E-2</v>
      </c>
      <c r="AE84" s="468">
        <v>9.3225343892550577E-2</v>
      </c>
      <c r="AF84" s="468">
        <v>9.3225343892550605E-2</v>
      </c>
      <c r="AG84" s="468">
        <v>9.3225343892550563E-2</v>
      </c>
      <c r="AH84" s="468">
        <v>9.3629259874632123E-2</v>
      </c>
      <c r="AI84" s="468">
        <v>9.3629259874632165E-2</v>
      </c>
      <c r="AJ84" s="468">
        <v>9.3629259874632151E-2</v>
      </c>
      <c r="AK84" s="468">
        <v>9.3629259874632137E-2</v>
      </c>
      <c r="AL84" s="468">
        <v>9.3629259874632151E-2</v>
      </c>
      <c r="AM84" s="468">
        <v>8.1720600259473392E-2</v>
      </c>
      <c r="AN84" s="468">
        <v>8.172060025947335E-2</v>
      </c>
      <c r="AO84" s="468">
        <v>8.1720600259473392E-2</v>
      </c>
      <c r="AP84" s="468">
        <v>8.1720600259473392E-2</v>
      </c>
      <c r="AQ84" s="468">
        <v>8.1720600259473433E-2</v>
      </c>
      <c r="AR84" s="468">
        <v>9.1815153198152061E-2</v>
      </c>
      <c r="AS84" s="468">
        <v>9.1815153198152061E-2</v>
      </c>
    </row>
    <row r="85" spans="1:45" s="108" customFormat="1" ht="30" customHeight="1" x14ac:dyDescent="0.25">
      <c r="A85" s="180" t="s">
        <v>512</v>
      </c>
      <c r="B85" s="107"/>
      <c r="E85" s="107"/>
      <c r="F85" s="108" t="s">
        <v>662</v>
      </c>
      <c r="G85" s="576"/>
      <c r="H85" s="219"/>
      <c r="I85" s="105"/>
      <c r="J85" s="105"/>
      <c r="K85" s="105"/>
      <c r="L85" s="105"/>
      <c r="M85" s="105"/>
      <c r="N85" s="468">
        <v>0.27526418568900313</v>
      </c>
      <c r="O85" s="468">
        <v>0.27526418568900324</v>
      </c>
      <c r="P85" s="468">
        <v>0.27526418568900307</v>
      </c>
      <c r="Q85" s="468">
        <v>0.27526418568900296</v>
      </c>
      <c r="R85" s="468">
        <v>0.27526418568900302</v>
      </c>
      <c r="S85" s="468">
        <v>0.2773321305072966</v>
      </c>
      <c r="T85" s="468">
        <v>0.27733213050729655</v>
      </c>
      <c r="U85" s="468">
        <v>0.27733213050729649</v>
      </c>
      <c r="V85" s="468">
        <v>0.27733213050729649</v>
      </c>
      <c r="W85" s="468">
        <v>0.27733213050729655</v>
      </c>
      <c r="X85" s="468">
        <v>0.28398232348647628</v>
      </c>
      <c r="Y85" s="468">
        <v>0.28398232348647623</v>
      </c>
      <c r="Z85" s="468">
        <v>0.28398232348647623</v>
      </c>
      <c r="AA85" s="468">
        <v>0.28398232348647617</v>
      </c>
      <c r="AB85" s="468">
        <v>0.28398232348647617</v>
      </c>
      <c r="AC85" s="468">
        <v>0.1929000150904365</v>
      </c>
      <c r="AD85" s="468">
        <v>0.19290001509043658</v>
      </c>
      <c r="AE85" s="468">
        <v>0.19290001509043647</v>
      </c>
      <c r="AF85" s="468">
        <v>0.19290001509043639</v>
      </c>
      <c r="AG85" s="468">
        <v>0.19290001509043647</v>
      </c>
      <c r="AH85" s="468">
        <v>0.19983935842153569</v>
      </c>
      <c r="AI85" s="468">
        <v>0.19983935842153572</v>
      </c>
      <c r="AJ85" s="468">
        <v>0.19983935842153572</v>
      </c>
      <c r="AK85" s="468">
        <v>0.19983935842153575</v>
      </c>
      <c r="AL85" s="468">
        <v>0.19983935842153569</v>
      </c>
      <c r="AM85" s="468">
        <v>0.17367009230873534</v>
      </c>
      <c r="AN85" s="468">
        <v>0.17367009230873534</v>
      </c>
      <c r="AO85" s="468">
        <v>0.17367009230873531</v>
      </c>
      <c r="AP85" s="468">
        <v>0.17367009230873529</v>
      </c>
      <c r="AQ85" s="468">
        <v>0.17367009230873531</v>
      </c>
      <c r="AR85" s="468">
        <v>0.1894222011246334</v>
      </c>
      <c r="AS85" s="468">
        <v>0.18942220112463343</v>
      </c>
    </row>
    <row r="86" spans="1:45" s="108" customFormat="1" x14ac:dyDescent="0.25">
      <c r="A86" s="107" t="s">
        <v>506</v>
      </c>
      <c r="B86" s="107"/>
      <c r="E86" s="107" t="s">
        <v>34</v>
      </c>
      <c r="G86" s="576"/>
      <c r="H86" s="219"/>
      <c r="I86" s="271"/>
      <c r="J86" s="271"/>
      <c r="K86" s="271"/>
      <c r="L86" s="271"/>
      <c r="M86" s="271"/>
      <c r="N86" s="468">
        <v>0.20348745380886879</v>
      </c>
      <c r="O86" s="468">
        <v>0.20437092258274259</v>
      </c>
      <c r="P86" s="468">
        <v>0.20527985459861559</v>
      </c>
      <c r="Q86" s="468">
        <v>0.2061941184243766</v>
      </c>
      <c r="R86" s="468">
        <v>0.2071228645046658</v>
      </c>
      <c r="S86" s="468">
        <v>0.21431245292897799</v>
      </c>
      <c r="T86" s="468">
        <v>0.21502192338309523</v>
      </c>
      <c r="U86" s="468">
        <v>0.21574600867172056</v>
      </c>
      <c r="V86" s="468">
        <v>0.21652725305355286</v>
      </c>
      <c r="W86" s="468">
        <v>0.21728411491405397</v>
      </c>
      <c r="X86" s="468">
        <v>0.20782790645138396</v>
      </c>
      <c r="Y86" s="468">
        <v>0.20837570782900011</v>
      </c>
      <c r="Z86" s="468">
        <v>0.20880307498054776</v>
      </c>
      <c r="AA86" s="468">
        <v>0.20913919732356404</v>
      </c>
      <c r="AB86" s="468">
        <v>0.2095193620256193</v>
      </c>
      <c r="AC86" s="468">
        <v>0.13851312036199742</v>
      </c>
      <c r="AD86" s="468">
        <v>0.13838653731673123</v>
      </c>
      <c r="AE86" s="468">
        <v>0.13836032798821038</v>
      </c>
      <c r="AF86" s="468">
        <v>0.13808347686206737</v>
      </c>
      <c r="AG86" s="468">
        <v>0.13793297520212103</v>
      </c>
      <c r="AH86" s="468">
        <v>0.13651944467254457</v>
      </c>
      <c r="AI86" s="468">
        <v>0.1365339367031585</v>
      </c>
      <c r="AJ86" s="468">
        <v>0.13657828775760492</v>
      </c>
      <c r="AK86" s="468">
        <v>0.13651092524968717</v>
      </c>
      <c r="AL86" s="468">
        <v>0.13632283003236936</v>
      </c>
      <c r="AM86" s="468">
        <v>0.11632086178485039</v>
      </c>
      <c r="AN86" s="468">
        <v>0.11684585689974127</v>
      </c>
      <c r="AO86" s="468">
        <v>0.11711540994612461</v>
      </c>
      <c r="AP86" s="468">
        <v>0.117337522433153</v>
      </c>
      <c r="AQ86" s="468">
        <v>0.11801190065859254</v>
      </c>
      <c r="AR86" s="468">
        <v>0.1248995647896005</v>
      </c>
      <c r="AS86" s="468">
        <v>0.12508243999999996</v>
      </c>
    </row>
    <row r="87" spans="1:45" s="108" customFormat="1" x14ac:dyDescent="0.25">
      <c r="A87" s="180" t="s">
        <v>507</v>
      </c>
      <c r="B87" s="107"/>
      <c r="E87" s="107"/>
      <c r="F87" s="108" t="s">
        <v>508</v>
      </c>
      <c r="G87" s="576"/>
      <c r="H87" s="219"/>
      <c r="I87" s="105"/>
      <c r="J87" s="105"/>
      <c r="K87" s="105"/>
      <c r="L87" s="105"/>
      <c r="M87" s="105"/>
      <c r="N87" s="469"/>
      <c r="O87" s="469"/>
      <c r="P87" s="469"/>
      <c r="Q87" s="469"/>
      <c r="R87" s="469"/>
      <c r="S87" s="469"/>
      <c r="T87" s="469"/>
      <c r="U87" s="469"/>
      <c r="V87" s="469"/>
      <c r="W87" s="469"/>
      <c r="X87" s="469"/>
      <c r="Y87" s="469"/>
      <c r="Z87" s="469"/>
      <c r="AA87" s="469"/>
      <c r="AB87" s="469"/>
      <c r="AC87" s="469"/>
      <c r="AD87" s="469"/>
      <c r="AE87" s="469"/>
      <c r="AF87" s="469"/>
      <c r="AG87" s="469"/>
      <c r="AH87" s="469"/>
      <c r="AI87" s="469"/>
      <c r="AJ87" s="469"/>
      <c r="AK87" s="469"/>
      <c r="AL87" s="469"/>
      <c r="AM87" s="469"/>
      <c r="AN87" s="469"/>
      <c r="AO87" s="469"/>
      <c r="AP87" s="469"/>
      <c r="AQ87" s="469"/>
      <c r="AR87" s="469"/>
      <c r="AS87" s="469"/>
    </row>
    <row r="88" spans="1:45" s="108" customFormat="1" x14ac:dyDescent="0.25">
      <c r="A88" s="180" t="s">
        <v>509</v>
      </c>
      <c r="B88" s="107"/>
      <c r="E88" s="107"/>
      <c r="F88" s="108" t="s">
        <v>510</v>
      </c>
      <c r="G88" s="576"/>
      <c r="H88" s="219"/>
      <c r="I88" s="105"/>
      <c r="J88" s="105"/>
      <c r="K88" s="105"/>
      <c r="L88" s="105"/>
      <c r="M88" s="105"/>
      <c r="N88" s="469"/>
      <c r="O88" s="469"/>
      <c r="P88" s="469"/>
      <c r="Q88" s="469"/>
      <c r="R88" s="469"/>
      <c r="S88" s="469"/>
      <c r="T88" s="469"/>
      <c r="U88" s="469"/>
      <c r="V88" s="469"/>
      <c r="W88" s="469"/>
      <c r="X88" s="469"/>
      <c r="Y88" s="469"/>
      <c r="Z88" s="469"/>
      <c r="AA88" s="469"/>
      <c r="AB88" s="469"/>
      <c r="AC88" s="469"/>
      <c r="AD88" s="469"/>
      <c r="AE88" s="469"/>
      <c r="AF88" s="469"/>
      <c r="AG88" s="469"/>
      <c r="AH88" s="469"/>
      <c r="AI88" s="469"/>
      <c r="AJ88" s="469"/>
      <c r="AK88" s="469"/>
      <c r="AL88" s="469"/>
      <c r="AM88" s="469"/>
      <c r="AN88" s="469"/>
      <c r="AO88" s="469"/>
      <c r="AP88" s="469"/>
      <c r="AQ88" s="469"/>
      <c r="AR88" s="469"/>
      <c r="AS88" s="469"/>
    </row>
    <row r="89" spans="1:45" s="108" customFormat="1" x14ac:dyDescent="0.25">
      <c r="A89" s="180" t="s">
        <v>450</v>
      </c>
      <c r="B89" s="107"/>
      <c r="E89" s="107" t="s">
        <v>35</v>
      </c>
      <c r="G89" s="576"/>
      <c r="H89" s="219"/>
      <c r="I89" s="105"/>
      <c r="J89" s="105"/>
      <c r="K89" s="105"/>
      <c r="L89" s="105"/>
      <c r="M89" s="105"/>
      <c r="N89" s="469"/>
      <c r="O89" s="469"/>
      <c r="P89" s="469"/>
      <c r="Q89" s="469"/>
      <c r="R89" s="469"/>
      <c r="S89" s="469"/>
      <c r="T89" s="469"/>
      <c r="U89" s="469"/>
      <c r="V89" s="469"/>
      <c r="W89" s="469"/>
      <c r="X89" s="469"/>
      <c r="Y89" s="469"/>
      <c r="Z89" s="469"/>
      <c r="AA89" s="469"/>
      <c r="AB89" s="469"/>
      <c r="AC89" s="469"/>
      <c r="AD89" s="469"/>
      <c r="AE89" s="469"/>
      <c r="AF89" s="469"/>
      <c r="AG89" s="469"/>
      <c r="AH89" s="469"/>
      <c r="AI89" s="469"/>
      <c r="AJ89" s="469"/>
      <c r="AK89" s="469"/>
      <c r="AL89" s="469"/>
      <c r="AM89" s="469"/>
      <c r="AN89" s="469"/>
      <c r="AO89" s="469"/>
      <c r="AP89" s="469"/>
      <c r="AQ89" s="469"/>
      <c r="AR89" s="469"/>
      <c r="AS89" s="469"/>
    </row>
    <row r="90" spans="1:45" s="108" customFormat="1" x14ac:dyDescent="0.25">
      <c r="A90" s="107" t="s">
        <v>514</v>
      </c>
      <c r="B90" s="107"/>
      <c r="D90" s="163" t="s">
        <v>36</v>
      </c>
      <c r="G90" s="576"/>
      <c r="H90" s="218"/>
      <c r="I90" s="271"/>
      <c r="J90" s="271"/>
      <c r="K90" s="271"/>
      <c r="L90" s="271"/>
      <c r="M90" s="271"/>
      <c r="N90" s="468">
        <v>0.35344222868252095</v>
      </c>
      <c r="O90" s="468">
        <v>0.35506221165416479</v>
      </c>
      <c r="P90" s="468">
        <v>0.35376314823906096</v>
      </c>
      <c r="Q90" s="468">
        <v>0.35417451934753269</v>
      </c>
      <c r="R90" s="468">
        <v>0.35469642129198192</v>
      </c>
      <c r="S90" s="468">
        <v>0.3463614221294784</v>
      </c>
      <c r="T90" s="468">
        <v>0.34638466684755265</v>
      </c>
      <c r="U90" s="468">
        <v>0.34651599539543615</v>
      </c>
      <c r="V90" s="468">
        <v>0.3465008375928556</v>
      </c>
      <c r="W90" s="468">
        <v>0.3336611093189259</v>
      </c>
      <c r="X90" s="468">
        <v>0.35222837259948153</v>
      </c>
      <c r="Y90" s="468">
        <v>0.35330592780761871</v>
      </c>
      <c r="Z90" s="468">
        <v>0.35201684231963709</v>
      </c>
      <c r="AA90" s="468">
        <v>0.35260101318159709</v>
      </c>
      <c r="AB90" s="468">
        <v>0.35307016016437609</v>
      </c>
      <c r="AC90" s="468">
        <v>0.24892004713774107</v>
      </c>
      <c r="AD90" s="468">
        <v>0.24904286128761022</v>
      </c>
      <c r="AE90" s="468">
        <v>0.24997529222872758</v>
      </c>
      <c r="AF90" s="468">
        <v>0.24878204117296432</v>
      </c>
      <c r="AG90" s="468">
        <v>0.2486434425755063</v>
      </c>
      <c r="AH90" s="468">
        <v>0.26893962518591608</v>
      </c>
      <c r="AI90" s="468">
        <v>0.26879833227128991</v>
      </c>
      <c r="AJ90" s="468">
        <v>0.27015736466543161</v>
      </c>
      <c r="AK90" s="468">
        <v>0.27097786389859085</v>
      </c>
      <c r="AL90" s="468">
        <v>0.27086830606103413</v>
      </c>
      <c r="AM90" s="468">
        <v>0.22569473079113073</v>
      </c>
      <c r="AN90" s="468">
        <v>0.22611436373455548</v>
      </c>
      <c r="AO90" s="468">
        <v>0.22609050708242859</v>
      </c>
      <c r="AP90" s="468">
        <v>0.22589266509209197</v>
      </c>
      <c r="AQ90" s="468">
        <v>0.22595234729511934</v>
      </c>
      <c r="AR90" s="468">
        <v>0.22372790508662571</v>
      </c>
      <c r="AS90" s="468">
        <v>0.22355266606103055</v>
      </c>
    </row>
    <row r="91" spans="1:45" s="108" customFormat="1" x14ac:dyDescent="0.25">
      <c r="A91" s="107" t="s">
        <v>515</v>
      </c>
      <c r="B91" s="107"/>
      <c r="E91" s="113" t="s">
        <v>37</v>
      </c>
      <c r="G91" s="576"/>
      <c r="H91" s="218"/>
      <c r="I91" s="105"/>
      <c r="J91" s="105"/>
      <c r="K91" s="105"/>
      <c r="L91" s="105"/>
      <c r="M91" s="105"/>
      <c r="N91" s="453"/>
      <c r="O91" s="453"/>
      <c r="P91" s="453"/>
      <c r="Q91" s="453"/>
      <c r="R91" s="453"/>
      <c r="S91" s="453"/>
      <c r="T91" s="453"/>
      <c r="U91" s="453"/>
      <c r="V91" s="453"/>
      <c r="W91" s="453"/>
      <c r="X91" s="453"/>
      <c r="Y91" s="453"/>
      <c r="Z91" s="453"/>
      <c r="AA91" s="453"/>
      <c r="AB91" s="453"/>
      <c r="AC91" s="453"/>
      <c r="AD91" s="453"/>
      <c r="AE91" s="453"/>
      <c r="AF91" s="453"/>
      <c r="AG91" s="453"/>
      <c r="AH91" s="453"/>
      <c r="AI91" s="453"/>
      <c r="AJ91" s="453"/>
      <c r="AK91" s="453"/>
      <c r="AL91" s="453"/>
      <c r="AM91" s="453"/>
      <c r="AN91" s="453"/>
      <c r="AO91" s="453"/>
      <c r="AP91" s="453"/>
      <c r="AQ91" s="453"/>
      <c r="AR91" s="453"/>
      <c r="AS91" s="453"/>
    </row>
    <row r="92" spans="1:45" s="108" customFormat="1" x14ac:dyDescent="0.25">
      <c r="A92" s="107" t="s">
        <v>516</v>
      </c>
      <c r="B92" s="107"/>
      <c r="E92" s="113" t="s">
        <v>38</v>
      </c>
      <c r="G92" s="576"/>
      <c r="H92" s="218"/>
      <c r="I92" s="105"/>
      <c r="J92" s="105"/>
      <c r="K92" s="105"/>
      <c r="L92" s="105"/>
      <c r="M92" s="105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  <c r="AJ92" s="453"/>
      <c r="AK92" s="453"/>
      <c r="AL92" s="453"/>
      <c r="AM92" s="453"/>
      <c r="AN92" s="453"/>
      <c r="AO92" s="453"/>
      <c r="AP92" s="453"/>
      <c r="AQ92" s="453"/>
      <c r="AR92" s="453"/>
      <c r="AS92" s="453"/>
    </row>
    <row r="93" spans="1:45" s="108" customFormat="1" x14ac:dyDescent="0.25">
      <c r="A93" s="107" t="s">
        <v>517</v>
      </c>
      <c r="B93" s="107"/>
      <c r="E93" s="41" t="s">
        <v>85</v>
      </c>
      <c r="G93" s="576"/>
      <c r="H93" s="218"/>
      <c r="I93" s="105"/>
      <c r="J93" s="105"/>
      <c r="K93" s="105"/>
      <c r="L93" s="105"/>
      <c r="M93" s="105"/>
      <c r="N93" s="453"/>
      <c r="O93" s="453"/>
      <c r="P93" s="453"/>
      <c r="Q93" s="453"/>
      <c r="R93" s="453"/>
      <c r="S93" s="453"/>
      <c r="T93" s="453"/>
      <c r="U93" s="453"/>
      <c r="V93" s="453"/>
      <c r="W93" s="453"/>
      <c r="X93" s="453"/>
      <c r="Y93" s="453"/>
      <c r="Z93" s="453"/>
      <c r="AA93" s="453"/>
      <c r="AB93" s="453"/>
      <c r="AC93" s="453"/>
      <c r="AD93" s="453"/>
      <c r="AE93" s="453"/>
      <c r="AF93" s="453"/>
      <c r="AG93" s="453"/>
      <c r="AH93" s="453"/>
      <c r="AI93" s="453"/>
      <c r="AJ93" s="453"/>
      <c r="AK93" s="453"/>
      <c r="AL93" s="453"/>
      <c r="AM93" s="453"/>
      <c r="AN93" s="453"/>
      <c r="AO93" s="453"/>
      <c r="AP93" s="453"/>
      <c r="AQ93" s="453"/>
      <c r="AR93" s="453"/>
      <c r="AS93" s="453"/>
    </row>
    <row r="94" spans="1:45" x14ac:dyDescent="0.25">
      <c r="A94" s="107" t="s">
        <v>518</v>
      </c>
      <c r="B94" s="107"/>
      <c r="C94" s="108"/>
      <c r="D94" s="108"/>
      <c r="E94" s="163"/>
      <c r="F94" s="41" t="s">
        <v>183</v>
      </c>
      <c r="G94" s="576"/>
      <c r="H94" s="220"/>
      <c r="I94" s="105">
        <f>I95+I96+I97</f>
        <v>0</v>
      </c>
      <c r="J94" s="105">
        <f>J95+J96+J97</f>
        <v>0</v>
      </c>
      <c r="K94" s="105">
        <f>K95+K96+K97</f>
        <v>0</v>
      </c>
      <c r="L94" s="105">
        <f>L95+L96+L97</f>
        <v>0</v>
      </c>
      <c r="M94" s="105">
        <f>M95+M96+M97</f>
        <v>0</v>
      </c>
      <c r="N94" s="453"/>
      <c r="O94" s="453"/>
      <c r="P94" s="453"/>
      <c r="Q94" s="453"/>
      <c r="R94" s="453"/>
      <c r="S94" s="453"/>
      <c r="T94" s="453"/>
      <c r="U94" s="453"/>
      <c r="V94" s="453"/>
      <c r="W94" s="453"/>
      <c r="X94" s="453"/>
      <c r="Y94" s="453"/>
      <c r="Z94" s="453"/>
      <c r="AA94" s="453"/>
      <c r="AB94" s="453"/>
      <c r="AC94" s="453"/>
      <c r="AD94" s="453"/>
      <c r="AE94" s="453"/>
      <c r="AF94" s="453"/>
      <c r="AG94" s="453"/>
      <c r="AH94" s="453"/>
      <c r="AI94" s="453"/>
      <c r="AJ94" s="453"/>
      <c r="AK94" s="453"/>
      <c r="AL94" s="453"/>
      <c r="AM94" s="453"/>
      <c r="AN94" s="453"/>
      <c r="AO94" s="453"/>
      <c r="AP94" s="453"/>
      <c r="AQ94" s="453"/>
      <c r="AR94" s="453"/>
      <c r="AS94" s="453"/>
    </row>
    <row r="95" spans="1:45" x14ac:dyDescent="0.25">
      <c r="A95" s="107" t="s">
        <v>519</v>
      </c>
      <c r="B95" s="107"/>
      <c r="C95" s="108"/>
      <c r="D95" s="108"/>
      <c r="E95" s="163"/>
      <c r="F95" s="41" t="s">
        <v>184</v>
      </c>
      <c r="G95" s="576"/>
      <c r="H95" s="219"/>
      <c r="I95" s="105"/>
      <c r="J95" s="105"/>
      <c r="K95" s="105"/>
      <c r="L95" s="105"/>
      <c r="M95" s="105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53"/>
      <c r="AL95" s="453"/>
      <c r="AM95" s="453"/>
      <c r="AN95" s="453"/>
      <c r="AO95" s="453"/>
      <c r="AP95" s="453"/>
      <c r="AQ95" s="453"/>
      <c r="AR95" s="453"/>
      <c r="AS95" s="453"/>
    </row>
    <row r="96" spans="1:45" x14ac:dyDescent="0.25">
      <c r="A96" s="107" t="s">
        <v>520</v>
      </c>
      <c r="B96" s="107"/>
      <c r="C96" s="107"/>
      <c r="D96" s="107"/>
      <c r="E96" s="163"/>
      <c r="F96" s="113" t="s">
        <v>185</v>
      </c>
      <c r="G96" s="576"/>
      <c r="H96" s="219"/>
      <c r="I96" s="105"/>
      <c r="J96" s="105"/>
      <c r="K96" s="105"/>
      <c r="L96" s="105"/>
      <c r="M96" s="105"/>
      <c r="N96" s="453"/>
      <c r="O96" s="453"/>
      <c r="P96" s="453"/>
      <c r="Q96" s="453"/>
      <c r="R96" s="453"/>
      <c r="S96" s="453"/>
      <c r="T96" s="453"/>
      <c r="U96" s="453"/>
      <c r="V96" s="453"/>
      <c r="W96" s="453"/>
      <c r="X96" s="453"/>
      <c r="Y96" s="453"/>
      <c r="Z96" s="453"/>
      <c r="AA96" s="453"/>
      <c r="AB96" s="453"/>
      <c r="AC96" s="453"/>
      <c r="AD96" s="453"/>
      <c r="AE96" s="453"/>
      <c r="AF96" s="453"/>
      <c r="AG96" s="453"/>
      <c r="AH96" s="453"/>
      <c r="AI96" s="453"/>
      <c r="AJ96" s="453"/>
      <c r="AK96" s="453"/>
      <c r="AL96" s="453"/>
      <c r="AM96" s="453"/>
      <c r="AN96" s="453"/>
      <c r="AO96" s="453"/>
      <c r="AP96" s="453"/>
      <c r="AQ96" s="453"/>
      <c r="AR96" s="453"/>
      <c r="AS96" s="453"/>
    </row>
    <row r="97" spans="1:45" x14ac:dyDescent="0.25">
      <c r="A97" s="107"/>
      <c r="B97" s="107"/>
      <c r="C97" s="107"/>
      <c r="D97" s="107"/>
      <c r="E97" s="163"/>
      <c r="F97" s="113"/>
      <c r="G97" s="576"/>
      <c r="H97" s="219"/>
      <c r="I97" s="105"/>
      <c r="J97" s="105"/>
      <c r="K97" s="123"/>
      <c r="L97" s="124"/>
      <c r="M97" s="125"/>
      <c r="N97" s="451"/>
      <c r="O97" s="451"/>
      <c r="P97" s="451"/>
      <c r="Q97" s="451"/>
      <c r="R97" s="451"/>
      <c r="S97" s="451"/>
      <c r="T97" s="451"/>
      <c r="U97" s="451"/>
      <c r="V97" s="451"/>
      <c r="W97" s="451"/>
      <c r="X97" s="451"/>
      <c r="Y97" s="451"/>
      <c r="Z97" s="451"/>
      <c r="AA97" s="451"/>
      <c r="AB97" s="451"/>
      <c r="AC97" s="451"/>
      <c r="AD97" s="451"/>
      <c r="AE97" s="451"/>
      <c r="AF97" s="451"/>
      <c r="AG97" s="451"/>
      <c r="AH97" s="451"/>
      <c r="AI97" s="451"/>
      <c r="AJ97" s="451"/>
      <c r="AK97" s="451"/>
      <c r="AL97" s="451"/>
      <c r="AM97" s="451"/>
      <c r="AN97" s="451"/>
      <c r="AO97" s="451"/>
      <c r="AP97" s="451"/>
      <c r="AQ97" s="451"/>
      <c r="AR97" s="451"/>
      <c r="AS97" s="451"/>
    </row>
    <row r="98" spans="1:45" x14ac:dyDescent="0.25">
      <c r="A98" s="110" t="s">
        <v>465</v>
      </c>
      <c r="B98" s="110"/>
      <c r="C98" s="110" t="s">
        <v>39</v>
      </c>
      <c r="D98" s="110"/>
      <c r="E98" s="162"/>
      <c r="F98" s="110"/>
      <c r="G98" s="576"/>
      <c r="H98" s="220"/>
      <c r="I98" s="126"/>
      <c r="J98" s="126"/>
      <c r="K98" s="126"/>
      <c r="L98" s="126"/>
      <c r="M98" s="126"/>
      <c r="N98" s="470"/>
      <c r="O98" s="470"/>
      <c r="P98" s="470"/>
      <c r="Q98" s="470"/>
      <c r="R98" s="470"/>
      <c r="S98" s="470"/>
      <c r="T98" s="470"/>
      <c r="U98" s="470"/>
      <c r="V98" s="470"/>
      <c r="W98" s="470"/>
      <c r="X98" s="470"/>
      <c r="Y98" s="470"/>
      <c r="Z98" s="470"/>
      <c r="AA98" s="470"/>
      <c r="AB98" s="470"/>
      <c r="AC98" s="470"/>
      <c r="AD98" s="470"/>
      <c r="AE98" s="470"/>
      <c r="AF98" s="470"/>
      <c r="AG98" s="470"/>
      <c r="AH98" s="470"/>
      <c r="AI98" s="470"/>
      <c r="AJ98" s="470"/>
      <c r="AK98" s="470"/>
      <c r="AL98" s="470"/>
      <c r="AM98" s="470"/>
      <c r="AN98" s="470"/>
      <c r="AO98" s="470"/>
      <c r="AP98" s="470"/>
      <c r="AQ98" s="470"/>
      <c r="AR98" s="470"/>
      <c r="AS98" s="470"/>
    </row>
    <row r="99" spans="1:45" x14ac:dyDescent="0.25">
      <c r="A99" s="120" t="s">
        <v>521</v>
      </c>
      <c r="B99" s="120"/>
      <c r="C99" s="120"/>
      <c r="D99" s="167" t="s">
        <v>187</v>
      </c>
      <c r="E99" s="108"/>
      <c r="F99" s="120"/>
      <c r="G99" s="538"/>
      <c r="H99" s="220"/>
      <c r="N99" s="458"/>
      <c r="O99" s="458"/>
      <c r="P99" s="458"/>
      <c r="Q99" s="458"/>
      <c r="R99" s="458"/>
      <c r="S99" s="458"/>
      <c r="T99" s="458"/>
      <c r="U99" s="458"/>
      <c r="V99" s="458"/>
      <c r="W99" s="458"/>
      <c r="X99" s="458"/>
      <c r="Y99" s="458"/>
      <c r="Z99" s="458"/>
      <c r="AA99" s="458"/>
      <c r="AB99" s="458"/>
      <c r="AC99" s="458"/>
      <c r="AD99" s="458"/>
      <c r="AE99" s="458"/>
      <c r="AF99" s="458"/>
      <c r="AG99" s="458"/>
      <c r="AH99" s="458"/>
      <c r="AI99" s="458"/>
      <c r="AJ99" s="458"/>
      <c r="AK99" s="458"/>
      <c r="AL99" s="458"/>
      <c r="AM99" s="458"/>
      <c r="AN99" s="458"/>
      <c r="AO99" s="458"/>
      <c r="AP99" s="458"/>
      <c r="AQ99" s="458"/>
      <c r="AR99" s="458"/>
      <c r="AS99" s="458"/>
    </row>
    <row r="100" spans="1:45" ht="30" customHeight="1" x14ac:dyDescent="0.25">
      <c r="A100" s="180" t="s">
        <v>451</v>
      </c>
      <c r="E100" s="161" t="s">
        <v>40</v>
      </c>
      <c r="F100" s="113"/>
      <c r="G100" s="538"/>
      <c r="H100" s="220"/>
      <c r="I100" s="271"/>
      <c r="J100" s="271"/>
      <c r="K100" s="271"/>
      <c r="L100" s="271"/>
      <c r="M100" s="271"/>
      <c r="N100" s="461">
        <v>8.0109028826460591</v>
      </c>
      <c r="O100" s="461">
        <v>8.0163670347937863</v>
      </c>
      <c r="P100" s="461">
        <v>8.021794589834732</v>
      </c>
      <c r="Q100" s="461">
        <v>8.0275116113913985</v>
      </c>
      <c r="R100" s="461">
        <v>8.0326359693793759</v>
      </c>
      <c r="S100" s="461">
        <v>8.0383721270820256</v>
      </c>
      <c r="T100" s="461">
        <v>8.0435408112333455</v>
      </c>
      <c r="U100" s="461">
        <v>8.0491971902605783</v>
      </c>
      <c r="V100" s="461">
        <v>8.0549850124055595</v>
      </c>
      <c r="W100" s="461">
        <v>8.0607684444189793</v>
      </c>
      <c r="X100" s="461">
        <v>8.0535239467860027</v>
      </c>
      <c r="Y100" s="461">
        <v>8.0469583383872738</v>
      </c>
      <c r="Z100" s="461">
        <v>8.0410614303605321</v>
      </c>
      <c r="AA100" s="461">
        <v>8.0344402635070935</v>
      </c>
      <c r="AB100" s="461">
        <v>8.0287545147584911</v>
      </c>
      <c r="AC100" s="461">
        <v>8.023240738538469</v>
      </c>
      <c r="AD100" s="461">
        <v>8.6750688323725402</v>
      </c>
      <c r="AE100" s="461">
        <v>8.6253098784324749</v>
      </c>
      <c r="AF100" s="461">
        <v>8.5761658524287085</v>
      </c>
      <c r="AG100" s="461">
        <v>8.6169545896353679</v>
      </c>
      <c r="AH100" s="461">
        <v>8.4087835253592029</v>
      </c>
      <c r="AI100" s="461">
        <v>8.1145038923402844</v>
      </c>
      <c r="AJ100" s="461">
        <v>8.0326772656532039</v>
      </c>
      <c r="AK100" s="461">
        <v>7.9398180437188053</v>
      </c>
      <c r="AL100" s="461">
        <v>7.9016185767612779</v>
      </c>
      <c r="AM100" s="461">
        <v>7.892556619164889</v>
      </c>
      <c r="AN100" s="461">
        <v>7.9528898799407699</v>
      </c>
      <c r="AO100" s="461">
        <v>7.849444267121088</v>
      </c>
      <c r="AP100" s="461">
        <v>7.9263455006882735</v>
      </c>
      <c r="AQ100" s="461">
        <v>7.9155852163090339</v>
      </c>
      <c r="AR100" s="461">
        <v>7.9735595294659634</v>
      </c>
      <c r="AS100" s="461">
        <v>8.0479018391765447</v>
      </c>
    </row>
    <row r="101" spans="1:45" x14ac:dyDescent="0.25">
      <c r="A101" s="180" t="s">
        <v>452</v>
      </c>
      <c r="F101" s="41" t="s">
        <v>86</v>
      </c>
      <c r="G101" s="538"/>
      <c r="H101" s="220"/>
      <c r="I101" s="105"/>
      <c r="J101" s="105"/>
      <c r="K101" s="105"/>
      <c r="L101" s="105"/>
      <c r="M101" s="105"/>
      <c r="N101" s="462"/>
      <c r="O101" s="462"/>
      <c r="P101" s="462"/>
      <c r="Q101" s="462"/>
      <c r="R101" s="462"/>
      <c r="S101" s="462"/>
      <c r="T101" s="462"/>
      <c r="U101" s="462"/>
      <c r="V101" s="462"/>
      <c r="W101" s="462"/>
      <c r="X101" s="462"/>
      <c r="Y101" s="462"/>
      <c r="Z101" s="462"/>
      <c r="AA101" s="462"/>
      <c r="AB101" s="462"/>
      <c r="AC101" s="462"/>
      <c r="AD101" s="462"/>
      <c r="AE101" s="462"/>
      <c r="AF101" s="462"/>
      <c r="AG101" s="462"/>
      <c r="AH101" s="462"/>
      <c r="AI101" s="462"/>
      <c r="AJ101" s="462"/>
      <c r="AK101" s="462"/>
      <c r="AL101" s="462"/>
      <c r="AM101" s="462"/>
      <c r="AN101" s="462"/>
      <c r="AO101" s="462"/>
      <c r="AP101" s="462"/>
      <c r="AQ101" s="462"/>
      <c r="AR101" s="462"/>
      <c r="AS101" s="462"/>
    </row>
    <row r="102" spans="1:45" x14ac:dyDescent="0.25">
      <c r="A102" s="180" t="s">
        <v>453</v>
      </c>
      <c r="F102" s="41" t="s">
        <v>87</v>
      </c>
      <c r="G102" s="538"/>
      <c r="H102" s="220"/>
      <c r="I102" s="105"/>
      <c r="J102" s="105"/>
      <c r="K102" s="105"/>
      <c r="L102" s="105"/>
      <c r="M102" s="105"/>
      <c r="N102" s="462"/>
      <c r="O102" s="462"/>
      <c r="P102" s="462"/>
      <c r="Q102" s="462"/>
      <c r="R102" s="462"/>
      <c r="S102" s="462"/>
      <c r="T102" s="462"/>
      <c r="U102" s="462"/>
      <c r="V102" s="462"/>
      <c r="W102" s="462"/>
      <c r="X102" s="462"/>
      <c r="Y102" s="462"/>
      <c r="Z102" s="462"/>
      <c r="AA102" s="462"/>
      <c r="AB102" s="462"/>
      <c r="AC102" s="462"/>
      <c r="AD102" s="462"/>
      <c r="AE102" s="462"/>
      <c r="AF102" s="462"/>
      <c r="AG102" s="462"/>
      <c r="AH102" s="462"/>
      <c r="AI102" s="462"/>
      <c r="AJ102" s="462"/>
      <c r="AK102" s="462"/>
      <c r="AL102" s="462"/>
      <c r="AM102" s="462"/>
      <c r="AN102" s="462"/>
      <c r="AO102" s="462"/>
      <c r="AP102" s="462"/>
      <c r="AQ102" s="462"/>
      <c r="AR102" s="462"/>
      <c r="AS102" s="462"/>
    </row>
    <row r="103" spans="1:45" s="115" customFormat="1" x14ac:dyDescent="0.25">
      <c r="A103" s="180" t="s">
        <v>454</v>
      </c>
      <c r="B103" s="113"/>
      <c r="C103" s="113"/>
      <c r="D103" s="113"/>
      <c r="E103" s="161"/>
      <c r="F103" s="41" t="s">
        <v>88</v>
      </c>
      <c r="G103" s="537"/>
      <c r="H103" s="220"/>
      <c r="I103" s="105"/>
      <c r="J103" s="105"/>
      <c r="K103" s="105"/>
      <c r="L103" s="105"/>
      <c r="M103" s="105"/>
      <c r="N103" s="462"/>
      <c r="O103" s="462"/>
      <c r="P103" s="462"/>
      <c r="Q103" s="462"/>
      <c r="R103" s="462"/>
      <c r="S103" s="462"/>
      <c r="T103" s="462"/>
      <c r="U103" s="462"/>
      <c r="V103" s="462"/>
      <c r="W103" s="462"/>
      <c r="X103" s="462"/>
      <c r="Y103" s="462"/>
      <c r="Z103" s="462"/>
      <c r="AA103" s="462"/>
      <c r="AB103" s="462"/>
      <c r="AC103" s="462"/>
      <c r="AD103" s="462"/>
      <c r="AE103" s="462"/>
      <c r="AF103" s="462"/>
      <c r="AG103" s="462"/>
      <c r="AH103" s="462"/>
      <c r="AI103" s="462"/>
      <c r="AJ103" s="462"/>
      <c r="AK103" s="462"/>
      <c r="AL103" s="462"/>
      <c r="AM103" s="462"/>
      <c r="AN103" s="462"/>
      <c r="AO103" s="462"/>
      <c r="AP103" s="462"/>
      <c r="AQ103" s="462"/>
      <c r="AR103" s="462"/>
      <c r="AS103" s="462"/>
    </row>
    <row r="104" spans="1:45" s="115" customFormat="1" ht="30" customHeight="1" x14ac:dyDescent="0.25">
      <c r="A104" s="180" t="s">
        <v>455</v>
      </c>
      <c r="B104" s="113"/>
      <c r="C104" s="113"/>
      <c r="D104" s="113"/>
      <c r="E104" s="161" t="s">
        <v>41</v>
      </c>
      <c r="F104" s="113"/>
      <c r="G104" s="538"/>
      <c r="H104" s="220"/>
      <c r="I104" s="272"/>
      <c r="J104" s="272"/>
      <c r="K104" s="272"/>
      <c r="L104" s="272"/>
      <c r="M104" s="272"/>
      <c r="N104" s="471">
        <v>4.9951177880077244</v>
      </c>
      <c r="O104" s="471">
        <v>4.9957822211147089</v>
      </c>
      <c r="P104" s="471">
        <v>4.9967371798166695</v>
      </c>
      <c r="Q104" s="471">
        <v>4.9977395817048791</v>
      </c>
      <c r="R104" s="471">
        <v>4.9988696556451613</v>
      </c>
      <c r="S104" s="471">
        <v>5.0004116102583822</v>
      </c>
      <c r="T104" s="471">
        <v>5.0019612633090382</v>
      </c>
      <c r="U104" s="471">
        <v>5.0037088451075267</v>
      </c>
      <c r="V104" s="471">
        <v>5.006329849540089</v>
      </c>
      <c r="W104" s="471">
        <v>5.0089150804777995</v>
      </c>
      <c r="X104" s="471">
        <v>5.0076118877848153</v>
      </c>
      <c r="Y104" s="471">
        <v>5.0059891462295312</v>
      </c>
      <c r="Z104" s="471">
        <v>5.004298999905318</v>
      </c>
      <c r="AA104" s="471">
        <v>5.0021876455544474</v>
      </c>
      <c r="AB104" s="471">
        <v>4.9978854306866749</v>
      </c>
      <c r="AC104" s="471">
        <v>4.99261685535257</v>
      </c>
      <c r="AD104" s="471">
        <v>5.3669299917177469</v>
      </c>
      <c r="AE104" s="471">
        <v>5.4574618890930457</v>
      </c>
      <c r="AF104" s="471">
        <v>5.4346227308726407</v>
      </c>
      <c r="AG104" s="471">
        <v>5.4647718138941395</v>
      </c>
      <c r="AH104" s="471">
        <v>5.2458178248278085</v>
      </c>
      <c r="AI104" s="471">
        <v>5.0884661499030717</v>
      </c>
      <c r="AJ104" s="471">
        <v>5.0592391768518175</v>
      </c>
      <c r="AK104" s="471">
        <v>4.9818725323441786</v>
      </c>
      <c r="AL104" s="471">
        <v>4.9955821335538992</v>
      </c>
      <c r="AM104" s="471">
        <v>5.2764664478905452</v>
      </c>
      <c r="AN104" s="471">
        <v>5.2991882488220678</v>
      </c>
      <c r="AO104" s="471">
        <v>5.2378855699252211</v>
      </c>
      <c r="AP104" s="471">
        <v>5.2254987156355375</v>
      </c>
      <c r="AQ104" s="471">
        <v>5.2223817577827507</v>
      </c>
      <c r="AR104" s="471">
        <v>5.2382350081184974</v>
      </c>
      <c r="AS104" s="471">
        <v>5.2582648518692245</v>
      </c>
    </row>
    <row r="105" spans="1:45" s="115" customFormat="1" x14ac:dyDescent="0.25">
      <c r="A105" s="180" t="s">
        <v>456</v>
      </c>
      <c r="B105" s="113"/>
      <c r="C105" s="113"/>
      <c r="D105" s="161" t="s">
        <v>42</v>
      </c>
      <c r="E105" s="127"/>
      <c r="F105" s="113"/>
      <c r="G105" s="537"/>
      <c r="H105" s="220"/>
      <c r="I105" s="123"/>
      <c r="J105" s="123"/>
      <c r="K105" s="123"/>
      <c r="L105" s="123"/>
      <c r="M105" s="123"/>
      <c r="N105" s="472"/>
      <c r="O105" s="472"/>
      <c r="P105" s="472"/>
      <c r="Q105" s="472"/>
      <c r="R105" s="472"/>
      <c r="S105" s="472"/>
      <c r="T105" s="472"/>
      <c r="U105" s="472"/>
      <c r="V105" s="472"/>
      <c r="W105" s="472"/>
      <c r="X105" s="472"/>
      <c r="Y105" s="472"/>
      <c r="Z105" s="472"/>
      <c r="AA105" s="472"/>
      <c r="AB105" s="472"/>
      <c r="AC105" s="472"/>
      <c r="AD105" s="472"/>
      <c r="AE105" s="472"/>
      <c r="AF105" s="472"/>
      <c r="AG105" s="472"/>
      <c r="AH105" s="472"/>
      <c r="AI105" s="472"/>
      <c r="AJ105" s="472"/>
      <c r="AK105" s="472"/>
      <c r="AL105" s="472"/>
      <c r="AM105" s="472"/>
      <c r="AN105" s="472"/>
      <c r="AO105" s="472"/>
      <c r="AP105" s="472"/>
      <c r="AQ105" s="472"/>
      <c r="AR105" s="472"/>
      <c r="AS105" s="472"/>
    </row>
    <row r="106" spans="1:45" s="115" customFormat="1" ht="30" customHeight="1" x14ac:dyDescent="0.25">
      <c r="A106" s="180" t="s">
        <v>471</v>
      </c>
      <c r="B106" s="113"/>
      <c r="C106" s="113"/>
      <c r="D106" s="161"/>
      <c r="E106" s="127" t="s">
        <v>472</v>
      </c>
      <c r="F106" s="113"/>
      <c r="G106" s="537"/>
      <c r="H106" s="220"/>
      <c r="I106" s="272"/>
      <c r="J106" s="272"/>
      <c r="K106" s="272"/>
      <c r="L106" s="272"/>
      <c r="M106" s="272"/>
      <c r="N106" s="471">
        <v>8.2174264027861685</v>
      </c>
      <c r="O106" s="471">
        <v>8.2189380381940662</v>
      </c>
      <c r="P106" s="471">
        <v>8.2208050936126185</v>
      </c>
      <c r="Q106" s="471">
        <v>8.2231755273711133</v>
      </c>
      <c r="R106" s="471">
        <v>8.2259751268443537</v>
      </c>
      <c r="S106" s="471">
        <v>8.2292013436350206</v>
      </c>
      <c r="T106" s="471">
        <v>8.2336911450877039</v>
      </c>
      <c r="U106" s="471">
        <v>8.2396757389935473</v>
      </c>
      <c r="V106" s="471">
        <v>8.2477964863889088</v>
      </c>
      <c r="W106" s="471">
        <v>8.2596820214108853</v>
      </c>
      <c r="X106" s="471">
        <v>8.2593029772178763</v>
      </c>
      <c r="Y106" s="471">
        <v>8.2586005196754098</v>
      </c>
      <c r="Z106" s="471">
        <v>8.2576146430913031</v>
      </c>
      <c r="AA106" s="471">
        <v>8.2568668009508475</v>
      </c>
      <c r="AB106" s="471">
        <v>8.2540348515005597</v>
      </c>
      <c r="AC106" s="471">
        <v>8.2497815740098606</v>
      </c>
      <c r="AD106" s="471">
        <v>8.508100678773566</v>
      </c>
      <c r="AE106" s="471">
        <v>8.4897505338979613</v>
      </c>
      <c r="AF106" s="471">
        <v>8.5028560099285535</v>
      </c>
      <c r="AG106" s="471">
        <v>8.5111741570312507</v>
      </c>
      <c r="AH106" s="471">
        <v>8.4661895795978239</v>
      </c>
      <c r="AI106" s="471">
        <v>8.3801267090460296</v>
      </c>
      <c r="AJ106" s="471">
        <v>8.3363076354207806</v>
      </c>
      <c r="AK106" s="471">
        <v>8.2495549155134391</v>
      </c>
      <c r="AL106" s="471">
        <v>8.2487400954361192</v>
      </c>
      <c r="AM106" s="471">
        <v>8.2991344842599748</v>
      </c>
      <c r="AN106" s="471">
        <v>8.25274090316735</v>
      </c>
      <c r="AO106" s="471">
        <v>8.1859955053386741</v>
      </c>
      <c r="AP106" s="471">
        <v>8.1782152156192787</v>
      </c>
      <c r="AQ106" s="471">
        <v>8.1765776561185728</v>
      </c>
      <c r="AR106" s="471">
        <v>8.1798928023579389</v>
      </c>
      <c r="AS106" s="471">
        <v>8.1628519192718798</v>
      </c>
    </row>
    <row r="107" spans="1:45" s="115" customFormat="1" x14ac:dyDescent="0.25">
      <c r="A107" s="180" t="s">
        <v>473</v>
      </c>
      <c r="B107" s="113"/>
      <c r="C107" s="113"/>
      <c r="D107" s="161"/>
      <c r="E107" s="127" t="s">
        <v>474</v>
      </c>
      <c r="F107" s="113"/>
      <c r="G107" s="537"/>
      <c r="H107" s="220"/>
      <c r="I107" s="123"/>
      <c r="J107" s="123"/>
      <c r="K107" s="123"/>
      <c r="L107" s="123"/>
      <c r="M107" s="123"/>
      <c r="N107" s="127"/>
      <c r="O107" s="127"/>
      <c r="P107" s="127"/>
      <c r="Q107" s="127"/>
      <c r="R107" s="127"/>
      <c r="S107" s="127"/>
      <c r="T107" s="127"/>
      <c r="U107" s="127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425"/>
      <c r="AK107" s="425"/>
      <c r="AL107" s="425"/>
      <c r="AM107" s="425"/>
      <c r="AN107" s="425"/>
      <c r="AO107" s="425"/>
      <c r="AP107" s="425"/>
      <c r="AQ107" s="425"/>
      <c r="AR107" s="425"/>
      <c r="AS107" s="425"/>
    </row>
    <row r="108" spans="1:45" x14ac:dyDescent="0.25">
      <c r="A108" s="180" t="s">
        <v>475</v>
      </c>
      <c r="D108" s="161"/>
      <c r="E108" s="127" t="s">
        <v>476</v>
      </c>
      <c r="F108" s="113"/>
      <c r="H108" s="220"/>
      <c r="I108" s="123"/>
      <c r="J108" s="123"/>
      <c r="K108" s="123"/>
      <c r="L108" s="123"/>
      <c r="M108" s="123"/>
    </row>
    <row r="109" spans="1:45" x14ac:dyDescent="0.25">
      <c r="A109" s="113" t="s">
        <v>522</v>
      </c>
      <c r="E109" s="161" t="s">
        <v>186</v>
      </c>
      <c r="F109" s="127"/>
      <c r="H109" s="220"/>
      <c r="I109" s="123"/>
      <c r="J109" s="123"/>
      <c r="K109" s="123"/>
      <c r="L109" s="123"/>
      <c r="M109" s="123"/>
    </row>
    <row r="110" spans="1:45" x14ac:dyDescent="0.25">
      <c r="A110" s="180" t="s">
        <v>477</v>
      </c>
      <c r="D110" s="161"/>
      <c r="E110" s="127" t="s">
        <v>478</v>
      </c>
      <c r="F110" s="113"/>
      <c r="H110" s="220"/>
      <c r="I110" s="123"/>
      <c r="J110" s="123"/>
      <c r="K110" s="123"/>
      <c r="L110" s="123"/>
      <c r="M110" s="123"/>
    </row>
  </sheetData>
  <mergeCells count="1">
    <mergeCell ref="AL1:AP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10" fitToWidth="2" orientation="landscape" r:id="rId1"/>
  <headerFooter alignWithMargins="0">
    <oddHeader>&amp;LCOUNTRY:        ESPAÑA</oddHeader>
    <oddFooter>&amp;R&amp;"Times,Normal"&amp;D</oddFooter>
  </headerFooter>
  <rowBreaks count="1" manualBreakCount="1">
    <brk id="74" max="16383" man="1"/>
  </rowBreaks>
  <ignoredErrors>
    <ignoredError sqref="I2:AI2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AS110"/>
  <sheetViews>
    <sheetView showZeros="0" zoomScale="85" zoomScaleNormal="85" workbookViewId="0">
      <pane xSplit="6" ySplit="2" topLeftCell="G3" activePane="bottomRight" state="frozen"/>
      <selection activeCell="CJ41" sqref="CJ41"/>
      <selection pane="topRight" activeCell="CJ41" sqref="CJ41"/>
      <selection pane="bottomLeft" activeCell="CJ41" sqref="CJ41"/>
      <selection pane="bottomRight" activeCell="G3" sqref="G3"/>
    </sheetView>
  </sheetViews>
  <sheetFormatPr baseColWidth="10" defaultColWidth="9.140625" defaultRowHeight="15" outlineLevelCol="1" x14ac:dyDescent="0.25"/>
  <cols>
    <col min="1" max="1" width="13" style="113" customWidth="1"/>
    <col min="2" max="2" width="4.85546875" style="113" customWidth="1"/>
    <col min="3" max="4" width="4" style="113" customWidth="1"/>
    <col min="5" max="5" width="4.85546875" style="161" customWidth="1"/>
    <col min="6" max="6" width="44.42578125" style="209" bestFit="1" customWidth="1"/>
    <col min="7" max="7" width="9.140625" style="537" bestFit="1" customWidth="1"/>
    <col min="8" max="8" width="8.140625" style="538" bestFit="1" customWidth="1"/>
    <col min="9" max="13" width="9.7109375" style="168" hidden="1" customWidth="1" outlineLevel="1"/>
    <col min="14" max="14" width="7.7109375" style="168" bestFit="1" customWidth="1" collapsed="1"/>
    <col min="15" max="19" width="7.7109375" style="123" bestFit="1" customWidth="1"/>
    <col min="20" max="21" width="7.7109375" style="113" bestFit="1" customWidth="1"/>
    <col min="22" max="41" width="7.7109375" style="127" bestFit="1" customWidth="1"/>
    <col min="42" max="44" width="7.7109375" style="127" customWidth="1"/>
    <col min="45" max="16384" width="9.140625" style="127"/>
  </cols>
  <sheetData>
    <row r="1" spans="1:45" s="99" customFormat="1" ht="30" customHeight="1" x14ac:dyDescent="0.2">
      <c r="A1" s="97" t="s">
        <v>645</v>
      </c>
      <c r="B1"/>
      <c r="C1" s="97"/>
      <c r="D1" s="97"/>
      <c r="E1" s="156"/>
      <c r="F1" s="97"/>
      <c r="G1" s="535"/>
      <c r="H1" s="535"/>
      <c r="J1" s="97"/>
      <c r="K1" s="97"/>
      <c r="L1" s="97"/>
      <c r="M1" s="97"/>
      <c r="N1" s="170"/>
      <c r="P1" s="97"/>
      <c r="Q1" s="97"/>
      <c r="R1" s="97"/>
      <c r="S1" s="97"/>
      <c r="T1" s="98"/>
      <c r="AL1" s="612" t="s">
        <v>641</v>
      </c>
      <c r="AM1" s="612"/>
      <c r="AN1" s="612"/>
      <c r="AO1" s="612"/>
      <c r="AP1" s="590"/>
      <c r="AQ1" s="590"/>
      <c r="AR1" s="590"/>
    </row>
    <row r="2" spans="1:45" s="84" customFormat="1" ht="30" customHeight="1" x14ac:dyDescent="0.2">
      <c r="A2" s="101" t="s">
        <v>113</v>
      </c>
      <c r="B2" s="101"/>
      <c r="C2" s="61"/>
      <c r="D2" s="61"/>
      <c r="E2" s="157" t="s">
        <v>1</v>
      </c>
      <c r="F2" s="61"/>
      <c r="G2" s="480" t="s">
        <v>2</v>
      </c>
      <c r="H2" s="217" t="s">
        <v>0</v>
      </c>
      <c r="I2" s="437" t="s">
        <v>3</v>
      </c>
      <c r="J2" s="437" t="s">
        <v>4</v>
      </c>
      <c r="K2" s="437" t="s">
        <v>5</v>
      </c>
      <c r="L2" s="437" t="s">
        <v>6</v>
      </c>
      <c r="M2" s="437" t="s">
        <v>7</v>
      </c>
      <c r="N2" s="437" t="s">
        <v>8</v>
      </c>
      <c r="O2" s="437" t="s">
        <v>9</v>
      </c>
      <c r="P2" s="437" t="s">
        <v>10</v>
      </c>
      <c r="Q2" s="437" t="s">
        <v>11</v>
      </c>
      <c r="R2" s="437" t="s">
        <v>12</v>
      </c>
      <c r="S2" s="437" t="s">
        <v>13</v>
      </c>
      <c r="T2" s="437" t="s">
        <v>14</v>
      </c>
      <c r="U2" s="438">
        <v>1997</v>
      </c>
      <c r="V2" s="438">
        <v>1998</v>
      </c>
      <c r="W2" s="438">
        <v>1999</v>
      </c>
      <c r="X2" s="438">
        <v>2000</v>
      </c>
      <c r="Y2" s="438">
        <v>2001</v>
      </c>
      <c r="Z2" s="438">
        <v>2002</v>
      </c>
      <c r="AA2" s="438">
        <v>2003</v>
      </c>
      <c r="AB2" s="438">
        <v>2004</v>
      </c>
      <c r="AC2" s="438">
        <v>2005</v>
      </c>
      <c r="AD2" s="438">
        <v>2006</v>
      </c>
      <c r="AE2" s="438">
        <v>2007</v>
      </c>
      <c r="AF2" s="438">
        <v>2008</v>
      </c>
      <c r="AG2" s="438">
        <v>2009</v>
      </c>
      <c r="AH2" s="438">
        <v>2010</v>
      </c>
      <c r="AI2" s="438">
        <v>2011</v>
      </c>
      <c r="AJ2" s="438">
        <v>2012</v>
      </c>
      <c r="AK2" s="438">
        <v>2013</v>
      </c>
      <c r="AL2" s="438">
        <v>2014</v>
      </c>
      <c r="AM2" s="438">
        <v>2015</v>
      </c>
      <c r="AN2" s="438">
        <v>2016</v>
      </c>
      <c r="AO2" s="438">
        <v>2017</v>
      </c>
      <c r="AP2" s="438">
        <v>2018</v>
      </c>
      <c r="AQ2" s="438">
        <v>2019</v>
      </c>
      <c r="AR2" s="438">
        <v>2020</v>
      </c>
      <c r="AS2" s="438">
        <v>2021</v>
      </c>
    </row>
    <row r="3" spans="1:45" s="108" customFormat="1" x14ac:dyDescent="0.25">
      <c r="A3" s="103"/>
      <c r="B3" s="103"/>
      <c r="C3" s="104"/>
      <c r="D3" s="104"/>
      <c r="E3" s="158"/>
      <c r="F3" s="105"/>
      <c r="G3" s="575"/>
      <c r="H3" s="218"/>
      <c r="I3" s="106"/>
      <c r="J3" s="106"/>
      <c r="K3" s="106"/>
      <c r="L3" s="106"/>
      <c r="M3" s="106"/>
      <c r="N3" s="106"/>
      <c r="O3" s="106"/>
      <c r="P3" s="106"/>
      <c r="Q3" s="106"/>
      <c r="R3" s="106"/>
      <c r="S3" s="106"/>
      <c r="T3" s="107"/>
      <c r="U3" s="107"/>
    </row>
    <row r="4" spans="1:45" s="108" customFormat="1" x14ac:dyDescent="0.25">
      <c r="A4" s="178" t="s">
        <v>437</v>
      </c>
      <c r="B4" s="254" t="s">
        <v>106</v>
      </c>
      <c r="C4" s="255"/>
      <c r="D4" s="255"/>
      <c r="E4" s="256"/>
      <c r="F4" s="257"/>
      <c r="G4" s="576"/>
      <c r="H4" s="218"/>
      <c r="I4" s="262">
        <f t="shared" ref="I4:N4" si="0">I6+I40+I63+I81+I98</f>
        <v>0</v>
      </c>
      <c r="J4" s="262">
        <f t="shared" si="0"/>
        <v>0</v>
      </c>
      <c r="K4" s="262">
        <f t="shared" si="0"/>
        <v>0</v>
      </c>
      <c r="L4" s="262">
        <f t="shared" si="0"/>
        <v>0</v>
      </c>
      <c r="M4" s="262">
        <f t="shared" si="0"/>
        <v>0</v>
      </c>
      <c r="N4" s="445">
        <f t="shared" si="0"/>
        <v>145541.09281300139</v>
      </c>
      <c r="O4" s="445">
        <f t="shared" ref="O4:AH4" si="1">O6+O40+O63+O81+O98</f>
        <v>143894.35879957446</v>
      </c>
      <c r="P4" s="445">
        <f t="shared" si="1"/>
        <v>147570.37247169545</v>
      </c>
      <c r="Q4" s="445">
        <f t="shared" si="1"/>
        <v>145591.2075704686</v>
      </c>
      <c r="R4" s="445">
        <f t="shared" si="1"/>
        <v>148835.08447188156</v>
      </c>
      <c r="S4" s="445">
        <f t="shared" si="1"/>
        <v>148065.043118784</v>
      </c>
      <c r="T4" s="445">
        <f t="shared" si="1"/>
        <v>154480.39325981552</v>
      </c>
      <c r="U4" s="445">
        <f t="shared" si="1"/>
        <v>158012.95397264155</v>
      </c>
      <c r="V4" s="445">
        <f t="shared" si="1"/>
        <v>163158.96565737631</v>
      </c>
      <c r="W4" s="445">
        <f t="shared" si="1"/>
        <v>165464.57882387916</v>
      </c>
      <c r="X4" s="445">
        <f t="shared" si="1"/>
        <v>163155.09538144653</v>
      </c>
      <c r="Y4" s="445">
        <f t="shared" si="1"/>
        <v>166186.77056792896</v>
      </c>
      <c r="Z4" s="445">
        <f t="shared" si="1"/>
        <v>164302.0744895713</v>
      </c>
      <c r="AA4" s="445">
        <f t="shared" si="1"/>
        <v>164687.55433461184</v>
      </c>
      <c r="AB4" s="445">
        <f t="shared" si="1"/>
        <v>166645.0751608359</v>
      </c>
      <c r="AC4" s="445">
        <f t="shared" si="1"/>
        <v>153975.22776947936</v>
      </c>
      <c r="AD4" s="445">
        <f t="shared" si="1"/>
        <v>153139.94453626696</v>
      </c>
      <c r="AE4" s="445">
        <f t="shared" si="1"/>
        <v>158454.94093668662</v>
      </c>
      <c r="AF4" s="445">
        <f t="shared" si="1"/>
        <v>150447.41242238361</v>
      </c>
      <c r="AG4" s="445">
        <f t="shared" si="1"/>
        <v>147678.98196245823</v>
      </c>
      <c r="AH4" s="445">
        <f t="shared" si="1"/>
        <v>144238.64886296989</v>
      </c>
      <c r="AI4" s="445">
        <f t="shared" ref="AI4:AN4" si="2">AI6+AI40+AI63+AI81+AI98</f>
        <v>140979.59916835782</v>
      </c>
      <c r="AJ4" s="445">
        <f t="shared" si="2"/>
        <v>137188.32663205589</v>
      </c>
      <c r="AK4" s="445">
        <f t="shared" si="2"/>
        <v>135101.65082459655</v>
      </c>
      <c r="AL4" s="445">
        <f t="shared" si="2"/>
        <v>138040.76731865935</v>
      </c>
      <c r="AM4" s="445">
        <f t="shared" si="2"/>
        <v>140176.6076665367</v>
      </c>
      <c r="AN4" s="445">
        <f t="shared" si="2"/>
        <v>143623.33121706854</v>
      </c>
      <c r="AO4" s="445">
        <f t="shared" ref="AO4:AP4" si="3">AO6+AO40+AO63+AO81+AO98</f>
        <v>145010.32563505362</v>
      </c>
      <c r="AP4" s="445">
        <f t="shared" si="3"/>
        <v>147161.58363237043</v>
      </c>
      <c r="AQ4" s="445">
        <f t="shared" ref="AQ4:AR4" si="4">AQ6+AQ40+AQ63+AQ81+AQ98</f>
        <v>147298.82685045572</v>
      </c>
      <c r="AR4" s="445">
        <f t="shared" si="4"/>
        <v>144713.07089669697</v>
      </c>
      <c r="AS4" s="445">
        <f t="shared" ref="AS4" si="5">AS6+AS40+AS63+AS81+AS98</f>
        <v>146487.23242477488</v>
      </c>
    </row>
    <row r="5" spans="1:45" s="108" customFormat="1" x14ac:dyDescent="0.25">
      <c r="A5" s="109"/>
      <c r="B5" s="109"/>
      <c r="C5" s="107"/>
      <c r="D5" s="107"/>
      <c r="E5" s="159"/>
      <c r="F5" s="105"/>
      <c r="G5" s="575"/>
      <c r="H5" s="218"/>
      <c r="N5" s="264"/>
      <c r="O5" s="264"/>
      <c r="P5" s="264"/>
      <c r="Q5" s="264"/>
      <c r="R5" s="264"/>
      <c r="S5" s="264"/>
      <c r="T5" s="264"/>
      <c r="U5" s="264"/>
      <c r="V5" s="264"/>
      <c r="W5" s="264"/>
      <c r="X5" s="264"/>
      <c r="Y5" s="264"/>
      <c r="Z5" s="264"/>
      <c r="AA5" s="264"/>
      <c r="AB5" s="264"/>
      <c r="AC5" s="264"/>
      <c r="AD5" s="264"/>
      <c r="AE5" s="264"/>
      <c r="AF5" s="264"/>
      <c r="AG5" s="264"/>
      <c r="AH5" s="264"/>
      <c r="AI5" s="264"/>
      <c r="AJ5" s="264"/>
      <c r="AK5" s="264"/>
      <c r="AL5" s="264"/>
      <c r="AM5" s="264"/>
      <c r="AN5" s="264"/>
      <c r="AO5" s="264"/>
      <c r="AP5" s="264"/>
      <c r="AQ5" s="264"/>
      <c r="AR5" s="264"/>
      <c r="AS5" s="264"/>
    </row>
    <row r="6" spans="1:45" s="108" customFormat="1" x14ac:dyDescent="0.25">
      <c r="A6" s="110" t="s">
        <v>114</v>
      </c>
      <c r="B6" s="110"/>
      <c r="C6" s="111" t="s">
        <v>115</v>
      </c>
      <c r="D6" s="111"/>
      <c r="E6" s="160"/>
      <c r="F6" s="110"/>
      <c r="G6" s="576"/>
      <c r="H6" s="218"/>
      <c r="I6" s="263">
        <f t="shared" ref="I6:N6" si="6">SUM(I8:I35)</f>
        <v>0</v>
      </c>
      <c r="J6" s="263">
        <f t="shared" si="6"/>
        <v>0</v>
      </c>
      <c r="K6" s="263">
        <f t="shared" si="6"/>
        <v>0</v>
      </c>
      <c r="L6" s="263">
        <f t="shared" si="6"/>
        <v>0</v>
      </c>
      <c r="M6" s="263">
        <f t="shared" si="6"/>
        <v>0</v>
      </c>
      <c r="N6" s="391">
        <f t="shared" si="6"/>
        <v>43143.951818017791</v>
      </c>
      <c r="O6" s="391">
        <f t="shared" ref="O6:AH6" si="7">SUM(O8:O35)</f>
        <v>43150.093791909851</v>
      </c>
      <c r="P6" s="391">
        <f t="shared" si="7"/>
        <v>42762.048538957759</v>
      </c>
      <c r="Q6" s="391">
        <f t="shared" si="7"/>
        <v>42586.285089905934</v>
      </c>
      <c r="R6" s="391">
        <f t="shared" si="7"/>
        <v>44178.434994612064</v>
      </c>
      <c r="S6" s="391">
        <f t="shared" si="7"/>
        <v>47019.413396096577</v>
      </c>
      <c r="T6" s="391">
        <f t="shared" si="7"/>
        <v>50140.689058293996</v>
      </c>
      <c r="U6" s="391">
        <f t="shared" si="7"/>
        <v>49297.550603330797</v>
      </c>
      <c r="V6" s="391">
        <f t="shared" si="7"/>
        <v>50383.308335093818</v>
      </c>
      <c r="W6" s="391">
        <f t="shared" si="7"/>
        <v>52746.000731529173</v>
      </c>
      <c r="X6" s="391">
        <f t="shared" si="7"/>
        <v>52725.758865229771</v>
      </c>
      <c r="Y6" s="391">
        <f t="shared" si="7"/>
        <v>54276.779719775295</v>
      </c>
      <c r="Z6" s="391">
        <f t="shared" si="7"/>
        <v>54079.454866430475</v>
      </c>
      <c r="AA6" s="391">
        <f t="shared" si="7"/>
        <v>53380.543974632987</v>
      </c>
      <c r="AB6" s="391">
        <f t="shared" si="7"/>
        <v>54167.542748157633</v>
      </c>
      <c r="AC6" s="391">
        <f t="shared" si="7"/>
        <v>53111.467742200723</v>
      </c>
      <c r="AD6" s="391">
        <f t="shared" si="7"/>
        <v>50841.32182521846</v>
      </c>
      <c r="AE6" s="391">
        <f t="shared" si="7"/>
        <v>51601.199154320988</v>
      </c>
      <c r="AF6" s="391">
        <f t="shared" si="7"/>
        <v>50544.316100032738</v>
      </c>
      <c r="AG6" s="391">
        <f t="shared" si="7"/>
        <v>47369.494372415458</v>
      </c>
      <c r="AH6" s="391">
        <f t="shared" si="7"/>
        <v>50623.145965470074</v>
      </c>
      <c r="AI6" s="391">
        <f t="shared" ref="AI6:AN6" si="8">SUM(AI8:AI35)</f>
        <v>49920.419823507298</v>
      </c>
      <c r="AJ6" s="391">
        <f t="shared" si="8"/>
        <v>49333.796197434087</v>
      </c>
      <c r="AK6" s="391">
        <f t="shared" si="8"/>
        <v>48159.221729088997</v>
      </c>
      <c r="AL6" s="391">
        <f t="shared" si="8"/>
        <v>50489.985799891125</v>
      </c>
      <c r="AM6" s="391">
        <f t="shared" si="8"/>
        <v>53382.342943248288</v>
      </c>
      <c r="AN6" s="391">
        <f t="shared" si="8"/>
        <v>54718.562273839147</v>
      </c>
      <c r="AO6" s="391">
        <f t="shared" ref="AO6:AP6" si="9">SUM(AO8:AO35)</f>
        <v>55599.756781987824</v>
      </c>
      <c r="AP6" s="391">
        <f t="shared" si="9"/>
        <v>56199.13493434219</v>
      </c>
      <c r="AQ6" s="391">
        <f t="shared" ref="AQ6:AR6" si="10">SUM(AQ8:AQ35)</f>
        <v>56209.97961026679</v>
      </c>
      <c r="AR6" s="391">
        <f t="shared" si="10"/>
        <v>56034.584574814617</v>
      </c>
      <c r="AS6" s="391">
        <f t="shared" ref="AS6" si="11">SUM(AS8:AS35)</f>
        <v>56405.861597456431</v>
      </c>
    </row>
    <row r="7" spans="1:45" s="108" customFormat="1" x14ac:dyDescent="0.25">
      <c r="A7" s="107" t="s">
        <v>116</v>
      </c>
      <c r="B7" s="107"/>
      <c r="C7" s="113"/>
      <c r="D7" s="165" t="s">
        <v>98</v>
      </c>
      <c r="E7"/>
      <c r="G7" s="576"/>
      <c r="H7" s="218"/>
      <c r="I7" s="265"/>
      <c r="J7" s="265"/>
      <c r="K7" s="265"/>
      <c r="L7" s="265"/>
      <c r="M7" s="265"/>
      <c r="N7" s="265"/>
      <c r="O7" s="265"/>
      <c r="P7" s="265"/>
      <c r="Q7" s="265"/>
      <c r="R7" s="265"/>
      <c r="S7" s="265"/>
      <c r="T7" s="265"/>
      <c r="U7" s="265"/>
      <c r="V7" s="265"/>
      <c r="W7" s="265"/>
      <c r="X7" s="265"/>
      <c r="Y7" s="265"/>
      <c r="Z7" s="265"/>
      <c r="AA7" s="265"/>
      <c r="AB7" s="265"/>
      <c r="AC7" s="265"/>
      <c r="AD7" s="265"/>
      <c r="AE7" s="265"/>
      <c r="AF7" s="265"/>
      <c r="AG7" s="265"/>
      <c r="AH7" s="265"/>
      <c r="AI7" s="265"/>
      <c r="AJ7" s="265"/>
      <c r="AK7" s="265"/>
      <c r="AL7" s="265"/>
      <c r="AM7" s="265"/>
      <c r="AN7" s="265"/>
      <c r="AO7" s="265"/>
      <c r="AP7" s="265"/>
      <c r="AQ7" s="265"/>
      <c r="AR7" s="265"/>
      <c r="AS7" s="265"/>
    </row>
    <row r="8" spans="1:45" s="108" customFormat="1" x14ac:dyDescent="0.25">
      <c r="A8" s="107" t="s">
        <v>117</v>
      </c>
      <c r="B8" s="107"/>
      <c r="C8" s="113"/>
      <c r="D8" s="161"/>
      <c r="E8" s="113" t="s">
        <v>20</v>
      </c>
      <c r="G8" s="576"/>
      <c r="H8" s="219"/>
      <c r="I8" s="271">
        <f>'2.1 Livestock'!I8*'2.2 Coefficients'!I8</f>
        <v>0</v>
      </c>
      <c r="J8" s="271">
        <f>'2.1 Livestock'!J8*'2.2 Coefficients'!J8</f>
        <v>0</v>
      </c>
      <c r="K8" s="271">
        <f>'2.1 Livestock'!K8*'2.2 Coefficients'!K8</f>
        <v>0</v>
      </c>
      <c r="L8" s="271">
        <f>'2.1 Livestock'!L8*'2.2 Coefficients'!L8</f>
        <v>0</v>
      </c>
      <c r="M8" s="271">
        <f>'2.1 Livestock'!M8*'2.2 Coefficients'!M8</f>
        <v>0</v>
      </c>
      <c r="N8" s="610">
        <f>'2.1 Livestock'!N8*'2.2 Coefficients'!N8</f>
        <v>5085.3802732532804</v>
      </c>
      <c r="O8" s="610">
        <f>'2.1 Livestock'!O8*'2.2 Coefficients'!O8</f>
        <v>6376.1952084334334</v>
      </c>
      <c r="P8" s="610">
        <f>'2.1 Livestock'!P8*'2.2 Coefficients'!P8</f>
        <v>6689.0069215632902</v>
      </c>
      <c r="Q8" s="610">
        <f>'2.1 Livestock'!Q8*'2.2 Coefficients'!Q8</f>
        <v>7041.3115514251313</v>
      </c>
      <c r="R8" s="610">
        <f>'2.1 Livestock'!R8*'2.2 Coefficients'!R8</f>
        <v>7404.3179009439536</v>
      </c>
      <c r="S8" s="610">
        <f>'2.1 Livestock'!S8*'2.2 Coefficients'!S8</f>
        <v>8181.6661060439692</v>
      </c>
      <c r="T8" s="610">
        <f>'2.1 Livestock'!T8*'2.2 Coefficients'!T8</f>
        <v>8334.0601209320521</v>
      </c>
      <c r="U8" s="610">
        <f>'2.1 Livestock'!U8*'2.2 Coefficients'!U8</f>
        <v>9408.8793867711447</v>
      </c>
      <c r="V8" s="610">
        <f>'2.1 Livestock'!V8*'2.2 Coefficients'!V8</f>
        <v>9488.9232039680028</v>
      </c>
      <c r="W8" s="610">
        <f>'2.1 Livestock'!W8*'2.2 Coefficients'!W8</f>
        <v>10188.412419415123</v>
      </c>
      <c r="X8" s="610">
        <f>'2.1 Livestock'!X8*'2.2 Coefficients'!X8</f>
        <v>10300.089040339546</v>
      </c>
      <c r="Y8" s="610">
        <f>'2.1 Livestock'!Y8*'2.2 Coefficients'!Y8</f>
        <v>10107.719884743603</v>
      </c>
      <c r="Z8" s="610">
        <f>'2.1 Livestock'!Z8*'2.2 Coefficients'!Z8</f>
        <v>10269.075410794298</v>
      </c>
      <c r="AA8" s="610">
        <f>'2.1 Livestock'!AA8*'2.2 Coefficients'!AA8</f>
        <v>10557.10427384457</v>
      </c>
      <c r="AB8" s="610">
        <f>'2.1 Livestock'!AB8*'2.2 Coefficients'!AB8</f>
        <v>10972.110043839861</v>
      </c>
      <c r="AC8" s="610">
        <f>'2.1 Livestock'!AC8*'2.2 Coefficients'!AC8</f>
        <v>10560.457749467274</v>
      </c>
      <c r="AD8" s="610">
        <f>'2.1 Livestock'!AD8*'2.2 Coefficients'!AD8</f>
        <v>9913.3188649534804</v>
      </c>
      <c r="AE8" s="610">
        <f>'2.1 Livestock'!AE8*'2.2 Coefficients'!AE8</f>
        <v>10441.083354677789</v>
      </c>
      <c r="AF8" s="610">
        <f>'2.1 Livestock'!AF8*'2.2 Coefficients'!AF8</f>
        <v>9862.9611684093215</v>
      </c>
      <c r="AG8" s="610">
        <f>'2.1 Livestock'!AG8*'2.2 Coefficients'!AG8</f>
        <v>8115.7132043695101</v>
      </c>
      <c r="AH8" s="610">
        <f>'2.1 Livestock'!AH8*'2.2 Coefficients'!AH8</f>
        <v>9971.8176929253841</v>
      </c>
      <c r="AI8" s="610">
        <f>'2.1 Livestock'!AI8*'2.2 Coefficients'!AI8</f>
        <v>9223.5959101127555</v>
      </c>
      <c r="AJ8" s="610">
        <f>'2.1 Livestock'!AJ8*'2.2 Coefficients'!AJ8</f>
        <v>9730.064820569005</v>
      </c>
      <c r="AK8" s="610">
        <f>'2.1 Livestock'!AK8*'2.2 Coefficients'!AK8</f>
        <v>9554.4289955228796</v>
      </c>
      <c r="AL8" s="610">
        <f>'2.1 Livestock'!AL8*'2.2 Coefficients'!AL8</f>
        <v>10655.279632458296</v>
      </c>
      <c r="AM8" s="610">
        <f>'2.1 Livestock'!AM8*'2.2 Coefficients'!AM8</f>
        <v>11078.631827217634</v>
      </c>
      <c r="AN8" s="610">
        <f>'2.1 Livestock'!AN8*'2.2 Coefficients'!AN8</f>
        <v>12312.189361643785</v>
      </c>
      <c r="AO8" s="610">
        <f>'2.1 Livestock'!AO8*'2.2 Coefficients'!AO8</f>
        <v>12888.097199594613</v>
      </c>
      <c r="AP8" s="610">
        <f>'2.1 Livestock'!AP8*'2.2 Coefficients'!AP8</f>
        <v>12949.613587505906</v>
      </c>
      <c r="AQ8" s="610">
        <f>'2.1 Livestock'!AQ8*'2.2 Coefficients'!AQ8</f>
        <v>12980.891650204907</v>
      </c>
      <c r="AR8" s="610">
        <f>'2.1 Livestock'!AR8*'2.2 Coefficients'!AR8</f>
        <v>11720.399602643085</v>
      </c>
      <c r="AS8" s="610">
        <f>'2.1 Livestock'!AS8*'2.2 Coefficients'!AS8</f>
        <v>11054.01855546289</v>
      </c>
    </row>
    <row r="9" spans="1:45" s="108" customFormat="1" x14ac:dyDescent="0.25">
      <c r="A9" s="107" t="s">
        <v>118</v>
      </c>
      <c r="B9" s="107"/>
      <c r="C9" s="113"/>
      <c r="D9" s="161"/>
      <c r="E9" s="113" t="s">
        <v>21</v>
      </c>
      <c r="G9" s="576"/>
      <c r="H9" s="220"/>
      <c r="I9" s="105"/>
      <c r="J9" s="105"/>
      <c r="K9" s="105"/>
      <c r="L9" s="105"/>
      <c r="M9" s="105"/>
      <c r="N9" s="265"/>
      <c r="O9" s="265"/>
      <c r="P9" s="265"/>
      <c r="Q9" s="265"/>
      <c r="R9" s="265"/>
      <c r="S9" s="265"/>
      <c r="T9" s="265"/>
      <c r="U9" s="265"/>
      <c r="V9" s="265"/>
      <c r="W9" s="265"/>
      <c r="X9" s="265"/>
      <c r="Y9" s="265"/>
      <c r="Z9" s="265"/>
      <c r="AA9" s="265"/>
      <c r="AB9" s="265"/>
      <c r="AC9" s="265"/>
      <c r="AD9" s="265"/>
      <c r="AE9" s="265"/>
      <c r="AF9" s="265"/>
      <c r="AG9" s="265"/>
      <c r="AH9" s="265"/>
      <c r="AI9" s="265"/>
      <c r="AJ9" s="265"/>
      <c r="AK9" s="265"/>
      <c r="AL9" s="265"/>
      <c r="AM9" s="265"/>
      <c r="AN9" s="265"/>
      <c r="AO9" s="265"/>
      <c r="AP9" s="265"/>
      <c r="AQ9" s="265"/>
      <c r="AR9" s="265"/>
      <c r="AS9" s="265"/>
    </row>
    <row r="10" spans="1:45" s="108" customFormat="1" x14ac:dyDescent="0.25">
      <c r="A10" s="107" t="s">
        <v>119</v>
      </c>
      <c r="B10" s="107"/>
      <c r="C10" s="113"/>
      <c r="D10" s="161"/>
      <c r="E10" s="113" t="s">
        <v>96</v>
      </c>
      <c r="G10" s="576"/>
      <c r="H10" s="219"/>
      <c r="I10" s="271">
        <f>'2.1 Livestock'!I10*'2.2 Coefficients'!I10</f>
        <v>0</v>
      </c>
      <c r="J10" s="271">
        <f>'2.1 Livestock'!J10*'2.2 Coefficients'!J10</f>
        <v>0</v>
      </c>
      <c r="K10" s="271">
        <f>'2.1 Livestock'!K10*'2.2 Coefficients'!K10</f>
        <v>0</v>
      </c>
      <c r="L10" s="271">
        <f>'2.1 Livestock'!L10*'2.2 Coefficients'!L10</f>
        <v>0</v>
      </c>
      <c r="M10" s="271">
        <f>'2.1 Livestock'!M10*'2.2 Coefficients'!M10</f>
        <v>0</v>
      </c>
      <c r="N10" s="610">
        <f>'2.1 Livestock'!N10*'2.2 Coefficients'!N10</f>
        <v>959.4315529566868</v>
      </c>
      <c r="O10" s="610">
        <f>'2.1 Livestock'!O10*'2.2 Coefficients'!O10</f>
        <v>452.02756828595915</v>
      </c>
      <c r="P10" s="610">
        <f>'2.1 Livestock'!P10*'2.2 Coefficients'!P10</f>
        <v>367.00093113667384</v>
      </c>
      <c r="Q10" s="610">
        <f>'2.1 Livestock'!Q10*'2.2 Coefficients'!Q10</f>
        <v>461.14531554445068</v>
      </c>
      <c r="R10" s="610">
        <f>'2.1 Livestock'!R10*'2.2 Coefficients'!R10</f>
        <v>416.68458179474669</v>
      </c>
      <c r="S10" s="610">
        <f>'2.1 Livestock'!S10*'2.2 Coefficients'!S10</f>
        <v>345.0108836381234</v>
      </c>
      <c r="T10" s="610">
        <f>'2.1 Livestock'!T10*'2.2 Coefficients'!T10</f>
        <v>435.94076711810885</v>
      </c>
      <c r="U10" s="610">
        <f>'2.1 Livestock'!U10*'2.2 Coefficients'!U10</f>
        <v>634.29105638096848</v>
      </c>
      <c r="V10" s="610">
        <f>'2.1 Livestock'!V10*'2.2 Coefficients'!V10</f>
        <v>599.43066221044876</v>
      </c>
      <c r="W10" s="610">
        <f>'2.1 Livestock'!W10*'2.2 Coefficients'!W10</f>
        <v>658.46224106838019</v>
      </c>
      <c r="X10" s="610">
        <f>'2.1 Livestock'!X10*'2.2 Coefficients'!X10</f>
        <v>612.90813493076382</v>
      </c>
      <c r="Y10" s="610">
        <f>'2.1 Livestock'!Y10*'2.2 Coefficients'!Y10</f>
        <v>647.14406845612109</v>
      </c>
      <c r="Z10" s="610">
        <f>'2.1 Livestock'!Z10*'2.2 Coefficients'!Z10</f>
        <v>589.082605525075</v>
      </c>
      <c r="AA10" s="610">
        <f>'2.1 Livestock'!AA10*'2.2 Coefficients'!AA10</f>
        <v>470.55146941019507</v>
      </c>
      <c r="AB10" s="610">
        <f>'2.1 Livestock'!AB10*'2.2 Coefficients'!AB10</f>
        <v>569.02217285710856</v>
      </c>
      <c r="AC10" s="610">
        <f>'2.1 Livestock'!AC10*'2.2 Coefficients'!AC10</f>
        <v>580.70056915772182</v>
      </c>
      <c r="AD10" s="610">
        <f>'2.1 Livestock'!AD10*'2.2 Coefficients'!AD10</f>
        <v>586.19793106845066</v>
      </c>
      <c r="AE10" s="610">
        <f>'2.1 Livestock'!AE10*'2.2 Coefficients'!AE10</f>
        <v>771.13650184275423</v>
      </c>
      <c r="AF10" s="610">
        <f>'2.1 Livestock'!AF10*'2.2 Coefficients'!AF10</f>
        <v>726.92373325109986</v>
      </c>
      <c r="AG10" s="610">
        <f>'2.1 Livestock'!AG10*'2.2 Coefficients'!AG10</f>
        <v>665.40265246891238</v>
      </c>
      <c r="AH10" s="610">
        <f>'2.1 Livestock'!AH10*'2.2 Coefficients'!AH10</f>
        <v>616.13373832974764</v>
      </c>
      <c r="AI10" s="610">
        <f>'2.1 Livestock'!AI10*'2.2 Coefficients'!AI10</f>
        <v>544.4796723209995</v>
      </c>
      <c r="AJ10" s="610">
        <f>'2.1 Livestock'!AJ10*'2.2 Coefficients'!AJ10</f>
        <v>569.92453761433694</v>
      </c>
      <c r="AK10" s="610">
        <f>'2.1 Livestock'!AK10*'2.2 Coefficients'!AK10</f>
        <v>516.64018410819017</v>
      </c>
      <c r="AL10" s="610">
        <f>'2.1 Livestock'!AL10*'2.2 Coefficients'!AL10</f>
        <v>612.81305226486461</v>
      </c>
      <c r="AM10" s="610">
        <f>'2.1 Livestock'!AM10*'2.2 Coefficients'!AM10</f>
        <v>667.48933696495772</v>
      </c>
      <c r="AN10" s="610">
        <f>'2.1 Livestock'!AN10*'2.2 Coefficients'!AN10</f>
        <v>571.87938927530479</v>
      </c>
      <c r="AO10" s="610">
        <f>'2.1 Livestock'!AO10*'2.2 Coefficients'!AO10</f>
        <v>528.45718472382691</v>
      </c>
      <c r="AP10" s="610">
        <f>'2.1 Livestock'!AP10*'2.2 Coefficients'!AP10</f>
        <v>557.52634315757064</v>
      </c>
      <c r="AQ10" s="610">
        <f>'2.1 Livestock'!AQ10*'2.2 Coefficients'!AQ10</f>
        <v>570.7587342246868</v>
      </c>
      <c r="AR10" s="610">
        <f>'2.1 Livestock'!AR10*'2.2 Coefficients'!AR10</f>
        <v>597.58098396186347</v>
      </c>
      <c r="AS10" s="610">
        <f>'2.1 Livestock'!AS10*'2.2 Coefficients'!AS10</f>
        <v>597.00701135663462</v>
      </c>
    </row>
    <row r="11" spans="1:45" s="108" customFormat="1" x14ac:dyDescent="0.25">
      <c r="A11" s="178" t="s">
        <v>479</v>
      </c>
      <c r="B11" s="107"/>
      <c r="C11" s="113"/>
      <c r="D11" s="161"/>
      <c r="E11" s="113"/>
      <c r="F11" s="108" t="s">
        <v>480</v>
      </c>
      <c r="G11" s="576"/>
      <c r="H11" s="219"/>
      <c r="I11" s="105"/>
      <c r="J11" s="105"/>
      <c r="K11" s="105"/>
      <c r="L11" s="105"/>
      <c r="M11" s="105"/>
      <c r="N11" s="265"/>
      <c r="O11" s="265"/>
      <c r="P11" s="265"/>
      <c r="Q11" s="265"/>
      <c r="R11" s="265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</row>
    <row r="12" spans="1:45" s="108" customFormat="1" x14ac:dyDescent="0.25">
      <c r="A12" s="178" t="s">
        <v>482</v>
      </c>
      <c r="B12" s="107"/>
      <c r="C12" s="113"/>
      <c r="D12" s="161"/>
      <c r="E12" s="113"/>
      <c r="F12" s="108" t="s">
        <v>481</v>
      </c>
      <c r="G12" s="576"/>
      <c r="H12" s="219"/>
      <c r="I12" s="105"/>
      <c r="J12" s="105"/>
      <c r="K12" s="105"/>
      <c r="L12" s="105"/>
      <c r="M12" s="10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</row>
    <row r="13" spans="1:45" s="108" customFormat="1" x14ac:dyDescent="0.25">
      <c r="A13" s="107" t="s">
        <v>120</v>
      </c>
      <c r="B13" s="107"/>
      <c r="C13" s="113"/>
      <c r="D13" s="161"/>
      <c r="E13" s="113" t="s">
        <v>97</v>
      </c>
      <c r="G13" s="576"/>
      <c r="H13" s="219"/>
      <c r="I13" s="271">
        <f>'2.1 Livestock'!I13*'2.2 Coefficients'!I13</f>
        <v>0</v>
      </c>
      <c r="J13" s="271">
        <f>'2.1 Livestock'!J13*'2.2 Coefficients'!J13</f>
        <v>0</v>
      </c>
      <c r="K13" s="271">
        <f>'2.1 Livestock'!K13*'2.2 Coefficients'!K13</f>
        <v>0</v>
      </c>
      <c r="L13" s="271">
        <f>'2.1 Livestock'!L13*'2.2 Coefficients'!L13</f>
        <v>0</v>
      </c>
      <c r="M13" s="271">
        <f>'2.1 Livestock'!M13*'2.2 Coefficients'!M13</f>
        <v>0</v>
      </c>
      <c r="N13" s="610">
        <f>'2.1 Livestock'!N13*'2.2 Coefficients'!N13</f>
        <v>1868.8203050948673</v>
      </c>
      <c r="O13" s="610">
        <f>'2.1 Livestock'!O13*'2.2 Coefficients'!O13</f>
        <v>1505.7881720281105</v>
      </c>
      <c r="P13" s="610">
        <f>'2.1 Livestock'!P13*'2.2 Coefficients'!P13</f>
        <v>1386.6236067394184</v>
      </c>
      <c r="Q13" s="610">
        <f>'2.1 Livestock'!Q13*'2.2 Coefficients'!Q13</f>
        <v>1269.3540293518654</v>
      </c>
      <c r="R13" s="610">
        <f>'2.1 Livestock'!R13*'2.2 Coefficients'!R13</f>
        <v>1501.1017781747648</v>
      </c>
      <c r="S13" s="610">
        <f>'2.1 Livestock'!S13*'2.2 Coefficients'!S13</f>
        <v>1631.7033369205806</v>
      </c>
      <c r="T13" s="610">
        <f>'2.1 Livestock'!T13*'2.2 Coefficients'!T13</f>
        <v>2002.0416210607982</v>
      </c>
      <c r="U13" s="610">
        <f>'2.1 Livestock'!U13*'2.2 Coefficients'!U13</f>
        <v>1802.4538666010449</v>
      </c>
      <c r="V13" s="610">
        <f>'2.1 Livestock'!V13*'2.2 Coefficients'!V13</f>
        <v>1839.5922714655221</v>
      </c>
      <c r="W13" s="610">
        <f>'2.1 Livestock'!W13*'2.2 Coefficients'!W13</f>
        <v>2079.9084826796088</v>
      </c>
      <c r="X13" s="610">
        <f>'2.1 Livestock'!X13*'2.2 Coefficients'!X13</f>
        <v>1724.3385844276527</v>
      </c>
      <c r="Y13" s="610">
        <f>'2.1 Livestock'!Y13*'2.2 Coefficients'!Y13</f>
        <v>1916.5025206656178</v>
      </c>
      <c r="Z13" s="610">
        <f>'2.1 Livestock'!Z13*'2.2 Coefficients'!Z13</f>
        <v>1865.9219172408073</v>
      </c>
      <c r="AA13" s="610">
        <f>'2.1 Livestock'!AA13*'2.2 Coefficients'!AA13</f>
        <v>1788.0085155313648</v>
      </c>
      <c r="AB13" s="610">
        <f>'2.1 Livestock'!AB13*'2.2 Coefficients'!AB13</f>
        <v>1734.4686131891776</v>
      </c>
      <c r="AC13" s="610">
        <f>'2.1 Livestock'!AC13*'2.2 Coefficients'!AC13</f>
        <v>1733.4092609313777</v>
      </c>
      <c r="AD13" s="610">
        <f>'2.1 Livestock'!AD13*'2.2 Coefficients'!AD13</f>
        <v>1803.2921144113611</v>
      </c>
      <c r="AE13" s="610">
        <f>'2.1 Livestock'!AE13*'2.2 Coefficients'!AE13</f>
        <v>2036.0275482761213</v>
      </c>
      <c r="AF13" s="610">
        <f>'2.1 Livestock'!AF13*'2.2 Coefficients'!AF13</f>
        <v>1988.8029382035395</v>
      </c>
      <c r="AG13" s="610">
        <f>'2.1 Livestock'!AG13*'2.2 Coefficients'!AG13</f>
        <v>2124.5940030630113</v>
      </c>
      <c r="AH13" s="610">
        <f>'2.1 Livestock'!AH13*'2.2 Coefficients'!AH13</f>
        <v>2112.5578833046684</v>
      </c>
      <c r="AI13" s="610">
        <f>'2.1 Livestock'!AI13*'2.2 Coefficients'!AI13</f>
        <v>1857.0192172724041</v>
      </c>
      <c r="AJ13" s="610">
        <f>'2.1 Livestock'!AJ13*'2.2 Coefficients'!AJ13</f>
        <v>1879.5614322035769</v>
      </c>
      <c r="AK13" s="610">
        <f>'2.1 Livestock'!AK13*'2.2 Coefficients'!AK13</f>
        <v>1836.682916728704</v>
      </c>
      <c r="AL13" s="610">
        <f>'2.1 Livestock'!AL13*'2.2 Coefficients'!AL13</f>
        <v>1929.9261899206451</v>
      </c>
      <c r="AM13" s="610">
        <f>'2.1 Livestock'!AM13*'2.2 Coefficients'!AM13</f>
        <v>1913.6741828872014</v>
      </c>
      <c r="AN13" s="610">
        <f>'2.1 Livestock'!AN13*'2.2 Coefficients'!AN13</f>
        <v>1899.9179142962043</v>
      </c>
      <c r="AO13" s="610">
        <f>'2.1 Livestock'!AO13*'2.2 Coefficients'!AO13</f>
        <v>1890.3153702564084</v>
      </c>
      <c r="AP13" s="610">
        <f>'2.1 Livestock'!AP13*'2.2 Coefficients'!AP13</f>
        <v>1818.4162458039052</v>
      </c>
      <c r="AQ13" s="610">
        <f>'2.1 Livestock'!AQ13*'2.2 Coefficients'!AQ13</f>
        <v>1826.4283877860905</v>
      </c>
      <c r="AR13" s="610">
        <f>'2.1 Livestock'!AR13*'2.2 Coefficients'!AR13</f>
        <v>1872.5054577879855</v>
      </c>
      <c r="AS13" s="610">
        <f>'2.1 Livestock'!AS13*'2.2 Coefficients'!AS13</f>
        <v>1915.612529817847</v>
      </c>
    </row>
    <row r="14" spans="1:45" s="108" customFormat="1" x14ac:dyDescent="0.25">
      <c r="A14" s="178" t="s">
        <v>489</v>
      </c>
      <c r="B14" s="107"/>
      <c r="C14" s="113"/>
      <c r="D14" s="161"/>
      <c r="E14" s="113"/>
      <c r="F14" s="108" t="s">
        <v>487</v>
      </c>
      <c r="G14" s="576"/>
      <c r="H14" s="219"/>
      <c r="I14" s="105"/>
      <c r="J14" s="105"/>
      <c r="K14" s="105"/>
      <c r="L14" s="105"/>
      <c r="M14" s="10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</row>
    <row r="15" spans="1:45" s="108" customFormat="1" x14ac:dyDescent="0.25">
      <c r="A15" s="178" t="s">
        <v>490</v>
      </c>
      <c r="B15" s="107"/>
      <c r="C15" s="113"/>
      <c r="D15" s="161"/>
      <c r="E15" s="113"/>
      <c r="F15" s="108" t="s">
        <v>488</v>
      </c>
      <c r="G15" s="576"/>
      <c r="H15" s="219"/>
      <c r="I15" s="105"/>
      <c r="J15" s="105"/>
      <c r="K15" s="105"/>
      <c r="L15" s="105"/>
      <c r="M15" s="105"/>
      <c r="N15" s="265"/>
      <c r="O15" s="265"/>
      <c r="P15" s="265"/>
      <c r="Q15" s="265"/>
      <c r="R15" s="265"/>
      <c r="S15" s="265"/>
      <c r="T15" s="265"/>
      <c r="U15" s="265"/>
      <c r="V15" s="265"/>
      <c r="W15" s="265"/>
      <c r="X15" s="265"/>
      <c r="Y15" s="265"/>
      <c r="Z15" s="265"/>
      <c r="AA15" s="265"/>
      <c r="AB15" s="265"/>
      <c r="AC15" s="265"/>
      <c r="AD15" s="265"/>
      <c r="AE15" s="265"/>
      <c r="AF15" s="265"/>
      <c r="AG15" s="265"/>
      <c r="AH15" s="265"/>
      <c r="AI15" s="265"/>
      <c r="AJ15" s="265"/>
      <c r="AK15" s="265"/>
      <c r="AL15" s="265"/>
      <c r="AM15" s="265"/>
      <c r="AN15" s="265"/>
      <c r="AO15" s="265"/>
      <c r="AP15" s="265"/>
      <c r="AQ15" s="265"/>
      <c r="AR15" s="265"/>
      <c r="AS15" s="265"/>
    </row>
    <row r="16" spans="1:45" s="108" customFormat="1" x14ac:dyDescent="0.25">
      <c r="A16" s="107" t="s">
        <v>121</v>
      </c>
      <c r="B16" s="107"/>
      <c r="C16" s="113"/>
      <c r="D16" s="161" t="s">
        <v>89</v>
      </c>
      <c r="E16" s="116"/>
      <c r="G16" s="576"/>
      <c r="H16" s="221"/>
      <c r="I16" s="105"/>
      <c r="J16" s="105"/>
      <c r="K16" s="105"/>
      <c r="L16" s="105"/>
      <c r="M16" s="105"/>
      <c r="N16" s="265"/>
      <c r="O16" s="265"/>
      <c r="P16" s="265"/>
      <c r="Q16" s="265"/>
      <c r="R16" s="265"/>
      <c r="S16" s="265"/>
      <c r="T16" s="265"/>
      <c r="U16" s="265"/>
      <c r="V16" s="265"/>
      <c r="W16" s="265"/>
      <c r="X16" s="265"/>
      <c r="Y16" s="265"/>
      <c r="Z16" s="265"/>
      <c r="AA16" s="265"/>
      <c r="AB16" s="265"/>
      <c r="AC16" s="265"/>
      <c r="AD16" s="265"/>
      <c r="AE16" s="265"/>
      <c r="AF16" s="265"/>
      <c r="AG16" s="265"/>
      <c r="AH16" s="265"/>
      <c r="AI16" s="265"/>
      <c r="AJ16" s="265"/>
      <c r="AK16" s="265"/>
      <c r="AL16" s="265"/>
      <c r="AM16" s="265"/>
      <c r="AN16" s="265"/>
      <c r="AO16" s="265"/>
      <c r="AP16" s="265"/>
      <c r="AQ16" s="265"/>
      <c r="AR16" s="265"/>
      <c r="AS16" s="265"/>
    </row>
    <row r="17" spans="1:45" s="108" customFormat="1" x14ac:dyDescent="0.25">
      <c r="A17" s="107" t="s">
        <v>122</v>
      </c>
      <c r="B17" s="107"/>
      <c r="C17" s="113"/>
      <c r="D17" s="161"/>
      <c r="E17" s="41" t="s">
        <v>94</v>
      </c>
      <c r="G17" s="576"/>
      <c r="H17" s="219"/>
      <c r="I17" s="271">
        <f>'2.1 Livestock'!I17*'2.2 Coefficients'!I17</f>
        <v>0</v>
      </c>
      <c r="J17" s="271">
        <f>'2.1 Livestock'!J17*'2.2 Coefficients'!J17</f>
        <v>0</v>
      </c>
      <c r="K17" s="271">
        <f>'2.1 Livestock'!K17*'2.2 Coefficients'!K17</f>
        <v>0</v>
      </c>
      <c r="L17" s="271">
        <f>'2.1 Livestock'!L17*'2.2 Coefficients'!L17</f>
        <v>0</v>
      </c>
      <c r="M17" s="271">
        <f>'2.1 Livestock'!M17*'2.2 Coefficients'!M17</f>
        <v>0</v>
      </c>
      <c r="N17" s="610">
        <f>'2.1 Livestock'!N17*'2.2 Coefficients'!N17</f>
        <v>799.75355093063013</v>
      </c>
      <c r="O17" s="610">
        <f>'2.1 Livestock'!O17*'2.2 Coefficients'!O17</f>
        <v>690.50609747475551</v>
      </c>
      <c r="P17" s="610">
        <f>'2.1 Livestock'!P17*'2.2 Coefficients'!P17</f>
        <v>558.3350083212564</v>
      </c>
      <c r="Q17" s="610">
        <f>'2.1 Livestock'!Q17*'2.2 Coefficients'!Q17</f>
        <v>656.94733251683465</v>
      </c>
      <c r="R17" s="610">
        <f>'2.1 Livestock'!R17*'2.2 Coefficients'!R17</f>
        <v>704.97301235950385</v>
      </c>
      <c r="S17" s="610">
        <f>'2.1 Livestock'!S17*'2.2 Coefficients'!S17</f>
        <v>1203.8438631290376</v>
      </c>
      <c r="T17" s="610">
        <f>'2.1 Livestock'!T17*'2.2 Coefficients'!T17</f>
        <v>1324.3859150100959</v>
      </c>
      <c r="U17" s="610">
        <f>'2.1 Livestock'!U17*'2.2 Coefficients'!U17</f>
        <v>1174.2383893947128</v>
      </c>
      <c r="V17" s="610">
        <f>'2.1 Livestock'!V17*'2.2 Coefficients'!V17</f>
        <v>1149.798782688802</v>
      </c>
      <c r="W17" s="610">
        <f>'2.1 Livestock'!W17*'2.2 Coefficients'!W17</f>
        <v>1322.9232607413487</v>
      </c>
      <c r="X17" s="610">
        <f>'2.1 Livestock'!X17*'2.2 Coefficients'!X17</f>
        <v>1345.567864029437</v>
      </c>
      <c r="Y17" s="610">
        <f>'2.1 Livestock'!Y17*'2.2 Coefficients'!Y17</f>
        <v>1561.8309396742554</v>
      </c>
      <c r="Z17" s="610">
        <f>'2.1 Livestock'!Z17*'2.2 Coefficients'!Z17</f>
        <v>1571.2887802289863</v>
      </c>
      <c r="AA17" s="610">
        <f>'2.1 Livestock'!AA17*'2.2 Coefficients'!AA17</f>
        <v>1551.0396096077379</v>
      </c>
      <c r="AB17" s="610">
        <f>'2.1 Livestock'!AB17*'2.2 Coefficients'!AB17</f>
        <v>2097.1375597187503</v>
      </c>
      <c r="AC17" s="610">
        <f>'2.1 Livestock'!AC17*'2.2 Coefficients'!AC17</f>
        <v>1972.7390025637444</v>
      </c>
      <c r="AD17" s="610">
        <f>'2.1 Livestock'!AD17*'2.2 Coefficients'!AD17</f>
        <v>1975.959999074284</v>
      </c>
      <c r="AE17" s="610">
        <f>'2.1 Livestock'!AE17*'2.2 Coefficients'!AE17</f>
        <v>2078.0924863790028</v>
      </c>
      <c r="AF17" s="610">
        <f>'2.1 Livestock'!AF17*'2.2 Coefficients'!AF17</f>
        <v>1739.2217789759497</v>
      </c>
      <c r="AG17" s="610">
        <f>'2.1 Livestock'!AG17*'2.2 Coefficients'!AG17</f>
        <v>1602.9811551452428</v>
      </c>
      <c r="AH17" s="610">
        <f>'2.1 Livestock'!AH17*'2.2 Coefficients'!AH17</f>
        <v>1499.9797164428383</v>
      </c>
      <c r="AI17" s="610">
        <f>'2.1 Livestock'!AI17*'2.2 Coefficients'!AI17</f>
        <v>2030.4275107209796</v>
      </c>
      <c r="AJ17" s="610">
        <f>'2.1 Livestock'!AJ17*'2.2 Coefficients'!AJ17</f>
        <v>2128.7393819376016</v>
      </c>
      <c r="AK17" s="610">
        <f>'2.1 Livestock'!AK17*'2.2 Coefficients'!AK17</f>
        <v>2096.9605684181261</v>
      </c>
      <c r="AL17" s="610">
        <f>'2.1 Livestock'!AL17*'2.2 Coefficients'!AL17</f>
        <v>2124.0756025207129</v>
      </c>
      <c r="AM17" s="610">
        <f>'2.1 Livestock'!AM17*'2.2 Coefficients'!AM17</f>
        <v>2287.1321795598706</v>
      </c>
      <c r="AN17" s="610">
        <f>'2.1 Livestock'!AN17*'2.2 Coefficients'!AN17</f>
        <v>2335.2515771421481</v>
      </c>
      <c r="AO17" s="610">
        <f>'2.1 Livestock'!AO17*'2.2 Coefficients'!AO17</f>
        <v>2519.7430138675977</v>
      </c>
      <c r="AP17" s="610">
        <f>'2.1 Livestock'!AP17*'2.2 Coefficients'!AP17</f>
        <v>2889.906547396808</v>
      </c>
      <c r="AQ17" s="610">
        <f>'2.1 Livestock'!AQ17*'2.2 Coefficients'!AQ17</f>
        <v>2894.5378058031201</v>
      </c>
      <c r="AR17" s="610">
        <f>'2.1 Livestock'!AR17*'2.2 Coefficients'!AR17</f>
        <v>2372.7286673018589</v>
      </c>
      <c r="AS17" s="610">
        <f>'2.1 Livestock'!AS17*'2.2 Coefficients'!AS17</f>
        <v>2915.9994084400801</v>
      </c>
    </row>
    <row r="18" spans="1:45" s="108" customFormat="1" x14ac:dyDescent="0.25">
      <c r="A18" s="178" t="s">
        <v>523</v>
      </c>
      <c r="B18" s="107"/>
      <c r="C18" s="113"/>
      <c r="D18" s="161"/>
      <c r="E18" s="113"/>
      <c r="F18" s="108" t="s">
        <v>525</v>
      </c>
      <c r="G18" s="576"/>
      <c r="H18" s="219"/>
      <c r="I18" s="105"/>
      <c r="J18" s="105"/>
      <c r="K18" s="105"/>
      <c r="L18" s="105"/>
      <c r="M18" s="105"/>
      <c r="N18" s="265"/>
      <c r="O18" s="265"/>
      <c r="P18" s="265"/>
      <c r="Q18" s="265"/>
      <c r="R18" s="265"/>
      <c r="S18" s="265"/>
      <c r="T18" s="265"/>
      <c r="U18" s="265"/>
      <c r="V18" s="265"/>
      <c r="W18" s="265"/>
      <c r="X18" s="265"/>
      <c r="Y18" s="265"/>
      <c r="Z18" s="265"/>
      <c r="AA18" s="265"/>
      <c r="AB18" s="265"/>
      <c r="AC18" s="265"/>
      <c r="AD18" s="265"/>
      <c r="AE18" s="265"/>
      <c r="AF18" s="265"/>
      <c r="AG18" s="265"/>
      <c r="AH18" s="265"/>
      <c r="AI18" s="265"/>
      <c r="AJ18" s="265"/>
      <c r="AK18" s="265"/>
      <c r="AL18" s="265"/>
      <c r="AM18" s="265"/>
      <c r="AN18" s="265"/>
      <c r="AO18" s="265"/>
      <c r="AP18" s="265"/>
      <c r="AQ18" s="265"/>
      <c r="AR18" s="265"/>
      <c r="AS18" s="265"/>
    </row>
    <row r="19" spans="1:45" s="108" customFormat="1" x14ac:dyDescent="0.25">
      <c r="A19" s="178" t="s">
        <v>524</v>
      </c>
      <c r="B19" s="107"/>
      <c r="C19" s="113"/>
      <c r="D19" s="161"/>
      <c r="E19" s="113"/>
      <c r="F19" s="108" t="s">
        <v>526</v>
      </c>
      <c r="G19" s="576"/>
      <c r="H19" s="219"/>
      <c r="I19" s="105"/>
      <c r="J19" s="105"/>
      <c r="K19" s="105"/>
      <c r="L19" s="105"/>
      <c r="M19" s="105"/>
      <c r="N19" s="265"/>
      <c r="O19" s="265"/>
      <c r="P19" s="265"/>
      <c r="Q19" s="265"/>
      <c r="R19" s="265"/>
      <c r="S19" s="265"/>
      <c r="T19" s="265"/>
      <c r="U19" s="265"/>
      <c r="V19" s="265"/>
      <c r="W19" s="265"/>
      <c r="X19" s="265"/>
      <c r="Y19" s="265"/>
      <c r="Z19" s="265"/>
      <c r="AA19" s="265"/>
      <c r="AB19" s="265"/>
      <c r="AC19" s="265"/>
      <c r="AD19" s="265"/>
      <c r="AE19" s="265"/>
      <c r="AF19" s="265"/>
      <c r="AG19" s="265"/>
      <c r="AH19" s="265"/>
      <c r="AI19" s="265"/>
      <c r="AJ19" s="265"/>
      <c r="AK19" s="265"/>
      <c r="AL19" s="265"/>
      <c r="AM19" s="265"/>
      <c r="AN19" s="265"/>
      <c r="AO19" s="265"/>
      <c r="AP19" s="265"/>
      <c r="AQ19" s="265"/>
      <c r="AR19" s="265"/>
      <c r="AS19" s="265"/>
    </row>
    <row r="20" spans="1:45" s="108" customFormat="1" x14ac:dyDescent="0.25">
      <c r="A20" s="107" t="s">
        <v>123</v>
      </c>
      <c r="B20" s="107"/>
      <c r="C20" s="113"/>
      <c r="D20" s="161"/>
      <c r="E20" s="41" t="s">
        <v>142</v>
      </c>
      <c r="G20" s="576"/>
      <c r="H20" s="219"/>
      <c r="I20" s="105"/>
      <c r="J20" s="105"/>
      <c r="K20" s="105"/>
      <c r="L20" s="105"/>
      <c r="M20" s="105"/>
      <c r="N20" s="265"/>
      <c r="O20" s="265"/>
      <c r="P20" s="265"/>
      <c r="Q20" s="265"/>
      <c r="R20" s="265"/>
      <c r="S20" s="265"/>
      <c r="T20" s="265"/>
      <c r="U20" s="265"/>
      <c r="V20" s="265"/>
      <c r="W20" s="265"/>
      <c r="X20" s="265"/>
      <c r="Y20" s="265"/>
      <c r="Z20" s="265"/>
      <c r="AA20" s="265"/>
      <c r="AB20" s="265"/>
      <c r="AC20" s="265"/>
      <c r="AD20" s="265"/>
      <c r="AE20" s="265"/>
      <c r="AF20" s="265"/>
      <c r="AG20" s="265"/>
      <c r="AH20" s="265"/>
      <c r="AI20" s="265"/>
      <c r="AJ20" s="265"/>
      <c r="AK20" s="265"/>
      <c r="AL20" s="265"/>
      <c r="AM20" s="265"/>
      <c r="AN20" s="265"/>
      <c r="AO20" s="265"/>
      <c r="AP20" s="265"/>
      <c r="AQ20" s="265"/>
      <c r="AR20" s="265"/>
      <c r="AS20" s="265"/>
    </row>
    <row r="21" spans="1:45" s="108" customFormat="1" x14ac:dyDescent="0.25">
      <c r="A21" s="107" t="s">
        <v>124</v>
      </c>
      <c r="B21" s="107"/>
      <c r="D21" s="161"/>
      <c r="E21" s="113" t="s">
        <v>144</v>
      </c>
      <c r="G21" s="576"/>
      <c r="H21" s="219"/>
      <c r="I21" s="271">
        <f>'2.1 Livestock'!I21*'2.2 Coefficients'!I21</f>
        <v>0</v>
      </c>
      <c r="J21" s="271">
        <f>'2.1 Livestock'!J21*'2.2 Coefficients'!J21</f>
        <v>0</v>
      </c>
      <c r="K21" s="271">
        <f>'2.1 Livestock'!K21*'2.2 Coefficients'!K21</f>
        <v>0</v>
      </c>
      <c r="L21" s="271">
        <f>'2.1 Livestock'!L21*'2.2 Coefficients'!L21</f>
        <v>0</v>
      </c>
      <c r="M21" s="271">
        <f>'2.1 Livestock'!M21*'2.2 Coefficients'!M21</f>
        <v>0</v>
      </c>
      <c r="N21" s="610">
        <f>'2.1 Livestock'!N21*'2.2 Coefficients'!N21</f>
        <v>273.08434706547291</v>
      </c>
      <c r="O21" s="610">
        <f>'2.1 Livestock'!O21*'2.2 Coefficients'!O21</f>
        <v>390.16542536403836</v>
      </c>
      <c r="P21" s="610">
        <f>'2.1 Livestock'!P21*'2.2 Coefficients'!P21</f>
        <v>324.99825205172471</v>
      </c>
      <c r="Q21" s="610">
        <f>'2.1 Livestock'!Q21*'2.2 Coefficients'!Q21</f>
        <v>354.23421266790018</v>
      </c>
      <c r="R21" s="610">
        <f>'2.1 Livestock'!R21*'2.2 Coefficients'!R21</f>
        <v>336.79243527592143</v>
      </c>
      <c r="S21" s="610">
        <f>'2.1 Livestock'!S21*'2.2 Coefficients'!S21</f>
        <v>326.75937341815506</v>
      </c>
      <c r="T21" s="610">
        <f>'2.1 Livestock'!T21*'2.2 Coefficients'!T21</f>
        <v>392.65582225253058</v>
      </c>
      <c r="U21" s="610">
        <f>'2.1 Livestock'!U21*'2.2 Coefficients'!U21</f>
        <v>455.73258505615837</v>
      </c>
      <c r="V21" s="610">
        <f>'2.1 Livestock'!V21*'2.2 Coefficients'!V21</f>
        <v>524.74476908548525</v>
      </c>
      <c r="W21" s="610">
        <f>'2.1 Livestock'!W21*'2.2 Coefficients'!W21</f>
        <v>364.19346789763944</v>
      </c>
      <c r="X21" s="610">
        <f>'2.1 Livestock'!X21*'2.2 Coefficients'!X21</f>
        <v>506.17466801934381</v>
      </c>
      <c r="Y21" s="610">
        <f>'2.1 Livestock'!Y21*'2.2 Coefficients'!Y21</f>
        <v>543.9453854704899</v>
      </c>
      <c r="Z21" s="610">
        <f>'2.1 Livestock'!Z21*'2.2 Coefficients'!Z21</f>
        <v>612.78678932809169</v>
      </c>
      <c r="AA21" s="610">
        <f>'2.1 Livestock'!AA21*'2.2 Coefficients'!AA21</f>
        <v>694.77854303767674</v>
      </c>
      <c r="AB21" s="610">
        <f>'2.1 Livestock'!AB21*'2.2 Coefficients'!AB21</f>
        <v>1060.5063173802816</v>
      </c>
      <c r="AC21" s="610">
        <f>'2.1 Livestock'!AC21*'2.2 Coefficients'!AC21</f>
        <v>737.72186062262438</v>
      </c>
      <c r="AD21" s="610">
        <f>'2.1 Livestock'!AD21*'2.2 Coefficients'!AD21</f>
        <v>792.38758906884129</v>
      </c>
      <c r="AE21" s="610">
        <f>'2.1 Livestock'!AE21*'2.2 Coefficients'!AE21</f>
        <v>647.83262156552212</v>
      </c>
      <c r="AF21" s="610">
        <f>'2.1 Livestock'!AF21*'2.2 Coefficients'!AF21</f>
        <v>558.59891348560598</v>
      </c>
      <c r="AG21" s="610">
        <f>'2.1 Livestock'!AG21*'2.2 Coefficients'!AG21</f>
        <v>554.23891470752358</v>
      </c>
      <c r="AH21" s="610">
        <f>'2.1 Livestock'!AH21*'2.2 Coefficients'!AH21</f>
        <v>870.41296758120075</v>
      </c>
      <c r="AI21" s="610">
        <f>'2.1 Livestock'!AI21*'2.2 Coefficients'!AI21</f>
        <v>1344.73211173051</v>
      </c>
      <c r="AJ21" s="610">
        <f>'2.1 Livestock'!AJ21*'2.2 Coefficients'!AJ21</f>
        <v>1378.104067159549</v>
      </c>
      <c r="AK21" s="610">
        <f>'2.1 Livestock'!AK21*'2.2 Coefficients'!AK21</f>
        <v>1114.9075620140295</v>
      </c>
      <c r="AL21" s="610">
        <f>'2.1 Livestock'!AL21*'2.2 Coefficients'!AL21</f>
        <v>1118.7367560775708</v>
      </c>
      <c r="AM21" s="610">
        <f>'2.1 Livestock'!AM21*'2.2 Coefficients'!AM21</f>
        <v>1076.4602575397255</v>
      </c>
      <c r="AN21" s="610">
        <f>'2.1 Livestock'!AN21*'2.2 Coefficients'!AN21</f>
        <v>910.77828477395951</v>
      </c>
      <c r="AO21" s="610">
        <f>'2.1 Livestock'!AO21*'2.2 Coefficients'!AO21</f>
        <v>919.54283073326053</v>
      </c>
      <c r="AP21" s="610">
        <f>'2.1 Livestock'!AP21*'2.2 Coefficients'!AP21</f>
        <v>1016.3856179654224</v>
      </c>
      <c r="AQ21" s="610">
        <f>'2.1 Livestock'!AQ21*'2.2 Coefficients'!AQ21</f>
        <v>1052.6065811867927</v>
      </c>
      <c r="AR21" s="610">
        <f>'2.1 Livestock'!AR21*'2.2 Coefficients'!AR21</f>
        <v>1015.6933655418418</v>
      </c>
      <c r="AS21" s="610">
        <f>'2.1 Livestock'!AS21*'2.2 Coefficients'!AS21</f>
        <v>1363.0061582039273</v>
      </c>
    </row>
    <row r="22" spans="1:45" s="108" customFormat="1" x14ac:dyDescent="0.25">
      <c r="A22" s="107" t="s">
        <v>125</v>
      </c>
      <c r="B22" s="107"/>
      <c r="C22" s="113"/>
      <c r="E22" s="108" t="s">
        <v>145</v>
      </c>
      <c r="G22" s="576"/>
      <c r="H22" s="219"/>
      <c r="I22" s="271">
        <f>'2.1 Livestock'!I22*'2.2 Coefficients'!I22</f>
        <v>0</v>
      </c>
      <c r="J22" s="271">
        <f>'2.1 Livestock'!J22*'2.2 Coefficients'!J22</f>
        <v>0</v>
      </c>
      <c r="K22" s="271">
        <f>'2.1 Livestock'!K22*'2.2 Coefficients'!K22</f>
        <v>0</v>
      </c>
      <c r="L22" s="271">
        <f>'2.1 Livestock'!L22*'2.2 Coefficients'!L22</f>
        <v>0</v>
      </c>
      <c r="M22" s="271">
        <f>'2.1 Livestock'!M22*'2.2 Coefficients'!M22</f>
        <v>0</v>
      </c>
      <c r="N22" s="610">
        <f>'2.1 Livestock'!N22*'2.2 Coefficients'!N22</f>
        <v>6234.0881114791027</v>
      </c>
      <c r="O22" s="610">
        <f>'2.1 Livestock'!O22*'2.2 Coefficients'!O22</f>
        <v>5269.9125968760573</v>
      </c>
      <c r="P22" s="610">
        <f>'2.1 Livestock'!P22*'2.2 Coefficients'!P22</f>
        <v>4669.5326352741113</v>
      </c>
      <c r="Q22" s="610">
        <f>'2.1 Livestock'!Q22*'2.2 Coefficients'!Q22</f>
        <v>4827.2905757482386</v>
      </c>
      <c r="R22" s="610">
        <f>'2.1 Livestock'!R22*'2.2 Coefficients'!R22</f>
        <v>5034.9433131154601</v>
      </c>
      <c r="S22" s="610">
        <f>'2.1 Livestock'!S22*'2.2 Coefficients'!S22</f>
        <v>5575.2447251722342</v>
      </c>
      <c r="T22" s="610">
        <f>'2.1 Livestock'!T22*'2.2 Coefficients'!T22</f>
        <v>5772.4917370926451</v>
      </c>
      <c r="U22" s="610">
        <f>'2.1 Livestock'!U22*'2.2 Coefficients'!U22</f>
        <v>5500.0473003961342</v>
      </c>
      <c r="V22" s="610">
        <f>'2.1 Livestock'!V22*'2.2 Coefficients'!V22</f>
        <v>6042.0739618869129</v>
      </c>
      <c r="W22" s="610">
        <f>'2.1 Livestock'!W22*'2.2 Coefficients'!W22</f>
        <v>5987.5764270704949</v>
      </c>
      <c r="X22" s="610">
        <f>'2.1 Livestock'!X22*'2.2 Coefficients'!X22</f>
        <v>6308.5668940010419</v>
      </c>
      <c r="Y22" s="610">
        <f>'2.1 Livestock'!Y22*'2.2 Coefficients'!Y22</f>
        <v>6770.2064084216127</v>
      </c>
      <c r="Z22" s="610">
        <f>'2.1 Livestock'!Z22*'2.2 Coefficients'!Z22</f>
        <v>5942.4313880628652</v>
      </c>
      <c r="AA22" s="610">
        <f>'2.1 Livestock'!AA22*'2.2 Coefficients'!AA22</f>
        <v>5524.8618692430609</v>
      </c>
      <c r="AB22" s="610">
        <f>'2.1 Livestock'!AB22*'2.2 Coefficients'!AB22</f>
        <v>5396.7575789122538</v>
      </c>
      <c r="AC22" s="610">
        <f>'2.1 Livestock'!AC22*'2.2 Coefficients'!AC22</f>
        <v>4407.0743481088803</v>
      </c>
      <c r="AD22" s="610">
        <f>'2.1 Livestock'!AD22*'2.2 Coefficients'!AD22</f>
        <v>4586.5231910065395</v>
      </c>
      <c r="AE22" s="610">
        <f>'2.1 Livestock'!AE22*'2.2 Coefficients'!AE22</f>
        <v>4245.6847043455282</v>
      </c>
      <c r="AF22" s="610">
        <f>'2.1 Livestock'!AF22*'2.2 Coefficients'!AF22</f>
        <v>4672.8910574417305</v>
      </c>
      <c r="AG22" s="610">
        <f>'2.1 Livestock'!AG22*'2.2 Coefficients'!AG22</f>
        <v>4404.2820675225485</v>
      </c>
      <c r="AH22" s="610">
        <f>'2.1 Livestock'!AH22*'2.2 Coefficients'!AH22</f>
        <v>4517.3794637274686</v>
      </c>
      <c r="AI22" s="610">
        <f>'2.1 Livestock'!AI22*'2.2 Coefficients'!AI22</f>
        <v>5079.5285543362761</v>
      </c>
      <c r="AJ22" s="610">
        <f>'2.1 Livestock'!AJ22*'2.2 Coefficients'!AJ22</f>
        <v>3935.1773236894519</v>
      </c>
      <c r="AK22" s="610">
        <f>'2.1 Livestock'!AK22*'2.2 Coefficients'!AK22</f>
        <v>4130.9343073064847</v>
      </c>
      <c r="AL22" s="610">
        <f>'2.1 Livestock'!AL22*'2.2 Coefficients'!AL22</f>
        <v>4088.1250076720653</v>
      </c>
      <c r="AM22" s="610">
        <f>'2.1 Livestock'!AM22*'2.2 Coefficients'!AM22</f>
        <v>4285.4025635273392</v>
      </c>
      <c r="AN22" s="610">
        <f>'2.1 Livestock'!AN22*'2.2 Coefficients'!AN22</f>
        <v>4490.6790173838899</v>
      </c>
      <c r="AO22" s="610">
        <f>'2.1 Livestock'!AO22*'2.2 Coefficients'!AO22</f>
        <v>4445.3979303465658</v>
      </c>
      <c r="AP22" s="610">
        <f>'2.1 Livestock'!AP22*'2.2 Coefficients'!AP22</f>
        <v>4361.4678718913028</v>
      </c>
      <c r="AQ22" s="610">
        <f>'2.1 Livestock'!AQ22*'2.2 Coefficients'!AQ22</f>
        <v>4299.7385087114535</v>
      </c>
      <c r="AR22" s="610">
        <f>'2.1 Livestock'!AR22*'2.2 Coefficients'!AR22</f>
        <v>4302.283982529636</v>
      </c>
      <c r="AS22" s="610">
        <f>'2.1 Livestock'!AS22*'2.2 Coefficients'!AS22</f>
        <v>4360.3799134105811</v>
      </c>
    </row>
    <row r="23" spans="1:45" s="108" customFormat="1" x14ac:dyDescent="0.25">
      <c r="A23" s="107" t="s">
        <v>126</v>
      </c>
      <c r="B23" s="107"/>
      <c r="C23" s="113"/>
      <c r="D23" s="161" t="s">
        <v>22</v>
      </c>
      <c r="E23" s="107"/>
      <c r="G23" s="576"/>
      <c r="H23" s="218"/>
      <c r="I23" s="105"/>
      <c r="J23" s="105"/>
      <c r="K23" s="105"/>
      <c r="L23" s="105"/>
      <c r="M23" s="105"/>
      <c r="N23" s="265"/>
      <c r="O23" s="265"/>
      <c r="P23" s="265"/>
      <c r="Q23" s="265"/>
      <c r="R23" s="265"/>
      <c r="S23" s="265"/>
      <c r="T23" s="265"/>
      <c r="U23" s="265"/>
      <c r="V23" s="265"/>
      <c r="W23" s="265"/>
      <c r="X23" s="265"/>
      <c r="Y23" s="265"/>
      <c r="Z23" s="265"/>
      <c r="AA23" s="265"/>
      <c r="AB23" s="265"/>
      <c r="AC23" s="265"/>
      <c r="AD23" s="265"/>
      <c r="AE23" s="265"/>
      <c r="AF23" s="265"/>
      <c r="AG23" s="265"/>
      <c r="AH23" s="265"/>
      <c r="AI23" s="265"/>
      <c r="AJ23" s="265"/>
      <c r="AK23" s="265"/>
      <c r="AL23" s="265"/>
      <c r="AM23" s="265"/>
      <c r="AN23" s="265"/>
      <c r="AO23" s="265"/>
      <c r="AP23" s="265"/>
      <c r="AQ23" s="265"/>
      <c r="AR23" s="265"/>
      <c r="AS23" s="265"/>
    </row>
    <row r="24" spans="1:45" s="108" customFormat="1" x14ac:dyDescent="0.25">
      <c r="A24" s="107" t="s">
        <v>127</v>
      </c>
      <c r="B24" s="107"/>
      <c r="C24" s="113"/>
      <c r="D24" s="161"/>
      <c r="E24" s="115" t="s">
        <v>95</v>
      </c>
      <c r="G24" s="576"/>
      <c r="H24" s="219"/>
      <c r="I24" s="271">
        <f>'2.1 Livestock'!I24*'2.2 Coefficients'!I24</f>
        <v>0</v>
      </c>
      <c r="J24" s="271">
        <f>'2.1 Livestock'!J24*'2.2 Coefficients'!J24</f>
        <v>0</v>
      </c>
      <c r="K24" s="271">
        <f>'2.1 Livestock'!K24*'2.2 Coefficients'!K24</f>
        <v>0</v>
      </c>
      <c r="L24" s="271">
        <f>'2.1 Livestock'!L24*'2.2 Coefficients'!L24</f>
        <v>0</v>
      </c>
      <c r="M24" s="271">
        <f>'2.1 Livestock'!M24*'2.2 Coefficients'!M24</f>
        <v>0</v>
      </c>
      <c r="N24" s="610">
        <f>'2.1 Livestock'!N24*'2.2 Coefficients'!N24</f>
        <v>630.69351423243904</v>
      </c>
      <c r="O24" s="610">
        <f>'2.1 Livestock'!O24*'2.2 Coefficients'!O24</f>
        <v>723.33235820721927</v>
      </c>
      <c r="P24" s="610">
        <f>'2.1 Livestock'!P24*'2.2 Coefficients'!P24</f>
        <v>691.55667992832798</v>
      </c>
      <c r="Q24" s="610">
        <f>'2.1 Livestock'!Q24*'2.2 Coefficients'!Q24</f>
        <v>745.54951103587121</v>
      </c>
      <c r="R24" s="610">
        <f>'2.1 Livestock'!R24*'2.2 Coefficients'!R24</f>
        <v>778.88193701121759</v>
      </c>
      <c r="S24" s="610">
        <f>'2.1 Livestock'!S24*'2.2 Coefficients'!S24</f>
        <v>851.06530423152253</v>
      </c>
      <c r="T24" s="610">
        <f>'2.1 Livestock'!T24*'2.2 Coefficients'!T24</f>
        <v>908.67787911191749</v>
      </c>
      <c r="U24" s="610">
        <f>'2.1 Livestock'!U24*'2.2 Coefficients'!U24</f>
        <v>966.74798106340199</v>
      </c>
      <c r="V24" s="610">
        <f>'2.1 Livestock'!V24*'2.2 Coefficients'!V24</f>
        <v>903.83871249327092</v>
      </c>
      <c r="W24" s="610">
        <f>'2.1 Livestock'!W24*'2.2 Coefficients'!W24</f>
        <v>916.55642288205013</v>
      </c>
      <c r="X24" s="610">
        <f>'2.1 Livestock'!X24*'2.2 Coefficients'!X24</f>
        <v>983.73319568824706</v>
      </c>
      <c r="Y24" s="610">
        <f>'2.1 Livestock'!Y24*'2.2 Coefficients'!Y24</f>
        <v>949.7506043339215</v>
      </c>
      <c r="Z24" s="610">
        <f>'2.1 Livestock'!Z24*'2.2 Coefficients'!Z24</f>
        <v>1066.7844579306911</v>
      </c>
      <c r="AA24" s="610">
        <f>'2.1 Livestock'!AA24*'2.2 Coefficients'!AA24</f>
        <v>1176.0432396899619</v>
      </c>
      <c r="AB24" s="610">
        <f>'2.1 Livestock'!AB24*'2.2 Coefficients'!AB24</f>
        <v>1192.2873087639027</v>
      </c>
      <c r="AC24" s="610">
        <f>'2.1 Livestock'!AC24*'2.2 Coefficients'!AC24</f>
        <v>1194.9385428946409</v>
      </c>
      <c r="AD24" s="610">
        <f>'2.1 Livestock'!AD24*'2.2 Coefficients'!AD24</f>
        <v>1265.7063052467352</v>
      </c>
      <c r="AE24" s="610">
        <f>'2.1 Livestock'!AE24*'2.2 Coefficients'!AE24</f>
        <v>1236.4653391323957</v>
      </c>
      <c r="AF24" s="610">
        <f>'2.1 Livestock'!AF24*'2.2 Coefficients'!AF24</f>
        <v>1198.3126443681249</v>
      </c>
      <c r="AG24" s="610">
        <f>'2.1 Livestock'!AG24*'2.2 Coefficients'!AG24</f>
        <v>1241.6717597117301</v>
      </c>
      <c r="AH24" s="610">
        <f>'2.1 Livestock'!AH24*'2.2 Coefficients'!AH24</f>
        <v>1313.220713055543</v>
      </c>
      <c r="AI24" s="610">
        <f>'2.1 Livestock'!AI24*'2.2 Coefficients'!AI24</f>
        <v>1429.9387487822898</v>
      </c>
      <c r="AJ24" s="610">
        <f>'2.1 Livestock'!AJ24*'2.2 Coefficients'!AJ24</f>
        <v>1320.1570445364086</v>
      </c>
      <c r="AK24" s="610">
        <f>'2.1 Livestock'!AK24*'2.2 Coefficients'!AK24</f>
        <v>1252.9026820226604</v>
      </c>
      <c r="AL24" s="610">
        <f>'2.1 Livestock'!AL24*'2.2 Coefficients'!AL24</f>
        <v>1267.686180835741</v>
      </c>
      <c r="AM24" s="610">
        <f>'2.1 Livestock'!AM24*'2.2 Coefficients'!AM24</f>
        <v>1304.2771135425999</v>
      </c>
      <c r="AN24" s="610">
        <f>'2.1 Livestock'!AN24*'2.2 Coefficients'!AN24</f>
        <v>1355.120913706937</v>
      </c>
      <c r="AO24" s="610">
        <f>'2.1 Livestock'!AO24*'2.2 Coefficients'!AO24</f>
        <v>1374.0964931449973</v>
      </c>
      <c r="AP24" s="610">
        <f>'2.1 Livestock'!AP24*'2.2 Coefficients'!AP24</f>
        <v>1426.2903142341563</v>
      </c>
      <c r="AQ24" s="610">
        <f>'2.1 Livestock'!AQ24*'2.2 Coefficients'!AQ24</f>
        <v>1451.59061134781</v>
      </c>
      <c r="AR24" s="610">
        <f>'2.1 Livestock'!AR24*'2.2 Coefficients'!AR24</f>
        <v>1583.398090558705</v>
      </c>
      <c r="AS24" s="610">
        <f>'2.1 Livestock'!AS24*'2.2 Coefficients'!AS24</f>
        <v>1596.9744963778796</v>
      </c>
    </row>
    <row r="25" spans="1:45" s="108" customFormat="1" x14ac:dyDescent="0.25">
      <c r="A25" s="178" t="s">
        <v>483</v>
      </c>
      <c r="B25" s="107"/>
      <c r="C25" s="113"/>
      <c r="D25" s="161"/>
      <c r="E25" s="113"/>
      <c r="F25" s="108" t="s">
        <v>484</v>
      </c>
      <c r="G25" s="576"/>
      <c r="H25" s="219"/>
      <c r="I25" s="105"/>
      <c r="J25" s="105"/>
      <c r="K25" s="105"/>
      <c r="L25" s="105"/>
      <c r="M25" s="105"/>
      <c r="N25" s="265"/>
      <c r="O25" s="265"/>
      <c r="P25" s="265"/>
      <c r="Q25" s="265"/>
      <c r="R25" s="265"/>
      <c r="S25" s="265"/>
      <c r="T25" s="265"/>
      <c r="U25" s="265"/>
      <c r="V25" s="265"/>
      <c r="W25" s="265"/>
      <c r="X25" s="265"/>
      <c r="Y25" s="265"/>
      <c r="Z25" s="265"/>
      <c r="AA25" s="265"/>
      <c r="AB25" s="265"/>
      <c r="AC25" s="265"/>
      <c r="AD25" s="265"/>
      <c r="AE25" s="265"/>
      <c r="AF25" s="265"/>
      <c r="AG25" s="265"/>
      <c r="AH25" s="265"/>
      <c r="AI25" s="265"/>
      <c r="AJ25" s="265"/>
      <c r="AK25" s="265"/>
      <c r="AL25" s="265"/>
      <c r="AM25" s="265"/>
      <c r="AN25" s="265"/>
      <c r="AO25" s="265"/>
      <c r="AP25" s="265"/>
      <c r="AQ25" s="265"/>
      <c r="AR25" s="265"/>
      <c r="AS25" s="265"/>
    </row>
    <row r="26" spans="1:45" s="108" customFormat="1" x14ac:dyDescent="0.25">
      <c r="A26" s="178" t="s">
        <v>485</v>
      </c>
      <c r="B26" s="107"/>
      <c r="C26" s="113"/>
      <c r="D26" s="161"/>
      <c r="E26" s="113"/>
      <c r="F26" s="108" t="s">
        <v>486</v>
      </c>
      <c r="G26" s="576"/>
      <c r="H26" s="219"/>
      <c r="I26" s="105"/>
      <c r="J26" s="105"/>
      <c r="K26" s="105"/>
      <c r="L26" s="105"/>
      <c r="M26" s="105"/>
      <c r="N26" s="265"/>
      <c r="O26" s="265"/>
      <c r="P26" s="265"/>
      <c r="Q26" s="265"/>
      <c r="R26" s="265"/>
      <c r="S26" s="265"/>
      <c r="T26" s="265"/>
      <c r="U26" s="265"/>
      <c r="V26" s="265"/>
      <c r="W26" s="265"/>
      <c r="X26" s="265"/>
      <c r="Y26" s="265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  <c r="AM26" s="265"/>
      <c r="AN26" s="265"/>
      <c r="AO26" s="265"/>
      <c r="AP26" s="265"/>
      <c r="AQ26" s="265"/>
      <c r="AR26" s="265"/>
      <c r="AS26" s="265"/>
    </row>
    <row r="27" spans="1:45" s="108" customFormat="1" x14ac:dyDescent="0.25">
      <c r="A27" s="107" t="s">
        <v>128</v>
      </c>
      <c r="B27" s="107"/>
      <c r="C27" s="113"/>
      <c r="D27" s="161"/>
      <c r="E27" s="115" t="s">
        <v>146</v>
      </c>
      <c r="G27" s="576"/>
      <c r="H27" s="219"/>
      <c r="I27" s="105"/>
      <c r="J27" s="105"/>
      <c r="K27" s="105"/>
      <c r="L27" s="105"/>
      <c r="M27" s="105"/>
      <c r="N27" s="265"/>
      <c r="O27" s="265"/>
      <c r="P27" s="265"/>
      <c r="Q27" s="265"/>
      <c r="R27" s="265"/>
      <c r="S27" s="265"/>
      <c r="T27" s="265"/>
      <c r="U27" s="265"/>
      <c r="V27" s="265"/>
      <c r="W27" s="265"/>
      <c r="X27" s="265"/>
      <c r="Y27" s="265"/>
      <c r="Z27" s="265"/>
      <c r="AA27" s="265"/>
      <c r="AB27" s="265"/>
      <c r="AC27" s="265"/>
      <c r="AD27" s="265"/>
      <c r="AE27" s="265"/>
      <c r="AF27" s="265"/>
      <c r="AG27" s="265"/>
      <c r="AH27" s="265"/>
      <c r="AI27" s="265"/>
      <c r="AJ27" s="265"/>
      <c r="AK27" s="265"/>
      <c r="AL27" s="265"/>
      <c r="AM27" s="265"/>
      <c r="AN27" s="265"/>
      <c r="AO27" s="265"/>
      <c r="AP27" s="265"/>
      <c r="AQ27" s="265"/>
      <c r="AR27" s="265"/>
      <c r="AS27" s="265"/>
    </row>
    <row r="28" spans="1:45" s="108" customFormat="1" x14ac:dyDescent="0.25">
      <c r="A28" s="107" t="s">
        <v>129</v>
      </c>
      <c r="B28" s="107"/>
      <c r="C28" s="113"/>
      <c r="D28" s="113"/>
      <c r="E28" s="161"/>
      <c r="F28" s="113" t="s">
        <v>23</v>
      </c>
      <c r="G28" s="576"/>
      <c r="H28" s="218"/>
      <c r="I28" s="105"/>
      <c r="J28" s="105"/>
      <c r="K28" s="105"/>
      <c r="L28" s="105"/>
      <c r="M28" s="105"/>
      <c r="N28" s="265"/>
      <c r="O28" s="265"/>
      <c r="P28" s="265"/>
      <c r="Q28" s="265"/>
      <c r="R28" s="265"/>
      <c r="S28" s="265"/>
      <c r="T28" s="265"/>
      <c r="U28" s="265"/>
      <c r="V28" s="265"/>
      <c r="W28" s="265"/>
      <c r="X28" s="265"/>
      <c r="Y28" s="265"/>
      <c r="Z28" s="265"/>
      <c r="AA28" s="265"/>
      <c r="AB28" s="265"/>
      <c r="AC28" s="265"/>
      <c r="AD28" s="265"/>
      <c r="AE28" s="265"/>
      <c r="AF28" s="265"/>
      <c r="AG28" s="265"/>
      <c r="AH28" s="265"/>
      <c r="AI28" s="265"/>
      <c r="AJ28" s="265"/>
      <c r="AK28" s="265"/>
      <c r="AL28" s="265"/>
      <c r="AM28" s="265"/>
      <c r="AN28" s="265"/>
      <c r="AO28" s="265"/>
      <c r="AP28" s="265"/>
      <c r="AQ28" s="265"/>
      <c r="AR28" s="265"/>
      <c r="AS28" s="265"/>
    </row>
    <row r="29" spans="1:45" s="108" customFormat="1" x14ac:dyDescent="0.25">
      <c r="A29" s="107" t="s">
        <v>130</v>
      </c>
      <c r="B29" s="107"/>
      <c r="C29" s="113"/>
      <c r="D29" s="113"/>
      <c r="E29" s="161"/>
      <c r="F29" s="151" t="s">
        <v>24</v>
      </c>
      <c r="G29" s="576"/>
      <c r="H29" s="219"/>
      <c r="I29" s="271">
        <f>'2.1 Livestock'!I29*'2.2 Coefficients'!I29</f>
        <v>0</v>
      </c>
      <c r="J29" s="271">
        <f>'2.1 Livestock'!J29*'2.2 Coefficients'!J29</f>
        <v>0</v>
      </c>
      <c r="K29" s="271">
        <f>'2.1 Livestock'!K29*'2.2 Coefficients'!K29</f>
        <v>0</v>
      </c>
      <c r="L29" s="271">
        <f>'2.1 Livestock'!L29*'2.2 Coefficients'!L29</f>
        <v>0</v>
      </c>
      <c r="M29" s="271">
        <f>'2.1 Livestock'!M29*'2.2 Coefficients'!M29</f>
        <v>0</v>
      </c>
      <c r="N29" s="610">
        <f>'2.1 Livestock'!N29*'2.2 Coefficients'!N29</f>
        <v>46.086654067739715</v>
      </c>
      <c r="O29" s="610">
        <f>'2.1 Livestock'!O29*'2.2 Coefficients'!O29</f>
        <v>44.996787620747163</v>
      </c>
      <c r="P29" s="610">
        <f>'2.1 Livestock'!P29*'2.2 Coefficients'!P29</f>
        <v>40.919775797370711</v>
      </c>
      <c r="Q29" s="610">
        <f>'2.1 Livestock'!Q29*'2.2 Coefficients'!Q29</f>
        <v>56.640707086925751</v>
      </c>
      <c r="R29" s="610">
        <f>'2.1 Livestock'!R29*'2.2 Coefficients'!R29</f>
        <v>68.262324541401625</v>
      </c>
      <c r="S29" s="610">
        <f>'2.1 Livestock'!S29*'2.2 Coefficients'!S29</f>
        <v>45.136767380246077</v>
      </c>
      <c r="T29" s="610">
        <f>'2.1 Livestock'!T29*'2.2 Coefficients'!T29</f>
        <v>53.248372543630538</v>
      </c>
      <c r="U29" s="610">
        <f>'2.1 Livestock'!U29*'2.2 Coefficients'!U29</f>
        <v>100.20722558510836</v>
      </c>
      <c r="V29" s="610">
        <f>'2.1 Livestock'!V29*'2.2 Coefficients'!V29</f>
        <v>70.809732583278929</v>
      </c>
      <c r="W29" s="610">
        <f>'2.1 Livestock'!W29*'2.2 Coefficients'!W29</f>
        <v>130.21365478139197</v>
      </c>
      <c r="X29" s="610">
        <f>'2.1 Livestock'!X29*'2.2 Coefficients'!X29</f>
        <v>65.940094794136442</v>
      </c>
      <c r="Y29" s="610">
        <f>'2.1 Livestock'!Y29*'2.2 Coefficients'!Y29</f>
        <v>129.69288645528803</v>
      </c>
      <c r="Z29" s="610">
        <f>'2.1 Livestock'!Z29*'2.2 Coefficients'!Z29</f>
        <v>155.70433539002502</v>
      </c>
      <c r="AA29" s="610">
        <f>'2.1 Livestock'!AA29*'2.2 Coefficients'!AA29</f>
        <v>217.08341534034173</v>
      </c>
      <c r="AB29" s="610">
        <f>'2.1 Livestock'!AB29*'2.2 Coefficients'!AB29</f>
        <v>343.55981089340861</v>
      </c>
      <c r="AC29" s="610">
        <f>'2.1 Livestock'!AC29*'2.2 Coefficients'!AC29</f>
        <v>299.7847299414878</v>
      </c>
      <c r="AD29" s="610">
        <f>'2.1 Livestock'!AD29*'2.2 Coefficients'!AD29</f>
        <v>290.59341539465197</v>
      </c>
      <c r="AE29" s="610">
        <f>'2.1 Livestock'!AE29*'2.2 Coefficients'!AE29</f>
        <v>100.13897269757146</v>
      </c>
      <c r="AF29" s="610">
        <f>'2.1 Livestock'!AF29*'2.2 Coefficients'!AF29</f>
        <v>85.600691929117133</v>
      </c>
      <c r="AG29" s="610">
        <f>'2.1 Livestock'!AG29*'2.2 Coefficients'!AG29</f>
        <v>86.442876224618004</v>
      </c>
      <c r="AH29" s="610">
        <f>'2.1 Livestock'!AH29*'2.2 Coefficients'!AH29</f>
        <v>107.70613834746655</v>
      </c>
      <c r="AI29" s="610">
        <f>'2.1 Livestock'!AI29*'2.2 Coefficients'!AI29</f>
        <v>317.43492838545905</v>
      </c>
      <c r="AJ29" s="610">
        <f>'2.1 Livestock'!AJ29*'2.2 Coefficients'!AJ29</f>
        <v>145.99369441168483</v>
      </c>
      <c r="AK29" s="610">
        <f>'2.1 Livestock'!AK29*'2.2 Coefficients'!AK29</f>
        <v>144.79640170711738</v>
      </c>
      <c r="AL29" s="610">
        <f>'2.1 Livestock'!AL29*'2.2 Coefficients'!AL29</f>
        <v>123.08237257284469</v>
      </c>
      <c r="AM29" s="610">
        <f>'2.1 Livestock'!AM29*'2.2 Coefficients'!AM29</f>
        <v>129.99584315299396</v>
      </c>
      <c r="AN29" s="610">
        <f>'2.1 Livestock'!AN29*'2.2 Coefficients'!AN29</f>
        <v>135.72392920804808</v>
      </c>
      <c r="AO29" s="610">
        <f>'2.1 Livestock'!AO29*'2.2 Coefficients'!AO29</f>
        <v>138.10768043288741</v>
      </c>
      <c r="AP29" s="610">
        <f>'2.1 Livestock'!AP29*'2.2 Coefficients'!AP29</f>
        <v>155.1027273264495</v>
      </c>
      <c r="AQ29" s="610">
        <f>'2.1 Livestock'!AQ29*'2.2 Coefficients'!AQ29</f>
        <v>159.9256230827707</v>
      </c>
      <c r="AR29" s="610">
        <f>'2.1 Livestock'!AR29*'2.2 Coefficients'!AR29</f>
        <v>152.85504634547431</v>
      </c>
      <c r="AS29" s="610">
        <f>'2.1 Livestock'!AS29*'2.2 Coefficients'!AS29</f>
        <v>148.46175169035911</v>
      </c>
    </row>
    <row r="30" spans="1:45" s="108" customFormat="1" x14ac:dyDescent="0.25">
      <c r="A30" s="107" t="s">
        <v>131</v>
      </c>
      <c r="B30" s="107"/>
      <c r="C30" s="113"/>
      <c r="D30" s="113"/>
      <c r="E30" s="161"/>
      <c r="F30" s="113" t="s">
        <v>143</v>
      </c>
      <c r="G30" s="576"/>
      <c r="H30" s="219"/>
      <c r="I30" s="105"/>
      <c r="J30" s="105"/>
      <c r="K30" s="105"/>
      <c r="L30" s="105"/>
      <c r="M30" s="105"/>
      <c r="N30" s="265"/>
      <c r="O30" s="265"/>
      <c r="P30" s="265"/>
      <c r="Q30" s="265"/>
      <c r="R30" s="265"/>
      <c r="S30" s="265"/>
      <c r="T30" s="265"/>
      <c r="U30" s="265"/>
      <c r="V30" s="265"/>
      <c r="W30" s="265"/>
      <c r="X30" s="265"/>
      <c r="Y30" s="265"/>
      <c r="Z30" s="265"/>
      <c r="AA30" s="265"/>
      <c r="AB30" s="265"/>
      <c r="AC30" s="265"/>
      <c r="AD30" s="265"/>
      <c r="AE30" s="265"/>
      <c r="AF30" s="265"/>
      <c r="AG30" s="265"/>
      <c r="AH30" s="265"/>
      <c r="AI30" s="265"/>
      <c r="AJ30" s="265"/>
      <c r="AK30" s="265"/>
      <c r="AL30" s="265"/>
      <c r="AM30" s="265"/>
      <c r="AN30" s="265"/>
      <c r="AO30" s="265"/>
      <c r="AP30" s="265"/>
      <c r="AQ30" s="265"/>
      <c r="AR30" s="265"/>
      <c r="AS30" s="265"/>
    </row>
    <row r="31" spans="1:45" s="108" customFormat="1" x14ac:dyDescent="0.25">
      <c r="A31" s="178" t="s">
        <v>491</v>
      </c>
      <c r="B31" s="107"/>
      <c r="C31" s="113"/>
      <c r="D31" s="161"/>
      <c r="E31" s="113"/>
      <c r="F31" s="108" t="s">
        <v>492</v>
      </c>
      <c r="G31" s="576"/>
      <c r="H31" s="219"/>
      <c r="I31" s="271">
        <f>'2.1 Livestock'!I31*'2.2 Coefficients'!I31</f>
        <v>0</v>
      </c>
      <c r="J31" s="271">
        <f>'2.1 Livestock'!J31*'2.2 Coefficients'!J31</f>
        <v>0</v>
      </c>
      <c r="K31" s="271">
        <f>'2.1 Livestock'!K31*'2.2 Coefficients'!K31</f>
        <v>0</v>
      </c>
      <c r="L31" s="271">
        <f>'2.1 Livestock'!L31*'2.2 Coefficients'!L31</f>
        <v>0</v>
      </c>
      <c r="M31" s="271">
        <f>'2.1 Livestock'!M31*'2.2 Coefficients'!M31</f>
        <v>0</v>
      </c>
      <c r="N31" s="610">
        <f>'2.1 Livestock'!N31*'2.2 Coefficients'!N31</f>
        <v>815.57005450598047</v>
      </c>
      <c r="O31" s="610">
        <f>'2.1 Livestock'!O31*'2.2 Coefficients'!O31</f>
        <v>790.43322893767288</v>
      </c>
      <c r="P31" s="610">
        <f>'2.1 Livestock'!P31*'2.2 Coefficients'!P31</f>
        <v>744.83636481055032</v>
      </c>
      <c r="Q31" s="610">
        <f>'2.1 Livestock'!Q31*'2.2 Coefficients'!Q31</f>
        <v>901.07709688835257</v>
      </c>
      <c r="R31" s="610">
        <f>'2.1 Livestock'!R31*'2.2 Coefficients'!R31</f>
        <v>921.5782127731477</v>
      </c>
      <c r="S31" s="610">
        <f>'2.1 Livestock'!S31*'2.2 Coefficients'!S31</f>
        <v>1086.9362911139513</v>
      </c>
      <c r="T31" s="610">
        <f>'2.1 Livestock'!T31*'2.2 Coefficients'!T31</f>
        <v>1226.7641085563616</v>
      </c>
      <c r="U31" s="610">
        <f>'2.1 Livestock'!U31*'2.2 Coefficients'!U31</f>
        <v>1095.4721229299885</v>
      </c>
      <c r="V31" s="610">
        <f>'2.1 Livestock'!V31*'2.2 Coefficients'!V31</f>
        <v>1022.2334670870588</v>
      </c>
      <c r="W31" s="610">
        <f>'2.1 Livestock'!W31*'2.2 Coefficients'!W31</f>
        <v>1297.4872213720903</v>
      </c>
      <c r="X31" s="610">
        <f>'2.1 Livestock'!X31*'2.2 Coefficients'!X31</f>
        <v>1277.0667620677748</v>
      </c>
      <c r="Y31" s="610">
        <f>'2.1 Livestock'!Y31*'2.2 Coefficients'!Y31</f>
        <v>1458.8261359914545</v>
      </c>
      <c r="Z31" s="610">
        <f>'2.1 Livestock'!Z31*'2.2 Coefficients'!Z31</f>
        <v>1590.1317258603701</v>
      </c>
      <c r="AA31" s="610">
        <f>'2.1 Livestock'!AA31*'2.2 Coefficients'!AA31</f>
        <v>1671.0733479234514</v>
      </c>
      <c r="AB31" s="610">
        <f>'2.1 Livestock'!AB31*'2.2 Coefficients'!AB31</f>
        <v>1935.6328923457531</v>
      </c>
      <c r="AC31" s="610">
        <f>'2.1 Livestock'!AC31*'2.2 Coefficients'!AC31</f>
        <v>1722.0690422850048</v>
      </c>
      <c r="AD31" s="610">
        <f>'2.1 Livestock'!AD31*'2.2 Coefficients'!AD31</f>
        <v>1658.6184624828866</v>
      </c>
      <c r="AE31" s="610">
        <f>'2.1 Livestock'!AE31*'2.2 Coefficients'!AE31</f>
        <v>1621.2115171374576</v>
      </c>
      <c r="AF31" s="610">
        <f>'2.1 Livestock'!AF31*'2.2 Coefficients'!AF31</f>
        <v>1569.3291595482667</v>
      </c>
      <c r="AG31" s="610">
        <f>'2.1 Livestock'!AG31*'2.2 Coefficients'!AG31</f>
        <v>1753.162318524043</v>
      </c>
      <c r="AH31" s="610">
        <f>'2.1 Livestock'!AH31*'2.2 Coefficients'!AH31</f>
        <v>2773.2665360180536</v>
      </c>
      <c r="AI31" s="610">
        <f>'2.1 Livestock'!AI31*'2.2 Coefficients'!AI31</f>
        <v>3126.3005025298785</v>
      </c>
      <c r="AJ31" s="610">
        <f>'2.1 Livestock'!AJ31*'2.2 Coefficients'!AJ31</f>
        <v>2769.708366362343</v>
      </c>
      <c r="AK31" s="610">
        <f>'2.1 Livestock'!AK31*'2.2 Coefficients'!AK31</f>
        <v>2007.4541189316894</v>
      </c>
      <c r="AL31" s="610">
        <f>'2.1 Livestock'!AL31*'2.2 Coefficients'!AL31</f>
        <v>2611.1747427377413</v>
      </c>
      <c r="AM31" s="610">
        <f>'2.1 Livestock'!AM31*'2.2 Coefficients'!AM31</f>
        <v>2189.6744769225525</v>
      </c>
      <c r="AN31" s="610">
        <f>'2.1 Livestock'!AN31*'2.2 Coefficients'!AN31</f>
        <v>1760.9523634647983</v>
      </c>
      <c r="AO31" s="610">
        <f>'2.1 Livestock'!AO31*'2.2 Coefficients'!AO31</f>
        <v>1803.0698321949728</v>
      </c>
      <c r="AP31" s="610">
        <f>'2.1 Livestock'!AP31*'2.2 Coefficients'!AP31</f>
        <v>1856.4190534591798</v>
      </c>
      <c r="AQ31" s="610">
        <f>'2.1 Livestock'!AQ31*'2.2 Coefficients'!AQ31</f>
        <v>1824.3367190268682</v>
      </c>
      <c r="AR31" s="610">
        <f>'2.1 Livestock'!AR31*'2.2 Coefficients'!AR31</f>
        <v>1837.0266244455081</v>
      </c>
      <c r="AS31" s="610">
        <f>'2.1 Livestock'!AS31*'2.2 Coefficients'!AS31</f>
        <v>1527.6685940444436</v>
      </c>
    </row>
    <row r="32" spans="1:45" s="108" customFormat="1" x14ac:dyDescent="0.25">
      <c r="A32" s="178" t="s">
        <v>493</v>
      </c>
      <c r="B32" s="107"/>
      <c r="C32" s="113"/>
      <c r="D32" s="161"/>
      <c r="E32" s="113"/>
      <c r="F32" s="108" t="s">
        <v>494</v>
      </c>
      <c r="G32" s="576"/>
      <c r="H32" s="219"/>
      <c r="I32" s="271">
        <f>'2.1 Livestock'!I32*'2.2 Coefficients'!I32</f>
        <v>0</v>
      </c>
      <c r="J32" s="271">
        <f>'2.1 Livestock'!J32*'2.2 Coefficients'!J32</f>
        <v>0</v>
      </c>
      <c r="K32" s="271">
        <f>'2.1 Livestock'!K32*'2.2 Coefficients'!K32</f>
        <v>0</v>
      </c>
      <c r="L32" s="271">
        <f>'2.1 Livestock'!L32*'2.2 Coefficients'!L32</f>
        <v>0</v>
      </c>
      <c r="M32" s="271">
        <f>'2.1 Livestock'!M32*'2.2 Coefficients'!M32</f>
        <v>0</v>
      </c>
      <c r="N32" s="610">
        <f>'2.1 Livestock'!N32*'2.2 Coefficients'!N32</f>
        <v>710.40769112889279</v>
      </c>
      <c r="O32" s="610">
        <f>'2.1 Livestock'!O32*'2.2 Coefficients'!O32</f>
        <v>899.51538104191025</v>
      </c>
      <c r="P32" s="610">
        <f>'2.1 Livestock'!P32*'2.2 Coefficients'!P32</f>
        <v>822.35624361334294</v>
      </c>
      <c r="Q32" s="610">
        <f>'2.1 Livestock'!Q32*'2.2 Coefficients'!Q32</f>
        <v>832.46315810390888</v>
      </c>
      <c r="R32" s="610">
        <f>'2.1 Livestock'!R32*'2.2 Coefficients'!R32</f>
        <v>879.16745369214402</v>
      </c>
      <c r="S32" s="610">
        <f>'2.1 Livestock'!S32*'2.2 Coefficients'!S32</f>
        <v>657.63599888266492</v>
      </c>
      <c r="T32" s="610">
        <f>'2.1 Livestock'!T32*'2.2 Coefficients'!T32</f>
        <v>819.9777140130941</v>
      </c>
      <c r="U32" s="610">
        <f>'2.1 Livestock'!U32*'2.2 Coefficients'!U32</f>
        <v>896.90918171090868</v>
      </c>
      <c r="V32" s="610">
        <f>'2.1 Livestock'!V32*'2.2 Coefficients'!V32</f>
        <v>903.16897216972006</v>
      </c>
      <c r="W32" s="610">
        <f>'2.1 Livestock'!W32*'2.2 Coefficients'!W32</f>
        <v>806.93226862386598</v>
      </c>
      <c r="X32" s="610">
        <f>'2.1 Livestock'!X32*'2.2 Coefficients'!X32</f>
        <v>577.25692893182315</v>
      </c>
      <c r="Y32" s="610">
        <f>'2.1 Livestock'!Y32*'2.2 Coefficients'!Y32</f>
        <v>662.63603101154172</v>
      </c>
      <c r="Z32" s="610">
        <f>'2.1 Livestock'!Z32*'2.2 Coefficients'!Z32</f>
        <v>787.03000644315682</v>
      </c>
      <c r="AA32" s="610">
        <f>'2.1 Livestock'!AA32*'2.2 Coefficients'!AA32</f>
        <v>766.43888286320032</v>
      </c>
      <c r="AB32" s="610">
        <f>'2.1 Livestock'!AB32*'2.2 Coefficients'!AB32</f>
        <v>954.49318611591411</v>
      </c>
      <c r="AC32" s="610">
        <f>'2.1 Livestock'!AC32*'2.2 Coefficients'!AC32</f>
        <v>894.20600645302977</v>
      </c>
      <c r="AD32" s="610">
        <f>'2.1 Livestock'!AD32*'2.2 Coefficients'!AD32</f>
        <v>752.04770877525368</v>
      </c>
      <c r="AE32" s="610">
        <f>'2.1 Livestock'!AE32*'2.2 Coefficients'!AE32</f>
        <v>603.46894935209889</v>
      </c>
      <c r="AF32" s="610">
        <f>'2.1 Livestock'!AF32*'2.2 Coefficients'!AF32</f>
        <v>612.40813041394495</v>
      </c>
      <c r="AG32" s="610">
        <f>'2.1 Livestock'!AG32*'2.2 Coefficients'!AG32</f>
        <v>717.81719653775042</v>
      </c>
      <c r="AH32" s="610">
        <f>'2.1 Livestock'!AH32*'2.2 Coefficients'!AH32</f>
        <v>718.37486343355329</v>
      </c>
      <c r="AI32" s="610">
        <f>'2.1 Livestock'!AI32*'2.2 Coefficients'!AI32</f>
        <v>0</v>
      </c>
      <c r="AJ32" s="610">
        <f>'2.1 Livestock'!AJ32*'2.2 Coefficients'!AJ32</f>
        <v>0</v>
      </c>
      <c r="AK32" s="610">
        <f>'2.1 Livestock'!AK32*'2.2 Coefficients'!AK32</f>
        <v>0</v>
      </c>
      <c r="AL32" s="610">
        <f>'2.1 Livestock'!AL32*'2.2 Coefficients'!AL32</f>
        <v>0</v>
      </c>
      <c r="AM32" s="610">
        <f>'2.1 Livestock'!AM32*'2.2 Coefficients'!AM32</f>
        <v>0</v>
      </c>
      <c r="AN32" s="610">
        <f>'2.1 Livestock'!AN32*'2.2 Coefficients'!AN32</f>
        <v>0</v>
      </c>
      <c r="AO32" s="610">
        <f>'2.1 Livestock'!AO32*'2.2 Coefficients'!AO32</f>
        <v>0</v>
      </c>
      <c r="AP32" s="610">
        <f>'2.1 Livestock'!AP32*'2.2 Coefficients'!AP32</f>
        <v>0</v>
      </c>
      <c r="AQ32" s="610">
        <f>'2.1 Livestock'!AQ32*'2.2 Coefficients'!AQ32</f>
        <v>0</v>
      </c>
      <c r="AR32" s="610">
        <f>'2.1 Livestock'!AR32*'2.2 Coefficients'!AR32</f>
        <v>0</v>
      </c>
      <c r="AS32" s="610">
        <f>'2.1 Livestock'!AS32*'2.2 Coefficients'!AS32</f>
        <v>0</v>
      </c>
    </row>
    <row r="33" spans="1:45" s="108" customFormat="1" x14ac:dyDescent="0.25">
      <c r="A33" s="113" t="s">
        <v>132</v>
      </c>
      <c r="B33" s="113"/>
      <c r="F33" s="113" t="s">
        <v>133</v>
      </c>
      <c r="G33" s="576"/>
      <c r="H33" s="219"/>
      <c r="I33" s="105"/>
      <c r="J33" s="105"/>
      <c r="K33" s="105"/>
      <c r="L33" s="105"/>
      <c r="M33" s="105"/>
      <c r="N33" s="265"/>
      <c r="O33" s="265"/>
      <c r="P33" s="265"/>
      <c r="Q33" s="265"/>
      <c r="R33" s="265"/>
      <c r="S33" s="265"/>
      <c r="T33" s="265"/>
      <c r="U33" s="265"/>
      <c r="V33" s="265"/>
      <c r="W33" s="265"/>
      <c r="X33" s="265"/>
      <c r="Y33" s="265"/>
      <c r="Z33" s="265"/>
      <c r="AA33" s="265"/>
      <c r="AB33" s="265"/>
      <c r="AC33" s="265"/>
      <c r="AD33" s="265"/>
      <c r="AE33" s="265"/>
      <c r="AF33" s="265"/>
      <c r="AG33" s="265"/>
      <c r="AH33" s="265"/>
      <c r="AI33" s="265"/>
      <c r="AJ33" s="265"/>
      <c r="AK33" s="265"/>
      <c r="AL33" s="265"/>
      <c r="AM33" s="265"/>
      <c r="AN33" s="265"/>
      <c r="AO33" s="265"/>
      <c r="AP33" s="265"/>
      <c r="AQ33" s="265"/>
      <c r="AR33" s="265"/>
      <c r="AS33" s="265"/>
    </row>
    <row r="34" spans="1:45" s="108" customFormat="1" x14ac:dyDescent="0.25">
      <c r="A34" s="113" t="s">
        <v>134</v>
      </c>
      <c r="B34" s="113"/>
      <c r="C34" s="113"/>
      <c r="D34" s="113"/>
      <c r="F34" s="161" t="s">
        <v>438</v>
      </c>
      <c r="G34" s="576"/>
      <c r="H34" s="219"/>
      <c r="I34" s="271">
        <f>'2.1 Livestock'!I34*'2.2 Coefficients'!I34</f>
        <v>0</v>
      </c>
      <c r="J34" s="271">
        <f>'2.1 Livestock'!J34*'2.2 Coefficients'!J34</f>
        <v>0</v>
      </c>
      <c r="K34" s="271">
        <f>'2.1 Livestock'!K34*'2.2 Coefficients'!K34</f>
        <v>0</v>
      </c>
      <c r="L34" s="271">
        <f>'2.1 Livestock'!L34*'2.2 Coefficients'!L34</f>
        <v>0</v>
      </c>
      <c r="M34" s="271">
        <f>'2.1 Livestock'!M34*'2.2 Coefficients'!M34</f>
        <v>0</v>
      </c>
      <c r="N34" s="610">
        <f>'2.1 Livestock'!N34*'2.2 Coefficients'!N34</f>
        <v>18106.182438732554</v>
      </c>
      <c r="O34" s="610">
        <f>'2.1 Livestock'!O34*'2.2 Coefficients'!O34</f>
        <v>17381.906436646957</v>
      </c>
      <c r="P34" s="610">
        <f>'2.1 Livestock'!P34*'2.2 Coefficients'!P34</f>
        <v>16528.966631421215</v>
      </c>
      <c r="Q34" s="610">
        <f>'2.1 Livestock'!Q34*'2.2 Coefficients'!Q34</f>
        <v>15664.090328004178</v>
      </c>
      <c r="R34" s="610">
        <f>'2.1 Livestock'!R34*'2.2 Coefficients'!R34</f>
        <v>15242.623532860958</v>
      </c>
      <c r="S34" s="610">
        <f>'2.1 Livestock'!S34*'2.2 Coefficients'!S34</f>
        <v>15855.472213443791</v>
      </c>
      <c r="T34" s="610">
        <f>'2.1 Livestock'!T34*'2.2 Coefficients'!T34</f>
        <v>15836.360658260332</v>
      </c>
      <c r="U34" s="610">
        <f>'2.1 Livestock'!U34*'2.2 Coefficients'!U34</f>
        <v>15453.069935309832</v>
      </c>
      <c r="V34" s="610">
        <f>'2.1 Livestock'!V34*'2.2 Coefficients'!V34</f>
        <v>16031.815195591036</v>
      </c>
      <c r="W34" s="610">
        <f>'2.1 Livestock'!W34*'2.2 Coefficients'!W34</f>
        <v>14864.492655902703</v>
      </c>
      <c r="X34" s="610">
        <f>'2.1 Livestock'!X34*'2.2 Coefficients'!X34</f>
        <v>14789.368411672574</v>
      </c>
      <c r="Y34" s="610">
        <f>'2.1 Livestock'!Y34*'2.2 Coefficients'!Y34</f>
        <v>15194.966503521191</v>
      </c>
      <c r="Z34" s="610">
        <f>'2.1 Livestock'!Z34*'2.2 Coefficients'!Z34</f>
        <v>14780.119683908228</v>
      </c>
      <c r="AA34" s="610">
        <f>'2.1 Livestock'!AA34*'2.2 Coefficients'!AA34</f>
        <v>14318.795327249414</v>
      </c>
      <c r="AB34" s="610">
        <f>'2.1 Livestock'!AB34*'2.2 Coefficients'!AB34</f>
        <v>13535.288148871514</v>
      </c>
      <c r="AC34" s="610">
        <f>'2.1 Livestock'!AC34*'2.2 Coefficients'!AC34</f>
        <v>14961.844016056506</v>
      </c>
      <c r="AD34" s="610">
        <f>'2.1 Livestock'!AD34*'2.2 Coefficients'!AD34</f>
        <v>13830.824161035491</v>
      </c>
      <c r="AE34" s="610">
        <f>'2.1 Livestock'!AE34*'2.2 Coefficients'!AE34</f>
        <v>13213.343661959801</v>
      </c>
      <c r="AF34" s="610">
        <f>'2.1 Livestock'!AF34*'2.2 Coefficients'!AF34</f>
        <v>12792.58034558779</v>
      </c>
      <c r="AG34" s="610">
        <f>'2.1 Livestock'!AG34*'2.2 Coefficients'!AG34</f>
        <v>12000.404954457677</v>
      </c>
      <c r="AH34" s="610">
        <f>'2.1 Livestock'!AH34*'2.2 Coefficients'!AH34</f>
        <v>12432.011090154867</v>
      </c>
      <c r="AI34" s="610">
        <f>'2.1 Livestock'!AI34*'2.2 Coefficients'!AI34</f>
        <v>12136.538830271886</v>
      </c>
      <c r="AJ34" s="610">
        <f>'2.1 Livestock'!AJ34*'2.2 Coefficients'!AJ34</f>
        <v>12691.614463752107</v>
      </c>
      <c r="AK34" s="610">
        <f>'2.1 Livestock'!AK34*'2.2 Coefficients'!AK34</f>
        <v>12886.031548477606</v>
      </c>
      <c r="AL34" s="610">
        <f>'2.1 Livestock'!AL34*'2.2 Coefficients'!AL34</f>
        <v>13034.963095512036</v>
      </c>
      <c r="AM34" s="610">
        <f>'2.1 Livestock'!AM34*'2.2 Coefficients'!AM34</f>
        <v>14710.519134983888</v>
      </c>
      <c r="AN34" s="610">
        <f>'2.1 Livestock'!AN34*'2.2 Coefficients'!AN34</f>
        <v>14417.005228334119</v>
      </c>
      <c r="AO34" s="610">
        <f>'2.1 Livestock'!AO34*'2.2 Coefficients'!AO34</f>
        <v>14321.494408449311</v>
      </c>
      <c r="AP34" s="610">
        <f>'2.1 Livestock'!AP34*'2.2 Coefficients'!AP34</f>
        <v>14278.103862793516</v>
      </c>
      <c r="AQ34" s="610">
        <f>'2.1 Livestock'!AQ34*'2.2 Coefficients'!AQ34</f>
        <v>14164.646820388856</v>
      </c>
      <c r="AR34" s="610">
        <f>'2.1 Livestock'!AR34*'2.2 Coefficients'!AR34</f>
        <v>14882.008432994327</v>
      </c>
      <c r="AS34" s="610">
        <f>'2.1 Livestock'!AS34*'2.2 Coefficients'!AS34</f>
        <v>15033.95719368408</v>
      </c>
    </row>
    <row r="35" spans="1:45" s="108" customFormat="1" x14ac:dyDescent="0.25">
      <c r="A35" s="113" t="s">
        <v>135</v>
      </c>
      <c r="B35" s="113"/>
      <c r="C35" s="113"/>
      <c r="D35" s="113"/>
      <c r="F35" s="161" t="s">
        <v>439</v>
      </c>
      <c r="G35" s="576"/>
      <c r="H35" s="219"/>
      <c r="I35" s="271">
        <f>'2.1 Livestock'!I35*'2.2 Coefficients'!I35</f>
        <v>0</v>
      </c>
      <c r="J35" s="271">
        <f>'2.1 Livestock'!J35*'2.2 Coefficients'!J35</f>
        <v>0</v>
      </c>
      <c r="K35" s="271">
        <f>'2.1 Livestock'!K35*'2.2 Coefficients'!K35</f>
        <v>0</v>
      </c>
      <c r="L35" s="271">
        <f>'2.1 Livestock'!L35*'2.2 Coefficients'!L35</f>
        <v>0</v>
      </c>
      <c r="M35" s="271">
        <f>'2.1 Livestock'!M35*'2.2 Coefficients'!M35</f>
        <v>0</v>
      </c>
      <c r="N35" s="610">
        <f>'2.1 Livestock'!N35*'2.2 Coefficients'!N35</f>
        <v>7614.4533245701441</v>
      </c>
      <c r="O35" s="610">
        <f>'2.1 Livestock'!O35*'2.2 Coefficients'!O35</f>
        <v>8625.3145309929896</v>
      </c>
      <c r="P35" s="610">
        <f>'2.1 Livestock'!P35*'2.2 Coefficients'!P35</f>
        <v>9937.9154883004758</v>
      </c>
      <c r="Q35" s="610">
        <f>'2.1 Livestock'!Q35*'2.2 Coefficients'!Q35</f>
        <v>9776.1812715322758</v>
      </c>
      <c r="R35" s="610">
        <f>'2.1 Livestock'!R35*'2.2 Coefficients'!R35</f>
        <v>10889.108512068837</v>
      </c>
      <c r="S35" s="610">
        <f>'2.1 Livestock'!S35*'2.2 Coefficients'!S35</f>
        <v>11258.938532722308</v>
      </c>
      <c r="T35" s="610">
        <f>'2.1 Livestock'!T35*'2.2 Coefficients'!T35</f>
        <v>13034.084342342421</v>
      </c>
      <c r="U35" s="610">
        <f>'2.1 Livestock'!U35*'2.2 Coefficients'!U35</f>
        <v>11809.501572131392</v>
      </c>
      <c r="V35" s="610">
        <f>'2.1 Livestock'!V35*'2.2 Coefficients'!V35</f>
        <v>11806.878603864281</v>
      </c>
      <c r="W35" s="610">
        <f>'2.1 Livestock'!W35*'2.2 Coefficients'!W35</f>
        <v>14128.842209094473</v>
      </c>
      <c r="X35" s="610">
        <f>'2.1 Livestock'!X35*'2.2 Coefficients'!X35</f>
        <v>14234.748286327427</v>
      </c>
      <c r="Y35" s="610">
        <f>'2.1 Livestock'!Y35*'2.2 Coefficients'!Y35</f>
        <v>14333.558351030209</v>
      </c>
      <c r="Z35" s="610">
        <f>'2.1 Livestock'!Z35*'2.2 Coefficients'!Z35</f>
        <v>14849.097765717883</v>
      </c>
      <c r="AA35" s="610">
        <f>'2.1 Livestock'!AA35*'2.2 Coefficients'!AA35</f>
        <v>14644.765480892011</v>
      </c>
      <c r="AB35" s="610">
        <f>'2.1 Livestock'!AB35*'2.2 Coefficients'!AB35</f>
        <v>14376.279115269706</v>
      </c>
      <c r="AC35" s="610">
        <f>'2.1 Livestock'!AC35*'2.2 Coefficients'!AC35</f>
        <v>14046.522613718431</v>
      </c>
      <c r="AD35" s="610">
        <f>'2.1 Livestock'!AD35*'2.2 Coefficients'!AD35</f>
        <v>13385.85208270048</v>
      </c>
      <c r="AE35" s="610">
        <f>'2.1 Livestock'!AE35*'2.2 Coefficients'!AE35</f>
        <v>14606.713496954946</v>
      </c>
      <c r="AF35" s="610">
        <f>'2.1 Livestock'!AF35*'2.2 Coefficients'!AF35</f>
        <v>14736.685538418245</v>
      </c>
      <c r="AG35" s="610">
        <f>'2.1 Livestock'!AG35*'2.2 Coefficients'!AG35</f>
        <v>14102.78326968289</v>
      </c>
      <c r="AH35" s="610">
        <f>'2.1 Livestock'!AH35*'2.2 Coefficients'!AH35</f>
        <v>13690.285162149277</v>
      </c>
      <c r="AI35" s="610">
        <f>'2.1 Livestock'!AI35*'2.2 Coefficients'!AI35</f>
        <v>12830.423837043856</v>
      </c>
      <c r="AJ35" s="610">
        <f>'2.1 Livestock'!AJ35*'2.2 Coefficients'!AJ35</f>
        <v>12784.751065198025</v>
      </c>
      <c r="AK35" s="610">
        <f>'2.1 Livestock'!AK35*'2.2 Coefficients'!AK35</f>
        <v>12617.482443851515</v>
      </c>
      <c r="AL35" s="610">
        <f>'2.1 Livestock'!AL35*'2.2 Coefficients'!AL35</f>
        <v>12924.123167318607</v>
      </c>
      <c r="AM35" s="610">
        <f>'2.1 Livestock'!AM35*'2.2 Coefficients'!AM35</f>
        <v>13739.086026949524</v>
      </c>
      <c r="AN35" s="610">
        <f>'2.1 Livestock'!AN35*'2.2 Coefficients'!AN35</f>
        <v>14529.064294609956</v>
      </c>
      <c r="AO35" s="610">
        <f>'2.1 Livestock'!AO35*'2.2 Coefficients'!AO35</f>
        <v>14771.434838243391</v>
      </c>
      <c r="AP35" s="610">
        <f>'2.1 Livestock'!AP35*'2.2 Coefficients'!AP35</f>
        <v>14889.902762807982</v>
      </c>
      <c r="AQ35" s="610">
        <f>'2.1 Livestock'!AQ35*'2.2 Coefficients'!AQ35</f>
        <v>14984.518168503439</v>
      </c>
      <c r="AR35" s="610">
        <f>'2.1 Livestock'!AR35*'2.2 Coefficients'!AR35</f>
        <v>15698.104320704335</v>
      </c>
      <c r="AS35" s="610">
        <f>'2.1 Livestock'!AS35*'2.2 Coefficients'!AS35</f>
        <v>15892.775984967713</v>
      </c>
    </row>
    <row r="36" spans="1:45" s="108" customFormat="1" x14ac:dyDescent="0.25">
      <c r="A36" s="113" t="s">
        <v>136</v>
      </c>
      <c r="B36" s="113"/>
      <c r="D36" s="113" t="s">
        <v>137</v>
      </c>
      <c r="F36" s="107"/>
      <c r="G36" s="576"/>
      <c r="H36" s="218"/>
      <c r="I36" s="105">
        <f t="shared" ref="I36:N36" si="12">I37+I38</f>
        <v>0</v>
      </c>
      <c r="J36" s="105">
        <f t="shared" si="12"/>
        <v>0</v>
      </c>
      <c r="K36" s="105">
        <f t="shared" si="12"/>
        <v>0</v>
      </c>
      <c r="L36" s="105">
        <f t="shared" si="12"/>
        <v>0</v>
      </c>
      <c r="M36" s="105">
        <f t="shared" si="12"/>
        <v>0</v>
      </c>
      <c r="N36" s="265">
        <f t="shared" si="12"/>
        <v>0</v>
      </c>
      <c r="O36" s="265">
        <f t="shared" ref="O36:AH36" si="13">O37+O38</f>
        <v>0</v>
      </c>
      <c r="P36" s="265">
        <f t="shared" si="13"/>
        <v>0</v>
      </c>
      <c r="Q36" s="265">
        <f t="shared" si="13"/>
        <v>0</v>
      </c>
      <c r="R36" s="265">
        <f t="shared" si="13"/>
        <v>0</v>
      </c>
      <c r="S36" s="265">
        <f t="shared" si="13"/>
        <v>0</v>
      </c>
      <c r="T36" s="265">
        <f t="shared" si="13"/>
        <v>0</v>
      </c>
      <c r="U36" s="265">
        <f t="shared" si="13"/>
        <v>0</v>
      </c>
      <c r="V36" s="265">
        <f t="shared" si="13"/>
        <v>0</v>
      </c>
      <c r="W36" s="265">
        <f t="shared" si="13"/>
        <v>0</v>
      </c>
      <c r="X36" s="265">
        <f t="shared" si="13"/>
        <v>0</v>
      </c>
      <c r="Y36" s="265">
        <f t="shared" si="13"/>
        <v>0</v>
      </c>
      <c r="Z36" s="265">
        <f t="shared" si="13"/>
        <v>0</v>
      </c>
      <c r="AA36" s="265">
        <f t="shared" si="13"/>
        <v>0</v>
      </c>
      <c r="AB36" s="265">
        <f t="shared" si="13"/>
        <v>0</v>
      </c>
      <c r="AC36" s="265">
        <f t="shared" si="13"/>
        <v>0</v>
      </c>
      <c r="AD36" s="265">
        <f t="shared" si="13"/>
        <v>0</v>
      </c>
      <c r="AE36" s="265">
        <f t="shared" si="13"/>
        <v>0</v>
      </c>
      <c r="AF36" s="265">
        <f t="shared" si="13"/>
        <v>0</v>
      </c>
      <c r="AG36" s="265">
        <f t="shared" si="13"/>
        <v>0</v>
      </c>
      <c r="AH36" s="265">
        <f t="shared" si="13"/>
        <v>0</v>
      </c>
      <c r="AI36" s="265"/>
      <c r="AJ36" s="265"/>
      <c r="AK36" s="265"/>
      <c r="AL36" s="265"/>
      <c r="AM36" s="265"/>
      <c r="AN36" s="265"/>
      <c r="AO36" s="265"/>
      <c r="AP36" s="265"/>
      <c r="AQ36" s="265"/>
      <c r="AR36" s="265"/>
      <c r="AS36" s="265"/>
    </row>
    <row r="37" spans="1:45" s="108" customFormat="1" x14ac:dyDescent="0.25">
      <c r="A37" s="113" t="s">
        <v>138</v>
      </c>
      <c r="B37" s="113"/>
      <c r="E37" s="113" t="s">
        <v>139</v>
      </c>
      <c r="F37" s="107"/>
      <c r="G37" s="576"/>
      <c r="H37" s="218"/>
      <c r="I37" s="105"/>
      <c r="J37" s="105"/>
      <c r="K37" s="105"/>
      <c r="L37" s="105"/>
      <c r="M37" s="105"/>
      <c r="N37" s="265"/>
      <c r="O37" s="265"/>
      <c r="P37" s="265"/>
      <c r="Q37" s="265"/>
      <c r="R37" s="265"/>
      <c r="S37" s="265"/>
      <c r="T37" s="265"/>
      <c r="U37" s="265"/>
      <c r="V37" s="265"/>
      <c r="W37" s="265"/>
      <c r="X37" s="265"/>
      <c r="Y37" s="265"/>
      <c r="Z37" s="265"/>
      <c r="AA37" s="265"/>
      <c r="AB37" s="265"/>
      <c r="AC37" s="265"/>
      <c r="AD37" s="265"/>
      <c r="AE37" s="265"/>
      <c r="AF37" s="265"/>
      <c r="AG37" s="265"/>
      <c r="AH37" s="265"/>
      <c r="AI37" s="265"/>
      <c r="AJ37" s="265"/>
      <c r="AK37" s="265"/>
      <c r="AL37" s="265"/>
      <c r="AM37" s="265"/>
      <c r="AN37" s="265"/>
      <c r="AO37" s="265"/>
      <c r="AP37" s="265"/>
      <c r="AQ37" s="265"/>
      <c r="AR37" s="265"/>
      <c r="AS37" s="265"/>
    </row>
    <row r="38" spans="1:45" s="108" customFormat="1" x14ac:dyDescent="0.25">
      <c r="A38" s="113" t="s">
        <v>140</v>
      </c>
      <c r="B38" s="113"/>
      <c r="E38" s="113" t="s">
        <v>141</v>
      </c>
      <c r="F38" s="107"/>
      <c r="G38" s="576"/>
      <c r="H38" s="218"/>
      <c r="I38" s="105"/>
      <c r="J38" s="105"/>
      <c r="K38" s="105"/>
      <c r="L38" s="105"/>
      <c r="M38" s="105"/>
      <c r="N38" s="265"/>
      <c r="O38" s="265"/>
      <c r="P38" s="265"/>
      <c r="Q38" s="265"/>
      <c r="R38" s="265"/>
      <c r="S38" s="265"/>
      <c r="T38" s="265"/>
      <c r="U38" s="265"/>
      <c r="V38" s="265"/>
      <c r="W38" s="265"/>
      <c r="X38" s="265"/>
      <c r="Y38" s="265"/>
      <c r="Z38" s="265"/>
      <c r="AA38" s="265"/>
      <c r="AB38" s="265"/>
      <c r="AC38" s="265"/>
      <c r="AD38" s="265"/>
      <c r="AE38" s="265"/>
      <c r="AF38" s="265"/>
      <c r="AG38" s="265"/>
      <c r="AH38" s="265"/>
      <c r="AI38" s="265"/>
      <c r="AJ38" s="265"/>
      <c r="AK38" s="265"/>
      <c r="AL38" s="265"/>
      <c r="AM38" s="265"/>
      <c r="AN38" s="265"/>
      <c r="AO38" s="265"/>
      <c r="AP38" s="265"/>
      <c r="AQ38" s="265"/>
      <c r="AR38" s="265"/>
      <c r="AS38" s="265"/>
    </row>
    <row r="39" spans="1:45" s="108" customFormat="1" x14ac:dyDescent="0.25">
      <c r="A39" s="113"/>
      <c r="B39" s="113"/>
      <c r="E39" s="113"/>
      <c r="F39" s="107"/>
      <c r="G39" s="576"/>
      <c r="H39" s="218"/>
      <c r="N39" s="264"/>
      <c r="O39" s="264"/>
      <c r="P39" s="264"/>
      <c r="Q39" s="264"/>
      <c r="R39" s="264"/>
      <c r="S39" s="264"/>
      <c r="T39" s="264"/>
      <c r="U39" s="264"/>
      <c r="V39" s="264"/>
      <c r="W39" s="264"/>
      <c r="X39" s="264"/>
      <c r="Y39" s="264"/>
      <c r="Z39" s="264"/>
      <c r="AA39" s="264"/>
      <c r="AB39" s="264"/>
      <c r="AC39" s="264"/>
      <c r="AD39" s="264"/>
      <c r="AE39" s="264"/>
      <c r="AF39" s="264"/>
      <c r="AG39" s="264"/>
      <c r="AH39" s="264"/>
      <c r="AI39" s="264"/>
      <c r="AJ39" s="264"/>
      <c r="AK39" s="264"/>
      <c r="AL39" s="264"/>
      <c r="AM39" s="264"/>
      <c r="AN39" s="264"/>
      <c r="AO39" s="264"/>
      <c r="AP39" s="264"/>
      <c r="AQ39" s="264"/>
      <c r="AR39" s="264"/>
      <c r="AS39" s="264"/>
    </row>
    <row r="40" spans="1:45" s="108" customFormat="1" x14ac:dyDescent="0.25">
      <c r="A40" s="160" t="s">
        <v>147</v>
      </c>
      <c r="B40" s="160"/>
      <c r="C40" s="160" t="s">
        <v>148</v>
      </c>
      <c r="D40" s="160"/>
      <c r="E40" s="160"/>
      <c r="F40" s="110"/>
      <c r="G40" s="576"/>
      <c r="H40" s="218"/>
      <c r="I40" s="263">
        <f t="shared" ref="I40:N40" si="14">SUM(I42:I60)</f>
        <v>0</v>
      </c>
      <c r="J40" s="263">
        <f t="shared" si="14"/>
        <v>0</v>
      </c>
      <c r="K40" s="263">
        <f t="shared" si="14"/>
        <v>0</v>
      </c>
      <c r="L40" s="263">
        <f t="shared" si="14"/>
        <v>0</v>
      </c>
      <c r="M40" s="263">
        <f t="shared" si="14"/>
        <v>0</v>
      </c>
      <c r="N40" s="391">
        <f t="shared" si="14"/>
        <v>39495.146635205318</v>
      </c>
      <c r="O40" s="391">
        <f t="shared" ref="O40:AH40" si="15">SUM(O42:O60)</f>
        <v>38569.029074921404</v>
      </c>
      <c r="P40" s="391">
        <f t="shared" si="15"/>
        <v>42094.938504102625</v>
      </c>
      <c r="Q40" s="391">
        <f t="shared" si="15"/>
        <v>43254.118529814179</v>
      </c>
      <c r="R40" s="391">
        <f t="shared" si="15"/>
        <v>43086.522963807096</v>
      </c>
      <c r="S40" s="391">
        <f t="shared" si="15"/>
        <v>40522.133569089456</v>
      </c>
      <c r="T40" s="391">
        <f t="shared" si="15"/>
        <v>39979.212195238782</v>
      </c>
      <c r="U40" s="391">
        <f t="shared" si="15"/>
        <v>41580.558863176266</v>
      </c>
      <c r="V40" s="391">
        <f t="shared" si="15"/>
        <v>45656.247053883657</v>
      </c>
      <c r="W40" s="391">
        <f t="shared" si="15"/>
        <v>47556.308402012473</v>
      </c>
      <c r="X40" s="391">
        <f t="shared" si="15"/>
        <v>41048.922141422263</v>
      </c>
      <c r="Y40" s="391">
        <f t="shared" si="15"/>
        <v>41033.112941048625</v>
      </c>
      <c r="Z40" s="391">
        <f t="shared" si="15"/>
        <v>41543.178348103116</v>
      </c>
      <c r="AA40" s="391">
        <f t="shared" si="15"/>
        <v>42044.190311570535</v>
      </c>
      <c r="AB40" s="391">
        <f t="shared" si="15"/>
        <v>44133.247828390136</v>
      </c>
      <c r="AC40" s="391">
        <f t="shared" si="15"/>
        <v>44300.374584205179</v>
      </c>
      <c r="AD40" s="391">
        <f t="shared" si="15"/>
        <v>46103.765851639524</v>
      </c>
      <c r="AE40" s="391">
        <f t="shared" si="15"/>
        <v>47542.07695258614</v>
      </c>
      <c r="AF40" s="391">
        <f t="shared" si="15"/>
        <v>44243.303661456761</v>
      </c>
      <c r="AG40" s="391">
        <f t="shared" si="15"/>
        <v>44669.918896531766</v>
      </c>
      <c r="AH40" s="391">
        <f t="shared" si="15"/>
        <v>37728.333163172661</v>
      </c>
      <c r="AI40" s="391">
        <f t="shared" ref="AI40:AN40" si="16">SUM(AI42:AI60)</f>
        <v>37699.733865528455</v>
      </c>
      <c r="AJ40" s="391">
        <f t="shared" si="16"/>
        <v>36540.82419823316</v>
      </c>
      <c r="AK40" s="391">
        <f t="shared" si="16"/>
        <v>36484.626653326828</v>
      </c>
      <c r="AL40" s="391">
        <f t="shared" si="16"/>
        <v>37593.040388097812</v>
      </c>
      <c r="AM40" s="391">
        <f t="shared" si="16"/>
        <v>38729.647671198269</v>
      </c>
      <c r="AN40" s="391">
        <f t="shared" si="16"/>
        <v>40006.779244404133</v>
      </c>
      <c r="AO40" s="391">
        <f t="shared" ref="AO40:AP40" si="17">SUM(AO42:AO60)</f>
        <v>41121.740140030975</v>
      </c>
      <c r="AP40" s="391">
        <f t="shared" si="17"/>
        <v>42669.512484189036</v>
      </c>
      <c r="AQ40" s="391">
        <f t="shared" ref="AQ40:AR40" si="18">SUM(AQ42:AQ60)</f>
        <v>43523.568025174609</v>
      </c>
      <c r="AR40" s="391">
        <f t="shared" si="18"/>
        <v>40844.384970483261</v>
      </c>
      <c r="AS40" s="391">
        <f t="shared" ref="AS40" si="19">SUM(AS42:AS60)</f>
        <v>42546.259328021304</v>
      </c>
    </row>
    <row r="41" spans="1:45" s="108" customFormat="1" x14ac:dyDescent="0.25">
      <c r="A41" s="179" t="s">
        <v>440</v>
      </c>
      <c r="D41" s="166" t="s">
        <v>397</v>
      </c>
      <c r="F41" s="118"/>
      <c r="G41" s="576"/>
      <c r="H41" s="218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</row>
    <row r="42" spans="1:45" s="108" customFormat="1" x14ac:dyDescent="0.25">
      <c r="A42" s="108" t="s">
        <v>149</v>
      </c>
      <c r="D42" s="161"/>
      <c r="E42" s="113" t="s">
        <v>107</v>
      </c>
      <c r="G42" s="576"/>
      <c r="H42" s="219"/>
      <c r="I42" s="271">
        <f>'2.1 Livestock'!I42*'2.2 Coefficients'!I42</f>
        <v>0</v>
      </c>
      <c r="J42" s="271">
        <f>'2.1 Livestock'!J42*'2.2 Coefficients'!J42</f>
        <v>0</v>
      </c>
      <c r="K42" s="271">
        <f>'2.1 Livestock'!K42*'2.2 Coefficients'!K42</f>
        <v>0</v>
      </c>
      <c r="L42" s="271">
        <f>'2.1 Livestock'!L42*'2.2 Coefficients'!L42</f>
        <v>0</v>
      </c>
      <c r="M42" s="271">
        <f>'2.1 Livestock'!M42*'2.2 Coefficients'!M42</f>
        <v>0</v>
      </c>
      <c r="N42" s="610">
        <f>'2.1 Livestock'!N42*'2.2 Coefficients'!N42</f>
        <v>3481.7870256162591</v>
      </c>
      <c r="O42" s="610">
        <f>'2.1 Livestock'!O42*'2.2 Coefficients'!O42</f>
        <v>3474.8685501685945</v>
      </c>
      <c r="P42" s="610">
        <f>'2.1 Livestock'!P42*'2.2 Coefficients'!P42</f>
        <v>3631.6790024270672</v>
      </c>
      <c r="Q42" s="610">
        <f>'2.1 Livestock'!Q42*'2.2 Coefficients'!Q42</f>
        <v>3672.7216450878977</v>
      </c>
      <c r="R42" s="610">
        <f>'2.1 Livestock'!R42*'2.2 Coefficients'!R42</f>
        <v>3949.3515465158321</v>
      </c>
      <c r="S42" s="610">
        <f>'2.1 Livestock'!S42*'2.2 Coefficients'!S42</f>
        <v>3895.3718359930658</v>
      </c>
      <c r="T42" s="610">
        <f>'2.1 Livestock'!T42*'2.2 Coefficients'!T42</f>
        <v>3775.955849541383</v>
      </c>
      <c r="U42" s="610">
        <f>'2.1 Livestock'!U42*'2.2 Coefficients'!U42</f>
        <v>3943.2958819320452</v>
      </c>
      <c r="V42" s="610">
        <f>'2.1 Livestock'!V42*'2.2 Coefficients'!V42</f>
        <v>4394.7660979956381</v>
      </c>
      <c r="W42" s="610">
        <f>'2.1 Livestock'!W42*'2.2 Coefficients'!W42</f>
        <v>4592.2954466993633</v>
      </c>
      <c r="X42" s="610">
        <f>'2.1 Livestock'!X42*'2.2 Coefficients'!X42</f>
        <v>3311.8367640101133</v>
      </c>
      <c r="Y42" s="610">
        <f>'2.1 Livestock'!Y42*'2.2 Coefficients'!Y42</f>
        <v>3528.6353971688577</v>
      </c>
      <c r="Z42" s="610">
        <f>'2.1 Livestock'!Z42*'2.2 Coefficients'!Z42</f>
        <v>3522.4355568330743</v>
      </c>
      <c r="AA42" s="610">
        <f>'2.1 Livestock'!AA42*'2.2 Coefficients'!AA42</f>
        <v>3581.480528687986</v>
      </c>
      <c r="AB42" s="610">
        <f>'2.1 Livestock'!AB42*'2.2 Coefficients'!AB42</f>
        <v>4129.0775829229551</v>
      </c>
      <c r="AC42" s="610">
        <f>'2.1 Livestock'!AC42*'2.2 Coefficients'!AC42</f>
        <v>3902.8080599486661</v>
      </c>
      <c r="AD42" s="610">
        <f>'2.1 Livestock'!AD42*'2.2 Coefficients'!AD42</f>
        <v>3634.8534812284784</v>
      </c>
      <c r="AE42" s="610">
        <f>'2.1 Livestock'!AE42*'2.2 Coefficients'!AE42</f>
        <v>3894.8255235533838</v>
      </c>
      <c r="AF42" s="610">
        <f>'2.1 Livestock'!AF42*'2.2 Coefficients'!AF42</f>
        <v>3286.0934083659322</v>
      </c>
      <c r="AG42" s="610">
        <f>'2.1 Livestock'!AG42*'2.2 Coefficients'!AG42</f>
        <v>3093.4389318582676</v>
      </c>
      <c r="AH42" s="610">
        <f>'2.1 Livestock'!AH42*'2.2 Coefficients'!AH42</f>
        <v>2541.3299236380094</v>
      </c>
      <c r="AI42" s="610">
        <f>'2.1 Livestock'!AI42*'2.2 Coefficients'!AI42</f>
        <v>2629.2629255815204</v>
      </c>
      <c r="AJ42" s="610">
        <f>'2.1 Livestock'!AJ42*'2.2 Coefficients'!AJ42</f>
        <v>2550.9074655530712</v>
      </c>
      <c r="AK42" s="610">
        <f>'2.1 Livestock'!AK42*'2.2 Coefficients'!AK42</f>
        <v>2545.818935861405</v>
      </c>
      <c r="AL42" s="610">
        <f>'2.1 Livestock'!AL42*'2.2 Coefficients'!AL42</f>
        <v>2919.525133864669</v>
      </c>
      <c r="AM42" s="610">
        <f>'2.1 Livestock'!AM42*'2.2 Coefficients'!AM42</f>
        <v>2778.2974462546008</v>
      </c>
      <c r="AN42" s="610">
        <f>'2.1 Livestock'!AN42*'2.2 Coefficients'!AN42</f>
        <v>2934.3947673617135</v>
      </c>
      <c r="AO42" s="610">
        <f>'2.1 Livestock'!AO42*'2.2 Coefficients'!AO42</f>
        <v>2958.4888759707765</v>
      </c>
      <c r="AP42" s="610">
        <f>'2.1 Livestock'!AP42*'2.2 Coefficients'!AP42</f>
        <v>3077.6728361594742</v>
      </c>
      <c r="AQ42" s="610">
        <f>'2.1 Livestock'!AQ42*'2.2 Coefficients'!AQ42</f>
        <v>3085.7935368321178</v>
      </c>
      <c r="AR42" s="610">
        <f>'2.1 Livestock'!AR42*'2.2 Coefficients'!AR42</f>
        <v>4094.7737482262919</v>
      </c>
      <c r="AS42" s="610">
        <f>'2.1 Livestock'!AS42*'2.2 Coefficients'!AS42</f>
        <v>4354.8895378845664</v>
      </c>
    </row>
    <row r="43" spans="1:45" s="108" customFormat="1" x14ac:dyDescent="0.25">
      <c r="A43" s="108" t="s">
        <v>150</v>
      </c>
      <c r="D43" s="161"/>
      <c r="E43" s="113" t="s">
        <v>108</v>
      </c>
      <c r="G43" s="576"/>
      <c r="H43" s="219"/>
      <c r="I43" s="271">
        <f>'2.1 Livestock'!I43*'2.2 Coefficients'!I43</f>
        <v>0</v>
      </c>
      <c r="J43" s="271">
        <f>'2.1 Livestock'!J43*'2.2 Coefficients'!J43</f>
        <v>0</v>
      </c>
      <c r="K43" s="271">
        <f>'2.1 Livestock'!K43*'2.2 Coefficients'!K43</f>
        <v>0</v>
      </c>
      <c r="L43" s="271">
        <f>'2.1 Livestock'!L43*'2.2 Coefficients'!L43</f>
        <v>0</v>
      </c>
      <c r="M43" s="271">
        <f>'2.1 Livestock'!M43*'2.2 Coefficients'!M43</f>
        <v>0</v>
      </c>
      <c r="N43" s="610">
        <f>'2.1 Livestock'!N43*'2.2 Coefficients'!N43</f>
        <v>8586.7290840456826</v>
      </c>
      <c r="O43" s="610">
        <f>'2.1 Livestock'!O43*'2.2 Coefficients'!O43</f>
        <v>8144.2318469179727</v>
      </c>
      <c r="P43" s="610">
        <f>'2.1 Livestock'!P43*'2.2 Coefficients'!P43</f>
        <v>8371.2214722499739</v>
      </c>
      <c r="Q43" s="610">
        <f>'2.1 Livestock'!Q43*'2.2 Coefficients'!Q43</f>
        <v>9098.2706537005088</v>
      </c>
      <c r="R43" s="610">
        <f>'2.1 Livestock'!R43*'2.2 Coefficients'!R43</f>
        <v>8941.786125419605</v>
      </c>
      <c r="S43" s="610">
        <f>'2.1 Livestock'!S43*'2.2 Coefficients'!S43</f>
        <v>7870.6944135504009</v>
      </c>
      <c r="T43" s="610">
        <f>'2.1 Livestock'!T43*'2.2 Coefficients'!T43</f>
        <v>8121.1486633123941</v>
      </c>
      <c r="U43" s="610">
        <f>'2.1 Livestock'!U43*'2.2 Coefficients'!U43</f>
        <v>8293.6137058730765</v>
      </c>
      <c r="V43" s="610">
        <f>'2.1 Livestock'!V43*'2.2 Coefficients'!V43</f>
        <v>9025.7671496162056</v>
      </c>
      <c r="W43" s="610">
        <f>'2.1 Livestock'!W43*'2.2 Coefficients'!W43</f>
        <v>9608.8409262886253</v>
      </c>
      <c r="X43" s="610">
        <f>'2.1 Livestock'!X43*'2.2 Coefficients'!X43</f>
        <v>8381.1113345622052</v>
      </c>
      <c r="Y43" s="610">
        <f>'2.1 Livestock'!Y43*'2.2 Coefficients'!Y43</f>
        <v>7973.813653138981</v>
      </c>
      <c r="Z43" s="610">
        <f>'2.1 Livestock'!Z43*'2.2 Coefficients'!Z43</f>
        <v>8182.2189527919982</v>
      </c>
      <c r="AA43" s="610">
        <f>'2.1 Livestock'!AA43*'2.2 Coefficients'!AA43</f>
        <v>8264.0800328425048</v>
      </c>
      <c r="AB43" s="610">
        <f>'2.1 Livestock'!AB43*'2.2 Coefficients'!AB43</f>
        <v>8698.3482425780767</v>
      </c>
      <c r="AC43" s="610">
        <f>'2.1 Livestock'!AC43*'2.2 Coefficients'!AC43</f>
        <v>8810.92118041508</v>
      </c>
      <c r="AD43" s="610">
        <f>'2.1 Livestock'!AD43*'2.2 Coefficients'!AD43</f>
        <v>9075.0466335543879</v>
      </c>
      <c r="AE43" s="610">
        <f>'2.1 Livestock'!AE43*'2.2 Coefficients'!AE43</f>
        <v>9140.2012329135523</v>
      </c>
      <c r="AF43" s="610">
        <f>'2.1 Livestock'!AF43*'2.2 Coefficients'!AF43</f>
        <v>8897.5925984754558</v>
      </c>
      <c r="AG43" s="610">
        <f>'2.1 Livestock'!AG43*'2.2 Coefficients'!AG43</f>
        <v>8533.4273726012434</v>
      </c>
      <c r="AH43" s="610">
        <f>'2.1 Livestock'!AH43*'2.2 Coefficients'!AH43</f>
        <v>7116.6923195605705</v>
      </c>
      <c r="AI43" s="610">
        <f>'2.1 Livestock'!AI43*'2.2 Coefficients'!AI43</f>
        <v>6849.1822052576126</v>
      </c>
      <c r="AJ43" s="610">
        <f>'2.1 Livestock'!AJ43*'2.2 Coefficients'!AJ43</f>
        <v>6912.5378739158332</v>
      </c>
      <c r="AK43" s="610">
        <f>'2.1 Livestock'!AK43*'2.2 Coefficients'!AK43</f>
        <v>6668.511303377577</v>
      </c>
      <c r="AL43" s="610">
        <f>'2.1 Livestock'!AL43*'2.2 Coefficients'!AL43</f>
        <v>6944.6243019659214</v>
      </c>
      <c r="AM43" s="610">
        <f>'2.1 Livestock'!AM43*'2.2 Coefficients'!AM43</f>
        <v>6734.0539491577547</v>
      </c>
      <c r="AN43" s="610">
        <f>'2.1 Livestock'!AN43*'2.2 Coefficients'!AN43</f>
        <v>6661.5661031050058</v>
      </c>
      <c r="AO43" s="610">
        <f>'2.1 Livestock'!AO43*'2.2 Coefficients'!AO43</f>
        <v>7139.8954941768907</v>
      </c>
      <c r="AP43" s="610">
        <f>'2.1 Livestock'!AP43*'2.2 Coefficients'!AP43</f>
        <v>7374.7914158006315</v>
      </c>
      <c r="AQ43" s="610">
        <f>'2.1 Livestock'!AQ43*'2.2 Coefficients'!AQ43</f>
        <v>7303.0187367612434</v>
      </c>
      <c r="AR43" s="610">
        <f>'2.1 Livestock'!AR43*'2.2 Coefficients'!AR43</f>
        <v>5662.8182023730024</v>
      </c>
      <c r="AS43" s="610">
        <f>'2.1 Livestock'!AS43*'2.2 Coefficients'!AS43</f>
        <v>5754.6559347065331</v>
      </c>
    </row>
    <row r="44" spans="1:45" s="108" customFormat="1" x14ac:dyDescent="0.25">
      <c r="A44" s="178" t="s">
        <v>495</v>
      </c>
      <c r="D44" s="161"/>
      <c r="E44" s="113"/>
      <c r="F44" s="108" t="s">
        <v>496</v>
      </c>
      <c r="G44" s="576"/>
      <c r="H44" s="219"/>
      <c r="I44" s="105"/>
      <c r="J44" s="105"/>
      <c r="K44" s="105"/>
      <c r="L44" s="105"/>
      <c r="M44" s="105"/>
      <c r="N44" s="265"/>
      <c r="O44" s="265"/>
      <c r="P44" s="265"/>
      <c r="Q44" s="265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</row>
    <row r="45" spans="1:45" s="108" customFormat="1" x14ac:dyDescent="0.25">
      <c r="A45" s="178" t="s">
        <v>497</v>
      </c>
      <c r="D45" s="161"/>
      <c r="E45" s="113"/>
      <c r="F45" s="108" t="s">
        <v>498</v>
      </c>
      <c r="G45" s="576"/>
      <c r="H45" s="219"/>
      <c r="I45" s="105"/>
      <c r="J45" s="105"/>
      <c r="K45" s="105"/>
      <c r="L45" s="105"/>
      <c r="M45" s="10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65"/>
      <c r="AD45" s="265"/>
      <c r="AE45" s="265"/>
      <c r="AF45" s="265"/>
      <c r="AG45" s="265"/>
      <c r="AH45" s="265"/>
      <c r="AI45" s="265"/>
      <c r="AJ45" s="265"/>
      <c r="AK45" s="265"/>
      <c r="AL45" s="265"/>
      <c r="AM45" s="265"/>
      <c r="AN45" s="265"/>
      <c r="AO45" s="265"/>
      <c r="AP45" s="265"/>
      <c r="AQ45" s="265"/>
      <c r="AR45" s="265"/>
      <c r="AS45" s="265"/>
    </row>
    <row r="46" spans="1:45" s="108" customFormat="1" x14ac:dyDescent="0.25">
      <c r="A46" s="108" t="s">
        <v>151</v>
      </c>
      <c r="D46" s="161" t="s">
        <v>109</v>
      </c>
      <c r="E46" s="113"/>
      <c r="G46" s="576"/>
      <c r="H46" s="219"/>
      <c r="I46" s="105"/>
      <c r="J46" s="105"/>
      <c r="K46" s="105"/>
      <c r="L46" s="105"/>
      <c r="M46" s="105"/>
      <c r="N46" s="265"/>
      <c r="O46" s="265"/>
      <c r="P46" s="265"/>
      <c r="Q46" s="265"/>
      <c r="R46" s="265"/>
      <c r="S46" s="265"/>
      <c r="T46" s="265"/>
      <c r="U46" s="265"/>
      <c r="V46" s="265"/>
      <c r="W46" s="265"/>
      <c r="X46" s="265"/>
      <c r="Y46" s="265"/>
      <c r="Z46" s="265"/>
      <c r="AA46" s="265"/>
      <c r="AB46" s="265"/>
      <c r="AC46" s="265"/>
      <c r="AD46" s="265"/>
      <c r="AE46" s="265"/>
      <c r="AF46" s="265"/>
      <c r="AG46" s="265"/>
      <c r="AH46" s="265"/>
      <c r="AI46" s="265"/>
      <c r="AJ46" s="265"/>
      <c r="AK46" s="265"/>
      <c r="AL46" s="265"/>
      <c r="AM46" s="265"/>
      <c r="AN46" s="265"/>
      <c r="AO46" s="265"/>
      <c r="AP46" s="265"/>
      <c r="AQ46" s="265"/>
      <c r="AR46" s="265"/>
      <c r="AS46" s="265"/>
    </row>
    <row r="47" spans="1:45" s="108" customFormat="1" x14ac:dyDescent="0.25">
      <c r="A47" s="108" t="s">
        <v>152</v>
      </c>
      <c r="D47" s="161"/>
      <c r="E47" s="108" t="s">
        <v>153</v>
      </c>
      <c r="G47" s="576"/>
      <c r="H47" s="219"/>
      <c r="I47" s="271">
        <f>'2.1 Livestock'!I47*'2.2 Coefficients'!I47</f>
        <v>0</v>
      </c>
      <c r="J47" s="271">
        <f>'2.1 Livestock'!J47*'2.2 Coefficients'!J47</f>
        <v>0</v>
      </c>
      <c r="K47" s="271">
        <f>'2.1 Livestock'!K47*'2.2 Coefficients'!K47</f>
        <v>0</v>
      </c>
      <c r="L47" s="271">
        <f>'2.1 Livestock'!L47*'2.2 Coefficients'!L47</f>
        <v>0</v>
      </c>
      <c r="M47" s="271">
        <f>'2.1 Livestock'!M47*'2.2 Coefficients'!M47</f>
        <v>0</v>
      </c>
      <c r="N47" s="610">
        <f>'2.1 Livestock'!N47*'2.2 Coefficients'!N47</f>
        <v>9670.9230368909721</v>
      </c>
      <c r="O47" s="610">
        <f>'2.1 Livestock'!O47*'2.2 Coefficients'!O47</f>
        <v>8845.5285524154642</v>
      </c>
      <c r="P47" s="610">
        <f>'2.1 Livestock'!P47*'2.2 Coefficients'!P47</f>
        <v>10046.358137140902</v>
      </c>
      <c r="Q47" s="610">
        <f>'2.1 Livestock'!Q47*'2.2 Coefficients'!Q47</f>
        <v>9354.6500500808997</v>
      </c>
      <c r="R47" s="610">
        <f>'2.1 Livestock'!R47*'2.2 Coefficients'!R47</f>
        <v>9206.4706871343697</v>
      </c>
      <c r="S47" s="610">
        <f>'2.1 Livestock'!S47*'2.2 Coefficients'!S47</f>
        <v>9707.9894553236336</v>
      </c>
      <c r="T47" s="610">
        <f>'2.1 Livestock'!T47*'2.2 Coefficients'!T47</f>
        <v>9525.2918839133199</v>
      </c>
      <c r="U47" s="610">
        <f>'2.1 Livestock'!U47*'2.2 Coefficients'!U47</f>
        <v>9650.2908129324951</v>
      </c>
      <c r="V47" s="610">
        <f>'2.1 Livestock'!V47*'2.2 Coefficients'!V47</f>
        <v>10452.458520998456</v>
      </c>
      <c r="W47" s="610">
        <f>'2.1 Livestock'!W47*'2.2 Coefficients'!W47</f>
        <v>10831.874048413769</v>
      </c>
      <c r="X47" s="610">
        <f>'2.1 Livestock'!X47*'2.2 Coefficients'!X47</f>
        <v>10848.966874791149</v>
      </c>
      <c r="Y47" s="610">
        <f>'2.1 Livestock'!Y47*'2.2 Coefficients'!Y47</f>
        <v>9796.2138437007288</v>
      </c>
      <c r="Z47" s="610">
        <f>'2.1 Livestock'!Z47*'2.2 Coefficients'!Z47</f>
        <v>9533.8058581722325</v>
      </c>
      <c r="AA47" s="610">
        <f>'2.1 Livestock'!AA47*'2.2 Coefficients'!AA47</f>
        <v>9765.2172909246019</v>
      </c>
      <c r="AB47" s="610">
        <f>'2.1 Livestock'!AB47*'2.2 Coefficients'!AB47</f>
        <v>10302.201339928128</v>
      </c>
      <c r="AC47" s="610">
        <f>'2.1 Livestock'!AC47*'2.2 Coefficients'!AC47</f>
        <v>10117.332541392581</v>
      </c>
      <c r="AD47" s="610">
        <f>'2.1 Livestock'!AD47*'2.2 Coefficients'!AD47</f>
        <v>10018.118325845868</v>
      </c>
      <c r="AE47" s="610">
        <f>'2.1 Livestock'!AE47*'2.2 Coefficients'!AE47</f>
        <v>9852.9415281613637</v>
      </c>
      <c r="AF47" s="610">
        <f>'2.1 Livestock'!AF47*'2.2 Coefficients'!AF47</f>
        <v>9386.6147760300009</v>
      </c>
      <c r="AG47" s="610">
        <f>'2.1 Livestock'!AG47*'2.2 Coefficients'!AG47</f>
        <v>9649.7387700849376</v>
      </c>
      <c r="AH47" s="610">
        <f>'2.1 Livestock'!AH47*'2.2 Coefficients'!AH47</f>
        <v>7019.9556955270873</v>
      </c>
      <c r="AI47" s="610">
        <f>'2.1 Livestock'!AI47*'2.2 Coefficients'!AI47</f>
        <v>7063.1040984907468</v>
      </c>
      <c r="AJ47" s="610">
        <f>'2.1 Livestock'!AJ47*'2.2 Coefficients'!AJ47</f>
        <v>7190.4395326871772</v>
      </c>
      <c r="AK47" s="610">
        <f>'2.1 Livestock'!AK47*'2.2 Coefficients'!AK47</f>
        <v>7016.9527899275963</v>
      </c>
      <c r="AL47" s="610">
        <f>'2.1 Livestock'!AL47*'2.2 Coefficients'!AL47</f>
        <v>7146.1937164835044</v>
      </c>
      <c r="AM47" s="610">
        <f>'2.1 Livestock'!AM47*'2.2 Coefficients'!AM47</f>
        <v>6833.480512748738</v>
      </c>
      <c r="AN47" s="610">
        <f>'2.1 Livestock'!AN47*'2.2 Coefficients'!AN47</f>
        <v>7244.6682692280892</v>
      </c>
      <c r="AO47" s="610">
        <f>'2.1 Livestock'!AO47*'2.2 Coefficients'!AO47</f>
        <v>7372.2264699627794</v>
      </c>
      <c r="AP47" s="610">
        <f>'2.1 Livestock'!AP47*'2.2 Coefficients'!AP47</f>
        <v>7609.8145126417476</v>
      </c>
      <c r="AQ47" s="610">
        <f>'2.1 Livestock'!AQ47*'2.2 Coefficients'!AQ47</f>
        <v>7987.5184069356656</v>
      </c>
      <c r="AR47" s="610">
        <f>'2.1 Livestock'!AR47*'2.2 Coefficients'!AR47</f>
        <v>6475.9618122948959</v>
      </c>
      <c r="AS47" s="610">
        <f>'2.1 Livestock'!AS47*'2.2 Coefficients'!AS47</f>
        <v>6542.151090561767</v>
      </c>
    </row>
    <row r="48" spans="1:45" s="108" customFormat="1" x14ac:dyDescent="0.25">
      <c r="A48" s="108" t="s">
        <v>154</v>
      </c>
      <c r="D48" s="161"/>
      <c r="E48" s="108" t="s">
        <v>155</v>
      </c>
      <c r="G48" s="576"/>
      <c r="H48" s="219"/>
      <c r="I48" s="271">
        <f>'2.1 Livestock'!I48*'2.2 Coefficients'!I48</f>
        <v>0</v>
      </c>
      <c r="J48" s="271">
        <f>'2.1 Livestock'!J48*'2.2 Coefficients'!J48</f>
        <v>0</v>
      </c>
      <c r="K48" s="271">
        <f>'2.1 Livestock'!K48*'2.2 Coefficients'!K48</f>
        <v>0</v>
      </c>
      <c r="L48" s="271">
        <f>'2.1 Livestock'!L48*'2.2 Coefficients'!L48</f>
        <v>0</v>
      </c>
      <c r="M48" s="271">
        <f>'2.1 Livestock'!M48*'2.2 Coefficients'!M48</f>
        <v>0</v>
      </c>
      <c r="N48" s="610">
        <f>'2.1 Livestock'!N48*'2.2 Coefficients'!N48</f>
        <v>5060.8899966668187</v>
      </c>
      <c r="O48" s="610">
        <f>'2.1 Livestock'!O48*'2.2 Coefficients'!O48</f>
        <v>5107.7269193595757</v>
      </c>
      <c r="P48" s="610">
        <f>'2.1 Livestock'!P48*'2.2 Coefficients'!P48</f>
        <v>6192.6627269789024</v>
      </c>
      <c r="Q48" s="610">
        <f>'2.1 Livestock'!Q48*'2.2 Coefficients'!Q48</f>
        <v>6579.1945459117214</v>
      </c>
      <c r="R48" s="610">
        <f>'2.1 Livestock'!R48*'2.2 Coefficients'!R48</f>
        <v>6472.917913868986</v>
      </c>
      <c r="S48" s="610">
        <f>'2.1 Livestock'!S48*'2.2 Coefficients'!S48</f>
        <v>6361.5974374664011</v>
      </c>
      <c r="T48" s="610">
        <f>'2.1 Livestock'!T48*'2.2 Coefficients'!T48</f>
        <v>6261.4795653738784</v>
      </c>
      <c r="U48" s="610">
        <f>'2.1 Livestock'!U48*'2.2 Coefficients'!U48</f>
        <v>6543.8161208137371</v>
      </c>
      <c r="V48" s="610">
        <f>'2.1 Livestock'!V48*'2.2 Coefficients'!V48</f>
        <v>6690.1614713835734</v>
      </c>
      <c r="W48" s="610">
        <f>'2.1 Livestock'!W48*'2.2 Coefficients'!W48</f>
        <v>7520.8163855581915</v>
      </c>
      <c r="X48" s="610">
        <f>'2.1 Livestock'!X48*'2.2 Coefficients'!X48</f>
        <v>5902.9955202779647</v>
      </c>
      <c r="Y48" s="610">
        <f>'2.1 Livestock'!Y48*'2.2 Coefficients'!Y48</f>
        <v>6674.634321450847</v>
      </c>
      <c r="Z48" s="610">
        <f>'2.1 Livestock'!Z48*'2.2 Coefficients'!Z48</f>
        <v>6579.0178617215988</v>
      </c>
      <c r="AA48" s="610">
        <f>'2.1 Livestock'!AA48*'2.2 Coefficients'!AA48</f>
        <v>6984.2559903704969</v>
      </c>
      <c r="AB48" s="610">
        <f>'2.1 Livestock'!AB48*'2.2 Coefficients'!AB48</f>
        <v>7202.9883633939926</v>
      </c>
      <c r="AC48" s="610">
        <f>'2.1 Livestock'!AC48*'2.2 Coefficients'!AC48</f>
        <v>7495.297783001487</v>
      </c>
      <c r="AD48" s="610">
        <f>'2.1 Livestock'!AD48*'2.2 Coefficients'!AD48</f>
        <v>8399.712867189839</v>
      </c>
      <c r="AE48" s="610">
        <f>'2.1 Livestock'!AE48*'2.2 Coefficients'!AE48</f>
        <v>9079.0847371936034</v>
      </c>
      <c r="AF48" s="610">
        <f>'2.1 Livestock'!AF48*'2.2 Coefficients'!AF48</f>
        <v>8000.7974328731998</v>
      </c>
      <c r="AG48" s="610">
        <f>'2.1 Livestock'!AG48*'2.2 Coefficients'!AG48</f>
        <v>8694.1151196543979</v>
      </c>
      <c r="AH48" s="610">
        <f>'2.1 Livestock'!AH48*'2.2 Coefficients'!AH48</f>
        <v>7308.2576474585512</v>
      </c>
      <c r="AI48" s="610">
        <f>'2.1 Livestock'!AI48*'2.2 Coefficients'!AI48</f>
        <v>7675.3148067223219</v>
      </c>
      <c r="AJ48" s="610">
        <f>'2.1 Livestock'!AJ48*'2.2 Coefficients'!AJ48</f>
        <v>7321.9533930554335</v>
      </c>
      <c r="AK48" s="610">
        <f>'2.1 Livestock'!AK48*'2.2 Coefficients'!AK48</f>
        <v>8181.0232343450352</v>
      </c>
      <c r="AL48" s="610">
        <f>'2.1 Livestock'!AL48*'2.2 Coefficients'!AL48</f>
        <v>7689.484946587274</v>
      </c>
      <c r="AM48" s="610">
        <f>'2.1 Livestock'!AM48*'2.2 Coefficients'!AM48</f>
        <v>8416.4687012597024</v>
      </c>
      <c r="AN48" s="610">
        <f>'2.1 Livestock'!AN48*'2.2 Coefficients'!AN48</f>
        <v>8837.498297572809</v>
      </c>
      <c r="AO48" s="610">
        <f>'2.1 Livestock'!AO48*'2.2 Coefficients'!AO48</f>
        <v>9338.6113622708781</v>
      </c>
      <c r="AP48" s="610">
        <f>'2.1 Livestock'!AP48*'2.2 Coefficients'!AP48</f>
        <v>9969.2367108316939</v>
      </c>
      <c r="AQ48" s="610">
        <f>'2.1 Livestock'!AQ48*'2.2 Coefficients'!AQ48</f>
        <v>9612.1631992978328</v>
      </c>
      <c r="AR48" s="610">
        <f>'2.1 Livestock'!AR48*'2.2 Coefficients'!AR48</f>
        <v>8288.1520483432923</v>
      </c>
      <c r="AS48" s="610">
        <f>'2.1 Livestock'!AS48*'2.2 Coefficients'!AS48</f>
        <v>8716.7919211934477</v>
      </c>
    </row>
    <row r="49" spans="1:45" s="108" customFormat="1" x14ac:dyDescent="0.25">
      <c r="A49" s="113" t="s">
        <v>156</v>
      </c>
      <c r="B49" s="113"/>
      <c r="D49" s="161"/>
      <c r="E49" s="113" t="s">
        <v>157</v>
      </c>
      <c r="G49" s="576"/>
      <c r="H49" s="219"/>
      <c r="I49" s="271">
        <f>'2.1 Livestock'!I49*'2.2 Coefficients'!I49</f>
        <v>0</v>
      </c>
      <c r="J49" s="271">
        <f>'2.1 Livestock'!J49*'2.2 Coefficients'!J49</f>
        <v>0</v>
      </c>
      <c r="K49" s="271">
        <f>'2.1 Livestock'!K49*'2.2 Coefficients'!K49</f>
        <v>0</v>
      </c>
      <c r="L49" s="271">
        <f>'2.1 Livestock'!L49*'2.2 Coefficients'!L49</f>
        <v>0</v>
      </c>
      <c r="M49" s="271">
        <f>'2.1 Livestock'!M49*'2.2 Coefficients'!M49</f>
        <v>0</v>
      </c>
      <c r="N49" s="610">
        <f>'2.1 Livestock'!N49*'2.2 Coefficients'!N49</f>
        <v>848.92858320968116</v>
      </c>
      <c r="O49" s="610">
        <f>'2.1 Livestock'!O49*'2.2 Coefficients'!O49</f>
        <v>820.1373250686778</v>
      </c>
      <c r="P49" s="610">
        <f>'2.1 Livestock'!P49*'2.2 Coefficients'!P49</f>
        <v>1172.209366424142</v>
      </c>
      <c r="Q49" s="610">
        <f>'2.1 Livestock'!Q49*'2.2 Coefficients'!Q49</f>
        <v>1081.0549813691227</v>
      </c>
      <c r="R49" s="610">
        <f>'2.1 Livestock'!R49*'2.2 Coefficients'!R49</f>
        <v>1022.7915359040059</v>
      </c>
      <c r="S49" s="610">
        <f>'2.1 Livestock'!S49*'2.2 Coefficients'!S49</f>
        <v>988.64672330996621</v>
      </c>
      <c r="T49" s="610">
        <f>'2.1 Livestock'!T49*'2.2 Coefficients'!T49</f>
        <v>1037.6092095893584</v>
      </c>
      <c r="U49" s="610">
        <f>'2.1 Livestock'!U49*'2.2 Coefficients'!U49</f>
        <v>1101.798498937851</v>
      </c>
      <c r="V49" s="610">
        <f>'2.1 Livestock'!V49*'2.2 Coefficients'!V49</f>
        <v>1602.5926989730981</v>
      </c>
      <c r="W49" s="610">
        <f>'2.1 Livestock'!W49*'2.2 Coefficients'!W49</f>
        <v>1728.6643440138689</v>
      </c>
      <c r="X49" s="610">
        <f>'2.1 Livestock'!X49*'2.2 Coefficients'!X49</f>
        <v>1343.8143195049695</v>
      </c>
      <c r="Y49" s="610">
        <f>'2.1 Livestock'!Y49*'2.2 Coefficients'!Y49</f>
        <v>1474.1805448306225</v>
      </c>
      <c r="Z49" s="610">
        <f>'2.1 Livestock'!Z49*'2.2 Coefficients'!Z49</f>
        <v>1682.1104868338816</v>
      </c>
      <c r="AA49" s="610">
        <f>'2.1 Livestock'!AA49*'2.2 Coefficients'!AA49</f>
        <v>1693.3544101967598</v>
      </c>
      <c r="AB49" s="610">
        <f>'2.1 Livestock'!AB49*'2.2 Coefficients'!AB49</f>
        <v>1761.5383638691858</v>
      </c>
      <c r="AC49" s="610">
        <f>'2.1 Livestock'!AC49*'2.2 Coefficients'!AC49</f>
        <v>2042.769659277006</v>
      </c>
      <c r="AD49" s="610">
        <f>'2.1 Livestock'!AD49*'2.2 Coefficients'!AD49</f>
        <v>2320.1997683460309</v>
      </c>
      <c r="AE49" s="610">
        <f>'2.1 Livestock'!AE49*'2.2 Coefficients'!AE49</f>
        <v>2604.143277793044</v>
      </c>
      <c r="AF49" s="610">
        <f>'2.1 Livestock'!AF49*'2.2 Coefficients'!AF49</f>
        <v>2572.7886807455093</v>
      </c>
      <c r="AG49" s="610">
        <f>'2.1 Livestock'!AG49*'2.2 Coefficients'!AG49</f>
        <v>2759.8050278360402</v>
      </c>
      <c r="AH49" s="610">
        <f>'2.1 Livestock'!AH49*'2.2 Coefficients'!AH49</f>
        <v>2052.4837129678754</v>
      </c>
      <c r="AI49" s="610">
        <f>'2.1 Livestock'!AI49*'2.2 Coefficients'!AI49</f>
        <v>2456.6263819544688</v>
      </c>
      <c r="AJ49" s="610">
        <f>'2.1 Livestock'!AJ49*'2.2 Coefficients'!AJ49</f>
        <v>2001.3051456252169</v>
      </c>
      <c r="AK49" s="610">
        <f>'2.1 Livestock'!AK49*'2.2 Coefficients'!AK49</f>
        <v>1730.1814103925126</v>
      </c>
      <c r="AL49" s="610">
        <f>'2.1 Livestock'!AL49*'2.2 Coefficients'!AL49</f>
        <v>2177.6567717318371</v>
      </c>
      <c r="AM49" s="610">
        <f>'2.1 Livestock'!AM49*'2.2 Coefficients'!AM49</f>
        <v>2940.7718009335217</v>
      </c>
      <c r="AN49" s="610">
        <f>'2.1 Livestock'!AN49*'2.2 Coefficients'!AN49</f>
        <v>3444.0376757962867</v>
      </c>
      <c r="AO49" s="610">
        <f>'2.1 Livestock'!AO49*'2.2 Coefficients'!AO49</f>
        <v>3091.7547521495785</v>
      </c>
      <c r="AP49" s="610">
        <f>'2.1 Livestock'!AP49*'2.2 Coefficients'!AP49</f>
        <v>3324.7014271666003</v>
      </c>
      <c r="AQ49" s="610">
        <f>'2.1 Livestock'!AQ49*'2.2 Coefficients'!AQ49</f>
        <v>3984.8000123227694</v>
      </c>
      <c r="AR49" s="610">
        <f>'2.1 Livestock'!AR49*'2.2 Coefficients'!AR49</f>
        <v>4651.6805624369727</v>
      </c>
      <c r="AS49" s="610">
        <f>'2.1 Livestock'!AS49*'2.2 Coefficients'!AS49</f>
        <v>5216.5244128474505</v>
      </c>
    </row>
    <row r="50" spans="1:45" s="108" customFormat="1" x14ac:dyDescent="0.25">
      <c r="A50" s="113" t="s">
        <v>158</v>
      </c>
      <c r="B50" s="113"/>
      <c r="C50" s="113"/>
      <c r="D50" s="161" t="s">
        <v>110</v>
      </c>
      <c r="E50" s="118"/>
      <c r="G50" s="576"/>
      <c r="H50" s="218"/>
      <c r="I50" s="105"/>
      <c r="J50" s="105"/>
      <c r="K50" s="105"/>
      <c r="L50" s="105"/>
      <c r="M50" s="105"/>
      <c r="N50" s="265"/>
      <c r="O50" s="265"/>
      <c r="P50" s="265"/>
      <c r="Q50" s="265"/>
      <c r="R50" s="265"/>
      <c r="S50" s="265"/>
      <c r="T50" s="265"/>
      <c r="U50" s="265"/>
      <c r="V50" s="265"/>
      <c r="W50" s="265"/>
      <c r="X50" s="265"/>
      <c r="Y50" s="265"/>
      <c r="Z50" s="265"/>
      <c r="AA50" s="265"/>
      <c r="AB50" s="265"/>
      <c r="AC50" s="265"/>
      <c r="AD50" s="265"/>
      <c r="AE50" s="265"/>
      <c r="AF50" s="265"/>
      <c r="AG50" s="265"/>
      <c r="AH50" s="265"/>
      <c r="AI50" s="265"/>
      <c r="AJ50" s="265"/>
      <c r="AK50" s="265"/>
      <c r="AL50" s="265"/>
      <c r="AM50" s="265"/>
      <c r="AN50" s="265"/>
      <c r="AO50" s="265"/>
      <c r="AP50" s="265"/>
      <c r="AQ50" s="265"/>
      <c r="AR50" s="265"/>
      <c r="AS50" s="265"/>
    </row>
    <row r="51" spans="1:45" s="108" customFormat="1" x14ac:dyDescent="0.25">
      <c r="A51" s="113" t="s">
        <v>159</v>
      </c>
      <c r="B51" s="113"/>
      <c r="C51" s="113"/>
      <c r="D51" s="161"/>
      <c r="E51" s="113" t="s">
        <v>25</v>
      </c>
      <c r="G51" s="576"/>
      <c r="H51" s="219"/>
      <c r="I51" s="271">
        <f>'2.1 Livestock'!I51*'2.2 Coefficients'!I51</f>
        <v>0</v>
      </c>
      <c r="J51" s="271">
        <f>'2.1 Livestock'!J51*'2.2 Coefficients'!J51</f>
        <v>0</v>
      </c>
      <c r="K51" s="271">
        <f>'2.1 Livestock'!K51*'2.2 Coefficients'!K51</f>
        <v>0</v>
      </c>
      <c r="L51" s="271">
        <f>'2.1 Livestock'!L51*'2.2 Coefficients'!L51</f>
        <v>0</v>
      </c>
      <c r="M51" s="271">
        <f>'2.1 Livestock'!M51*'2.2 Coefficients'!M51</f>
        <v>0</v>
      </c>
      <c r="N51" s="610">
        <f>'2.1 Livestock'!N51*'2.2 Coefficients'!N51</f>
        <v>596.63914797431801</v>
      </c>
      <c r="O51" s="610">
        <f>'2.1 Livestock'!O51*'2.2 Coefficients'!O51</f>
        <v>603.0713665794691</v>
      </c>
      <c r="P51" s="610">
        <f>'2.1 Livestock'!P51*'2.2 Coefficients'!P51</f>
        <v>605.20468099265747</v>
      </c>
      <c r="Q51" s="610">
        <f>'2.1 Livestock'!Q51*'2.2 Coefficients'!Q51</f>
        <v>597.59277304692012</v>
      </c>
      <c r="R51" s="610">
        <f>'2.1 Livestock'!R51*'2.2 Coefficients'!R51</f>
        <v>574.4344078364104</v>
      </c>
      <c r="S51" s="610">
        <f>'2.1 Livestock'!S51*'2.2 Coefficients'!S51</f>
        <v>472.96529786596193</v>
      </c>
      <c r="T51" s="610">
        <f>'2.1 Livestock'!T51*'2.2 Coefficients'!T51</f>
        <v>393.07858823996838</v>
      </c>
      <c r="U51" s="610">
        <f>'2.1 Livestock'!U51*'2.2 Coefficients'!U51</f>
        <v>456.54827042400524</v>
      </c>
      <c r="V51" s="610">
        <f>'2.1 Livestock'!V51*'2.2 Coefficients'!V51</f>
        <v>459.2346767121079</v>
      </c>
      <c r="W51" s="610">
        <f>'2.1 Livestock'!W51*'2.2 Coefficients'!W51</f>
        <v>432.14634528807238</v>
      </c>
      <c r="X51" s="610">
        <f>'2.1 Livestock'!X51*'2.2 Coefficients'!X51</f>
        <v>367.71248326026426</v>
      </c>
      <c r="Y51" s="610">
        <f>'2.1 Livestock'!Y51*'2.2 Coefficients'!Y51</f>
        <v>374.77529868924159</v>
      </c>
      <c r="Z51" s="610">
        <f>'2.1 Livestock'!Z51*'2.2 Coefficients'!Z51</f>
        <v>404.96989134835837</v>
      </c>
      <c r="AA51" s="610">
        <f>'2.1 Livestock'!AA51*'2.2 Coefficients'!AA51</f>
        <v>358.01772377306418</v>
      </c>
      <c r="AB51" s="610">
        <f>'2.1 Livestock'!AB51*'2.2 Coefficients'!AB51</f>
        <v>377.03042749976373</v>
      </c>
      <c r="AC51" s="610">
        <f>'2.1 Livestock'!AC51*'2.2 Coefficients'!AC51</f>
        <v>369.96757932488367</v>
      </c>
      <c r="AD51" s="610">
        <f>'2.1 Livestock'!AD51*'2.2 Coefficients'!AD51</f>
        <v>329.58722518739648</v>
      </c>
      <c r="AE51" s="610">
        <f>'2.1 Livestock'!AE51*'2.2 Coefficients'!AE51</f>
        <v>336.40067340324117</v>
      </c>
      <c r="AF51" s="610">
        <f>'2.1 Livestock'!AF51*'2.2 Coefficients'!AF51</f>
        <v>278.2340200072714</v>
      </c>
      <c r="AG51" s="610">
        <f>'2.1 Livestock'!AG51*'2.2 Coefficients'!AG51</f>
        <v>250.6886512225488</v>
      </c>
      <c r="AH51" s="610">
        <f>'2.1 Livestock'!AH51*'2.2 Coefficients'!AH51</f>
        <v>478.73561069523038</v>
      </c>
      <c r="AI51" s="610">
        <f>'2.1 Livestock'!AI51*'2.2 Coefficients'!AI51</f>
        <v>204.0381719344563</v>
      </c>
      <c r="AJ51" s="610">
        <f>'2.1 Livestock'!AJ51*'2.2 Coefficients'!AJ51</f>
        <v>185.51224338819159</v>
      </c>
      <c r="AK51" s="610">
        <f>'2.1 Livestock'!AK51*'2.2 Coefficients'!AK51</f>
        <v>164.86003523586416</v>
      </c>
      <c r="AL51" s="610">
        <f>'2.1 Livestock'!AL51*'2.2 Coefficients'!AL51</f>
        <v>163.04428653429585</v>
      </c>
      <c r="AM51" s="610">
        <f>'2.1 Livestock'!AM51*'2.2 Coefficients'!AM51</f>
        <v>166.35123308374321</v>
      </c>
      <c r="AN51" s="610">
        <f>'2.1 Livestock'!AN51*'2.2 Coefficients'!AN51</f>
        <v>149.27356608129165</v>
      </c>
      <c r="AO51" s="610">
        <f>'2.1 Livestock'!AO51*'2.2 Coefficients'!AO51</f>
        <v>143.17763926479313</v>
      </c>
      <c r="AP51" s="610">
        <f>'2.1 Livestock'!AP51*'2.2 Coefficients'!AP51</f>
        <v>135.7658300189963</v>
      </c>
      <c r="AQ51" s="610">
        <f>'2.1 Livestock'!AQ51*'2.2 Coefficients'!AQ51</f>
        <v>122.98443944190191</v>
      </c>
      <c r="AR51" s="610">
        <f>'2.1 Livestock'!AR51*'2.2 Coefficients'!AR51</f>
        <v>136.19597600493435</v>
      </c>
      <c r="AS51" s="610">
        <f>'2.1 Livestock'!AS51*'2.2 Coefficients'!AS51</f>
        <v>128.9581659355074</v>
      </c>
    </row>
    <row r="52" spans="1:45" s="108" customFormat="1" x14ac:dyDescent="0.25">
      <c r="A52" s="178" t="s">
        <v>499</v>
      </c>
      <c r="D52" s="161"/>
      <c r="E52" s="113"/>
      <c r="F52" s="108" t="s">
        <v>501</v>
      </c>
      <c r="G52" s="576"/>
      <c r="H52" s="219"/>
      <c r="I52" s="105"/>
      <c r="J52" s="105"/>
      <c r="K52" s="105"/>
      <c r="L52" s="105"/>
      <c r="M52" s="105"/>
      <c r="N52" s="265"/>
      <c r="O52" s="265"/>
      <c r="P52" s="265"/>
      <c r="Q52" s="265"/>
      <c r="R52" s="265"/>
      <c r="S52" s="265"/>
      <c r="T52" s="265"/>
      <c r="U52" s="265"/>
      <c r="V52" s="265"/>
      <c r="W52" s="265"/>
      <c r="X52" s="265"/>
      <c r="Y52" s="265"/>
      <c r="Z52" s="265"/>
      <c r="AA52" s="265"/>
      <c r="AB52" s="265"/>
      <c r="AC52" s="265"/>
      <c r="AD52" s="265"/>
      <c r="AE52" s="265"/>
      <c r="AF52" s="265"/>
      <c r="AG52" s="265"/>
      <c r="AH52" s="265"/>
      <c r="AI52" s="265"/>
      <c r="AJ52" s="265"/>
      <c r="AK52" s="265"/>
      <c r="AL52" s="265"/>
      <c r="AM52" s="265"/>
      <c r="AN52" s="265"/>
      <c r="AO52" s="265"/>
      <c r="AP52" s="265"/>
      <c r="AQ52" s="265"/>
      <c r="AR52" s="265"/>
      <c r="AS52" s="265"/>
    </row>
    <row r="53" spans="1:45" s="108" customFormat="1" x14ac:dyDescent="0.25">
      <c r="A53" s="178" t="s">
        <v>500</v>
      </c>
      <c r="D53" s="161"/>
      <c r="E53" s="113"/>
      <c r="F53" s="108" t="s">
        <v>502</v>
      </c>
      <c r="G53" s="576"/>
      <c r="H53" s="219"/>
      <c r="I53" s="105"/>
      <c r="J53" s="105"/>
      <c r="K53" s="105"/>
      <c r="L53" s="105"/>
      <c r="M53" s="105"/>
      <c r="N53" s="265"/>
      <c r="O53" s="265"/>
      <c r="P53" s="265"/>
      <c r="Q53" s="265"/>
      <c r="R53" s="265"/>
      <c r="S53" s="265"/>
      <c r="T53" s="265"/>
      <c r="U53" s="265"/>
      <c r="V53" s="265"/>
      <c r="W53" s="265"/>
      <c r="X53" s="265"/>
      <c r="Y53" s="265"/>
      <c r="Z53" s="265"/>
      <c r="AA53" s="265"/>
      <c r="AB53" s="265"/>
      <c r="AC53" s="265"/>
      <c r="AD53" s="265"/>
      <c r="AE53" s="265"/>
      <c r="AF53" s="265"/>
      <c r="AG53" s="265"/>
      <c r="AH53" s="265"/>
      <c r="AI53" s="265"/>
      <c r="AJ53" s="265"/>
      <c r="AK53" s="265"/>
      <c r="AL53" s="265"/>
      <c r="AM53" s="265"/>
      <c r="AN53" s="265"/>
      <c r="AO53" s="265"/>
      <c r="AP53" s="265"/>
      <c r="AQ53" s="265"/>
      <c r="AR53" s="265"/>
      <c r="AS53" s="265"/>
    </row>
    <row r="54" spans="1:45" s="108" customFormat="1" x14ac:dyDescent="0.25">
      <c r="A54" s="113" t="s">
        <v>160</v>
      </c>
      <c r="B54" s="113"/>
      <c r="C54" s="113"/>
      <c r="D54" s="161"/>
      <c r="E54" s="113" t="s">
        <v>26</v>
      </c>
      <c r="G54" s="576"/>
      <c r="H54" s="219"/>
      <c r="I54" s="105"/>
      <c r="J54" s="105"/>
      <c r="K54" s="105"/>
      <c r="L54" s="105"/>
      <c r="M54" s="105"/>
      <c r="N54" s="265"/>
      <c r="O54" s="265"/>
      <c r="P54" s="265"/>
      <c r="Q54" s="265"/>
      <c r="R54" s="265"/>
      <c r="S54" s="265"/>
      <c r="T54" s="265"/>
      <c r="U54" s="265"/>
      <c r="V54" s="265"/>
      <c r="W54" s="265"/>
      <c r="X54" s="265"/>
      <c r="Y54" s="265"/>
      <c r="Z54" s="265"/>
      <c r="AA54" s="265"/>
      <c r="AB54" s="265"/>
      <c r="AC54" s="265"/>
      <c r="AD54" s="265"/>
      <c r="AE54" s="265"/>
      <c r="AF54" s="265"/>
      <c r="AG54" s="265"/>
      <c r="AH54" s="265"/>
      <c r="AI54" s="265"/>
      <c r="AJ54" s="265"/>
      <c r="AK54" s="265"/>
      <c r="AL54" s="265"/>
      <c r="AM54" s="265"/>
      <c r="AN54" s="265"/>
      <c r="AO54" s="265"/>
      <c r="AP54" s="265"/>
      <c r="AQ54" s="265"/>
      <c r="AR54" s="265"/>
      <c r="AS54" s="265"/>
    </row>
    <row r="55" spans="1:45" s="108" customFormat="1" x14ac:dyDescent="0.25">
      <c r="A55" s="113" t="s">
        <v>161</v>
      </c>
      <c r="B55" s="113"/>
      <c r="D55" s="161"/>
      <c r="F55" s="161" t="s">
        <v>162</v>
      </c>
      <c r="G55" s="576"/>
      <c r="H55" s="219"/>
      <c r="I55" s="105"/>
      <c r="J55" s="105"/>
      <c r="K55" s="105"/>
      <c r="L55" s="105"/>
      <c r="M55" s="105"/>
      <c r="N55" s="265"/>
      <c r="O55" s="265"/>
      <c r="P55" s="265"/>
      <c r="Q55" s="265"/>
      <c r="R55" s="265"/>
      <c r="S55" s="265"/>
      <c r="T55" s="265"/>
      <c r="U55" s="265"/>
      <c r="V55" s="265"/>
      <c r="W55" s="265"/>
      <c r="X55" s="265"/>
      <c r="Y55" s="265"/>
      <c r="Z55" s="265"/>
      <c r="AA55" s="265"/>
      <c r="AB55" s="265"/>
      <c r="AC55" s="265"/>
      <c r="AD55" s="265"/>
      <c r="AE55" s="265"/>
      <c r="AF55" s="265"/>
      <c r="AG55" s="265"/>
      <c r="AH55" s="265"/>
      <c r="AI55" s="265"/>
      <c r="AJ55" s="265"/>
      <c r="AK55" s="265"/>
      <c r="AL55" s="265"/>
      <c r="AM55" s="265"/>
      <c r="AN55" s="265"/>
      <c r="AO55" s="265"/>
      <c r="AP55" s="265"/>
      <c r="AQ55" s="265"/>
      <c r="AR55" s="265"/>
      <c r="AS55" s="265"/>
    </row>
    <row r="56" spans="1:45" s="108" customFormat="1" x14ac:dyDescent="0.25">
      <c r="A56" s="120" t="s">
        <v>163</v>
      </c>
      <c r="B56" s="107"/>
      <c r="D56" s="161"/>
      <c r="F56" s="107" t="s">
        <v>441</v>
      </c>
      <c r="G56" s="576"/>
      <c r="H56" s="219"/>
      <c r="I56" s="271">
        <f>'2.1 Livestock'!I56*'2.2 Coefficients'!I56</f>
        <v>0</v>
      </c>
      <c r="J56" s="271">
        <f>'2.1 Livestock'!J56*'2.2 Coefficients'!J56</f>
        <v>0</v>
      </c>
      <c r="K56" s="271">
        <f>'2.1 Livestock'!K56*'2.2 Coefficients'!K56</f>
        <v>0</v>
      </c>
      <c r="L56" s="271">
        <f>'2.1 Livestock'!L56*'2.2 Coefficients'!L56</f>
        <v>0</v>
      </c>
      <c r="M56" s="271">
        <f>'2.1 Livestock'!M56*'2.2 Coefficients'!M56</f>
        <v>0</v>
      </c>
      <c r="N56" s="610">
        <f>'2.1 Livestock'!N56*'2.2 Coefficients'!N56</f>
        <v>1048.0737210157847</v>
      </c>
      <c r="O56" s="610">
        <f>'2.1 Livestock'!O56*'2.2 Coefficients'!O56</f>
        <v>1024.1851118305858</v>
      </c>
      <c r="P56" s="610">
        <f>'2.1 Livestock'!P56*'2.2 Coefficients'!P56</f>
        <v>1002.1731314794667</v>
      </c>
      <c r="Q56" s="610">
        <f>'2.1 Livestock'!Q56*'2.2 Coefficients'!Q56</f>
        <v>962.86872556301853</v>
      </c>
      <c r="R56" s="610">
        <f>'2.1 Livestock'!R56*'2.2 Coefficients'!R56</f>
        <v>957.77064532444695</v>
      </c>
      <c r="S56" s="610">
        <f>'2.1 Livestock'!S56*'2.2 Coefficients'!S56</f>
        <v>829.96520422677565</v>
      </c>
      <c r="T56" s="610">
        <f>'2.1 Livestock'!T56*'2.2 Coefficients'!T56</f>
        <v>833.00953415995127</v>
      </c>
      <c r="U56" s="610">
        <f>'2.1 Livestock'!U56*'2.2 Coefficients'!U56</f>
        <v>951.06097229187083</v>
      </c>
      <c r="V56" s="610">
        <f>'2.1 Livestock'!V56*'2.2 Coefficients'!V56</f>
        <v>1060.4156954911102</v>
      </c>
      <c r="W56" s="610">
        <f>'2.1 Livestock'!W56*'2.2 Coefficients'!W56</f>
        <v>995.90088487611968</v>
      </c>
      <c r="X56" s="610">
        <f>'2.1 Livestock'!X56*'2.2 Coefficients'!X56</f>
        <v>782.96541193767985</v>
      </c>
      <c r="Y56" s="610">
        <f>'2.1 Livestock'!Y56*'2.2 Coefficients'!Y56</f>
        <v>810.7535232944133</v>
      </c>
      <c r="Z56" s="610">
        <f>'2.1 Livestock'!Z56*'2.2 Coefficients'!Z56</f>
        <v>927.93136661415883</v>
      </c>
      <c r="AA56" s="610">
        <f>'2.1 Livestock'!AA56*'2.2 Coefficients'!AA56</f>
        <v>907.72634652488512</v>
      </c>
      <c r="AB56" s="610">
        <f>'2.1 Livestock'!AB56*'2.2 Coefficients'!AB56</f>
        <v>911.94312778857318</v>
      </c>
      <c r="AC56" s="610">
        <f>'2.1 Livestock'!AC56*'2.2 Coefficients'!AC56</f>
        <v>916.044491013325</v>
      </c>
      <c r="AD56" s="610">
        <f>'2.1 Livestock'!AD56*'2.2 Coefficients'!AD56</f>
        <v>954.20871990514752</v>
      </c>
      <c r="AE56" s="610">
        <f>'2.1 Livestock'!AE56*'2.2 Coefficients'!AE56</f>
        <v>933.58848315034777</v>
      </c>
      <c r="AF56" s="610">
        <f>'2.1 Livestock'!AF56*'2.2 Coefficients'!AF56</f>
        <v>862.54149130385008</v>
      </c>
      <c r="AG56" s="610">
        <f>'2.1 Livestock'!AG56*'2.2 Coefficients'!AG56</f>
        <v>846.09849753467529</v>
      </c>
      <c r="AH56" s="610">
        <f>'2.1 Livestock'!AH56*'2.2 Coefficients'!AH56</f>
        <v>973.00404705888286</v>
      </c>
      <c r="AI56" s="610">
        <f>'2.1 Livestock'!AI56*'2.2 Coefficients'!AI56</f>
        <v>896.88827520786822</v>
      </c>
      <c r="AJ56" s="610">
        <f>'2.1 Livestock'!AJ56*'2.2 Coefficients'!AJ56</f>
        <v>884.6188142972801</v>
      </c>
      <c r="AK56" s="610">
        <f>'2.1 Livestock'!AK56*'2.2 Coefficients'!AK56</f>
        <v>877.89915861315137</v>
      </c>
      <c r="AL56" s="610">
        <f>'2.1 Livestock'!AL56*'2.2 Coefficients'!AL56</f>
        <v>1011.4217932280444</v>
      </c>
      <c r="AM56" s="610">
        <f>'2.1 Livestock'!AM56*'2.2 Coefficients'!AM56</f>
        <v>915.56338659324001</v>
      </c>
      <c r="AN56" s="610">
        <f>'2.1 Livestock'!AN56*'2.2 Coefficients'!AN56</f>
        <v>948.94640315856452</v>
      </c>
      <c r="AO56" s="610">
        <f>'2.1 Livestock'!AO56*'2.2 Coefficients'!AO56</f>
        <v>1003.4507178592293</v>
      </c>
      <c r="AP56" s="610">
        <f>'2.1 Livestock'!AP56*'2.2 Coefficients'!AP56</f>
        <v>979.23480093362332</v>
      </c>
      <c r="AQ56" s="610">
        <f>'2.1 Livestock'!AQ56*'2.2 Coefficients'!AQ56</f>
        <v>1009.1026144422717</v>
      </c>
      <c r="AR56" s="610">
        <f>'2.1 Livestock'!AR56*'2.2 Coefficients'!AR56</f>
        <v>1043.8979063140532</v>
      </c>
      <c r="AS56" s="610">
        <f>'2.1 Livestock'!AS56*'2.2 Coefficients'!AS56</f>
        <v>1107.4319941426945</v>
      </c>
    </row>
    <row r="57" spans="1:45" s="108" customFormat="1" x14ac:dyDescent="0.25">
      <c r="A57" s="258" t="s">
        <v>650</v>
      </c>
      <c r="B57" s="107"/>
      <c r="D57" s="161"/>
      <c r="F57" s="107" t="s">
        <v>651</v>
      </c>
      <c r="G57" s="576"/>
      <c r="H57" s="219"/>
      <c r="I57" s="271">
        <f>'2.1 Livestock'!I57*'2.2 Coefficients'!I57</f>
        <v>0</v>
      </c>
      <c r="J57" s="271">
        <f>'2.1 Livestock'!J57*'2.2 Coefficients'!J57</f>
        <v>0</v>
      </c>
      <c r="K57" s="271">
        <f>'2.1 Livestock'!K57*'2.2 Coefficients'!K57</f>
        <v>0</v>
      </c>
      <c r="L57" s="271">
        <f>'2.1 Livestock'!L57*'2.2 Coefficients'!L57</f>
        <v>0</v>
      </c>
      <c r="M57" s="271">
        <f>'2.1 Livestock'!M57*'2.2 Coefficients'!M57</f>
        <v>0</v>
      </c>
      <c r="N57" s="610">
        <f>'2.1 Livestock'!N57*'2.2 Coefficients'!N57</f>
        <v>5625.1629639460461</v>
      </c>
      <c r="O57" s="610">
        <f>'2.1 Livestock'!O57*'2.2 Coefficients'!O57</f>
        <v>5663.2291564675343</v>
      </c>
      <c r="P57" s="610">
        <f>'2.1 Livestock'!P57*'2.2 Coefficients'!P57</f>
        <v>6125.41593195719</v>
      </c>
      <c r="Q57" s="610">
        <f>'2.1 Livestock'!Q57*'2.2 Coefficients'!Q57</f>
        <v>6738.1170791445047</v>
      </c>
      <c r="R57" s="610">
        <f>'2.1 Livestock'!R57*'2.2 Coefficients'!R57</f>
        <v>6757.3445356267575</v>
      </c>
      <c r="S57" s="610">
        <f>'2.1 Livestock'!S57*'2.2 Coefficients'!S57</f>
        <v>5788.2513913022531</v>
      </c>
      <c r="T57" s="610">
        <f>'2.1 Livestock'!T57*'2.2 Coefficients'!T57</f>
        <v>5729.4214245862349</v>
      </c>
      <c r="U57" s="610">
        <f>'2.1 Livestock'!U57*'2.2 Coefficients'!U57</f>
        <v>6160.0025347094825</v>
      </c>
      <c r="V57" s="610">
        <f>'2.1 Livestock'!V57*'2.2 Coefficients'!V57</f>
        <v>6670.1986751887225</v>
      </c>
      <c r="W57" s="610">
        <f>'2.1 Livestock'!W57*'2.2 Coefficients'!W57</f>
        <v>6676.6933875805526</v>
      </c>
      <c r="X57" s="610">
        <f>'2.1 Livestock'!X57*'2.2 Coefficients'!X57</f>
        <v>5702.7912877262852</v>
      </c>
      <c r="Y57" s="610">
        <f>'2.1 Livestock'!Y57*'2.2 Coefficients'!Y57</f>
        <v>6086.4420898821199</v>
      </c>
      <c r="Z57" s="610">
        <f>'2.1 Livestock'!Z57*'2.2 Coefficients'!Z57</f>
        <v>5996.3666323750567</v>
      </c>
      <c r="AA57" s="610">
        <f>'2.1 Livestock'!AA57*'2.2 Coefficients'!AA57</f>
        <v>6055.804556366721</v>
      </c>
      <c r="AB57" s="610">
        <f>'2.1 Livestock'!AB57*'2.2 Coefficients'!AB57</f>
        <v>6177.5613272672263</v>
      </c>
      <c r="AC57" s="610">
        <f>'2.1 Livestock'!AC57*'2.2 Coefficients'!AC57</f>
        <v>6265.0931096104441</v>
      </c>
      <c r="AD57" s="610">
        <f>'2.1 Livestock'!AD57*'2.2 Coefficients'!AD57</f>
        <v>6604.2538618473154</v>
      </c>
      <c r="AE57" s="610">
        <f>'2.1 Livestock'!AE57*'2.2 Coefficients'!AE57</f>
        <v>6727.207075894401</v>
      </c>
      <c r="AF57" s="610">
        <f>'2.1 Livestock'!AF57*'2.2 Coefficients'!AF57</f>
        <v>6117.4118156164714</v>
      </c>
      <c r="AG57" s="610">
        <f>'2.1 Livestock'!AG57*'2.2 Coefficients'!AG57</f>
        <v>6278.9098112668689</v>
      </c>
      <c r="AH57" s="610">
        <f>'2.1 Livestock'!AH57*'2.2 Coefficients'!AH57</f>
        <v>6198.6307419872019</v>
      </c>
      <c r="AI57" s="610">
        <f>'2.1 Livestock'!AI57*'2.2 Coefficients'!AI57</f>
        <v>6063.3782982337325</v>
      </c>
      <c r="AJ57" s="610">
        <f>'2.1 Livestock'!AJ57*'2.2 Coefficients'!AJ57</f>
        <v>5798.480960046646</v>
      </c>
      <c r="AK57" s="610">
        <f>'2.1 Livestock'!AK57*'2.2 Coefficients'!AK57</f>
        <v>5508.6494582581854</v>
      </c>
      <c r="AL57" s="610">
        <f>'2.1 Livestock'!AL57*'2.2 Coefficients'!AL57</f>
        <v>5812.839231695033</v>
      </c>
      <c r="AM57" s="610">
        <f>'2.1 Livestock'!AM57*'2.2 Coefficients'!AM57</f>
        <v>6046.5783756958763</v>
      </c>
      <c r="AN57" s="610">
        <f>'2.1 Livestock'!AN57*'2.2 Coefficients'!AN57</f>
        <v>5877.9930248783003</v>
      </c>
      <c r="AO57" s="610">
        <f>'2.1 Livestock'!AO57*'2.2 Coefficients'!AO57</f>
        <v>6049.7918100468578</v>
      </c>
      <c r="AP57" s="610">
        <f>'2.1 Livestock'!AP57*'2.2 Coefficients'!AP57</f>
        <v>6061.589297698617</v>
      </c>
      <c r="AQ57" s="610">
        <f>'2.1 Livestock'!AQ57*'2.2 Coefficients'!AQ57</f>
        <v>6264.6818663646673</v>
      </c>
      <c r="AR57" s="610">
        <f>'2.1 Livestock'!AR57*'2.2 Coefficients'!AR57</f>
        <v>6207.4494426534347</v>
      </c>
      <c r="AS57" s="610">
        <f>'2.1 Livestock'!AS57*'2.2 Coefficients'!AS57</f>
        <v>6281.7514573467524</v>
      </c>
    </row>
    <row r="58" spans="1:45" s="108" customFormat="1" x14ac:dyDescent="0.25">
      <c r="A58" s="113" t="s">
        <v>164</v>
      </c>
      <c r="B58" s="113"/>
      <c r="D58" s="161"/>
      <c r="F58" s="107" t="s">
        <v>165</v>
      </c>
      <c r="G58" s="576"/>
      <c r="H58" s="219"/>
      <c r="I58" s="105"/>
      <c r="J58" s="105"/>
      <c r="K58" s="105"/>
      <c r="L58" s="105"/>
      <c r="M58" s="105"/>
      <c r="N58" s="265"/>
      <c r="O58" s="265"/>
      <c r="P58" s="265"/>
      <c r="Q58" s="265"/>
      <c r="R58" s="265"/>
      <c r="S58" s="265"/>
      <c r="T58" s="265"/>
      <c r="U58" s="265"/>
      <c r="V58" s="265"/>
      <c r="W58" s="265"/>
      <c r="X58" s="265"/>
      <c r="Y58" s="265"/>
      <c r="Z58" s="265"/>
      <c r="AA58" s="265"/>
      <c r="AB58" s="265"/>
      <c r="AC58" s="265"/>
      <c r="AD58" s="265"/>
      <c r="AE58" s="265"/>
      <c r="AF58" s="265"/>
      <c r="AG58" s="265"/>
      <c r="AH58" s="265"/>
      <c r="AI58" s="265"/>
      <c r="AJ58" s="265"/>
      <c r="AK58" s="265"/>
      <c r="AL58" s="265"/>
      <c r="AM58" s="265"/>
      <c r="AN58" s="265"/>
      <c r="AO58" s="265"/>
      <c r="AP58" s="265"/>
      <c r="AQ58" s="265"/>
      <c r="AR58" s="265"/>
      <c r="AS58" s="265"/>
    </row>
    <row r="59" spans="1:45" s="108" customFormat="1" x14ac:dyDescent="0.25">
      <c r="A59" s="259" t="s">
        <v>652</v>
      </c>
      <c r="B59" s="113"/>
      <c r="D59" s="161"/>
      <c r="F59" s="107" t="s">
        <v>653</v>
      </c>
      <c r="G59" s="576"/>
      <c r="H59" s="219"/>
      <c r="I59" s="271">
        <f>'2.1 Livestock'!I59*'2.2 Coefficients'!I59</f>
        <v>0</v>
      </c>
      <c r="J59" s="271">
        <f>'2.1 Livestock'!J59*'2.2 Coefficients'!J59</f>
        <v>0</v>
      </c>
      <c r="K59" s="271">
        <f>'2.1 Livestock'!K59*'2.2 Coefficients'!K59</f>
        <v>0</v>
      </c>
      <c r="L59" s="271">
        <f>'2.1 Livestock'!L59*'2.2 Coefficients'!L59</f>
        <v>0</v>
      </c>
      <c r="M59" s="271">
        <f>'2.1 Livestock'!M59*'2.2 Coefficients'!M59</f>
        <v>0</v>
      </c>
      <c r="N59" s="610">
        <f>'2.1 Livestock'!N59*'2.2 Coefficients'!N59</f>
        <v>3713.6272984573252</v>
      </c>
      <c r="O59" s="610">
        <f>'2.1 Livestock'!O59*'2.2 Coefficients'!O59</f>
        <v>3865.8924235714894</v>
      </c>
      <c r="P59" s="610">
        <f>'2.1 Livestock'!P59*'2.2 Coefficients'!P59</f>
        <v>3942.7966049344395</v>
      </c>
      <c r="Q59" s="610">
        <f>'2.1 Livestock'!Q59*'2.2 Coefficients'!Q59</f>
        <v>4021.0003672481103</v>
      </c>
      <c r="R59" s="610">
        <f>'2.1 Livestock'!R59*'2.2 Coefficients'!R59</f>
        <v>4027.5031823602449</v>
      </c>
      <c r="S59" s="610">
        <f>'2.1 Livestock'!S59*'2.2 Coefficients'!S59</f>
        <v>3779.1656122047439</v>
      </c>
      <c r="T59" s="610">
        <f>'2.1 Livestock'!T59*'2.2 Coefficients'!T59</f>
        <v>3453.9206861929638</v>
      </c>
      <c r="U59" s="610">
        <f>'2.1 Livestock'!U59*'2.2 Coefficients'!U59</f>
        <v>3525.3802084958347</v>
      </c>
      <c r="V59" s="610">
        <f>'2.1 Livestock'!V59*'2.2 Coefficients'!V59</f>
        <v>4200.0787478482716</v>
      </c>
      <c r="W59" s="610">
        <f>'2.1 Livestock'!W59*'2.2 Coefficients'!W59</f>
        <v>4276.2677103214492</v>
      </c>
      <c r="X59" s="610">
        <f>'2.1 Livestock'!X59*'2.2 Coefficients'!X59</f>
        <v>3747.9168474023336</v>
      </c>
      <c r="Y59" s="610">
        <f>'2.1 Livestock'!Y59*'2.2 Coefficients'!Y59</f>
        <v>3578.8638763346785</v>
      </c>
      <c r="Z59" s="610">
        <f>'2.1 Livestock'!Z59*'2.2 Coefficients'!Z59</f>
        <v>3870.0989061011019</v>
      </c>
      <c r="AA59" s="610">
        <f>'2.1 Livestock'!AA59*'2.2 Coefficients'!AA59</f>
        <v>3606.5816278838001</v>
      </c>
      <c r="AB59" s="610">
        <f>'2.1 Livestock'!AB59*'2.2 Coefficients'!AB59</f>
        <v>3701.4257600659512</v>
      </c>
      <c r="AC59" s="610">
        <f>'2.1 Livestock'!AC59*'2.2 Coefficients'!AC59</f>
        <v>3536.3538336544766</v>
      </c>
      <c r="AD59" s="610">
        <f>'2.1 Livestock'!AD59*'2.2 Coefficients'!AD59</f>
        <v>3885.301326785434</v>
      </c>
      <c r="AE59" s="610">
        <f>'2.1 Livestock'!AE59*'2.2 Coefficients'!AE59</f>
        <v>4049.11314365416</v>
      </c>
      <c r="AF59" s="610">
        <f>'2.1 Livestock'!AF59*'2.2 Coefficients'!AF59</f>
        <v>3982.7972995790496</v>
      </c>
      <c r="AG59" s="610">
        <f>'2.1 Livestock'!AG59*'2.2 Coefficients'!AG59</f>
        <v>3811.5756420563148</v>
      </c>
      <c r="AH59" s="610">
        <f>'2.1 Livestock'!AH59*'2.2 Coefficients'!AH59</f>
        <v>3171.1125022139563</v>
      </c>
      <c r="AI59" s="610">
        <f>'2.1 Livestock'!AI59*'2.2 Coefficients'!AI59</f>
        <v>3011.6996449756025</v>
      </c>
      <c r="AJ59" s="610">
        <f>'2.1 Livestock'!AJ59*'2.2 Coefficients'!AJ59</f>
        <v>2912.568862082232</v>
      </c>
      <c r="AK59" s="610">
        <f>'2.1 Livestock'!AK59*'2.2 Coefficients'!AK59</f>
        <v>3003.0280652563652</v>
      </c>
      <c r="AL59" s="610">
        <f>'2.1 Livestock'!AL59*'2.2 Coefficients'!AL59</f>
        <v>2805.255899944616</v>
      </c>
      <c r="AM59" s="610">
        <f>'2.1 Livestock'!AM59*'2.2 Coefficients'!AM59</f>
        <v>2943.00390483825</v>
      </c>
      <c r="AN59" s="610">
        <f>'2.1 Livestock'!AN59*'2.2 Coefficients'!AN59</f>
        <v>2973.6585599632399</v>
      </c>
      <c r="AO59" s="610">
        <f>'2.1 Livestock'!AO59*'2.2 Coefficients'!AO59</f>
        <v>2911.0289436485241</v>
      </c>
      <c r="AP59" s="610">
        <f>'2.1 Livestock'!AP59*'2.2 Coefficients'!AP59</f>
        <v>3017.2229977775478</v>
      </c>
      <c r="AQ59" s="610">
        <f>'2.1 Livestock'!AQ59*'2.2 Coefficients'!AQ59</f>
        <v>3038.4626546018317</v>
      </c>
      <c r="AR59" s="610">
        <f>'2.1 Livestock'!AR59*'2.2 Coefficients'!AR59</f>
        <v>3110.4571474525706</v>
      </c>
      <c r="AS59" s="610">
        <f>'2.1 Livestock'!AS59*'2.2 Coefficients'!AS59</f>
        <v>3131.6585338265409</v>
      </c>
    </row>
    <row r="60" spans="1:45" s="108" customFormat="1" x14ac:dyDescent="0.25">
      <c r="A60" s="113" t="s">
        <v>166</v>
      </c>
      <c r="B60" s="113"/>
      <c r="D60" s="161"/>
      <c r="F60" s="107" t="s">
        <v>442</v>
      </c>
      <c r="G60" s="576"/>
      <c r="H60" s="218"/>
      <c r="I60" s="271">
        <f>'2.1 Livestock'!I60*'2.2 Coefficients'!I60</f>
        <v>0</v>
      </c>
      <c r="J60" s="271">
        <f>'2.1 Livestock'!J60*'2.2 Coefficients'!J60</f>
        <v>0</v>
      </c>
      <c r="K60" s="271">
        <f>'2.1 Livestock'!K60*'2.2 Coefficients'!K60</f>
        <v>0</v>
      </c>
      <c r="L60" s="271">
        <f>'2.1 Livestock'!L60*'2.2 Coefficients'!L60</f>
        <v>0</v>
      </c>
      <c r="M60" s="271">
        <f>'2.1 Livestock'!M60*'2.2 Coefficients'!M60</f>
        <v>0</v>
      </c>
      <c r="N60" s="610">
        <f>'2.1 Livestock'!N60*'2.2 Coefficients'!N60</f>
        <v>862.38577738243498</v>
      </c>
      <c r="O60" s="610">
        <f>'2.1 Livestock'!O60*'2.2 Coefficients'!O60</f>
        <v>1020.1578225420449</v>
      </c>
      <c r="P60" s="610">
        <f>'2.1 Livestock'!P60*'2.2 Coefficients'!P60</f>
        <v>1005.2174495178832</v>
      </c>
      <c r="Q60" s="610">
        <f>'2.1 Livestock'!Q60*'2.2 Coefficients'!Q60</f>
        <v>1148.6477086614798</v>
      </c>
      <c r="R60" s="610">
        <f>'2.1 Livestock'!R60*'2.2 Coefficients'!R60</f>
        <v>1176.1523838164383</v>
      </c>
      <c r="S60" s="610">
        <f>'2.1 Livestock'!S60*'2.2 Coefficients'!S60</f>
        <v>827.4861978462543</v>
      </c>
      <c r="T60" s="610">
        <f>'2.1 Livestock'!T60*'2.2 Coefficients'!T60</f>
        <v>848.29679032932199</v>
      </c>
      <c r="U60" s="610">
        <f>'2.1 Livestock'!U60*'2.2 Coefficients'!U60</f>
        <v>954.7518567658592</v>
      </c>
      <c r="V60" s="610">
        <f>'2.1 Livestock'!V60*'2.2 Coefficients'!V60</f>
        <v>1100.5733196764675</v>
      </c>
      <c r="W60" s="610">
        <f>'2.1 Livestock'!W60*'2.2 Coefficients'!W60</f>
        <v>892.80892297245691</v>
      </c>
      <c r="X60" s="610">
        <f>'2.1 Livestock'!X60*'2.2 Coefficients'!X60</f>
        <v>658.81129794930087</v>
      </c>
      <c r="Y60" s="610">
        <f>'2.1 Livestock'!Y60*'2.2 Coefficients'!Y60</f>
        <v>734.80039255814131</v>
      </c>
      <c r="Z60" s="610">
        <f>'2.1 Livestock'!Z60*'2.2 Coefficients'!Z60</f>
        <v>844.2228353116551</v>
      </c>
      <c r="AA60" s="610">
        <f>'2.1 Livestock'!AA60*'2.2 Coefficients'!AA60</f>
        <v>827.67180399971699</v>
      </c>
      <c r="AB60" s="610">
        <f>'2.1 Livestock'!AB60*'2.2 Coefficients'!AB60</f>
        <v>871.13329307628226</v>
      </c>
      <c r="AC60" s="610">
        <f>'2.1 Livestock'!AC60*'2.2 Coefficients'!AC60</f>
        <v>843.78634656723705</v>
      </c>
      <c r="AD60" s="610">
        <f>'2.1 Livestock'!AD60*'2.2 Coefficients'!AD60</f>
        <v>882.4836417496291</v>
      </c>
      <c r="AE60" s="610">
        <f>'2.1 Livestock'!AE60*'2.2 Coefficients'!AE60</f>
        <v>924.57127686903857</v>
      </c>
      <c r="AF60" s="610">
        <f>'2.1 Livestock'!AF60*'2.2 Coefficients'!AF60</f>
        <v>858.43213846001606</v>
      </c>
      <c r="AG60" s="610">
        <f>'2.1 Livestock'!AG60*'2.2 Coefficients'!AG60</f>
        <v>752.12107241647425</v>
      </c>
      <c r="AH60" s="610">
        <f>'2.1 Livestock'!AH60*'2.2 Coefficients'!AH60</f>
        <v>868.13096206529542</v>
      </c>
      <c r="AI60" s="610">
        <f>'2.1 Livestock'!AI60*'2.2 Coefficients'!AI60</f>
        <v>850.2390571701153</v>
      </c>
      <c r="AJ60" s="610">
        <f>'2.1 Livestock'!AJ60*'2.2 Coefficients'!AJ60</f>
        <v>782.49990758207662</v>
      </c>
      <c r="AK60" s="610">
        <f>'2.1 Livestock'!AK60*'2.2 Coefficients'!AK60</f>
        <v>787.7022620591307</v>
      </c>
      <c r="AL60" s="610">
        <f>'2.1 Livestock'!AL60*'2.2 Coefficients'!AL60</f>
        <v>922.99430606261865</v>
      </c>
      <c r="AM60" s="610">
        <f>'2.1 Livestock'!AM60*'2.2 Coefficients'!AM60</f>
        <v>955.07836063284321</v>
      </c>
      <c r="AN60" s="610">
        <f>'2.1 Livestock'!AN60*'2.2 Coefficients'!AN60</f>
        <v>934.74257725884172</v>
      </c>
      <c r="AO60" s="610">
        <f>'2.1 Livestock'!AO60*'2.2 Coefficients'!AO60</f>
        <v>1113.3140746806691</v>
      </c>
      <c r="AP60" s="610">
        <f>'2.1 Livestock'!AP60*'2.2 Coefficients'!AP60</f>
        <v>1119.4826551600979</v>
      </c>
      <c r="AQ60" s="610">
        <f>'2.1 Livestock'!AQ60*'2.2 Coefficients'!AQ60</f>
        <v>1115.0425581743068</v>
      </c>
      <c r="AR60" s="610">
        <f>'2.1 Livestock'!AR60*'2.2 Coefficients'!AR60</f>
        <v>1172.9981243838113</v>
      </c>
      <c r="AS60" s="610">
        <f>'2.1 Livestock'!AS60*'2.2 Coefficients'!AS60</f>
        <v>1311.4462795760394</v>
      </c>
    </row>
    <row r="61" spans="1:45" s="108" customFormat="1" x14ac:dyDescent="0.25">
      <c r="A61" s="113" t="s">
        <v>503</v>
      </c>
      <c r="B61" s="113"/>
      <c r="D61" s="161" t="s">
        <v>504</v>
      </c>
      <c r="F61" s="107"/>
      <c r="G61" s="576"/>
      <c r="H61" s="218"/>
      <c r="I61" s="105"/>
      <c r="J61" s="105"/>
      <c r="K61" s="105"/>
      <c r="L61" s="105"/>
      <c r="M61" s="105"/>
      <c r="N61" s="265"/>
      <c r="O61" s="265"/>
      <c r="P61" s="265"/>
      <c r="Q61" s="265"/>
      <c r="R61" s="265"/>
      <c r="S61" s="265"/>
      <c r="T61" s="265"/>
      <c r="U61" s="265"/>
      <c r="V61" s="265"/>
      <c r="W61" s="265"/>
      <c r="X61" s="265"/>
      <c r="Y61" s="265"/>
      <c r="Z61" s="265"/>
      <c r="AA61" s="265"/>
      <c r="AB61" s="265"/>
      <c r="AC61" s="265"/>
      <c r="AD61" s="265"/>
      <c r="AE61" s="265"/>
      <c r="AF61" s="265"/>
      <c r="AG61" s="265"/>
      <c r="AH61" s="265"/>
      <c r="AI61" s="265"/>
      <c r="AJ61" s="265"/>
      <c r="AK61" s="265"/>
      <c r="AL61" s="265"/>
      <c r="AM61" s="265"/>
      <c r="AN61" s="265"/>
      <c r="AO61" s="265"/>
      <c r="AP61" s="265"/>
      <c r="AQ61" s="265"/>
      <c r="AR61" s="265"/>
      <c r="AS61" s="265"/>
    </row>
    <row r="62" spans="1:45" s="108" customFormat="1" x14ac:dyDescent="0.25">
      <c r="E62" s="161"/>
      <c r="F62" s="107"/>
      <c r="G62" s="576"/>
      <c r="H62" s="218"/>
      <c r="I62" s="105"/>
      <c r="J62" s="105"/>
      <c r="K62" s="105"/>
      <c r="L62" s="105"/>
      <c r="M62" s="105"/>
      <c r="N62" s="265"/>
      <c r="O62" s="265"/>
      <c r="P62" s="265"/>
      <c r="Q62" s="265"/>
      <c r="R62" s="265"/>
      <c r="S62" s="265"/>
      <c r="T62" s="265"/>
      <c r="U62" s="265"/>
      <c r="V62" s="265"/>
      <c r="W62" s="265"/>
      <c r="X62" s="265"/>
      <c r="Y62" s="265"/>
      <c r="Z62" s="265"/>
      <c r="AA62" s="265"/>
      <c r="AB62" s="265"/>
      <c r="AC62" s="265"/>
      <c r="AD62" s="265"/>
      <c r="AE62" s="265"/>
      <c r="AF62" s="265"/>
      <c r="AG62" s="265"/>
      <c r="AH62" s="265"/>
      <c r="AI62" s="265"/>
      <c r="AJ62" s="265"/>
      <c r="AK62" s="265"/>
      <c r="AL62" s="265"/>
      <c r="AM62" s="265"/>
      <c r="AN62" s="265"/>
      <c r="AO62" s="265"/>
      <c r="AP62" s="265"/>
      <c r="AQ62" s="265"/>
      <c r="AR62" s="265"/>
      <c r="AS62" s="265"/>
    </row>
    <row r="63" spans="1:45" s="108" customFormat="1" x14ac:dyDescent="0.25">
      <c r="A63" s="180" t="s">
        <v>443</v>
      </c>
      <c r="B63" s="110"/>
      <c r="C63" s="110" t="s">
        <v>27</v>
      </c>
      <c r="D63" s="110"/>
      <c r="E63" s="162"/>
      <c r="F63" s="110"/>
      <c r="G63" s="576"/>
      <c r="H63" s="219"/>
      <c r="I63" s="263">
        <f t="shared" ref="I63:N63" si="20">I65+I72</f>
        <v>0</v>
      </c>
      <c r="J63" s="263">
        <f t="shared" si="20"/>
        <v>0</v>
      </c>
      <c r="K63" s="263">
        <f t="shared" si="20"/>
        <v>0</v>
      </c>
      <c r="L63" s="263">
        <f t="shared" si="20"/>
        <v>0</v>
      </c>
      <c r="M63" s="263">
        <f t="shared" si="20"/>
        <v>0</v>
      </c>
      <c r="N63" s="391">
        <f t="shared" si="20"/>
        <v>31772.498025970606</v>
      </c>
      <c r="O63" s="391">
        <f t="shared" ref="O63:AH63" si="21">O65+O72</f>
        <v>30172.215923109779</v>
      </c>
      <c r="P63" s="391">
        <f t="shared" si="21"/>
        <v>30745.494470791949</v>
      </c>
      <c r="Q63" s="391">
        <f t="shared" si="21"/>
        <v>30496.923386279163</v>
      </c>
      <c r="R63" s="391">
        <f t="shared" si="21"/>
        <v>30008.95268031368</v>
      </c>
      <c r="S63" s="391">
        <f t="shared" si="21"/>
        <v>27669.681196738729</v>
      </c>
      <c r="T63" s="391">
        <f t="shared" si="21"/>
        <v>31609.975639937333</v>
      </c>
      <c r="U63" s="391">
        <f t="shared" si="21"/>
        <v>31790.185574374038</v>
      </c>
      <c r="V63" s="391">
        <f t="shared" si="21"/>
        <v>31384.603455760116</v>
      </c>
      <c r="W63" s="391">
        <f t="shared" si="21"/>
        <v>31199.530498876386</v>
      </c>
      <c r="X63" s="391">
        <f t="shared" si="21"/>
        <v>34110.163649199058</v>
      </c>
      <c r="Y63" s="391">
        <f t="shared" si="21"/>
        <v>33562.593584153306</v>
      </c>
      <c r="Z63" s="391">
        <f t="shared" si="21"/>
        <v>33034.827883272454</v>
      </c>
      <c r="AA63" s="391">
        <f t="shared" si="21"/>
        <v>33106.317411061129</v>
      </c>
      <c r="AB63" s="391">
        <f t="shared" si="21"/>
        <v>31336.104191266957</v>
      </c>
      <c r="AC63" s="391">
        <f t="shared" si="21"/>
        <v>32344.231070432925</v>
      </c>
      <c r="AD63" s="391">
        <f t="shared" si="21"/>
        <v>32217.63937616672</v>
      </c>
      <c r="AE63" s="391">
        <f t="shared" si="21"/>
        <v>31911.534253256486</v>
      </c>
      <c r="AF63" s="391">
        <f t="shared" si="21"/>
        <v>29735.372215455813</v>
      </c>
      <c r="AG63" s="391">
        <f t="shared" si="21"/>
        <v>29950.415138308177</v>
      </c>
      <c r="AH63" s="391">
        <f t="shared" si="21"/>
        <v>29160.682024207283</v>
      </c>
      <c r="AI63" s="391">
        <f t="shared" ref="AI63:AN63" si="22">AI65+AI72</f>
        <v>26398.534935487132</v>
      </c>
      <c r="AJ63" s="391">
        <f t="shared" si="22"/>
        <v>25368.390534156468</v>
      </c>
      <c r="AK63" s="391">
        <f t="shared" si="22"/>
        <v>24850.296482018221</v>
      </c>
      <c r="AL63" s="391">
        <f t="shared" si="22"/>
        <v>23973.31450956791</v>
      </c>
      <c r="AM63" s="391">
        <f t="shared" si="22"/>
        <v>24900.878602530647</v>
      </c>
      <c r="AN63" s="391">
        <f t="shared" si="22"/>
        <v>25313.913662812764</v>
      </c>
      <c r="AO63" s="391">
        <f t="shared" ref="AO63:AP63" si="23">AO65+AO72</f>
        <v>25309.253635324687</v>
      </c>
      <c r="AP63" s="391">
        <f t="shared" si="23"/>
        <v>24524.259306806893</v>
      </c>
      <c r="AQ63" s="391">
        <f t="shared" ref="AQ63:AR63" si="24">AQ65+AQ72</f>
        <v>23825.608787519377</v>
      </c>
      <c r="AR63" s="391">
        <f t="shared" si="24"/>
        <v>23825.680884955025</v>
      </c>
      <c r="AS63" s="391">
        <f t="shared" ref="AS63" si="25">AS65+AS72</f>
        <v>23265.805147047387</v>
      </c>
    </row>
    <row r="64" spans="1:45" s="108" customFormat="1" x14ac:dyDescent="0.25">
      <c r="A64" s="179" t="s">
        <v>444</v>
      </c>
      <c r="D64" s="161" t="s">
        <v>28</v>
      </c>
      <c r="F64" s="107"/>
      <c r="G64" s="576"/>
      <c r="H64" s="219"/>
      <c r="I64" s="105"/>
      <c r="J64" s="105"/>
      <c r="K64" s="105"/>
      <c r="L64" s="105"/>
      <c r="M64" s="105"/>
      <c r="N64" s="265"/>
      <c r="O64" s="265"/>
      <c r="P64" s="265"/>
      <c r="Q64" s="265"/>
      <c r="R64" s="265"/>
      <c r="S64" s="265"/>
      <c r="T64" s="265"/>
      <c r="U64" s="265"/>
      <c r="V64" s="265"/>
      <c r="W64" s="265"/>
      <c r="X64" s="265"/>
      <c r="Y64" s="265"/>
      <c r="Z64" s="265"/>
      <c r="AA64" s="265"/>
      <c r="AB64" s="265"/>
      <c r="AC64" s="265"/>
      <c r="AD64" s="265"/>
      <c r="AE64" s="265"/>
      <c r="AF64" s="265"/>
      <c r="AG64" s="265"/>
      <c r="AH64" s="265"/>
      <c r="AI64" s="265"/>
      <c r="AJ64" s="265"/>
      <c r="AK64" s="265"/>
      <c r="AL64" s="265"/>
      <c r="AM64" s="265"/>
      <c r="AN64" s="265"/>
      <c r="AO64" s="265"/>
      <c r="AP64" s="265"/>
      <c r="AQ64" s="265"/>
      <c r="AR64" s="265"/>
      <c r="AS64" s="265"/>
    </row>
    <row r="65" spans="1:45" s="108" customFormat="1" x14ac:dyDescent="0.25">
      <c r="A65" s="108" t="s">
        <v>167</v>
      </c>
      <c r="E65" s="107" t="s">
        <v>29</v>
      </c>
      <c r="G65" s="576"/>
      <c r="H65" s="219"/>
      <c r="I65" s="266">
        <f t="shared" ref="I65:N65" si="26">SUM(I67:I71)</f>
        <v>0</v>
      </c>
      <c r="J65" s="266">
        <f t="shared" si="26"/>
        <v>0</v>
      </c>
      <c r="K65" s="266">
        <f t="shared" si="26"/>
        <v>0</v>
      </c>
      <c r="L65" s="266">
        <f t="shared" si="26"/>
        <v>0</v>
      </c>
      <c r="M65" s="266">
        <f t="shared" si="26"/>
        <v>0</v>
      </c>
      <c r="N65" s="265">
        <f t="shared" si="26"/>
        <v>24233.977509827833</v>
      </c>
      <c r="O65" s="265">
        <f t="shared" ref="O65:AH65" si="27">SUM(O67:O71)</f>
        <v>23996.674881635921</v>
      </c>
      <c r="P65" s="265">
        <f t="shared" si="27"/>
        <v>24904.19531332569</v>
      </c>
      <c r="Q65" s="265">
        <f t="shared" si="27"/>
        <v>24469.15340921158</v>
      </c>
      <c r="R65" s="265">
        <f t="shared" si="27"/>
        <v>23591.623901191771</v>
      </c>
      <c r="S65" s="265">
        <f t="shared" si="27"/>
        <v>22402.268069051457</v>
      </c>
      <c r="T65" s="265">
        <f t="shared" si="27"/>
        <v>25758.586088649208</v>
      </c>
      <c r="U65" s="265">
        <f t="shared" si="27"/>
        <v>25825.659264779944</v>
      </c>
      <c r="V65" s="265">
        <f t="shared" si="27"/>
        <v>25813.071638514823</v>
      </c>
      <c r="W65" s="265">
        <f t="shared" si="27"/>
        <v>25716.231981092129</v>
      </c>
      <c r="X65" s="265">
        <f t="shared" si="27"/>
        <v>28248.445364261046</v>
      </c>
      <c r="Y65" s="265">
        <f t="shared" si="27"/>
        <v>27438.524672201878</v>
      </c>
      <c r="Z65" s="265">
        <f t="shared" si="27"/>
        <v>26979.518031595377</v>
      </c>
      <c r="AA65" s="265">
        <f t="shared" si="27"/>
        <v>26797.965216294397</v>
      </c>
      <c r="AB65" s="265">
        <f t="shared" si="27"/>
        <v>25647.232719295422</v>
      </c>
      <c r="AC65" s="265">
        <f t="shared" si="27"/>
        <v>26647.187573397827</v>
      </c>
      <c r="AD65" s="265">
        <f t="shared" si="27"/>
        <v>26639.054588160499</v>
      </c>
      <c r="AE65" s="265">
        <f t="shared" si="27"/>
        <v>26384.114424913514</v>
      </c>
      <c r="AF65" s="265">
        <f t="shared" si="27"/>
        <v>23919.744690551353</v>
      </c>
      <c r="AG65" s="265">
        <f t="shared" si="27"/>
        <v>24155.681008508473</v>
      </c>
      <c r="AH65" s="265">
        <f t="shared" si="27"/>
        <v>23609.94594436375</v>
      </c>
      <c r="AI65" s="265">
        <f t="shared" ref="AI65:AN65" si="28">SUM(AI67:AI71)</f>
        <v>21275.897072402113</v>
      </c>
      <c r="AJ65" s="265">
        <f t="shared" si="28"/>
        <v>20543.644529855748</v>
      </c>
      <c r="AK65" s="265">
        <f t="shared" si="28"/>
        <v>20068.230362043745</v>
      </c>
      <c r="AL65" s="265">
        <f t="shared" si="28"/>
        <v>19102.173242933019</v>
      </c>
      <c r="AM65" s="265">
        <f t="shared" si="28"/>
        <v>19881.685506501784</v>
      </c>
      <c r="AN65" s="265">
        <f t="shared" si="28"/>
        <v>19690.498462369807</v>
      </c>
      <c r="AO65" s="265">
        <f t="shared" ref="AO65:AP65" si="29">SUM(AO67:AO71)</f>
        <v>19697.041249221049</v>
      </c>
      <c r="AP65" s="265">
        <f t="shared" si="29"/>
        <v>19545.07186616848</v>
      </c>
      <c r="AQ65" s="265">
        <f t="shared" ref="AQ65:AR65" si="30">SUM(AQ67:AQ71)</f>
        <v>19066.862092512107</v>
      </c>
      <c r="AR65" s="265">
        <f t="shared" si="30"/>
        <v>19086.668911194356</v>
      </c>
      <c r="AS65" s="265">
        <f t="shared" ref="AS65" si="31">SUM(AS67:AS71)</f>
        <v>18628.372831916608</v>
      </c>
    </row>
    <row r="66" spans="1:45" s="108" customFormat="1" x14ac:dyDescent="0.25">
      <c r="A66" s="108" t="s">
        <v>168</v>
      </c>
      <c r="E66" s="161"/>
      <c r="F66" s="108" t="s">
        <v>169</v>
      </c>
      <c r="G66" s="576"/>
      <c r="H66" s="219"/>
      <c r="I66" s="105"/>
      <c r="J66" s="105"/>
      <c r="K66" s="105"/>
      <c r="L66" s="105"/>
      <c r="M66" s="105"/>
      <c r="N66" s="265"/>
      <c r="O66" s="265"/>
      <c r="P66" s="265"/>
      <c r="Q66" s="265"/>
      <c r="R66" s="265"/>
      <c r="S66" s="265"/>
      <c r="T66" s="265"/>
      <c r="U66" s="265"/>
      <c r="V66" s="265"/>
      <c r="W66" s="265"/>
      <c r="X66" s="265"/>
      <c r="Y66" s="265"/>
      <c r="Z66" s="265"/>
      <c r="AA66" s="265"/>
      <c r="AB66" s="265"/>
      <c r="AC66" s="265"/>
      <c r="AD66" s="265"/>
      <c r="AE66" s="265"/>
      <c r="AF66" s="265"/>
      <c r="AG66" s="265"/>
      <c r="AH66" s="265"/>
      <c r="AI66" s="265"/>
      <c r="AJ66" s="265"/>
      <c r="AK66" s="265"/>
      <c r="AL66" s="265"/>
      <c r="AM66" s="265"/>
      <c r="AN66" s="265"/>
      <c r="AO66" s="265"/>
      <c r="AP66" s="265"/>
      <c r="AQ66" s="265"/>
      <c r="AR66" s="265"/>
      <c r="AS66" s="265"/>
    </row>
    <row r="67" spans="1:45" s="108" customFormat="1" x14ac:dyDescent="0.25">
      <c r="A67" s="108" t="s">
        <v>170</v>
      </c>
      <c r="E67" s="161"/>
      <c r="F67" s="108" t="s">
        <v>445</v>
      </c>
      <c r="G67" s="576"/>
      <c r="H67" s="219"/>
      <c r="I67" s="271">
        <f>'2.1 Livestock'!I67*'2.2 Coefficients'!I67</f>
        <v>0</v>
      </c>
      <c r="J67" s="271">
        <f>'2.1 Livestock'!J67*'2.2 Coefficients'!J67</f>
        <v>0</v>
      </c>
      <c r="K67" s="271">
        <f>'2.1 Livestock'!K67*'2.2 Coefficients'!K67</f>
        <v>0</v>
      </c>
      <c r="L67" s="271">
        <f>'2.1 Livestock'!L67*'2.2 Coefficients'!L67</f>
        <v>0</v>
      </c>
      <c r="M67" s="271">
        <f>'2.1 Livestock'!M67*'2.2 Coefficients'!M67</f>
        <v>0</v>
      </c>
      <c r="N67" s="610">
        <f>'2.1 Livestock'!N67*'2.2 Coefficients'!N67</f>
        <v>5014.3298122875549</v>
      </c>
      <c r="O67" s="610">
        <f>'2.1 Livestock'!O67*'2.2 Coefficients'!O67</f>
        <v>5165.0709848171027</v>
      </c>
      <c r="P67" s="610">
        <f>'2.1 Livestock'!P67*'2.2 Coefficients'!P67</f>
        <v>5073.6764558034629</v>
      </c>
      <c r="Q67" s="610">
        <f>'2.1 Livestock'!Q67*'2.2 Coefficients'!Q67</f>
        <v>5226.3519729257496</v>
      </c>
      <c r="R67" s="610">
        <f>'2.1 Livestock'!R67*'2.2 Coefficients'!R67</f>
        <v>4595.825836199735</v>
      </c>
      <c r="S67" s="610">
        <f>'2.1 Livestock'!S67*'2.2 Coefficients'!S67</f>
        <v>3994.6752215994643</v>
      </c>
      <c r="T67" s="610">
        <f>'2.1 Livestock'!T67*'2.2 Coefficients'!T67</f>
        <v>5689.7146794359587</v>
      </c>
      <c r="U67" s="610">
        <f>'2.1 Livestock'!U67*'2.2 Coefficients'!U67</f>
        <v>5003.8369697146672</v>
      </c>
      <c r="V67" s="610">
        <f>'2.1 Livestock'!V67*'2.2 Coefficients'!V67</f>
        <v>5351.4504809147647</v>
      </c>
      <c r="W67" s="610">
        <f>'2.1 Livestock'!W67*'2.2 Coefficients'!W67</f>
        <v>4973.4641238618951</v>
      </c>
      <c r="X67" s="610">
        <f>'2.1 Livestock'!X67*'2.2 Coefficients'!X67</f>
        <v>6009.2839831926749</v>
      </c>
      <c r="Y67" s="610">
        <f>'2.1 Livestock'!Y67*'2.2 Coefficients'!Y67</f>
        <v>6207.6227696005244</v>
      </c>
      <c r="Z67" s="610">
        <f>'2.1 Livestock'!Z67*'2.2 Coefficients'!Z67</f>
        <v>5680.8522303652517</v>
      </c>
      <c r="AA67" s="610">
        <f>'2.1 Livestock'!AA67*'2.2 Coefficients'!AA67</f>
        <v>5759.6946218224002</v>
      </c>
      <c r="AB67" s="610">
        <f>'2.1 Livestock'!AB67*'2.2 Coefficients'!AB67</f>
        <v>5160.7393659534609</v>
      </c>
      <c r="AC67" s="610">
        <f>'2.1 Livestock'!AC67*'2.2 Coefficients'!AC67</f>
        <v>5194.4732142354378</v>
      </c>
      <c r="AD67" s="610">
        <f>'2.1 Livestock'!AD67*'2.2 Coefficients'!AD67</f>
        <v>5885.0114938446777</v>
      </c>
      <c r="AE67" s="610">
        <f>'2.1 Livestock'!AE67*'2.2 Coefficients'!AE67</f>
        <v>5571.7875799659541</v>
      </c>
      <c r="AF67" s="610">
        <f>'2.1 Livestock'!AF67*'2.2 Coefficients'!AF67</f>
        <v>5663.8160115646788</v>
      </c>
      <c r="AG67" s="610">
        <f>'2.1 Livestock'!AG67*'2.2 Coefficients'!AG67</f>
        <v>6094.1514387948782</v>
      </c>
      <c r="AH67" s="610">
        <f>'2.1 Livestock'!AH67*'2.2 Coefficients'!AH67</f>
        <v>6157.3062430629861</v>
      </c>
      <c r="AI67" s="610">
        <f>'2.1 Livestock'!AI67*'2.2 Coefficients'!AI67</f>
        <v>4895.4708434016493</v>
      </c>
      <c r="AJ67" s="610">
        <f>'2.1 Livestock'!AJ67*'2.2 Coefficients'!AJ67</f>
        <v>5364.217437344515</v>
      </c>
      <c r="AK67" s="610">
        <f>'2.1 Livestock'!AK67*'2.2 Coefficients'!AK67</f>
        <v>5103.9599898291854</v>
      </c>
      <c r="AL67" s="610">
        <f>'2.1 Livestock'!AL67*'2.2 Coefficients'!AL67</f>
        <v>4857.6914579284276</v>
      </c>
      <c r="AM67" s="610">
        <f>'2.1 Livestock'!AM67*'2.2 Coefficients'!AM67</f>
        <v>5264.7524110912263</v>
      </c>
      <c r="AN67" s="610">
        <f>'2.1 Livestock'!AN67*'2.2 Coefficients'!AN67</f>
        <v>4839.3001890973037</v>
      </c>
      <c r="AO67" s="610">
        <f>'2.1 Livestock'!AO67*'2.2 Coefficients'!AO67</f>
        <v>4852.3913726680976</v>
      </c>
      <c r="AP67" s="610">
        <f>'2.1 Livestock'!AP67*'2.2 Coefficients'!AP67</f>
        <v>4854.8409095519246</v>
      </c>
      <c r="AQ67" s="610">
        <f>'2.1 Livestock'!AQ67*'2.2 Coefficients'!AQ67</f>
        <v>4673.8221859426367</v>
      </c>
      <c r="AR67" s="610">
        <f>'2.1 Livestock'!AR67*'2.2 Coefficients'!AR67</f>
        <v>4690.7734464818705</v>
      </c>
      <c r="AS67" s="610">
        <f>'2.1 Livestock'!AS67*'2.2 Coefficients'!AS67</f>
        <v>4509.7705099060704</v>
      </c>
    </row>
    <row r="68" spans="1:45" s="108" customFormat="1" x14ac:dyDescent="0.25">
      <c r="A68" s="108" t="s">
        <v>171</v>
      </c>
      <c r="E68" s="161"/>
      <c r="F68" s="108" t="s">
        <v>446</v>
      </c>
      <c r="G68" s="576"/>
      <c r="H68" s="219"/>
      <c r="I68" s="271">
        <f>'2.1 Livestock'!I68*'2.2 Coefficients'!I68</f>
        <v>0</v>
      </c>
      <c r="J68" s="271">
        <f>'2.1 Livestock'!J68*'2.2 Coefficients'!J68</f>
        <v>0</v>
      </c>
      <c r="K68" s="271">
        <f>'2.1 Livestock'!K68*'2.2 Coefficients'!K68</f>
        <v>0</v>
      </c>
      <c r="L68" s="271">
        <f>'2.1 Livestock'!L68*'2.2 Coefficients'!L68</f>
        <v>0</v>
      </c>
      <c r="M68" s="271">
        <f>'2.1 Livestock'!M68*'2.2 Coefficients'!M68</f>
        <v>0</v>
      </c>
      <c r="N68" s="610">
        <f>'2.1 Livestock'!N68*'2.2 Coefficients'!N68</f>
        <v>15357.735859751565</v>
      </c>
      <c r="O68" s="610">
        <f>'2.1 Livestock'!O68*'2.2 Coefficients'!O68</f>
        <v>15542.66166563626</v>
      </c>
      <c r="P68" s="610">
        <f>'2.1 Livestock'!P68*'2.2 Coefficients'!P68</f>
        <v>16052.352702451648</v>
      </c>
      <c r="Q68" s="610">
        <f>'2.1 Livestock'!Q68*'2.2 Coefficients'!Q68</f>
        <v>15758.854448093249</v>
      </c>
      <c r="R68" s="610">
        <f>'2.1 Livestock'!R68*'2.2 Coefficients'!R68</f>
        <v>15701.872442559365</v>
      </c>
      <c r="S68" s="610">
        <f>'2.1 Livestock'!S68*'2.2 Coefficients'!S68</f>
        <v>15029.423332789738</v>
      </c>
      <c r="T68" s="610">
        <f>'2.1 Livestock'!T68*'2.2 Coefficients'!T68</f>
        <v>16507.665292770333</v>
      </c>
      <c r="U68" s="610">
        <f>'2.1 Livestock'!U68*'2.2 Coefficients'!U68</f>
        <v>16674.117365572278</v>
      </c>
      <c r="V68" s="610">
        <f>'2.1 Livestock'!V68*'2.2 Coefficients'!V68</f>
        <v>16786.445449740942</v>
      </c>
      <c r="W68" s="610">
        <f>'2.1 Livestock'!W68*'2.2 Coefficients'!W68</f>
        <v>17295.789886268663</v>
      </c>
      <c r="X68" s="610">
        <f>'2.1 Livestock'!X68*'2.2 Coefficients'!X68</f>
        <v>18578.861326536771</v>
      </c>
      <c r="Y68" s="610">
        <f>'2.1 Livestock'!Y68*'2.2 Coefficients'!Y68</f>
        <v>17540.881147590182</v>
      </c>
      <c r="Z68" s="610">
        <f>'2.1 Livestock'!Z68*'2.2 Coefficients'!Z68</f>
        <v>17743.573584401191</v>
      </c>
      <c r="AA68" s="610">
        <f>'2.1 Livestock'!AA68*'2.2 Coefficients'!AA68</f>
        <v>17690.10152304011</v>
      </c>
      <c r="AB68" s="610">
        <f>'2.1 Livestock'!AB68*'2.2 Coefficients'!AB68</f>
        <v>16916.750967111868</v>
      </c>
      <c r="AC68" s="610">
        <f>'2.1 Livestock'!AC68*'2.2 Coefficients'!AC68</f>
        <v>17768.037812991653</v>
      </c>
      <c r="AD68" s="610">
        <f>'2.1 Livestock'!AD68*'2.2 Coefficients'!AD68</f>
        <v>17189.293241829455</v>
      </c>
      <c r="AE68" s="610">
        <f>'2.1 Livestock'!AE68*'2.2 Coefficients'!AE68</f>
        <v>17325.205482959042</v>
      </c>
      <c r="AF68" s="610">
        <f>'2.1 Livestock'!AF68*'2.2 Coefficients'!AF68</f>
        <v>15247.630844364741</v>
      </c>
      <c r="AG68" s="610">
        <f>'2.1 Livestock'!AG68*'2.2 Coefficients'!AG68</f>
        <v>15145.260629860488</v>
      </c>
      <c r="AH68" s="610">
        <f>'2.1 Livestock'!AH68*'2.2 Coefficients'!AH68</f>
        <v>14567.214580263564</v>
      </c>
      <c r="AI68" s="610">
        <f>'2.1 Livestock'!AI68*'2.2 Coefficients'!AI68</f>
        <v>13716.631318185777</v>
      </c>
      <c r="AJ68" s="610">
        <f>'2.1 Livestock'!AJ68*'2.2 Coefficients'!AJ68</f>
        <v>12499.479578164041</v>
      </c>
      <c r="AK68" s="610">
        <f>'2.1 Livestock'!AK68*'2.2 Coefficients'!AK68</f>
        <v>12191.047280146016</v>
      </c>
      <c r="AL68" s="610">
        <f>'2.1 Livestock'!AL68*'2.2 Coefficients'!AL68</f>
        <v>11496.745529568234</v>
      </c>
      <c r="AM68" s="610">
        <f>'2.1 Livestock'!AM68*'2.2 Coefficients'!AM68</f>
        <v>11715.503078276524</v>
      </c>
      <c r="AN68" s="610">
        <f>'2.1 Livestock'!AN68*'2.2 Coefficients'!AN68</f>
        <v>11950.686071661863</v>
      </c>
      <c r="AO68" s="610">
        <f>'2.1 Livestock'!AO68*'2.2 Coefficients'!AO68</f>
        <v>11939.821322376787</v>
      </c>
      <c r="AP68" s="610">
        <f>'2.1 Livestock'!AP68*'2.2 Coefficients'!AP68</f>
        <v>11782.227258004306</v>
      </c>
      <c r="AQ68" s="610">
        <f>'2.1 Livestock'!AQ68*'2.2 Coefficients'!AQ68</f>
        <v>11494.370381567802</v>
      </c>
      <c r="AR68" s="610">
        <f>'2.1 Livestock'!AR68*'2.2 Coefficients'!AR68</f>
        <v>11539.505924220193</v>
      </c>
      <c r="AS68" s="610">
        <f>'2.1 Livestock'!AS68*'2.2 Coefficients'!AS68</f>
        <v>11316.443350620342</v>
      </c>
    </row>
    <row r="69" spans="1:45" s="108" customFormat="1" x14ac:dyDescent="0.25">
      <c r="A69" s="108" t="s">
        <v>172</v>
      </c>
      <c r="E69" s="161"/>
      <c r="F69" s="108" t="s">
        <v>173</v>
      </c>
      <c r="G69" s="576"/>
      <c r="H69" s="219"/>
      <c r="I69" s="271">
        <f>'2.1 Livestock'!I69*'2.2 Coefficients'!I69</f>
        <v>0</v>
      </c>
      <c r="J69" s="271">
        <f>'2.1 Livestock'!J69*'2.2 Coefficients'!J69</f>
        <v>0</v>
      </c>
      <c r="K69" s="271">
        <f>'2.1 Livestock'!K69*'2.2 Coefficients'!K69</f>
        <v>0</v>
      </c>
      <c r="L69" s="271">
        <f>'2.1 Livestock'!L69*'2.2 Coefficients'!L69</f>
        <v>0</v>
      </c>
      <c r="M69" s="271">
        <f>'2.1 Livestock'!M69*'2.2 Coefficients'!M69</f>
        <v>0</v>
      </c>
      <c r="N69" s="610">
        <f>'2.1 Livestock'!N69*'2.2 Coefficients'!N69</f>
        <v>693.38288454510484</v>
      </c>
      <c r="O69" s="610">
        <f>'2.1 Livestock'!O69*'2.2 Coefficients'!O69</f>
        <v>512.13909109973042</v>
      </c>
      <c r="P69" s="610">
        <f>'2.1 Livestock'!P69*'2.2 Coefficients'!P69</f>
        <v>581.22810166839054</v>
      </c>
      <c r="Q69" s="610">
        <f>'2.1 Livestock'!Q69*'2.2 Coefficients'!Q69</f>
        <v>637.24786536940451</v>
      </c>
      <c r="R69" s="610">
        <f>'2.1 Livestock'!R69*'2.2 Coefficients'!R69</f>
        <v>661.08734119609062</v>
      </c>
      <c r="S69" s="610">
        <f>'2.1 Livestock'!S69*'2.2 Coefficients'!S69</f>
        <v>739.08507738620744</v>
      </c>
      <c r="T69" s="610">
        <f>'2.1 Livestock'!T69*'2.2 Coefficients'!T69</f>
        <v>786.93055753564511</v>
      </c>
      <c r="U69" s="610">
        <f>'2.1 Livestock'!U69*'2.2 Coefficients'!U69</f>
        <v>706.80043987489785</v>
      </c>
      <c r="V69" s="610">
        <f>'2.1 Livestock'!V69*'2.2 Coefficients'!V69</f>
        <v>737.80387552107163</v>
      </c>
      <c r="W69" s="610">
        <f>'2.1 Livestock'!W69*'2.2 Coefficients'!W69</f>
        <v>656.63631560606382</v>
      </c>
      <c r="X69" s="610">
        <f>'2.1 Livestock'!X69*'2.2 Coefficients'!X69</f>
        <v>641.82955039562421</v>
      </c>
      <c r="Y69" s="610">
        <f>'2.1 Livestock'!Y69*'2.2 Coefficients'!Y69</f>
        <v>620.07500577641497</v>
      </c>
      <c r="Z69" s="610">
        <f>'2.1 Livestock'!Z69*'2.2 Coefficients'!Z69</f>
        <v>613.23717353437189</v>
      </c>
      <c r="AA69" s="610">
        <f>'2.1 Livestock'!AA69*'2.2 Coefficients'!AA69</f>
        <v>657.60716403094739</v>
      </c>
      <c r="AB69" s="610">
        <f>'2.1 Livestock'!AB69*'2.2 Coefficients'!AB69</f>
        <v>649.63509597864743</v>
      </c>
      <c r="AC69" s="610">
        <f>'2.1 Livestock'!AC69*'2.2 Coefficients'!AC69</f>
        <v>630.93279171308097</v>
      </c>
      <c r="AD69" s="610">
        <f>'2.1 Livestock'!AD69*'2.2 Coefficients'!AD69</f>
        <v>650.89729801045985</v>
      </c>
      <c r="AE69" s="610">
        <f>'2.1 Livestock'!AE69*'2.2 Coefficients'!AE69</f>
        <v>662.32249286226158</v>
      </c>
      <c r="AF69" s="610">
        <f>'2.1 Livestock'!AF69*'2.2 Coefficients'!AF69</f>
        <v>490.83218586608109</v>
      </c>
      <c r="AG69" s="610">
        <f>'2.1 Livestock'!AG69*'2.2 Coefficients'!AG69</f>
        <v>541.9707843103115</v>
      </c>
      <c r="AH69" s="610">
        <f>'2.1 Livestock'!AH69*'2.2 Coefficients'!AH69</f>
        <v>582.53018712760672</v>
      </c>
      <c r="AI69" s="610">
        <f>'2.1 Livestock'!AI69*'2.2 Coefficients'!AI69</f>
        <v>429.73036834716697</v>
      </c>
      <c r="AJ69" s="610">
        <f>'2.1 Livestock'!AJ69*'2.2 Coefficients'!AJ69</f>
        <v>488.37329850604806</v>
      </c>
      <c r="AK69" s="610">
        <f>'2.1 Livestock'!AK69*'2.2 Coefficients'!AK69</f>
        <v>524.43334568720195</v>
      </c>
      <c r="AL69" s="610">
        <f>'2.1 Livestock'!AL69*'2.2 Coefficients'!AL69</f>
        <v>574.96301083200922</v>
      </c>
      <c r="AM69" s="610">
        <f>'2.1 Livestock'!AM69*'2.2 Coefficients'!AM69</f>
        <v>486.00277530523903</v>
      </c>
      <c r="AN69" s="610">
        <f>'2.1 Livestock'!AN69*'2.2 Coefficients'!AN69</f>
        <v>393.38205636862256</v>
      </c>
      <c r="AO69" s="610">
        <f>'2.1 Livestock'!AO69*'2.2 Coefficients'!AO69</f>
        <v>396.89865437138769</v>
      </c>
      <c r="AP69" s="610">
        <f>'2.1 Livestock'!AP69*'2.2 Coefficients'!AP69</f>
        <v>389.68544444563429</v>
      </c>
      <c r="AQ69" s="610">
        <f>'2.1 Livestock'!AQ69*'2.2 Coefficients'!AQ69</f>
        <v>404.61109627073574</v>
      </c>
      <c r="AR69" s="610">
        <f>'2.1 Livestock'!AR69*'2.2 Coefficients'!AR69</f>
        <v>394.040479673292</v>
      </c>
      <c r="AS69" s="610">
        <f>'2.1 Livestock'!AS69*'2.2 Coefficients'!AS69</f>
        <v>378.81707343307545</v>
      </c>
    </row>
    <row r="70" spans="1:45" s="108" customFormat="1" x14ac:dyDescent="0.25">
      <c r="A70" s="260" t="s">
        <v>654</v>
      </c>
      <c r="E70" s="161" t="s">
        <v>655</v>
      </c>
      <c r="G70" s="576"/>
      <c r="H70" s="219"/>
      <c r="I70" s="271">
        <f>'2.1 Livestock'!I70*'2.2 Coefficients'!I70</f>
        <v>0</v>
      </c>
      <c r="J70" s="271">
        <f>'2.1 Livestock'!J70*'2.2 Coefficients'!J70</f>
        <v>0</v>
      </c>
      <c r="K70" s="271">
        <f>'2.1 Livestock'!K70*'2.2 Coefficients'!K70</f>
        <v>0</v>
      </c>
      <c r="L70" s="271">
        <f>'2.1 Livestock'!L70*'2.2 Coefficients'!L70</f>
        <v>0</v>
      </c>
      <c r="M70" s="271">
        <f>'2.1 Livestock'!M70*'2.2 Coefficients'!M70</f>
        <v>0</v>
      </c>
      <c r="N70" s="610">
        <f>'2.1 Livestock'!N70*'2.2 Coefficients'!N70</f>
        <v>646.60632188688771</v>
      </c>
      <c r="O70" s="610">
        <f>'2.1 Livestock'!O70*'2.2 Coefficients'!O70</f>
        <v>650.86529079003697</v>
      </c>
      <c r="P70" s="610">
        <f>'2.1 Livestock'!P70*'2.2 Coefficients'!P70</f>
        <v>676.41960306799842</v>
      </c>
      <c r="Q70" s="610">
        <f>'2.1 Livestock'!Q70*'2.2 Coefficients'!Q70</f>
        <v>676.41734032732506</v>
      </c>
      <c r="R70" s="610">
        <f>'2.1 Livestock'!R70*'2.2 Coefficients'!R70</f>
        <v>627.41370228951337</v>
      </c>
      <c r="S70" s="610">
        <f>'2.1 Livestock'!S70*'2.2 Coefficients'!S70</f>
        <v>623.70231230422178</v>
      </c>
      <c r="T70" s="610">
        <f>'2.1 Livestock'!T70*'2.2 Coefficients'!T70</f>
        <v>699.64180200488806</v>
      </c>
      <c r="U70" s="610">
        <f>'2.1 Livestock'!U70*'2.2 Coefficients'!U70</f>
        <v>679.72683303111376</v>
      </c>
      <c r="V70" s="610">
        <f>'2.1 Livestock'!V70*'2.2 Coefficients'!V70</f>
        <v>721.46417667248795</v>
      </c>
      <c r="W70" s="610">
        <f>'2.1 Livestock'!W70*'2.2 Coefficients'!W70</f>
        <v>717.71582518676155</v>
      </c>
      <c r="X70" s="610">
        <f>'2.1 Livestock'!X70*'2.2 Coefficients'!X70</f>
        <v>846.04085709052129</v>
      </c>
      <c r="Y70" s="610">
        <f>'2.1 Livestock'!Y70*'2.2 Coefficients'!Y70</f>
        <v>812.19594192666568</v>
      </c>
      <c r="Z70" s="610">
        <f>'2.1 Livestock'!Z70*'2.2 Coefficients'!Z70</f>
        <v>783.41633437991379</v>
      </c>
      <c r="AA70" s="610">
        <f>'2.1 Livestock'!AA70*'2.2 Coefficients'!AA70</f>
        <v>793.85751778334134</v>
      </c>
      <c r="AB70" s="610">
        <f>'2.1 Livestock'!AB70*'2.2 Coefficients'!AB70</f>
        <v>826.11839610611923</v>
      </c>
      <c r="AC70" s="610">
        <f>'2.1 Livestock'!AC70*'2.2 Coefficients'!AC70</f>
        <v>873.51000142969588</v>
      </c>
      <c r="AD70" s="610">
        <f>'2.1 Livestock'!AD70*'2.2 Coefficients'!AD70</f>
        <v>831.66514831085738</v>
      </c>
      <c r="AE70" s="610">
        <f>'2.1 Livestock'!AE70*'2.2 Coefficients'!AE70</f>
        <v>820.2657303388778</v>
      </c>
      <c r="AF70" s="610">
        <f>'2.1 Livestock'!AF70*'2.2 Coefficients'!AF70</f>
        <v>753.96720274857739</v>
      </c>
      <c r="AG70" s="610">
        <f>'2.1 Livestock'!AG70*'2.2 Coefficients'!AG70</f>
        <v>727.90079916711306</v>
      </c>
      <c r="AH70" s="610">
        <f>'2.1 Livestock'!AH70*'2.2 Coefficients'!AH70</f>
        <v>727.74738074278423</v>
      </c>
      <c r="AI70" s="610">
        <f>'2.1 Livestock'!AI70*'2.2 Coefficients'!AI70</f>
        <v>693.36734241738918</v>
      </c>
      <c r="AJ70" s="610">
        <f>'2.1 Livestock'!AJ70*'2.2 Coefficients'!AJ70</f>
        <v>680.01073906374393</v>
      </c>
      <c r="AK70" s="610">
        <f>'2.1 Livestock'!AK70*'2.2 Coefficients'!AK70</f>
        <v>684.02099126115809</v>
      </c>
      <c r="AL70" s="610">
        <f>'2.1 Livestock'!AL70*'2.2 Coefficients'!AL70</f>
        <v>637.79641816171124</v>
      </c>
      <c r="AM70" s="610">
        <f>'2.1 Livestock'!AM70*'2.2 Coefficients'!AM70</f>
        <v>647.7595363233545</v>
      </c>
      <c r="AN70" s="610">
        <f>'2.1 Livestock'!AN70*'2.2 Coefficients'!AN70</f>
        <v>651.66388770822812</v>
      </c>
      <c r="AO70" s="610">
        <f>'2.1 Livestock'!AO70*'2.2 Coefficients'!AO70</f>
        <v>666.30075589153432</v>
      </c>
      <c r="AP70" s="610">
        <f>'2.1 Livestock'!AP70*'2.2 Coefficients'!AP70</f>
        <v>654.17486566858918</v>
      </c>
      <c r="AQ70" s="610">
        <f>'2.1 Livestock'!AQ70*'2.2 Coefficients'!AQ70</f>
        <v>659.12496110849054</v>
      </c>
      <c r="AR70" s="610">
        <f>'2.1 Livestock'!AR70*'2.2 Coefficients'!AR70</f>
        <v>651.15252774361545</v>
      </c>
      <c r="AS70" s="610">
        <f>'2.1 Livestock'!AS70*'2.2 Coefficients'!AS70</f>
        <v>640.77337946133423</v>
      </c>
    </row>
    <row r="71" spans="1:45" s="108" customFormat="1" x14ac:dyDescent="0.25">
      <c r="A71" s="179" t="s">
        <v>447</v>
      </c>
      <c r="E71" s="107" t="s">
        <v>30</v>
      </c>
      <c r="G71" s="576"/>
      <c r="H71" s="219"/>
      <c r="I71" s="271">
        <f>'2.1 Livestock'!I71*'2.2 Coefficients'!I71</f>
        <v>0</v>
      </c>
      <c r="J71" s="271">
        <f>'2.1 Livestock'!J71*'2.2 Coefficients'!J71</f>
        <v>0</v>
      </c>
      <c r="K71" s="271">
        <f>'2.1 Livestock'!K71*'2.2 Coefficients'!K71</f>
        <v>0</v>
      </c>
      <c r="L71" s="271">
        <f>'2.1 Livestock'!L71*'2.2 Coefficients'!L71</f>
        <v>0</v>
      </c>
      <c r="M71" s="271">
        <f>'2.1 Livestock'!M71*'2.2 Coefficients'!M71</f>
        <v>0</v>
      </c>
      <c r="N71" s="610">
        <f>'2.1 Livestock'!N71*'2.2 Coefficients'!N71</f>
        <v>2521.9226313567206</v>
      </c>
      <c r="O71" s="610">
        <f>'2.1 Livestock'!O71*'2.2 Coefficients'!O71</f>
        <v>2125.9378492927949</v>
      </c>
      <c r="P71" s="610">
        <f>'2.1 Livestock'!P71*'2.2 Coefficients'!P71</f>
        <v>2520.5184503341875</v>
      </c>
      <c r="Q71" s="610">
        <f>'2.1 Livestock'!Q71*'2.2 Coefficients'!Q71</f>
        <v>2170.281782495852</v>
      </c>
      <c r="R71" s="610">
        <f>'2.1 Livestock'!R71*'2.2 Coefficients'!R71</f>
        <v>2005.4245789470694</v>
      </c>
      <c r="S71" s="610">
        <f>'2.1 Livestock'!S71*'2.2 Coefficients'!S71</f>
        <v>2015.3821249718287</v>
      </c>
      <c r="T71" s="610">
        <f>'2.1 Livestock'!T71*'2.2 Coefficients'!T71</f>
        <v>2074.6337569023863</v>
      </c>
      <c r="U71" s="610">
        <f>'2.1 Livestock'!U71*'2.2 Coefficients'!U71</f>
        <v>2761.1776565869918</v>
      </c>
      <c r="V71" s="610">
        <f>'2.1 Livestock'!V71*'2.2 Coefficients'!V71</f>
        <v>2215.9076556655518</v>
      </c>
      <c r="W71" s="610">
        <f>'2.1 Livestock'!W71*'2.2 Coefficients'!W71</f>
        <v>2072.6258301687458</v>
      </c>
      <c r="X71" s="610">
        <f>'2.1 Livestock'!X71*'2.2 Coefficients'!X71</f>
        <v>2172.4296470454533</v>
      </c>
      <c r="Y71" s="610">
        <f>'2.1 Livestock'!Y71*'2.2 Coefficients'!Y71</f>
        <v>2257.7498073080942</v>
      </c>
      <c r="Z71" s="610">
        <f>'2.1 Livestock'!Z71*'2.2 Coefficients'!Z71</f>
        <v>2158.4387089146439</v>
      </c>
      <c r="AA71" s="610">
        <f>'2.1 Livestock'!AA71*'2.2 Coefficients'!AA71</f>
        <v>1896.7043896175967</v>
      </c>
      <c r="AB71" s="610">
        <f>'2.1 Livestock'!AB71*'2.2 Coefficients'!AB71</f>
        <v>2093.9888941453282</v>
      </c>
      <c r="AC71" s="610">
        <f>'2.1 Livestock'!AC71*'2.2 Coefficients'!AC71</f>
        <v>2180.2337530279633</v>
      </c>
      <c r="AD71" s="610">
        <f>'2.1 Livestock'!AD71*'2.2 Coefficients'!AD71</f>
        <v>2082.1874061650469</v>
      </c>
      <c r="AE71" s="610">
        <f>'2.1 Livestock'!AE71*'2.2 Coefficients'!AE71</f>
        <v>2004.5331387873823</v>
      </c>
      <c r="AF71" s="610">
        <f>'2.1 Livestock'!AF71*'2.2 Coefficients'!AF71</f>
        <v>1763.498446007279</v>
      </c>
      <c r="AG71" s="610">
        <f>'2.1 Livestock'!AG71*'2.2 Coefficients'!AG71</f>
        <v>1646.3973563756836</v>
      </c>
      <c r="AH71" s="610">
        <f>'2.1 Livestock'!AH71*'2.2 Coefficients'!AH71</f>
        <v>1575.1475531668073</v>
      </c>
      <c r="AI71" s="610">
        <f>'2.1 Livestock'!AI71*'2.2 Coefficients'!AI71</f>
        <v>1540.6972000501312</v>
      </c>
      <c r="AJ71" s="610">
        <f>'2.1 Livestock'!AJ71*'2.2 Coefficients'!AJ71</f>
        <v>1511.5634767774015</v>
      </c>
      <c r="AK71" s="610">
        <f>'2.1 Livestock'!AK71*'2.2 Coefficients'!AK71</f>
        <v>1564.768755120185</v>
      </c>
      <c r="AL71" s="610">
        <f>'2.1 Livestock'!AL71*'2.2 Coefficients'!AL71</f>
        <v>1534.976826442638</v>
      </c>
      <c r="AM71" s="610">
        <f>'2.1 Livestock'!AM71*'2.2 Coefficients'!AM71</f>
        <v>1767.6677055054383</v>
      </c>
      <c r="AN71" s="610">
        <f>'2.1 Livestock'!AN71*'2.2 Coefficients'!AN71</f>
        <v>1855.466257533787</v>
      </c>
      <c r="AO71" s="610">
        <f>'2.1 Livestock'!AO71*'2.2 Coefficients'!AO71</f>
        <v>1841.6291439132438</v>
      </c>
      <c r="AP71" s="610">
        <f>'2.1 Livestock'!AP71*'2.2 Coefficients'!AP71</f>
        <v>1864.1433884980299</v>
      </c>
      <c r="AQ71" s="610">
        <f>'2.1 Livestock'!AQ71*'2.2 Coefficients'!AQ71</f>
        <v>1834.9334676224425</v>
      </c>
      <c r="AR71" s="610">
        <f>'2.1 Livestock'!AR71*'2.2 Coefficients'!AR71</f>
        <v>1811.1965330753858</v>
      </c>
      <c r="AS71" s="610">
        <f>'2.1 Livestock'!AS71*'2.2 Coefficients'!AS71</f>
        <v>1782.5685184957836</v>
      </c>
    </row>
    <row r="72" spans="1:45" s="108" customFormat="1" x14ac:dyDescent="0.25">
      <c r="A72" s="107" t="s">
        <v>174</v>
      </c>
      <c r="B72" s="107"/>
      <c r="C72" s="107"/>
      <c r="D72" s="163" t="s">
        <v>31</v>
      </c>
      <c r="F72" s="113"/>
      <c r="G72" s="576"/>
      <c r="H72" s="219"/>
      <c r="I72" s="266">
        <f t="shared" ref="I72:N72" si="32">SUM(I74:I79)</f>
        <v>0</v>
      </c>
      <c r="J72" s="266">
        <f t="shared" si="32"/>
        <v>0</v>
      </c>
      <c r="K72" s="266">
        <f t="shared" si="32"/>
        <v>0</v>
      </c>
      <c r="L72" s="266">
        <f t="shared" si="32"/>
        <v>0</v>
      </c>
      <c r="M72" s="266">
        <f t="shared" si="32"/>
        <v>0</v>
      </c>
      <c r="N72" s="265">
        <f t="shared" si="32"/>
        <v>7538.520516142773</v>
      </c>
      <c r="O72" s="265">
        <f t="shared" ref="O72:AH72" si="33">SUM(O74:O79)</f>
        <v>6175.5410414738581</v>
      </c>
      <c r="P72" s="265">
        <f t="shared" si="33"/>
        <v>5841.2991574662601</v>
      </c>
      <c r="Q72" s="265">
        <f t="shared" si="33"/>
        <v>6027.7699770675817</v>
      </c>
      <c r="R72" s="265">
        <f t="shared" si="33"/>
        <v>6417.3287791219091</v>
      </c>
      <c r="S72" s="265">
        <f t="shared" si="33"/>
        <v>5267.4131276872713</v>
      </c>
      <c r="T72" s="265">
        <f t="shared" si="33"/>
        <v>5851.3895512881236</v>
      </c>
      <c r="U72" s="265">
        <f t="shared" si="33"/>
        <v>5964.5263095940927</v>
      </c>
      <c r="V72" s="265">
        <f t="shared" si="33"/>
        <v>5571.5318172452944</v>
      </c>
      <c r="W72" s="265">
        <f t="shared" si="33"/>
        <v>5483.2985177842565</v>
      </c>
      <c r="X72" s="265">
        <f t="shared" si="33"/>
        <v>5861.7182849380124</v>
      </c>
      <c r="Y72" s="265">
        <f t="shared" si="33"/>
        <v>6124.0689119514309</v>
      </c>
      <c r="Z72" s="265">
        <f t="shared" si="33"/>
        <v>6055.3098516770797</v>
      </c>
      <c r="AA72" s="265">
        <f t="shared" si="33"/>
        <v>6308.3521947667332</v>
      </c>
      <c r="AB72" s="265">
        <f t="shared" si="33"/>
        <v>5688.8714719715354</v>
      </c>
      <c r="AC72" s="265">
        <f t="shared" si="33"/>
        <v>5697.0434970350989</v>
      </c>
      <c r="AD72" s="265">
        <f t="shared" si="33"/>
        <v>5578.5847880062229</v>
      </c>
      <c r="AE72" s="265">
        <f t="shared" si="33"/>
        <v>5527.4198283429714</v>
      </c>
      <c r="AF72" s="265">
        <f t="shared" si="33"/>
        <v>5815.6275249044593</v>
      </c>
      <c r="AG72" s="265">
        <f t="shared" si="33"/>
        <v>5794.7341297997036</v>
      </c>
      <c r="AH72" s="265">
        <f t="shared" si="33"/>
        <v>5550.7360798435329</v>
      </c>
      <c r="AI72" s="265">
        <f t="shared" ref="AI72:AN72" si="34">SUM(AI74:AI79)</f>
        <v>5122.6378630850195</v>
      </c>
      <c r="AJ72" s="265">
        <f t="shared" si="34"/>
        <v>4824.7460043007177</v>
      </c>
      <c r="AK72" s="265">
        <f t="shared" si="34"/>
        <v>4782.0661199744764</v>
      </c>
      <c r="AL72" s="265">
        <f t="shared" si="34"/>
        <v>4871.1412666348924</v>
      </c>
      <c r="AM72" s="265">
        <f t="shared" si="34"/>
        <v>5019.1930960288628</v>
      </c>
      <c r="AN72" s="265">
        <f t="shared" si="34"/>
        <v>5623.415200442957</v>
      </c>
      <c r="AO72" s="265">
        <f t="shared" ref="AO72:AP72" si="35">SUM(AO74:AO79)</f>
        <v>5612.2123861036371</v>
      </c>
      <c r="AP72" s="265">
        <f t="shared" si="35"/>
        <v>4979.1874406384131</v>
      </c>
      <c r="AQ72" s="265">
        <f t="shared" ref="AQ72:AR72" si="36">SUM(AQ74:AQ79)</f>
        <v>4758.7466950072685</v>
      </c>
      <c r="AR72" s="265">
        <f t="shared" si="36"/>
        <v>4739.0119737606683</v>
      </c>
      <c r="AS72" s="265">
        <f t="shared" ref="AS72" si="37">SUM(AS74:AS79)</f>
        <v>4637.432315130779</v>
      </c>
    </row>
    <row r="73" spans="1:45" s="108" customFormat="1" x14ac:dyDescent="0.25">
      <c r="A73" s="107" t="s">
        <v>175</v>
      </c>
      <c r="B73" s="107"/>
      <c r="C73" s="107"/>
      <c r="D73" s="107"/>
      <c r="E73" s="107" t="s">
        <v>176</v>
      </c>
      <c r="G73" s="576"/>
      <c r="H73" s="219"/>
      <c r="I73" s="105"/>
      <c r="J73" s="105"/>
      <c r="K73" s="105"/>
      <c r="L73" s="105"/>
      <c r="M73" s="105"/>
      <c r="N73" s="265"/>
      <c r="O73" s="265"/>
      <c r="P73" s="265"/>
      <c r="Q73" s="265"/>
      <c r="R73" s="265"/>
      <c r="S73" s="265"/>
      <c r="T73" s="265"/>
      <c r="U73" s="265"/>
      <c r="V73" s="265"/>
      <c r="W73" s="265"/>
      <c r="X73" s="265"/>
      <c r="Y73" s="265"/>
      <c r="Z73" s="265"/>
      <c r="AA73" s="265"/>
      <c r="AB73" s="265"/>
      <c r="AC73" s="265"/>
      <c r="AD73" s="265"/>
      <c r="AE73" s="265"/>
      <c r="AF73" s="265"/>
      <c r="AG73" s="265"/>
      <c r="AH73" s="265"/>
      <c r="AI73" s="265"/>
      <c r="AJ73" s="265"/>
      <c r="AK73" s="265"/>
      <c r="AL73" s="265"/>
      <c r="AM73" s="265"/>
      <c r="AN73" s="265"/>
      <c r="AO73" s="265"/>
      <c r="AP73" s="265"/>
      <c r="AQ73" s="265"/>
      <c r="AR73" s="265"/>
      <c r="AS73" s="265"/>
    </row>
    <row r="74" spans="1:45" s="108" customFormat="1" x14ac:dyDescent="0.25">
      <c r="A74" s="107" t="s">
        <v>177</v>
      </c>
      <c r="B74" s="107"/>
      <c r="E74" s="163"/>
      <c r="F74" s="107" t="s">
        <v>178</v>
      </c>
      <c r="G74" s="576"/>
      <c r="H74" s="219"/>
      <c r="I74" s="271">
        <f>'2.1 Livestock'!I74*'2.2 Coefficients'!I74</f>
        <v>0</v>
      </c>
      <c r="J74" s="271">
        <f>'2.1 Livestock'!J74*'2.2 Coefficients'!J74</f>
        <v>0</v>
      </c>
      <c r="K74" s="271">
        <f>'2.1 Livestock'!K74*'2.2 Coefficients'!K74</f>
        <v>0</v>
      </c>
      <c r="L74" s="271">
        <f>'2.1 Livestock'!L74*'2.2 Coefficients'!L74</f>
        <v>0</v>
      </c>
      <c r="M74" s="271">
        <f>'2.1 Livestock'!M74*'2.2 Coefficients'!M74</f>
        <v>0</v>
      </c>
      <c r="N74" s="610">
        <f>'2.1 Livestock'!N74*'2.2 Coefficients'!N74</f>
        <v>6314.5509816818667</v>
      </c>
      <c r="O74" s="610">
        <f>'2.1 Livestock'!O74*'2.2 Coefficients'!O74</f>
        <v>5238.2807215147304</v>
      </c>
      <c r="P74" s="610">
        <f>'2.1 Livestock'!P74*'2.2 Coefficients'!P74</f>
        <v>4986.0675858640589</v>
      </c>
      <c r="Q74" s="610">
        <f>'2.1 Livestock'!Q74*'2.2 Coefficients'!Q74</f>
        <v>5085.9806516068775</v>
      </c>
      <c r="R74" s="610">
        <f>'2.1 Livestock'!R74*'2.2 Coefficients'!R74</f>
        <v>5382.6809718267241</v>
      </c>
      <c r="S74" s="610">
        <f>'2.1 Livestock'!S74*'2.2 Coefficients'!S74</f>
        <v>4321.291359759598</v>
      </c>
      <c r="T74" s="610">
        <f>'2.1 Livestock'!T74*'2.2 Coefficients'!T74</f>
        <v>4821.4354202448731</v>
      </c>
      <c r="U74" s="610">
        <f>'2.1 Livestock'!U74*'2.2 Coefficients'!U74</f>
        <v>4902.1534028897822</v>
      </c>
      <c r="V74" s="610">
        <f>'2.1 Livestock'!V74*'2.2 Coefficients'!V74</f>
        <v>4574.7925411574024</v>
      </c>
      <c r="W74" s="610">
        <f>'2.1 Livestock'!W74*'2.2 Coefficients'!W74</f>
        <v>4571.8929275159853</v>
      </c>
      <c r="X74" s="610">
        <f>'2.1 Livestock'!X74*'2.2 Coefficients'!X74</f>
        <v>4898.9603126789325</v>
      </c>
      <c r="Y74" s="610">
        <f>'2.1 Livestock'!Y74*'2.2 Coefficients'!Y74</f>
        <v>5089.1495099598815</v>
      </c>
      <c r="Z74" s="610">
        <f>'2.1 Livestock'!Z74*'2.2 Coefficients'!Z74</f>
        <v>5089.6284170469989</v>
      </c>
      <c r="AA74" s="610">
        <f>'2.1 Livestock'!AA74*'2.2 Coefficients'!AA74</f>
        <v>5266.2157860658281</v>
      </c>
      <c r="AB74" s="610">
        <f>'2.1 Livestock'!AB74*'2.2 Coefficients'!AB74</f>
        <v>4793.5212470830984</v>
      </c>
      <c r="AC74" s="610">
        <f>'2.1 Livestock'!AC74*'2.2 Coefficients'!AC74</f>
        <v>4739.2927127383009</v>
      </c>
      <c r="AD74" s="610">
        <f>'2.1 Livestock'!AD74*'2.2 Coefficients'!AD74</f>
        <v>4600.2772820327764</v>
      </c>
      <c r="AE74" s="610">
        <f>'2.1 Livestock'!AE74*'2.2 Coefficients'!AE74</f>
        <v>4536.7193906604098</v>
      </c>
      <c r="AF74" s="610">
        <f>'2.1 Livestock'!AF74*'2.2 Coefficients'!AF74</f>
        <v>4794.141868999689</v>
      </c>
      <c r="AG74" s="610">
        <f>'2.1 Livestock'!AG74*'2.2 Coefficients'!AG74</f>
        <v>4849.9088556735605</v>
      </c>
      <c r="AH74" s="610">
        <f>'2.1 Livestock'!AH74*'2.2 Coefficients'!AH74</f>
        <v>4664.1257009357687</v>
      </c>
      <c r="AI74" s="610">
        <f>'2.1 Livestock'!AI74*'2.2 Coefficients'!AI74</f>
        <v>4218.7583160837958</v>
      </c>
      <c r="AJ74" s="610">
        <f>'2.1 Livestock'!AJ74*'2.2 Coefficients'!AJ74</f>
        <v>3778.9444665434057</v>
      </c>
      <c r="AK74" s="610">
        <f>'2.1 Livestock'!AK74*'2.2 Coefficients'!AK74</f>
        <v>3814.410040400001</v>
      </c>
      <c r="AL74" s="610">
        <f>'2.1 Livestock'!AL74*'2.2 Coefficients'!AL74</f>
        <v>3829.5798850870965</v>
      </c>
      <c r="AM74" s="610">
        <f>'2.1 Livestock'!AM74*'2.2 Coefficients'!AM74</f>
        <v>3973.8344711873797</v>
      </c>
      <c r="AN74" s="610">
        <f>'2.1 Livestock'!AN74*'2.2 Coefficients'!AN74</f>
        <v>4569.6291722076558</v>
      </c>
      <c r="AO74" s="610">
        <f>'2.1 Livestock'!AO74*'2.2 Coefficients'!AO74</f>
        <v>4575.7471536836165</v>
      </c>
      <c r="AP74" s="610">
        <f>'2.1 Livestock'!AP74*'2.2 Coefficients'!AP74</f>
        <v>3996.7701746747944</v>
      </c>
      <c r="AQ74" s="610">
        <f>'2.1 Livestock'!AQ74*'2.2 Coefficients'!AQ74</f>
        <v>3769.796869219334</v>
      </c>
      <c r="AR74" s="610">
        <f>'2.1 Livestock'!AR74*'2.2 Coefficients'!AR74</f>
        <v>3819.2983878100968</v>
      </c>
      <c r="AS74" s="610">
        <f>'2.1 Livestock'!AS74*'2.2 Coefficients'!AS74</f>
        <v>3742.1636506747736</v>
      </c>
    </row>
    <row r="75" spans="1:45" s="108" customFormat="1" x14ac:dyDescent="0.25">
      <c r="A75" s="107" t="s">
        <v>179</v>
      </c>
      <c r="B75" s="107"/>
      <c r="E75" s="163"/>
      <c r="F75" s="107" t="s">
        <v>180</v>
      </c>
      <c r="G75" s="576"/>
      <c r="H75" s="218"/>
      <c r="I75" s="271">
        <f>'2.1 Livestock'!I75*'2.2 Coefficients'!I75</f>
        <v>0</v>
      </c>
      <c r="J75" s="271">
        <f>'2.1 Livestock'!J75*'2.2 Coefficients'!J75</f>
        <v>0</v>
      </c>
      <c r="K75" s="271">
        <f>'2.1 Livestock'!K75*'2.2 Coefficients'!K75</f>
        <v>0</v>
      </c>
      <c r="L75" s="271">
        <f>'2.1 Livestock'!L75*'2.2 Coefficients'!L75</f>
        <v>0</v>
      </c>
      <c r="M75" s="271">
        <f>'2.1 Livestock'!M75*'2.2 Coefficients'!M75</f>
        <v>0</v>
      </c>
      <c r="N75" s="610">
        <f>'2.1 Livestock'!N75*'2.2 Coefficients'!N75</f>
        <v>548.11296345666585</v>
      </c>
      <c r="O75" s="610">
        <f>'2.1 Livestock'!O75*'2.2 Coefficients'!O75</f>
        <v>386.64255314436826</v>
      </c>
      <c r="P75" s="610">
        <f>'2.1 Livestock'!P75*'2.2 Coefficients'!P75</f>
        <v>319.11140397928324</v>
      </c>
      <c r="Q75" s="610">
        <f>'2.1 Livestock'!Q75*'2.2 Coefficients'!Q75</f>
        <v>362.08047224153154</v>
      </c>
      <c r="R75" s="610">
        <f>'2.1 Livestock'!R75*'2.2 Coefficients'!R75</f>
        <v>399.37031334242079</v>
      </c>
      <c r="S75" s="610">
        <f>'2.1 Livestock'!S75*'2.2 Coefficients'!S75</f>
        <v>405.95898996979531</v>
      </c>
      <c r="T75" s="610">
        <f>'2.1 Livestock'!T75*'2.2 Coefficients'!T75</f>
        <v>467.57446161562427</v>
      </c>
      <c r="U75" s="610">
        <f>'2.1 Livestock'!U75*'2.2 Coefficients'!U75</f>
        <v>443.14836361072742</v>
      </c>
      <c r="V75" s="610">
        <f>'2.1 Livestock'!V75*'2.2 Coefficients'!V75</f>
        <v>413.3392145573759</v>
      </c>
      <c r="W75" s="610">
        <f>'2.1 Livestock'!W75*'2.2 Coefficients'!W75</f>
        <v>380.95751312924074</v>
      </c>
      <c r="X75" s="610">
        <f>'2.1 Livestock'!X75*'2.2 Coefficients'!X75</f>
        <v>413.31261983688216</v>
      </c>
      <c r="Y75" s="610">
        <f>'2.1 Livestock'!Y75*'2.2 Coefficients'!Y75</f>
        <v>405.7871529183081</v>
      </c>
      <c r="Z75" s="610">
        <f>'2.1 Livestock'!Z75*'2.2 Coefficients'!Z75</f>
        <v>380.49262435287488</v>
      </c>
      <c r="AA75" s="610">
        <f>'2.1 Livestock'!AA75*'2.2 Coefficients'!AA75</f>
        <v>410.62211522131986</v>
      </c>
      <c r="AB75" s="610">
        <f>'2.1 Livestock'!AB75*'2.2 Coefficients'!AB75</f>
        <v>339.89169993253176</v>
      </c>
      <c r="AC75" s="610">
        <f>'2.1 Livestock'!AC75*'2.2 Coefficients'!AC75</f>
        <v>342.69839812413153</v>
      </c>
      <c r="AD75" s="610">
        <f>'2.1 Livestock'!AD75*'2.2 Coefficients'!AD75</f>
        <v>329.16220535668879</v>
      </c>
      <c r="AE75" s="610">
        <f>'2.1 Livestock'!AE75*'2.2 Coefficients'!AE75</f>
        <v>365.72919181491034</v>
      </c>
      <c r="AF75" s="610">
        <f>'2.1 Livestock'!AF75*'2.2 Coefficients'!AF75</f>
        <v>389.60725214895183</v>
      </c>
      <c r="AG75" s="610">
        <f>'2.1 Livestock'!AG75*'2.2 Coefficients'!AG75</f>
        <v>366.10969298894088</v>
      </c>
      <c r="AH75" s="610">
        <f>'2.1 Livestock'!AH75*'2.2 Coefficients'!AH75</f>
        <v>307.06854242110205</v>
      </c>
      <c r="AI75" s="610">
        <f>'2.1 Livestock'!AI75*'2.2 Coefficients'!AI75</f>
        <v>411.94952414462443</v>
      </c>
      <c r="AJ75" s="610">
        <f>'2.1 Livestock'!AJ75*'2.2 Coefficients'!AJ75</f>
        <v>479.88283319828247</v>
      </c>
      <c r="AK75" s="610">
        <f>'2.1 Livestock'!AK75*'2.2 Coefficients'!AK75</f>
        <v>431.12686175101192</v>
      </c>
      <c r="AL75" s="610">
        <f>'2.1 Livestock'!AL75*'2.2 Coefficients'!AL75</f>
        <v>436.13287676637049</v>
      </c>
      <c r="AM75" s="610">
        <f>'2.1 Livestock'!AM75*'2.2 Coefficients'!AM75</f>
        <v>378.08758576905234</v>
      </c>
      <c r="AN75" s="610">
        <f>'2.1 Livestock'!AN75*'2.2 Coefficients'!AN75</f>
        <v>379.88503440086771</v>
      </c>
      <c r="AO75" s="610">
        <f>'2.1 Livestock'!AO75*'2.2 Coefficients'!AO75</f>
        <v>406.18174660608929</v>
      </c>
      <c r="AP75" s="610">
        <f>'2.1 Livestock'!AP75*'2.2 Coefficients'!AP75</f>
        <v>392.39326053502799</v>
      </c>
      <c r="AQ75" s="610">
        <f>'2.1 Livestock'!AQ75*'2.2 Coefficients'!AQ75</f>
        <v>402.09528487852407</v>
      </c>
      <c r="AR75" s="610">
        <f>'2.1 Livestock'!AR75*'2.2 Coefficients'!AR75</f>
        <v>339.0721693054457</v>
      </c>
      <c r="AS75" s="610">
        <f>'2.1 Livestock'!AS75*'2.2 Coefficients'!AS75</f>
        <v>341.80208769382551</v>
      </c>
    </row>
    <row r="76" spans="1:45" s="108" customFormat="1" x14ac:dyDescent="0.25">
      <c r="A76" s="107" t="s">
        <v>181</v>
      </c>
      <c r="B76" s="107"/>
      <c r="E76" s="107" t="s">
        <v>182</v>
      </c>
      <c r="G76" s="576"/>
      <c r="H76" s="218"/>
      <c r="I76" s="105"/>
      <c r="J76" s="105"/>
      <c r="K76" s="105"/>
      <c r="L76" s="105"/>
      <c r="M76" s="105"/>
      <c r="N76" s="265"/>
      <c r="O76" s="265"/>
      <c r="P76" s="265"/>
      <c r="Q76" s="265"/>
      <c r="R76" s="265"/>
      <c r="S76" s="265"/>
      <c r="T76" s="265"/>
      <c r="U76" s="265"/>
      <c r="V76" s="265"/>
      <c r="W76" s="265"/>
      <c r="X76" s="265"/>
      <c r="Y76" s="265"/>
      <c r="Z76" s="265"/>
      <c r="AA76" s="265"/>
      <c r="AB76" s="265"/>
      <c r="AC76" s="265"/>
      <c r="AD76" s="265"/>
      <c r="AE76" s="265"/>
      <c r="AF76" s="265"/>
      <c r="AG76" s="265"/>
      <c r="AH76" s="265"/>
      <c r="AI76" s="265"/>
      <c r="AJ76" s="265"/>
      <c r="AK76" s="265"/>
      <c r="AL76" s="265"/>
      <c r="AM76" s="265"/>
      <c r="AN76" s="265"/>
      <c r="AO76" s="265"/>
      <c r="AP76" s="265"/>
      <c r="AQ76" s="265"/>
      <c r="AR76" s="265"/>
      <c r="AS76" s="265"/>
    </row>
    <row r="77" spans="1:45" s="108" customFormat="1" x14ac:dyDescent="0.25">
      <c r="A77" s="258" t="s">
        <v>656</v>
      </c>
      <c r="B77" s="107"/>
      <c r="E77" s="107"/>
      <c r="F77" s="108" t="s">
        <v>657</v>
      </c>
      <c r="G77" s="576"/>
      <c r="H77" s="219"/>
      <c r="I77" s="271">
        <f>'2.1 Livestock'!I77*'2.2 Coefficients'!I77</f>
        <v>0</v>
      </c>
      <c r="J77" s="271">
        <f>'2.1 Livestock'!J77*'2.2 Coefficients'!J77</f>
        <v>0</v>
      </c>
      <c r="K77" s="271">
        <f>'2.1 Livestock'!K77*'2.2 Coefficients'!K77</f>
        <v>0</v>
      </c>
      <c r="L77" s="271">
        <f>'2.1 Livestock'!L77*'2.2 Coefficients'!L77</f>
        <v>0</v>
      </c>
      <c r="M77" s="271">
        <f>'2.1 Livestock'!M77*'2.2 Coefficients'!M77</f>
        <v>0</v>
      </c>
      <c r="N77" s="610">
        <f>'2.1 Livestock'!N77*'2.2 Coefficients'!N77</f>
        <v>201.68495955751234</v>
      </c>
      <c r="O77" s="610">
        <f>'2.1 Livestock'!O77*'2.2 Coefficients'!O77</f>
        <v>166.96717789705752</v>
      </c>
      <c r="P77" s="610">
        <f>'2.1 Livestock'!P77*'2.2 Coefficients'!P77</f>
        <v>155.45940900563147</v>
      </c>
      <c r="Q77" s="610">
        <f>'2.1 Livestock'!Q77*'2.2 Coefficients'!Q77</f>
        <v>148.4419509530837</v>
      </c>
      <c r="R77" s="610">
        <f>'2.1 Livestock'!R77*'2.2 Coefficients'!R77</f>
        <v>184.01316600680175</v>
      </c>
      <c r="S77" s="610">
        <f>'2.1 Livestock'!S77*'2.2 Coefficients'!S77</f>
        <v>147.69701768743587</v>
      </c>
      <c r="T77" s="610">
        <f>'2.1 Livestock'!T77*'2.2 Coefficients'!T77</f>
        <v>175.43116937332655</v>
      </c>
      <c r="U77" s="610">
        <f>'2.1 Livestock'!U77*'2.2 Coefficients'!U77</f>
        <v>192.79767098640943</v>
      </c>
      <c r="V77" s="610">
        <f>'2.1 Livestock'!V77*'2.2 Coefficients'!V77</f>
        <v>158.34538844029822</v>
      </c>
      <c r="W77" s="610">
        <f>'2.1 Livestock'!W77*'2.2 Coefficients'!W77</f>
        <v>124.08565197216336</v>
      </c>
      <c r="X77" s="610">
        <f>'2.1 Livestock'!X77*'2.2 Coefficients'!X77</f>
        <v>123.92992254985498</v>
      </c>
      <c r="Y77" s="610">
        <f>'2.1 Livestock'!Y77*'2.2 Coefficients'!Y77</f>
        <v>175.88357271144147</v>
      </c>
      <c r="Z77" s="610">
        <f>'2.1 Livestock'!Z77*'2.2 Coefficients'!Z77</f>
        <v>161.15355337465749</v>
      </c>
      <c r="AA77" s="610">
        <f>'2.1 Livestock'!AA77*'2.2 Coefficients'!AA77</f>
        <v>168.41573885792121</v>
      </c>
      <c r="AB77" s="610">
        <f>'2.1 Livestock'!AB77*'2.2 Coefficients'!AB77</f>
        <v>138.81548247488681</v>
      </c>
      <c r="AC77" s="610">
        <f>'2.1 Livestock'!AC77*'2.2 Coefficients'!AC77</f>
        <v>158.25717304334691</v>
      </c>
      <c r="AD77" s="610">
        <f>'2.1 Livestock'!AD77*'2.2 Coefficients'!AD77</f>
        <v>175.5327791492204</v>
      </c>
      <c r="AE77" s="610">
        <f>'2.1 Livestock'!AE77*'2.2 Coefficients'!AE77</f>
        <v>166.55196569657673</v>
      </c>
      <c r="AF77" s="610">
        <f>'2.1 Livestock'!AF77*'2.2 Coefficients'!AF77</f>
        <v>145.19193889864812</v>
      </c>
      <c r="AG77" s="610">
        <f>'2.1 Livestock'!AG77*'2.2 Coefficients'!AG77</f>
        <v>141.34422970839097</v>
      </c>
      <c r="AH77" s="610">
        <f>'2.1 Livestock'!AH77*'2.2 Coefficients'!AH77</f>
        <v>155.27072658772528</v>
      </c>
      <c r="AI77" s="610">
        <f>'2.1 Livestock'!AI77*'2.2 Coefficients'!AI77</f>
        <v>162.13000248940398</v>
      </c>
      <c r="AJ77" s="610">
        <f>'2.1 Livestock'!AJ77*'2.2 Coefficients'!AJ77</f>
        <v>160.32706425299142</v>
      </c>
      <c r="AK77" s="610">
        <f>'2.1 Livestock'!AK77*'2.2 Coefficients'!AK77</f>
        <v>178.90727326284019</v>
      </c>
      <c r="AL77" s="610">
        <f>'2.1 Livestock'!AL77*'2.2 Coefficients'!AL77</f>
        <v>201.84170201469237</v>
      </c>
      <c r="AM77" s="610">
        <f>'2.1 Livestock'!AM77*'2.2 Coefficients'!AM77</f>
        <v>241.45037263942328</v>
      </c>
      <c r="AN77" s="610">
        <f>'2.1 Livestock'!AN77*'2.2 Coefficients'!AN77</f>
        <v>241.83176011275432</v>
      </c>
      <c r="AO77" s="610">
        <f>'2.1 Livestock'!AO77*'2.2 Coefficients'!AO77</f>
        <v>229.03353788903974</v>
      </c>
      <c r="AP77" s="610">
        <f>'2.1 Livestock'!AP77*'2.2 Coefficients'!AP77</f>
        <v>225.75827459998888</v>
      </c>
      <c r="AQ77" s="610">
        <f>'2.1 Livestock'!AQ77*'2.2 Coefficients'!AQ77</f>
        <v>213.64560067198192</v>
      </c>
      <c r="AR77" s="610">
        <f>'2.1 Livestock'!AR77*'2.2 Coefficients'!AR77</f>
        <v>212.29936632536342</v>
      </c>
      <c r="AS77" s="610">
        <f>'2.1 Livestock'!AS77*'2.2 Coefficients'!AS77</f>
        <v>208.87784086034489</v>
      </c>
    </row>
    <row r="78" spans="1:45" s="108" customFormat="1" x14ac:dyDescent="0.25">
      <c r="A78" s="258" t="s">
        <v>658</v>
      </c>
      <c r="B78" s="107"/>
      <c r="E78" s="107"/>
      <c r="F78" s="108" t="s">
        <v>659</v>
      </c>
      <c r="G78" s="576"/>
      <c r="H78" s="219"/>
      <c r="I78" s="271">
        <f>'2.1 Livestock'!I78*'2.2 Coefficients'!I78</f>
        <v>0</v>
      </c>
      <c r="J78" s="271">
        <f>'2.1 Livestock'!J78*'2.2 Coefficients'!J78</f>
        <v>0</v>
      </c>
      <c r="K78" s="271">
        <f>'2.1 Livestock'!K78*'2.2 Coefficients'!K78</f>
        <v>0</v>
      </c>
      <c r="L78" s="271">
        <f>'2.1 Livestock'!L78*'2.2 Coefficients'!L78</f>
        <v>0</v>
      </c>
      <c r="M78" s="271">
        <f>'2.1 Livestock'!M78*'2.2 Coefficients'!M78</f>
        <v>0</v>
      </c>
      <c r="N78" s="610">
        <f>'2.1 Livestock'!N78*'2.2 Coefficients'!N78</f>
        <v>249.06324737357443</v>
      </c>
      <c r="O78" s="610">
        <f>'2.1 Livestock'!O78*'2.2 Coefficients'!O78</f>
        <v>184.57079440372493</v>
      </c>
      <c r="P78" s="610">
        <f>'2.1 Livestock'!P78*'2.2 Coefficients'!P78</f>
        <v>191.67811469286571</v>
      </c>
      <c r="Q78" s="610">
        <f>'2.1 Livestock'!Q78*'2.2 Coefficients'!Q78</f>
        <v>224.95682129523126</v>
      </c>
      <c r="R78" s="610">
        <f>'2.1 Livestock'!R78*'2.2 Coefficients'!R78</f>
        <v>247.05614396852795</v>
      </c>
      <c r="S78" s="610">
        <f>'2.1 Livestock'!S78*'2.2 Coefficients'!S78</f>
        <v>225.24364235425992</v>
      </c>
      <c r="T78" s="610">
        <f>'2.1 Livestock'!T78*'2.2 Coefficients'!T78</f>
        <v>197.51475331322013</v>
      </c>
      <c r="U78" s="610">
        <f>'2.1 Livestock'!U78*'2.2 Coefficients'!U78</f>
        <v>223.51514167646013</v>
      </c>
      <c r="V78" s="610">
        <f>'2.1 Livestock'!V78*'2.2 Coefficients'!V78</f>
        <v>239.57831334932578</v>
      </c>
      <c r="W78" s="610">
        <f>'2.1 Livestock'!W78*'2.2 Coefficients'!W78</f>
        <v>210.17042258703455</v>
      </c>
      <c r="X78" s="610">
        <f>'2.1 Livestock'!X78*'2.2 Coefficients'!X78</f>
        <v>227.09463310165202</v>
      </c>
      <c r="Y78" s="610">
        <f>'2.1 Livestock'!Y78*'2.2 Coefficients'!Y78</f>
        <v>248.95710728352887</v>
      </c>
      <c r="Z78" s="610">
        <f>'2.1 Livestock'!Z78*'2.2 Coefficients'!Z78</f>
        <v>226.85399326621871</v>
      </c>
      <c r="AA78" s="610">
        <f>'2.1 Livestock'!AA78*'2.2 Coefficients'!AA78</f>
        <v>248.4749763193341</v>
      </c>
      <c r="AB78" s="610">
        <f>'2.1 Livestock'!AB78*'2.2 Coefficients'!AB78</f>
        <v>223.20610520142387</v>
      </c>
      <c r="AC78" s="610">
        <f>'2.1 Livestock'!AC78*'2.2 Coefficients'!AC78</f>
        <v>260.77138380583864</v>
      </c>
      <c r="AD78" s="610">
        <f>'2.1 Livestock'!AD78*'2.2 Coefficients'!AD78</f>
        <v>278.58810665785103</v>
      </c>
      <c r="AE78" s="610">
        <f>'2.1 Livestock'!AE78*'2.2 Coefficients'!AE78</f>
        <v>269.68424036568223</v>
      </c>
      <c r="AF78" s="610">
        <f>'2.1 Livestock'!AF78*'2.2 Coefficients'!AF78</f>
        <v>274.60181707316639</v>
      </c>
      <c r="AG78" s="610">
        <f>'2.1 Livestock'!AG78*'2.2 Coefficients'!AG78</f>
        <v>245.77012459967395</v>
      </c>
      <c r="AH78" s="610">
        <f>'2.1 Livestock'!AH78*'2.2 Coefficients'!AH78</f>
        <v>242.24331853305753</v>
      </c>
      <c r="AI78" s="610">
        <f>'2.1 Livestock'!AI78*'2.2 Coefficients'!AI78</f>
        <v>144.83168350023536</v>
      </c>
      <c r="AJ78" s="610">
        <f>'2.1 Livestock'!AJ78*'2.2 Coefficients'!AJ78</f>
        <v>230.68374912654389</v>
      </c>
      <c r="AK78" s="610">
        <f>'2.1 Livestock'!AK78*'2.2 Coefficients'!AK78</f>
        <v>179.62298501998706</v>
      </c>
      <c r="AL78" s="610">
        <f>'2.1 Livestock'!AL78*'2.2 Coefficients'!AL78</f>
        <v>222.93122800027118</v>
      </c>
      <c r="AM78" s="610">
        <f>'2.1 Livestock'!AM78*'2.2 Coefficients'!AM78</f>
        <v>238.5726749646891</v>
      </c>
      <c r="AN78" s="610">
        <f>'2.1 Livestock'!AN78*'2.2 Coefficients'!AN78</f>
        <v>242.75044007221976</v>
      </c>
      <c r="AO78" s="610">
        <f>'2.1 Livestock'!AO78*'2.2 Coefficients'!AO78</f>
        <v>212.32447898476335</v>
      </c>
      <c r="AP78" s="610">
        <f>'2.1 Livestock'!AP78*'2.2 Coefficients'!AP78</f>
        <v>180.2552854661063</v>
      </c>
      <c r="AQ78" s="610">
        <f>'2.1 Livestock'!AQ78*'2.2 Coefficients'!AQ78</f>
        <v>196.08644622561596</v>
      </c>
      <c r="AR78" s="610">
        <f>'2.1 Livestock'!AR78*'2.2 Coefficients'!AR78</f>
        <v>194.81439539182824</v>
      </c>
      <c r="AS78" s="610">
        <f>'2.1 Livestock'!AS78*'2.2 Coefficients'!AS78</f>
        <v>174.27630324123521</v>
      </c>
    </row>
    <row r="79" spans="1:45" s="108" customFormat="1" x14ac:dyDescent="0.25">
      <c r="A79" s="258" t="s">
        <v>660</v>
      </c>
      <c r="B79" s="107"/>
      <c r="E79" s="107"/>
      <c r="F79" s="108" t="s">
        <v>661</v>
      </c>
      <c r="G79" s="576"/>
      <c r="H79" s="219"/>
      <c r="I79" s="271">
        <f>'2.1 Livestock'!I79*'2.2 Coefficients'!I79</f>
        <v>0</v>
      </c>
      <c r="J79" s="271">
        <f>'2.1 Livestock'!J79*'2.2 Coefficients'!J79</f>
        <v>0</v>
      </c>
      <c r="K79" s="271">
        <f>'2.1 Livestock'!K79*'2.2 Coefficients'!K79</f>
        <v>0</v>
      </c>
      <c r="L79" s="271">
        <f>'2.1 Livestock'!L79*'2.2 Coefficients'!L79</f>
        <v>0</v>
      </c>
      <c r="M79" s="271">
        <f>'2.1 Livestock'!M79*'2.2 Coefficients'!M79</f>
        <v>0</v>
      </c>
      <c r="N79" s="610">
        <f>'2.1 Livestock'!N79*'2.2 Coefficients'!N79</f>
        <v>225.10836407315415</v>
      </c>
      <c r="O79" s="610">
        <f>'2.1 Livestock'!O79*'2.2 Coefficients'!O79</f>
        <v>199.07979451397637</v>
      </c>
      <c r="P79" s="610">
        <f>'2.1 Livestock'!P79*'2.2 Coefficients'!P79</f>
        <v>188.98264392442107</v>
      </c>
      <c r="Q79" s="610">
        <f>'2.1 Livestock'!Q79*'2.2 Coefficients'!Q79</f>
        <v>206.31008097085851</v>
      </c>
      <c r="R79" s="610">
        <f>'2.1 Livestock'!R79*'2.2 Coefficients'!R79</f>
        <v>204.20818397743437</v>
      </c>
      <c r="S79" s="610">
        <f>'2.1 Livestock'!S79*'2.2 Coefficients'!S79</f>
        <v>167.22211791618378</v>
      </c>
      <c r="T79" s="610">
        <f>'2.1 Livestock'!T79*'2.2 Coefficients'!T79</f>
        <v>189.43374674107989</v>
      </c>
      <c r="U79" s="610">
        <f>'2.1 Livestock'!U79*'2.2 Coefficients'!U79</f>
        <v>202.91173043071279</v>
      </c>
      <c r="V79" s="610">
        <f>'2.1 Livestock'!V79*'2.2 Coefficients'!V79</f>
        <v>185.47635974089147</v>
      </c>
      <c r="W79" s="610">
        <f>'2.1 Livestock'!W79*'2.2 Coefficients'!W79</f>
        <v>196.19200257983249</v>
      </c>
      <c r="X79" s="610">
        <f>'2.1 Livestock'!X79*'2.2 Coefficients'!X79</f>
        <v>198.42079677069106</v>
      </c>
      <c r="Y79" s="610">
        <f>'2.1 Livestock'!Y79*'2.2 Coefficients'!Y79</f>
        <v>204.29156907827087</v>
      </c>
      <c r="Z79" s="610">
        <f>'2.1 Livestock'!Z79*'2.2 Coefficients'!Z79</f>
        <v>197.18126363632902</v>
      </c>
      <c r="AA79" s="610">
        <f>'2.1 Livestock'!AA79*'2.2 Coefficients'!AA79</f>
        <v>214.62357830232975</v>
      </c>
      <c r="AB79" s="610">
        <f>'2.1 Livestock'!AB79*'2.2 Coefficients'!AB79</f>
        <v>193.43693727959356</v>
      </c>
      <c r="AC79" s="610">
        <f>'2.1 Livestock'!AC79*'2.2 Coefficients'!AC79</f>
        <v>196.02382932348033</v>
      </c>
      <c r="AD79" s="610">
        <f>'2.1 Livestock'!AD79*'2.2 Coefficients'!AD79</f>
        <v>195.02441480968599</v>
      </c>
      <c r="AE79" s="610">
        <f>'2.1 Livestock'!AE79*'2.2 Coefficients'!AE79</f>
        <v>188.73503980539255</v>
      </c>
      <c r="AF79" s="610">
        <f>'2.1 Livestock'!AF79*'2.2 Coefficients'!AF79</f>
        <v>212.08464778400335</v>
      </c>
      <c r="AG79" s="610">
        <f>'2.1 Livestock'!AG79*'2.2 Coefficients'!AG79</f>
        <v>191.60122682913695</v>
      </c>
      <c r="AH79" s="610">
        <f>'2.1 Livestock'!AH79*'2.2 Coefficients'!AH79</f>
        <v>182.02779136587924</v>
      </c>
      <c r="AI79" s="610">
        <f>'2.1 Livestock'!AI79*'2.2 Coefficients'!AI79</f>
        <v>184.96833686695956</v>
      </c>
      <c r="AJ79" s="610">
        <f>'2.1 Livestock'!AJ79*'2.2 Coefficients'!AJ79</f>
        <v>174.9078911794937</v>
      </c>
      <c r="AK79" s="610">
        <f>'2.1 Livestock'!AK79*'2.2 Coefficients'!AK79</f>
        <v>177.99895954063604</v>
      </c>
      <c r="AL79" s="610">
        <f>'2.1 Livestock'!AL79*'2.2 Coefficients'!AL79</f>
        <v>180.65557476646165</v>
      </c>
      <c r="AM79" s="610">
        <f>'2.1 Livestock'!AM79*'2.2 Coefficients'!AM79</f>
        <v>187.2479914683185</v>
      </c>
      <c r="AN79" s="610">
        <f>'2.1 Livestock'!AN79*'2.2 Coefficients'!AN79</f>
        <v>189.31879364945871</v>
      </c>
      <c r="AO79" s="610">
        <f>'2.1 Livestock'!AO79*'2.2 Coefficients'!AO79</f>
        <v>188.92546894012887</v>
      </c>
      <c r="AP79" s="610">
        <f>'2.1 Livestock'!AP79*'2.2 Coefficients'!AP79</f>
        <v>184.01044536249529</v>
      </c>
      <c r="AQ79" s="610">
        <f>'2.1 Livestock'!AQ79*'2.2 Coefficients'!AQ79</f>
        <v>177.12249401181296</v>
      </c>
      <c r="AR79" s="610">
        <f>'2.1 Livestock'!AR79*'2.2 Coefficients'!AR79</f>
        <v>173.52765492793463</v>
      </c>
      <c r="AS79" s="610">
        <f>'2.1 Livestock'!AS79*'2.2 Coefficients'!AS79</f>
        <v>170.31243266060017</v>
      </c>
    </row>
    <row r="80" spans="1:45" s="108" customFormat="1" x14ac:dyDescent="0.25">
      <c r="A80" s="107"/>
      <c r="B80" s="107"/>
      <c r="E80" s="107"/>
      <c r="G80" s="576"/>
      <c r="H80" s="219"/>
      <c r="N80" s="264"/>
      <c r="O80" s="264"/>
      <c r="P80" s="264"/>
      <c r="Q80" s="264"/>
      <c r="R80" s="264"/>
      <c r="S80" s="264"/>
      <c r="T80" s="264"/>
      <c r="U80" s="264"/>
      <c r="V80" s="264"/>
      <c r="W80" s="264"/>
      <c r="X80" s="264"/>
      <c r="Y80" s="264"/>
      <c r="Z80" s="264"/>
      <c r="AA80" s="264"/>
      <c r="AB80" s="264"/>
      <c r="AC80" s="264"/>
      <c r="AD80" s="264"/>
      <c r="AE80" s="264"/>
      <c r="AF80" s="264"/>
      <c r="AG80" s="264"/>
      <c r="AH80" s="264"/>
      <c r="AI80" s="264"/>
      <c r="AJ80" s="264"/>
      <c r="AK80" s="264"/>
      <c r="AL80" s="264"/>
      <c r="AM80" s="264"/>
      <c r="AN80" s="264"/>
      <c r="AO80" s="264"/>
      <c r="AP80" s="264"/>
      <c r="AQ80" s="264"/>
      <c r="AR80" s="264"/>
      <c r="AS80" s="264"/>
    </row>
    <row r="81" spans="1:45" s="108" customFormat="1" x14ac:dyDescent="0.25">
      <c r="A81" s="180" t="s">
        <v>448</v>
      </c>
      <c r="B81" s="110"/>
      <c r="C81" s="110" t="s">
        <v>32</v>
      </c>
      <c r="D81" s="110"/>
      <c r="E81" s="160"/>
      <c r="F81" s="110"/>
      <c r="G81" s="576"/>
      <c r="H81" s="219"/>
      <c r="I81" s="263">
        <f t="shared" ref="I81:N81" si="38">SUM(I83:I90)</f>
        <v>0</v>
      </c>
      <c r="J81" s="263">
        <f t="shared" si="38"/>
        <v>0</v>
      </c>
      <c r="K81" s="263">
        <f t="shared" si="38"/>
        <v>0</v>
      </c>
      <c r="L81" s="263">
        <f t="shared" si="38"/>
        <v>0</v>
      </c>
      <c r="M81" s="263">
        <f t="shared" si="38"/>
        <v>0</v>
      </c>
      <c r="N81" s="391">
        <f t="shared" si="38"/>
        <v>27864.38349199804</v>
      </c>
      <c r="O81" s="391">
        <f t="shared" ref="O81:AH81" si="39">SUM(O83:O90)</f>
        <v>28831.460984050922</v>
      </c>
      <c r="P81" s="391">
        <f t="shared" si="39"/>
        <v>28889.881761535631</v>
      </c>
      <c r="Q81" s="391">
        <f t="shared" si="39"/>
        <v>26269.402932490015</v>
      </c>
      <c r="R81" s="391">
        <f t="shared" si="39"/>
        <v>28670.342571829136</v>
      </c>
      <c r="S81" s="391">
        <f t="shared" si="39"/>
        <v>30056.481023076445</v>
      </c>
      <c r="T81" s="391">
        <f t="shared" si="39"/>
        <v>30046.887672702007</v>
      </c>
      <c r="U81" s="391">
        <f t="shared" si="39"/>
        <v>32734.621243328911</v>
      </c>
      <c r="V81" s="391">
        <f t="shared" si="39"/>
        <v>33218.326751732457</v>
      </c>
      <c r="W81" s="391">
        <f t="shared" si="39"/>
        <v>31539.80954757471</v>
      </c>
      <c r="X81" s="391">
        <f t="shared" si="39"/>
        <v>32865.43859238967</v>
      </c>
      <c r="Y81" s="391">
        <f t="shared" si="39"/>
        <v>34927.386122872922</v>
      </c>
      <c r="Z81" s="391">
        <f t="shared" si="39"/>
        <v>33275.622405454356</v>
      </c>
      <c r="AA81" s="391">
        <f t="shared" si="39"/>
        <v>33805.605068423523</v>
      </c>
      <c r="AB81" s="391">
        <f t="shared" si="39"/>
        <v>34675.292516177185</v>
      </c>
      <c r="AC81" s="391">
        <f t="shared" si="39"/>
        <v>21904.137873369211</v>
      </c>
      <c r="AD81" s="391">
        <f t="shared" si="39"/>
        <v>21493.660017993494</v>
      </c>
      <c r="AE81" s="391">
        <f t="shared" si="39"/>
        <v>23313.639750828621</v>
      </c>
      <c r="AF81" s="391">
        <f t="shared" si="39"/>
        <v>21211.518296621543</v>
      </c>
      <c r="AG81" s="391">
        <f t="shared" si="39"/>
        <v>20571.635669769534</v>
      </c>
      <c r="AH81" s="391">
        <f t="shared" si="39"/>
        <v>21194.79628999222</v>
      </c>
      <c r="AI81" s="391">
        <f t="shared" ref="AI81:AN81" si="40">SUM(AI83:AI90)</f>
        <v>21428.540667721529</v>
      </c>
      <c r="AJ81" s="391">
        <f t="shared" si="40"/>
        <v>20725.154425942499</v>
      </c>
      <c r="AK81" s="391">
        <f t="shared" si="40"/>
        <v>20444.371386657425</v>
      </c>
      <c r="AL81" s="391">
        <f t="shared" si="40"/>
        <v>21016.474088095129</v>
      </c>
      <c r="AM81" s="391">
        <f t="shared" si="40"/>
        <v>17614.113007474713</v>
      </c>
      <c r="AN81" s="391">
        <f t="shared" si="40"/>
        <v>17986.38974098389</v>
      </c>
      <c r="AO81" s="391">
        <f t="shared" ref="AO81:AP81" si="41">SUM(AO83:AO90)</f>
        <v>18130.411603130786</v>
      </c>
      <c r="AP81" s="391">
        <f t="shared" si="41"/>
        <v>18780.733848865581</v>
      </c>
      <c r="AQ81" s="391">
        <f t="shared" ref="AQ81:AR81" si="42">SUM(AQ83:AQ90)</f>
        <v>18840.001834480307</v>
      </c>
      <c r="AR81" s="391">
        <f t="shared" si="42"/>
        <v>19053.027993249943</v>
      </c>
      <c r="AS81" s="391">
        <f t="shared" ref="AS81" si="43">SUM(AS83:AS90)</f>
        <v>19148.887955612387</v>
      </c>
    </row>
    <row r="82" spans="1:45" s="108" customFormat="1" x14ac:dyDescent="0.25">
      <c r="A82" s="180" t="s">
        <v>449</v>
      </c>
      <c r="B82" s="120"/>
      <c r="D82" s="164" t="s">
        <v>84</v>
      </c>
      <c r="F82" s="121"/>
      <c r="G82" s="576"/>
      <c r="H82" s="219"/>
      <c r="I82" s="122"/>
      <c r="J82" s="122"/>
      <c r="K82" s="122"/>
      <c r="L82" s="122"/>
      <c r="M82" s="122"/>
      <c r="N82" s="267"/>
      <c r="O82" s="267"/>
      <c r="P82" s="267"/>
      <c r="Q82" s="267"/>
      <c r="R82" s="267"/>
      <c r="S82" s="267"/>
      <c r="T82" s="267"/>
      <c r="U82" s="267"/>
      <c r="V82" s="267"/>
      <c r="W82" s="267"/>
      <c r="X82" s="267"/>
      <c r="Y82" s="267"/>
      <c r="Z82" s="267"/>
      <c r="AA82" s="267"/>
      <c r="AB82" s="267"/>
      <c r="AC82" s="267"/>
      <c r="AD82" s="267"/>
      <c r="AE82" s="267"/>
      <c r="AF82" s="267"/>
      <c r="AG82" s="267"/>
      <c r="AH82" s="267"/>
      <c r="AI82" s="267"/>
      <c r="AJ82" s="267"/>
      <c r="AK82" s="267"/>
      <c r="AL82" s="267"/>
      <c r="AM82" s="267"/>
      <c r="AN82" s="267"/>
      <c r="AO82" s="267"/>
      <c r="AP82" s="267"/>
      <c r="AQ82" s="267"/>
      <c r="AR82" s="267"/>
      <c r="AS82" s="267"/>
    </row>
    <row r="83" spans="1:45" s="108" customFormat="1" x14ac:dyDescent="0.25">
      <c r="A83" s="107" t="s">
        <v>505</v>
      </c>
      <c r="B83" s="107"/>
      <c r="E83" s="107" t="s">
        <v>33</v>
      </c>
      <c r="G83" s="576"/>
      <c r="H83" s="219"/>
      <c r="I83" s="271">
        <f>'2.1 Livestock'!I83*'2.2 Coefficients'!I83</f>
        <v>0</v>
      </c>
      <c r="J83" s="271">
        <f>'2.1 Livestock'!J83*'2.2 Coefficients'!J83</f>
        <v>0</v>
      </c>
      <c r="K83" s="271">
        <f>'2.1 Livestock'!K83*'2.2 Coefficients'!K83</f>
        <v>0</v>
      </c>
      <c r="L83" s="271">
        <f>'2.1 Livestock'!L83*'2.2 Coefficients'!L83</f>
        <v>0</v>
      </c>
      <c r="M83" s="271">
        <f>'2.1 Livestock'!M83*'2.2 Coefficients'!M83</f>
        <v>0</v>
      </c>
      <c r="N83" s="610">
        <f>'2.1 Livestock'!N83*'2.2 Coefficients'!N83</f>
        <v>9800.3782480262817</v>
      </c>
      <c r="O83" s="610">
        <f>'2.1 Livestock'!O83*'2.2 Coefficients'!O83</f>
        <v>10197.881754990707</v>
      </c>
      <c r="P83" s="610">
        <f>'2.1 Livestock'!P83*'2.2 Coefficients'!P83</f>
        <v>10104.515511790953</v>
      </c>
      <c r="Q83" s="610">
        <f>'2.1 Livestock'!Q83*'2.2 Coefficients'!Q83</f>
        <v>9779.8748693121925</v>
      </c>
      <c r="R83" s="610">
        <f>'2.1 Livestock'!R83*'2.2 Coefficients'!R83</f>
        <v>10970.649023291078</v>
      </c>
      <c r="S83" s="610">
        <f>'2.1 Livestock'!S83*'2.2 Coefficients'!S83</f>
        <v>11961.801523106933</v>
      </c>
      <c r="T83" s="610">
        <f>'2.1 Livestock'!T83*'2.2 Coefficients'!T83</f>
        <v>12370.064115956995</v>
      </c>
      <c r="U83" s="610">
        <f>'2.1 Livestock'!U83*'2.2 Coefficients'!U83</f>
        <v>12698.407087216805</v>
      </c>
      <c r="V83" s="610">
        <f>'2.1 Livestock'!V83*'2.2 Coefficients'!V83</f>
        <v>12873.811404853532</v>
      </c>
      <c r="W83" s="610">
        <f>'2.1 Livestock'!W83*'2.2 Coefficients'!W83</f>
        <v>12872.747363950191</v>
      </c>
      <c r="X83" s="610">
        <f>'2.1 Livestock'!X83*'2.2 Coefficients'!X83</f>
        <v>12847.845002835642</v>
      </c>
      <c r="Y83" s="610">
        <f>'2.1 Livestock'!Y83*'2.2 Coefficients'!Y83</f>
        <v>13991.346648029601</v>
      </c>
      <c r="Z83" s="610">
        <f>'2.1 Livestock'!Z83*'2.2 Coefficients'!Z83</f>
        <v>13650.400760522965</v>
      </c>
      <c r="AA83" s="610">
        <f>'2.1 Livestock'!AA83*'2.2 Coefficients'!AA83</f>
        <v>13789.883715108959</v>
      </c>
      <c r="AB83" s="610">
        <f>'2.1 Livestock'!AB83*'2.2 Coefficients'!AB83</f>
        <v>13178.858675503021</v>
      </c>
      <c r="AC83" s="610">
        <f>'2.1 Livestock'!AC83*'2.2 Coefficients'!AC83</f>
        <v>7747.1254434098519</v>
      </c>
      <c r="AD83" s="610">
        <f>'2.1 Livestock'!AD83*'2.2 Coefficients'!AD83</f>
        <v>7533.541547693806</v>
      </c>
      <c r="AE83" s="610">
        <f>'2.1 Livestock'!AE83*'2.2 Coefficients'!AE83</f>
        <v>8000.7181123217533</v>
      </c>
      <c r="AF83" s="610">
        <f>'2.1 Livestock'!AF83*'2.2 Coefficients'!AF83</f>
        <v>7911.7189060656638</v>
      </c>
      <c r="AG83" s="610">
        <f>'2.1 Livestock'!AG83*'2.2 Coefficients'!AG83</f>
        <v>7762.317266355506</v>
      </c>
      <c r="AH83" s="610">
        <f>'2.1 Livestock'!AH83*'2.2 Coefficients'!AH83</f>
        <v>7958.345287027716</v>
      </c>
      <c r="AI83" s="610">
        <f>'2.1 Livestock'!AI83*'2.2 Coefficients'!AI83</f>
        <v>8086.7884326218873</v>
      </c>
      <c r="AJ83" s="610">
        <f>'2.1 Livestock'!AJ83*'2.2 Coefficients'!AJ83</f>
        <v>8103.066528021056</v>
      </c>
      <c r="AK83" s="610">
        <f>'2.1 Livestock'!AK83*'2.2 Coefficients'!AK83</f>
        <v>7898.1867574037706</v>
      </c>
      <c r="AL83" s="610">
        <f>'2.1 Livestock'!AL83*'2.2 Coefficients'!AL83</f>
        <v>8362.9401837542318</v>
      </c>
      <c r="AM83" s="610">
        <f>'2.1 Livestock'!AM83*'2.2 Coefficients'!AM83</f>
        <v>6661.9904096508053</v>
      </c>
      <c r="AN83" s="610">
        <f>'2.1 Livestock'!AN83*'2.2 Coefficients'!AN83</f>
        <v>6945.3457561378737</v>
      </c>
      <c r="AO83" s="610">
        <f>'2.1 Livestock'!AO83*'2.2 Coefficients'!AO83</f>
        <v>6876.9785717739587</v>
      </c>
      <c r="AP83" s="610">
        <f>'2.1 Livestock'!AP83*'2.2 Coefficients'!AP83</f>
        <v>7278.492908129967</v>
      </c>
      <c r="AQ83" s="610">
        <f>'2.1 Livestock'!AQ83*'2.2 Coefficients'!AQ83</f>
        <v>7499.0152420525565</v>
      </c>
      <c r="AR83" s="610">
        <f>'2.1 Livestock'!AR83*'2.2 Coefficients'!AR83</f>
        <v>7103.5642835177296</v>
      </c>
      <c r="AS83" s="610">
        <f>'2.1 Livestock'!AS83*'2.2 Coefficients'!AS83</f>
        <v>6943.6607478984115</v>
      </c>
    </row>
    <row r="84" spans="1:45" s="108" customFormat="1" x14ac:dyDescent="0.25">
      <c r="A84" s="180" t="s">
        <v>511</v>
      </c>
      <c r="B84" s="107"/>
      <c r="E84" s="107"/>
      <c r="F84" s="108" t="s">
        <v>513</v>
      </c>
      <c r="G84" s="576"/>
      <c r="H84" s="218"/>
      <c r="I84" s="105"/>
      <c r="J84" s="105"/>
      <c r="K84" s="105"/>
      <c r="L84" s="105"/>
      <c r="M84" s="105"/>
      <c r="N84" s="610">
        <f>'2.1 Livestock'!N84*'2.2 Coefficients'!N84</f>
        <v>204.99303852803604</v>
      </c>
      <c r="O84" s="610">
        <f>'2.1 Livestock'!O84*'2.2 Coefficients'!O84</f>
        <v>212.72315763282049</v>
      </c>
      <c r="P84" s="610">
        <f>'2.1 Livestock'!P84*'2.2 Coefficients'!P84</f>
        <v>210.77536397126309</v>
      </c>
      <c r="Q84" s="610">
        <f>'2.1 Livestock'!Q84*'2.2 Coefficients'!Q84</f>
        <v>204.0037393011398</v>
      </c>
      <c r="R84" s="610">
        <f>'2.1 Livestock'!R84*'2.2 Coefficients'!R84</f>
        <v>228.84315027753038</v>
      </c>
      <c r="S84" s="610">
        <f>'2.1 Livestock'!S84*'2.2 Coefficients'!S84</f>
        <v>233.15313281104847</v>
      </c>
      <c r="T84" s="610">
        <f>'2.1 Livestock'!T84*'2.2 Coefficients'!T84</f>
        <v>241.11044931345333</v>
      </c>
      <c r="U84" s="610">
        <f>'2.1 Livestock'!U84*'2.2 Coefficients'!U84</f>
        <v>247.51032920598601</v>
      </c>
      <c r="V84" s="610">
        <f>'2.1 Livestock'!V84*'2.2 Coefficients'!V84</f>
        <v>250.9293528845096</v>
      </c>
      <c r="W84" s="610">
        <f>'2.1 Livestock'!W84*'2.2 Coefficients'!W84</f>
        <v>250.90845531751356</v>
      </c>
      <c r="X84" s="610">
        <f>'2.1 Livestock'!X84*'2.2 Coefficients'!X84</f>
        <v>241.35315674330832</v>
      </c>
      <c r="Y84" s="610">
        <f>'2.1 Livestock'!Y84*'2.2 Coefficients'!Y84</f>
        <v>262.83471278627422</v>
      </c>
      <c r="Z84" s="610">
        <f>'2.1 Livestock'!Z84*'2.2 Coefficients'!Z84</f>
        <v>256.42988999173741</v>
      </c>
      <c r="AA84" s="610">
        <f>'2.1 Livestock'!AA84*'2.2 Coefficients'!AA84</f>
        <v>259.04982223666889</v>
      </c>
      <c r="AB84" s="610">
        <f>'2.1 Livestock'!AB84*'2.2 Coefficients'!AB84</f>
        <v>247.57170743749811</v>
      </c>
      <c r="AC84" s="610">
        <f>'2.1 Livestock'!AC84*'2.2 Coefficients'!AC84</f>
        <v>192.11757676429758</v>
      </c>
      <c r="AD84" s="610">
        <f>'2.1 Livestock'!AD84*'2.2 Coefficients'!AD84</f>
        <v>186.82125852707401</v>
      </c>
      <c r="AE84" s="610">
        <f>'2.1 Livestock'!AE84*'2.2 Coefficients'!AE84</f>
        <v>198.40627878725743</v>
      </c>
      <c r="AF84" s="610">
        <f>'2.1 Livestock'!AF84*'2.2 Coefficients'!AF84</f>
        <v>196.19907554525741</v>
      </c>
      <c r="AG84" s="610">
        <f>'2.1 Livestock'!AG84*'2.2 Coefficients'!AG84</f>
        <v>192.49430037896738</v>
      </c>
      <c r="AH84" s="610">
        <f>'2.1 Livestock'!AH84*'2.2 Coefficients'!AH84</f>
        <v>190.50605062801588</v>
      </c>
      <c r="AI84" s="610">
        <f>'2.1 Livestock'!AI84*'2.2 Coefficients'!AI84</f>
        <v>193.58102278081859</v>
      </c>
      <c r="AJ84" s="610">
        <f>'2.1 Livestock'!AJ84*'2.2 Coefficients'!AJ84</f>
        <v>193.97061413115694</v>
      </c>
      <c r="AK84" s="610">
        <f>'2.1 Livestock'!AK84*'2.2 Coefficients'!AK84</f>
        <v>189.06621986966377</v>
      </c>
      <c r="AL84" s="610">
        <f>'2.1 Livestock'!AL84*'2.2 Coefficients'!AL84</f>
        <v>200.1915294157472</v>
      </c>
      <c r="AM84" s="610">
        <f>'2.1 Livestock'!AM84*'2.2 Coefficients'!AM84</f>
        <v>170.67224783290627</v>
      </c>
      <c r="AN84" s="610">
        <f>'2.1 Livestock'!AN84*'2.2 Coefficients'!AN84</f>
        <v>177.93140703335501</v>
      </c>
      <c r="AO84" s="610">
        <f>'2.1 Livestock'!AO84*'2.2 Coefficients'!AO84</f>
        <v>176.17997112859399</v>
      </c>
      <c r="AP84" s="610">
        <f>'2.1 Livestock'!AP84*'2.2 Coefficients'!AP84</f>
        <v>186.46655168625526</v>
      </c>
      <c r="AQ84" s="610">
        <f>'2.1 Livestock'!AQ84*'2.2 Coefficients'!AQ84</f>
        <v>192.11597850279287</v>
      </c>
      <c r="AR84" s="610">
        <f>'2.1 Livestock'!AR84*'2.2 Coefficients'!AR84</f>
        <v>194.43841897017782</v>
      </c>
      <c r="AS84" s="610">
        <f>'2.1 Livestock'!AS84*'2.2 Coefficients'!AS84</f>
        <v>190.06177424752829</v>
      </c>
    </row>
    <row r="85" spans="1:45" s="108" customFormat="1" x14ac:dyDescent="0.25">
      <c r="A85" s="180" t="s">
        <v>512</v>
      </c>
      <c r="B85" s="107"/>
      <c r="E85" s="107"/>
      <c r="F85" s="108" t="s">
        <v>662</v>
      </c>
      <c r="G85" s="576"/>
      <c r="H85" s="219"/>
      <c r="I85" s="105"/>
      <c r="J85" s="105"/>
      <c r="K85" s="105"/>
      <c r="L85" s="105"/>
      <c r="M85" s="105"/>
      <c r="N85" s="610">
        <f>'2.1 Livestock'!N85*'2.2 Coefficients'!N85</f>
        <v>962.4480125806864</v>
      </c>
      <c r="O85" s="610">
        <f>'2.1 Livestock'!O85*'2.2 Coefficients'!O85</f>
        <v>1001.4843278099869</v>
      </c>
      <c r="P85" s="610">
        <f>'2.1 Livestock'!P85*'2.2 Coefficients'!P85</f>
        <v>992.31610357724298</v>
      </c>
      <c r="Q85" s="610">
        <f>'2.1 Livestock'!Q85*'2.2 Coefficients'!Q85</f>
        <v>960.43390453399957</v>
      </c>
      <c r="R85" s="610">
        <f>'2.1 Livestock'!R85*'2.2 Coefficients'!R85</f>
        <v>1077.3738380118873</v>
      </c>
      <c r="S85" s="610">
        <f>'2.1 Livestock'!S85*'2.2 Coefficients'!S85</f>
        <v>1081.2716623821545</v>
      </c>
      <c r="T85" s="610">
        <f>'2.1 Livestock'!T85*'2.2 Coefficients'!T85</f>
        <v>1118.1759716566301</v>
      </c>
      <c r="U85" s="610">
        <f>'2.1 Livestock'!U85*'2.2 Coefficients'!U85</f>
        <v>1147.8566109277817</v>
      </c>
      <c r="V85" s="610">
        <f>'2.1 Livestock'!V85*'2.2 Coefficients'!V85</f>
        <v>1163.7114114967533</v>
      </c>
      <c r="W85" s="610">
        <f>'2.1 Livestock'!W85*'2.2 Coefficients'!W85</f>
        <v>1163.614899915337</v>
      </c>
      <c r="X85" s="610">
        <f>'2.1 Livestock'!X85*'2.2 Coefficients'!X85</f>
        <v>1119.0811906580993</v>
      </c>
      <c r="Y85" s="610">
        <f>'2.1 Livestock'!Y85*'2.2 Coefficients'!Y85</f>
        <v>1218.681743009864</v>
      </c>
      <c r="Z85" s="610">
        <f>'2.1 Livestock'!Z85*'2.2 Coefficients'!Z85</f>
        <v>1188.9851434782361</v>
      </c>
      <c r="AA85" s="610">
        <f>'2.1 Livestock'!AA85*'2.2 Coefficients'!AA85</f>
        <v>1201.1341912593111</v>
      </c>
      <c r="AB85" s="610">
        <f>'2.1 Livestock'!AB85*'2.2 Coefficients'!AB85</f>
        <v>1147.9122120677403</v>
      </c>
      <c r="AC85" s="610">
        <f>'2.1 Livestock'!AC85*'2.2 Coefficients'!AC85</f>
        <v>758.17074711117994</v>
      </c>
      <c r="AD85" s="610">
        <f>'2.1 Livestock'!AD85*'2.2 Coefficients'!AD85</f>
        <v>737.26868017602567</v>
      </c>
      <c r="AE85" s="610">
        <f>'2.1 Livestock'!AE85*'2.2 Coefficients'!AE85</f>
        <v>782.98945595273062</v>
      </c>
      <c r="AF85" s="610">
        <f>'2.1 Livestock'!AF85*'2.2 Coefficients'!AF85</f>
        <v>774.27924867133675</v>
      </c>
      <c r="AG85" s="610">
        <f>'2.1 Livestock'!AG85*'2.2 Coefficients'!AG85</f>
        <v>759.65858492757241</v>
      </c>
      <c r="AH85" s="610">
        <f>'2.1 Livestock'!AH85*'2.2 Coefficients'!AH85</f>
        <v>777.12830265212335</v>
      </c>
      <c r="AI85" s="610">
        <f>'2.1 Livestock'!AI85*'2.2 Coefficients'!AI85</f>
        <v>789.6712199834509</v>
      </c>
      <c r="AJ85" s="610">
        <f>'2.1 Livestock'!AJ85*'2.2 Coefficients'!AJ85</f>
        <v>791.26134175841105</v>
      </c>
      <c r="AK85" s="610">
        <f>'2.1 Livestock'!AK85*'2.2 Coefficients'!AK85</f>
        <v>771.25442439003928</v>
      </c>
      <c r="AL85" s="610">
        <f>'2.1 Livestock'!AL85*'2.2 Coefficients'!AL85</f>
        <v>816.63694349077775</v>
      </c>
      <c r="AM85" s="610">
        <f>'2.1 Livestock'!AM85*'2.2 Coefficients'!AM85</f>
        <v>694.67394344152592</v>
      </c>
      <c r="AN85" s="610">
        <f>'2.1 Livestock'!AN85*'2.2 Coefficients'!AN85</f>
        <v>724.2204362460111</v>
      </c>
      <c r="AO85" s="610">
        <f>'2.1 Livestock'!AO85*'2.2 Coefficients'!AO85</f>
        <v>717.09162629692196</v>
      </c>
      <c r="AP85" s="610">
        <f>'2.1 Livestock'!AP85*'2.2 Coefficients'!AP85</f>
        <v>758.95897013015804</v>
      </c>
      <c r="AQ85" s="610">
        <f>'2.1 Livestock'!AQ85*'2.2 Coefficients'!AQ85</f>
        <v>781.95393237238841</v>
      </c>
      <c r="AR85" s="610">
        <f>'2.1 Livestock'!AR85*'2.2 Coefficients'!AR85</f>
        <v>768.28659780705459</v>
      </c>
      <c r="AS85" s="610">
        <f>'2.1 Livestock'!AS85*'2.2 Coefficients'!AS85</f>
        <v>750.99254026657684</v>
      </c>
    </row>
    <row r="86" spans="1:45" s="108" customFormat="1" x14ac:dyDescent="0.25">
      <c r="A86" s="107" t="s">
        <v>506</v>
      </c>
      <c r="B86" s="107"/>
      <c r="E86" s="107" t="s">
        <v>34</v>
      </c>
      <c r="G86" s="576"/>
      <c r="H86" s="219"/>
      <c r="I86" s="271">
        <f>'2.1 Livestock'!I86*'2.2 Coefficients'!I86</f>
        <v>0</v>
      </c>
      <c r="J86" s="271">
        <f>'2.1 Livestock'!J86*'2.2 Coefficients'!J86</f>
        <v>0</v>
      </c>
      <c r="K86" s="271">
        <f>'2.1 Livestock'!K86*'2.2 Coefficients'!K86</f>
        <v>0</v>
      </c>
      <c r="L86" s="271">
        <f>'2.1 Livestock'!L86*'2.2 Coefficients'!L86</f>
        <v>0</v>
      </c>
      <c r="M86" s="271">
        <f>'2.1 Livestock'!M86*'2.2 Coefficients'!M86</f>
        <v>0</v>
      </c>
      <c r="N86" s="610">
        <f>'2.1 Livestock'!N86*'2.2 Coefficients'!N86</f>
        <v>10005.617696175394</v>
      </c>
      <c r="O86" s="610">
        <f>'2.1 Livestock'!O86*'2.2 Coefficients'!O86</f>
        <v>9581.3993408931747</v>
      </c>
      <c r="P86" s="610">
        <f>'2.1 Livestock'!P86*'2.2 Coefficients'!P86</f>
        <v>9100.3310293617888</v>
      </c>
      <c r="Q86" s="610">
        <f>'2.1 Livestock'!Q86*'2.2 Coefficients'!Q86</f>
        <v>8202.6397727402436</v>
      </c>
      <c r="R86" s="610">
        <f>'2.1 Livestock'!R86*'2.2 Coefficients'!R86</f>
        <v>9164.3211878806978</v>
      </c>
      <c r="S86" s="610">
        <f>'2.1 Livestock'!S86*'2.2 Coefficients'!S86</f>
        <v>9774.3589241855825</v>
      </c>
      <c r="T86" s="610">
        <f>'2.1 Livestock'!T86*'2.2 Coefficients'!T86</f>
        <v>8849.2769268955853</v>
      </c>
      <c r="U86" s="610">
        <f>'2.1 Livestock'!U86*'2.2 Coefficients'!U86</f>
        <v>9307.213991121258</v>
      </c>
      <c r="V86" s="610">
        <f>'2.1 Livestock'!V86*'2.2 Coefficients'!V86</f>
        <v>8996.0008359484073</v>
      </c>
      <c r="W86" s="610">
        <f>'2.1 Livestock'!W86*'2.2 Coefficients'!W86</f>
        <v>9294.9479270285101</v>
      </c>
      <c r="X86" s="610">
        <f>'2.1 Livestock'!X86*'2.2 Coefficients'!X86</f>
        <v>9652.1069841496483</v>
      </c>
      <c r="Y86" s="610">
        <f>'2.1 Livestock'!Y86*'2.2 Coefficients'!Y86</f>
        <v>9813.5794023828748</v>
      </c>
      <c r="Z86" s="610">
        <f>'2.1 Livestock'!Z86*'2.2 Coefficients'!Z86</f>
        <v>9796.7817798804736</v>
      </c>
      <c r="AA86" s="610">
        <f>'2.1 Livestock'!AA86*'2.2 Coefficients'!AA86</f>
        <v>10128.238431191377</v>
      </c>
      <c r="AB86" s="610">
        <f>'2.1 Livestock'!AB86*'2.2 Coefficients'!AB86</f>
        <v>10985.659567699826</v>
      </c>
      <c r="AC86" s="610">
        <f>'2.1 Livestock'!AC86*'2.2 Coefficients'!AC86</f>
        <v>7083.7111235350221</v>
      </c>
      <c r="AD86" s="610">
        <f>'2.1 Livestock'!AD86*'2.2 Coefficients'!AD86</f>
        <v>7070.1507548080963</v>
      </c>
      <c r="AE86" s="610">
        <f>'2.1 Livestock'!AE86*'2.2 Coefficients'!AE86</f>
        <v>6986.4996424325473</v>
      </c>
      <c r="AF86" s="610">
        <f>'2.1 Livestock'!AF86*'2.2 Coefficients'!AF86</f>
        <v>6903.4767977121692</v>
      </c>
      <c r="AG86" s="610">
        <f>'2.1 Livestock'!AG86*'2.2 Coefficients'!AG86</f>
        <v>6978.4770838457862</v>
      </c>
      <c r="AH86" s="610">
        <f>'2.1 Livestock'!AH86*'2.2 Coefficients'!AH86</f>
        <v>6977.3415808940299</v>
      </c>
      <c r="AI86" s="610">
        <f>'2.1 Livestock'!AI86*'2.2 Coefficients'!AI86</f>
        <v>6757.6386526431488</v>
      </c>
      <c r="AJ86" s="610">
        <f>'2.1 Livestock'!AJ86*'2.2 Coefficients'!AJ86</f>
        <v>5960.6787007993244</v>
      </c>
      <c r="AK86" s="610">
        <f>'2.1 Livestock'!AK86*'2.2 Coefficients'!AK86</f>
        <v>6097.6569040042023</v>
      </c>
      <c r="AL86" s="610">
        <f>'2.1 Livestock'!AL86*'2.2 Coefficients'!AL86</f>
        <v>6340.7836569727642</v>
      </c>
      <c r="AM86" s="610">
        <f>'2.1 Livestock'!AM86*'2.2 Coefficients'!AM86</f>
        <v>5564.2397137901371</v>
      </c>
      <c r="AN86" s="610">
        <f>'2.1 Livestock'!AN86*'2.2 Coefficients'!AN86</f>
        <v>5479.3801295835856</v>
      </c>
      <c r="AO86" s="610">
        <f>'2.1 Livestock'!AO86*'2.2 Coefficients'!AO86</f>
        <v>5727.423602430862</v>
      </c>
      <c r="AP86" s="610">
        <f>'2.1 Livestock'!AP86*'2.2 Coefficients'!AP86</f>
        <v>5646.4693195192149</v>
      </c>
      <c r="AQ86" s="610">
        <f>'2.1 Livestock'!AQ86*'2.2 Coefficients'!AQ86</f>
        <v>5628.2562555060786</v>
      </c>
      <c r="AR86" s="610">
        <f>'2.1 Livestock'!AR86*'2.2 Coefficients'!AR86</f>
        <v>6286.7894928894284</v>
      </c>
      <c r="AS86" s="610">
        <f>'2.1 Livestock'!AS86*'2.2 Coefficients'!AS86</f>
        <v>6138.947465154838</v>
      </c>
    </row>
    <row r="87" spans="1:45" s="108" customFormat="1" x14ac:dyDescent="0.25">
      <c r="A87" s="180" t="s">
        <v>507</v>
      </c>
      <c r="B87" s="107"/>
      <c r="E87" s="107"/>
      <c r="F87" s="108" t="s">
        <v>508</v>
      </c>
      <c r="G87" s="576"/>
      <c r="H87" s="219"/>
      <c r="I87" s="105"/>
      <c r="J87" s="105"/>
      <c r="K87" s="105"/>
      <c r="L87" s="105"/>
      <c r="M87" s="105"/>
      <c r="N87" s="265"/>
      <c r="O87" s="265"/>
      <c r="P87" s="265"/>
      <c r="Q87" s="265"/>
      <c r="R87" s="265"/>
      <c r="S87" s="265"/>
      <c r="T87" s="265"/>
      <c r="U87" s="265"/>
      <c r="V87" s="265"/>
      <c r="W87" s="265"/>
      <c r="X87" s="265"/>
      <c r="Y87" s="265"/>
      <c r="Z87" s="265"/>
      <c r="AA87" s="265"/>
      <c r="AB87" s="265"/>
      <c r="AC87" s="265"/>
      <c r="AD87" s="265"/>
      <c r="AE87" s="265"/>
      <c r="AF87" s="265"/>
      <c r="AG87" s="265"/>
      <c r="AH87" s="265"/>
      <c r="AI87" s="265"/>
      <c r="AJ87" s="265"/>
      <c r="AK87" s="265"/>
      <c r="AL87" s="265"/>
      <c r="AM87" s="265"/>
      <c r="AN87" s="265"/>
      <c r="AO87" s="265"/>
      <c r="AP87" s="265"/>
      <c r="AQ87" s="265"/>
      <c r="AR87" s="265"/>
      <c r="AS87" s="265"/>
    </row>
    <row r="88" spans="1:45" s="108" customFormat="1" x14ac:dyDescent="0.25">
      <c r="A88" s="180" t="s">
        <v>509</v>
      </c>
      <c r="B88" s="107"/>
      <c r="E88" s="107"/>
      <c r="F88" s="108" t="s">
        <v>510</v>
      </c>
      <c r="G88" s="576"/>
      <c r="H88" s="219"/>
      <c r="I88" s="105"/>
      <c r="J88" s="105"/>
      <c r="K88" s="105"/>
      <c r="L88" s="105"/>
      <c r="M88" s="105"/>
      <c r="N88" s="265"/>
      <c r="O88" s="265"/>
      <c r="P88" s="265"/>
      <c r="Q88" s="265"/>
      <c r="R88" s="265"/>
      <c r="S88" s="265"/>
      <c r="T88" s="265"/>
      <c r="U88" s="265"/>
      <c r="V88" s="265"/>
      <c r="W88" s="265"/>
      <c r="X88" s="265"/>
      <c r="Y88" s="265"/>
      <c r="Z88" s="265"/>
      <c r="AA88" s="265"/>
      <c r="AB88" s="265"/>
      <c r="AC88" s="265"/>
      <c r="AD88" s="265"/>
      <c r="AE88" s="265"/>
      <c r="AF88" s="265"/>
      <c r="AG88" s="265"/>
      <c r="AH88" s="265"/>
      <c r="AI88" s="265"/>
      <c r="AJ88" s="265"/>
      <c r="AK88" s="265"/>
      <c r="AL88" s="265"/>
      <c r="AM88" s="265"/>
      <c r="AN88" s="265"/>
      <c r="AO88" s="265"/>
      <c r="AP88" s="265"/>
      <c r="AQ88" s="265"/>
      <c r="AR88" s="265"/>
      <c r="AS88" s="265"/>
    </row>
    <row r="89" spans="1:45" s="108" customFormat="1" x14ac:dyDescent="0.25">
      <c r="A89" s="180" t="s">
        <v>450</v>
      </c>
      <c r="B89" s="107"/>
      <c r="E89" s="107" t="s">
        <v>35</v>
      </c>
      <c r="G89" s="576"/>
      <c r="H89" s="219"/>
      <c r="I89" s="105"/>
      <c r="J89" s="105"/>
      <c r="K89" s="105"/>
      <c r="L89" s="105"/>
      <c r="M89" s="105"/>
      <c r="N89" s="265"/>
      <c r="O89" s="265"/>
      <c r="P89" s="265"/>
      <c r="Q89" s="265"/>
      <c r="R89" s="265"/>
      <c r="S89" s="265"/>
      <c r="T89" s="265"/>
      <c r="U89" s="265"/>
      <c r="V89" s="265"/>
      <c r="W89" s="265"/>
      <c r="X89" s="265"/>
      <c r="Y89" s="265"/>
      <c r="Z89" s="265"/>
      <c r="AA89" s="265"/>
      <c r="AB89" s="265"/>
      <c r="AC89" s="265"/>
      <c r="AD89" s="265"/>
      <c r="AE89" s="265"/>
      <c r="AF89" s="265"/>
      <c r="AG89" s="265"/>
      <c r="AH89" s="265"/>
      <c r="AI89" s="265"/>
      <c r="AJ89" s="265"/>
      <c r="AK89" s="265"/>
      <c r="AL89" s="265"/>
      <c r="AM89" s="265"/>
      <c r="AN89" s="265"/>
      <c r="AO89" s="265"/>
      <c r="AP89" s="265"/>
      <c r="AQ89" s="265"/>
      <c r="AR89" s="265"/>
      <c r="AS89" s="265"/>
    </row>
    <row r="90" spans="1:45" s="108" customFormat="1" x14ac:dyDescent="0.25">
      <c r="A90" s="107" t="s">
        <v>514</v>
      </c>
      <c r="B90" s="107"/>
      <c r="D90" s="163" t="s">
        <v>36</v>
      </c>
      <c r="G90" s="576"/>
      <c r="H90" s="218"/>
      <c r="I90" s="271">
        <f>'2.1 Livestock'!I90*'2.2 Coefficients'!I90</f>
        <v>0</v>
      </c>
      <c r="J90" s="271">
        <f>'2.1 Livestock'!J90*'2.2 Coefficients'!J90</f>
        <v>0</v>
      </c>
      <c r="K90" s="271">
        <f>'2.1 Livestock'!K90*'2.2 Coefficients'!K90</f>
        <v>0</v>
      </c>
      <c r="L90" s="271">
        <f>'2.1 Livestock'!L90*'2.2 Coefficients'!L90</f>
        <v>0</v>
      </c>
      <c r="M90" s="271">
        <f>'2.1 Livestock'!M90*'2.2 Coefficients'!M90</f>
        <v>0</v>
      </c>
      <c r="N90" s="610">
        <f>'2.1 Livestock'!N90*'2.2 Coefficients'!N90</f>
        <v>6890.946496687644</v>
      </c>
      <c r="O90" s="610">
        <f>'2.1 Livestock'!O90*'2.2 Coefficients'!O90</f>
        <v>7837.9724027242328</v>
      </c>
      <c r="P90" s="610">
        <f>'2.1 Livestock'!P90*'2.2 Coefficients'!P90</f>
        <v>8481.9437528343824</v>
      </c>
      <c r="Q90" s="610">
        <f>'2.1 Livestock'!Q90*'2.2 Coefficients'!Q90</f>
        <v>7122.4506466024395</v>
      </c>
      <c r="R90" s="610">
        <f>'2.1 Livestock'!R90*'2.2 Coefficients'!R90</f>
        <v>7229.1553723679435</v>
      </c>
      <c r="S90" s="610">
        <f>'2.1 Livestock'!S90*'2.2 Coefficients'!S90</f>
        <v>7005.8957805907266</v>
      </c>
      <c r="T90" s="610">
        <f>'2.1 Livestock'!T90*'2.2 Coefficients'!T90</f>
        <v>7468.2602088793419</v>
      </c>
      <c r="U90" s="610">
        <f>'2.1 Livestock'!U90*'2.2 Coefficients'!U90</f>
        <v>9333.6332248570816</v>
      </c>
      <c r="V90" s="610">
        <f>'2.1 Livestock'!V90*'2.2 Coefficients'!V90</f>
        <v>9933.8737465492504</v>
      </c>
      <c r="W90" s="610">
        <f>'2.1 Livestock'!W90*'2.2 Coefficients'!W90</f>
        <v>7957.5909013631554</v>
      </c>
      <c r="X90" s="610">
        <f>'2.1 Livestock'!X90*'2.2 Coefficients'!X90</f>
        <v>9005.0522580029701</v>
      </c>
      <c r="Y90" s="610">
        <f>'2.1 Livestock'!Y90*'2.2 Coefficients'!Y90</f>
        <v>9640.9436166643045</v>
      </c>
      <c r="Z90" s="610">
        <f>'2.1 Livestock'!Z90*'2.2 Coefficients'!Z90</f>
        <v>8383.0248315809476</v>
      </c>
      <c r="AA90" s="610">
        <f>'2.1 Livestock'!AA90*'2.2 Coefficients'!AA90</f>
        <v>8427.2989086272082</v>
      </c>
      <c r="AB90" s="610">
        <f>'2.1 Livestock'!AB90*'2.2 Coefficients'!AB90</f>
        <v>9115.2903534690959</v>
      </c>
      <c r="AC90" s="610">
        <f>'2.1 Livestock'!AC90*'2.2 Coefficients'!AC90</f>
        <v>6123.0129825488611</v>
      </c>
      <c r="AD90" s="610">
        <f>'2.1 Livestock'!AD90*'2.2 Coefficients'!AD90</f>
        <v>5965.8777767884922</v>
      </c>
      <c r="AE90" s="610">
        <f>'2.1 Livestock'!AE90*'2.2 Coefficients'!AE90</f>
        <v>7345.026261334332</v>
      </c>
      <c r="AF90" s="610">
        <f>'2.1 Livestock'!AF90*'2.2 Coefficients'!AF90</f>
        <v>5425.8442686271173</v>
      </c>
      <c r="AG90" s="610">
        <f>'2.1 Livestock'!AG90*'2.2 Coefficients'!AG90</f>
        <v>4878.6884342617022</v>
      </c>
      <c r="AH90" s="610">
        <f>'2.1 Livestock'!AH90*'2.2 Coefficients'!AH90</f>
        <v>5291.4750687903352</v>
      </c>
      <c r="AI90" s="610">
        <f>'2.1 Livestock'!AI90*'2.2 Coefficients'!AI90</f>
        <v>5600.8613396922228</v>
      </c>
      <c r="AJ90" s="610">
        <f>'2.1 Livestock'!AJ90*'2.2 Coefficients'!AJ90</f>
        <v>5676.1772412325508</v>
      </c>
      <c r="AK90" s="610">
        <f>'2.1 Livestock'!AK90*'2.2 Coefficients'!AK90</f>
        <v>5488.2070809897505</v>
      </c>
      <c r="AL90" s="610">
        <f>'2.1 Livestock'!AL90*'2.2 Coefficients'!AL90</f>
        <v>5295.9217744616062</v>
      </c>
      <c r="AM90" s="610">
        <f>'2.1 Livestock'!AM90*'2.2 Coefficients'!AM90</f>
        <v>4522.5366927593386</v>
      </c>
      <c r="AN90" s="610">
        <f>'2.1 Livestock'!AN90*'2.2 Coefficients'!AN90</f>
        <v>4659.5120119830653</v>
      </c>
      <c r="AO90" s="610">
        <f>'2.1 Livestock'!AO90*'2.2 Coefficients'!AO90</f>
        <v>4632.7378315004516</v>
      </c>
      <c r="AP90" s="610">
        <f>'2.1 Livestock'!AP90*'2.2 Coefficients'!AP90</f>
        <v>4910.3460993999852</v>
      </c>
      <c r="AQ90" s="610">
        <f>'2.1 Livestock'!AQ90*'2.2 Coefficients'!AQ90</f>
        <v>4738.6604260464892</v>
      </c>
      <c r="AR90" s="610">
        <f>'2.1 Livestock'!AR90*'2.2 Coefficients'!AR90</f>
        <v>4699.9492000655528</v>
      </c>
      <c r="AS90" s="610">
        <f>'2.1 Livestock'!AS90*'2.2 Coefficients'!AS90</f>
        <v>5125.2254280450315</v>
      </c>
    </row>
    <row r="91" spans="1:45" s="108" customFormat="1" x14ac:dyDescent="0.25">
      <c r="A91" s="107" t="s">
        <v>515</v>
      </c>
      <c r="B91" s="107"/>
      <c r="E91" s="113" t="s">
        <v>37</v>
      </c>
      <c r="G91" s="576"/>
      <c r="H91" s="218"/>
      <c r="I91" s="105"/>
      <c r="J91" s="105"/>
      <c r="K91" s="105"/>
      <c r="L91" s="105"/>
      <c r="M91" s="105"/>
      <c r="N91" s="265"/>
      <c r="O91" s="265"/>
      <c r="P91" s="265"/>
      <c r="Q91" s="265"/>
      <c r="R91" s="265"/>
      <c r="S91" s="265"/>
      <c r="T91" s="265"/>
      <c r="U91" s="265"/>
      <c r="V91" s="265"/>
      <c r="W91" s="265"/>
      <c r="X91" s="265"/>
      <c r="Y91" s="265"/>
      <c r="Z91" s="265"/>
      <c r="AA91" s="265"/>
      <c r="AB91" s="265"/>
      <c r="AC91" s="265"/>
      <c r="AD91" s="265"/>
      <c r="AE91" s="265"/>
      <c r="AF91" s="265"/>
      <c r="AG91" s="265"/>
      <c r="AH91" s="265"/>
      <c r="AI91" s="265"/>
      <c r="AJ91" s="265"/>
      <c r="AK91" s="265"/>
      <c r="AL91" s="265"/>
      <c r="AM91" s="265"/>
      <c r="AN91" s="265"/>
      <c r="AO91" s="265"/>
      <c r="AP91" s="265"/>
      <c r="AQ91" s="265"/>
      <c r="AR91" s="265"/>
      <c r="AS91" s="265"/>
    </row>
    <row r="92" spans="1:45" s="108" customFormat="1" x14ac:dyDescent="0.25">
      <c r="A92" s="107" t="s">
        <v>516</v>
      </c>
      <c r="B92" s="107"/>
      <c r="E92" s="113" t="s">
        <v>38</v>
      </c>
      <c r="G92" s="576"/>
      <c r="H92" s="218"/>
      <c r="I92" s="105"/>
      <c r="J92" s="105"/>
      <c r="K92" s="105"/>
      <c r="L92" s="105"/>
      <c r="M92" s="105"/>
      <c r="N92" s="265"/>
      <c r="O92" s="265"/>
      <c r="P92" s="265"/>
      <c r="Q92" s="265"/>
      <c r="R92" s="265"/>
      <c r="S92" s="265"/>
      <c r="T92" s="265"/>
      <c r="U92" s="265"/>
      <c r="V92" s="265"/>
      <c r="W92" s="265"/>
      <c r="X92" s="265"/>
      <c r="Y92" s="265"/>
      <c r="Z92" s="265"/>
      <c r="AA92" s="265"/>
      <c r="AB92" s="265"/>
      <c r="AC92" s="265"/>
      <c r="AD92" s="265"/>
      <c r="AE92" s="265"/>
      <c r="AF92" s="265"/>
      <c r="AG92" s="265"/>
      <c r="AH92" s="265"/>
      <c r="AI92" s="265"/>
      <c r="AJ92" s="265"/>
      <c r="AK92" s="265"/>
      <c r="AL92" s="265"/>
      <c r="AM92" s="265"/>
      <c r="AN92" s="265"/>
      <c r="AO92" s="265"/>
      <c r="AP92" s="265"/>
      <c r="AQ92" s="265"/>
      <c r="AR92" s="265"/>
      <c r="AS92" s="265"/>
    </row>
    <row r="93" spans="1:45" s="108" customFormat="1" x14ac:dyDescent="0.25">
      <c r="A93" s="107" t="s">
        <v>517</v>
      </c>
      <c r="B93" s="107"/>
      <c r="E93" s="41" t="s">
        <v>85</v>
      </c>
      <c r="G93" s="576"/>
      <c r="H93" s="218"/>
      <c r="I93" s="105">
        <f t="shared" ref="I93:N93" si="44">I94+I95+I96</f>
        <v>0</v>
      </c>
      <c r="J93" s="105">
        <f t="shared" si="44"/>
        <v>0</v>
      </c>
      <c r="K93" s="105">
        <f t="shared" si="44"/>
        <v>0</v>
      </c>
      <c r="L93" s="105">
        <f t="shared" si="44"/>
        <v>0</v>
      </c>
      <c r="M93" s="105">
        <f t="shared" si="44"/>
        <v>0</v>
      </c>
      <c r="N93" s="265">
        <f t="shared" si="44"/>
        <v>0</v>
      </c>
      <c r="O93" s="265">
        <f t="shared" ref="O93:AI93" si="45">O94+O95+O96</f>
        <v>0</v>
      </c>
      <c r="P93" s="265">
        <f t="shared" si="45"/>
        <v>0</v>
      </c>
      <c r="Q93" s="265">
        <f t="shared" si="45"/>
        <v>0</v>
      </c>
      <c r="R93" s="265">
        <f t="shared" si="45"/>
        <v>0</v>
      </c>
      <c r="S93" s="265">
        <f t="shared" si="45"/>
        <v>0</v>
      </c>
      <c r="T93" s="265">
        <f t="shared" si="45"/>
        <v>0</v>
      </c>
      <c r="U93" s="265">
        <f t="shared" si="45"/>
        <v>0</v>
      </c>
      <c r="V93" s="265">
        <f t="shared" si="45"/>
        <v>0</v>
      </c>
      <c r="W93" s="265">
        <f t="shared" si="45"/>
        <v>0</v>
      </c>
      <c r="X93" s="265">
        <f t="shared" si="45"/>
        <v>0</v>
      </c>
      <c r="Y93" s="265">
        <f t="shared" si="45"/>
        <v>0</v>
      </c>
      <c r="Z93" s="265">
        <f t="shared" si="45"/>
        <v>0</v>
      </c>
      <c r="AA93" s="265">
        <f t="shared" si="45"/>
        <v>0</v>
      </c>
      <c r="AB93" s="265">
        <f t="shared" si="45"/>
        <v>0</v>
      </c>
      <c r="AC93" s="265">
        <f t="shared" si="45"/>
        <v>0</v>
      </c>
      <c r="AD93" s="265">
        <f t="shared" si="45"/>
        <v>0</v>
      </c>
      <c r="AE93" s="265">
        <f t="shared" si="45"/>
        <v>0</v>
      </c>
      <c r="AF93" s="265">
        <f t="shared" si="45"/>
        <v>0</v>
      </c>
      <c r="AG93" s="265">
        <f t="shared" si="45"/>
        <v>0</v>
      </c>
      <c r="AH93" s="265">
        <f t="shared" si="45"/>
        <v>0</v>
      </c>
      <c r="AI93" s="265">
        <f t="shared" si="45"/>
        <v>0</v>
      </c>
      <c r="AJ93" s="265">
        <f t="shared" ref="AJ93:AO93" si="46">AJ94+AJ95+AJ96</f>
        <v>0</v>
      </c>
      <c r="AK93" s="265">
        <f t="shared" si="46"/>
        <v>0</v>
      </c>
      <c r="AL93" s="265">
        <f t="shared" si="46"/>
        <v>0</v>
      </c>
      <c r="AM93" s="265">
        <f t="shared" si="46"/>
        <v>0</v>
      </c>
      <c r="AN93" s="265">
        <f t="shared" si="46"/>
        <v>0</v>
      </c>
      <c r="AO93" s="265">
        <f t="shared" si="46"/>
        <v>0</v>
      </c>
      <c r="AP93" s="265">
        <f t="shared" ref="AP93:AQ93" si="47">AP94+AP95+AP96</f>
        <v>0</v>
      </c>
      <c r="AQ93" s="265">
        <f t="shared" si="47"/>
        <v>0</v>
      </c>
      <c r="AR93" s="265">
        <f t="shared" ref="AR93:AS93" si="48">AR94+AR95+AR96</f>
        <v>0</v>
      </c>
      <c r="AS93" s="265">
        <f t="shared" si="48"/>
        <v>0</v>
      </c>
    </row>
    <row r="94" spans="1:45" x14ac:dyDescent="0.25">
      <c r="A94" s="107" t="s">
        <v>518</v>
      </c>
      <c r="B94" s="107"/>
      <c r="C94" s="108"/>
      <c r="D94" s="108"/>
      <c r="E94" s="163"/>
      <c r="F94" s="41" t="s">
        <v>183</v>
      </c>
      <c r="G94" s="576"/>
      <c r="H94" s="220"/>
      <c r="I94" s="105"/>
      <c r="J94" s="105"/>
      <c r="K94" s="105"/>
      <c r="L94" s="105"/>
      <c r="M94" s="105"/>
      <c r="N94" s="265"/>
      <c r="O94" s="265"/>
      <c r="P94" s="265"/>
      <c r="Q94" s="265"/>
      <c r="R94" s="265"/>
      <c r="S94" s="265"/>
      <c r="T94" s="265"/>
      <c r="U94" s="265"/>
      <c r="V94" s="265"/>
      <c r="W94" s="265"/>
      <c r="X94" s="265"/>
      <c r="Y94" s="265"/>
      <c r="Z94" s="265"/>
      <c r="AA94" s="265"/>
      <c r="AB94" s="265"/>
      <c r="AC94" s="265"/>
      <c r="AD94" s="265"/>
      <c r="AE94" s="265"/>
      <c r="AF94" s="265"/>
      <c r="AG94" s="265"/>
      <c r="AH94" s="265"/>
      <c r="AI94" s="265"/>
      <c r="AJ94" s="265"/>
      <c r="AK94" s="265"/>
      <c r="AL94" s="265"/>
      <c r="AM94" s="265"/>
      <c r="AN94" s="265"/>
      <c r="AO94" s="265"/>
      <c r="AP94" s="265"/>
      <c r="AQ94" s="265"/>
      <c r="AR94" s="265"/>
      <c r="AS94" s="265"/>
    </row>
    <row r="95" spans="1:45" x14ac:dyDescent="0.25">
      <c r="A95" s="107" t="s">
        <v>519</v>
      </c>
      <c r="B95" s="107"/>
      <c r="C95" s="108"/>
      <c r="D95" s="108"/>
      <c r="E95" s="163"/>
      <c r="F95" s="41" t="s">
        <v>184</v>
      </c>
      <c r="G95" s="576"/>
      <c r="H95" s="219"/>
      <c r="I95" s="105"/>
      <c r="J95" s="105"/>
      <c r="K95" s="105"/>
      <c r="L95" s="105"/>
      <c r="M95" s="105"/>
      <c r="N95" s="265"/>
      <c r="O95" s="265"/>
      <c r="P95" s="265"/>
      <c r="Q95" s="265"/>
      <c r="R95" s="265"/>
      <c r="S95" s="265"/>
      <c r="T95" s="265"/>
      <c r="U95" s="265"/>
      <c r="V95" s="265"/>
      <c r="W95" s="265"/>
      <c r="X95" s="265"/>
      <c r="Y95" s="265"/>
      <c r="Z95" s="265"/>
      <c r="AA95" s="265"/>
      <c r="AB95" s="265"/>
      <c r="AC95" s="265"/>
      <c r="AD95" s="265"/>
      <c r="AE95" s="265"/>
      <c r="AF95" s="265"/>
      <c r="AG95" s="265"/>
      <c r="AH95" s="265"/>
      <c r="AI95" s="265"/>
      <c r="AJ95" s="265"/>
      <c r="AK95" s="265"/>
      <c r="AL95" s="265"/>
      <c r="AM95" s="265"/>
      <c r="AN95" s="265"/>
      <c r="AO95" s="265"/>
      <c r="AP95" s="265"/>
      <c r="AQ95" s="265"/>
      <c r="AR95" s="265"/>
      <c r="AS95" s="265"/>
    </row>
    <row r="96" spans="1:45" x14ac:dyDescent="0.25">
      <c r="A96" s="107" t="s">
        <v>520</v>
      </c>
      <c r="B96" s="107"/>
      <c r="C96" s="107"/>
      <c r="D96" s="107"/>
      <c r="E96" s="163"/>
      <c r="F96" s="113" t="s">
        <v>185</v>
      </c>
      <c r="G96" s="576"/>
      <c r="H96" s="219"/>
      <c r="I96" s="105"/>
      <c r="J96" s="105"/>
      <c r="K96" s="105"/>
      <c r="L96" s="105"/>
      <c r="M96" s="105"/>
      <c r="N96" s="265"/>
      <c r="O96" s="265"/>
      <c r="P96" s="265"/>
      <c r="Q96" s="265"/>
      <c r="R96" s="265"/>
      <c r="S96" s="265"/>
      <c r="T96" s="265"/>
      <c r="U96" s="265"/>
      <c r="V96" s="265"/>
      <c r="W96" s="265"/>
      <c r="X96" s="265"/>
      <c r="Y96" s="265"/>
      <c r="Z96" s="265"/>
      <c r="AA96" s="265"/>
      <c r="AB96" s="265"/>
      <c r="AC96" s="265"/>
      <c r="AD96" s="265"/>
      <c r="AE96" s="265"/>
      <c r="AF96" s="265"/>
      <c r="AG96" s="265"/>
      <c r="AH96" s="265"/>
      <c r="AI96" s="265"/>
      <c r="AJ96" s="265"/>
      <c r="AK96" s="265"/>
      <c r="AL96" s="265"/>
      <c r="AM96" s="265"/>
      <c r="AN96" s="265"/>
      <c r="AO96" s="265"/>
      <c r="AP96" s="265"/>
      <c r="AQ96" s="265"/>
      <c r="AR96" s="265"/>
      <c r="AS96" s="265"/>
    </row>
    <row r="97" spans="1:45" x14ac:dyDescent="0.25">
      <c r="A97" s="107"/>
      <c r="B97" s="107"/>
      <c r="C97" s="107"/>
      <c r="D97" s="107"/>
      <c r="E97" s="163"/>
      <c r="F97" s="113"/>
      <c r="G97" s="576"/>
      <c r="H97" s="219"/>
      <c r="I97" s="108"/>
      <c r="J97" s="108"/>
      <c r="K97" s="108"/>
      <c r="L97" s="108"/>
      <c r="M97" s="108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</row>
    <row r="98" spans="1:45" x14ac:dyDescent="0.25">
      <c r="A98" s="110" t="s">
        <v>465</v>
      </c>
      <c r="B98" s="110"/>
      <c r="C98" s="110" t="s">
        <v>39</v>
      </c>
      <c r="D98" s="110"/>
      <c r="E98" s="162"/>
      <c r="F98" s="110"/>
      <c r="G98" s="576"/>
      <c r="H98" s="220"/>
      <c r="I98" s="268">
        <f t="shared" ref="I98:N98" si="49">SUM(I100:I106)</f>
        <v>0</v>
      </c>
      <c r="J98" s="268">
        <f t="shared" si="49"/>
        <v>0</v>
      </c>
      <c r="K98" s="268">
        <f t="shared" si="49"/>
        <v>0</v>
      </c>
      <c r="L98" s="268">
        <f t="shared" si="49"/>
        <v>0</v>
      </c>
      <c r="M98" s="268">
        <f t="shared" si="49"/>
        <v>0</v>
      </c>
      <c r="N98" s="446">
        <f t="shared" si="49"/>
        <v>3265.1128418096437</v>
      </c>
      <c r="O98" s="446">
        <f t="shared" ref="O98:AH98" si="50">SUM(O100:O106)</f>
        <v>3171.5590255825109</v>
      </c>
      <c r="P98" s="446">
        <f t="shared" si="50"/>
        <v>3078.0091963074847</v>
      </c>
      <c r="Q98" s="446">
        <f t="shared" si="50"/>
        <v>2984.4776319793236</v>
      </c>
      <c r="R98" s="446">
        <f t="shared" si="50"/>
        <v>2890.8312613195785</v>
      </c>
      <c r="S98" s="446">
        <f t="shared" si="50"/>
        <v>2797.3339337827938</v>
      </c>
      <c r="T98" s="446">
        <f t="shared" si="50"/>
        <v>2703.6286936434176</v>
      </c>
      <c r="U98" s="446">
        <f t="shared" si="50"/>
        <v>2610.037688431531</v>
      </c>
      <c r="V98" s="446">
        <f t="shared" si="50"/>
        <v>2516.4800609062413</v>
      </c>
      <c r="W98" s="446">
        <f t="shared" si="50"/>
        <v>2422.9296438864267</v>
      </c>
      <c r="X98" s="446">
        <f t="shared" si="50"/>
        <v>2404.8121332057749</v>
      </c>
      <c r="Y98" s="446">
        <f t="shared" si="50"/>
        <v>2386.8982000788073</v>
      </c>
      <c r="Z98" s="446">
        <f t="shared" si="50"/>
        <v>2368.9909863109056</v>
      </c>
      <c r="AA98" s="446">
        <f t="shared" si="50"/>
        <v>2350.8975689236922</v>
      </c>
      <c r="AB98" s="446">
        <f t="shared" si="50"/>
        <v>2332.8878768440186</v>
      </c>
      <c r="AC98" s="446">
        <f t="shared" si="50"/>
        <v>2315.0164992713326</v>
      </c>
      <c r="AD98" s="446">
        <f t="shared" si="50"/>
        <v>2483.5574652487821</v>
      </c>
      <c r="AE98" s="446">
        <f t="shared" si="50"/>
        <v>4086.4908256943777</v>
      </c>
      <c r="AF98" s="446">
        <f t="shared" si="50"/>
        <v>4712.9021488167764</v>
      </c>
      <c r="AG98" s="446">
        <f t="shared" si="50"/>
        <v>5117.517885433318</v>
      </c>
      <c r="AH98" s="446">
        <f t="shared" si="50"/>
        <v>5531.6914201276422</v>
      </c>
      <c r="AI98" s="446">
        <f t="shared" ref="AI98:AN98" si="51">SUM(AI100:AI106)</f>
        <v>5532.3698761133946</v>
      </c>
      <c r="AJ98" s="446">
        <f t="shared" si="51"/>
        <v>5220.1612762896966</v>
      </c>
      <c r="AK98" s="446">
        <f t="shared" si="51"/>
        <v>5163.1345735050681</v>
      </c>
      <c r="AL98" s="446">
        <f t="shared" si="51"/>
        <v>4967.9525330073702</v>
      </c>
      <c r="AM98" s="446">
        <f t="shared" si="51"/>
        <v>5549.6254420848081</v>
      </c>
      <c r="AN98" s="446">
        <f t="shared" si="51"/>
        <v>5597.6862950285986</v>
      </c>
      <c r="AO98" s="446">
        <f t="shared" ref="AO98:AP98" si="52">SUM(AO100:AO106)</f>
        <v>4849.1634745793835</v>
      </c>
      <c r="AP98" s="446">
        <f t="shared" si="52"/>
        <v>4987.9430581667311</v>
      </c>
      <c r="AQ98" s="446">
        <f t="shared" ref="AQ98:AR98" si="53">SUM(AQ100:AQ106)</f>
        <v>4899.6685930146405</v>
      </c>
      <c r="AR98" s="446">
        <f t="shared" si="53"/>
        <v>4955.3924731941124</v>
      </c>
      <c r="AS98" s="446">
        <f t="shared" ref="AS98" si="54">SUM(AS100:AS106)</f>
        <v>5120.418396637363</v>
      </c>
    </row>
    <row r="99" spans="1:45" x14ac:dyDescent="0.25">
      <c r="A99" s="120" t="s">
        <v>521</v>
      </c>
      <c r="B99" s="120"/>
      <c r="C99" s="120"/>
      <c r="D99" s="167" t="s">
        <v>187</v>
      </c>
      <c r="E99" s="108"/>
      <c r="F99" s="120"/>
      <c r="G99" s="538"/>
      <c r="H99" s="220"/>
      <c r="N99" s="269"/>
      <c r="O99" s="269"/>
      <c r="P99" s="269"/>
      <c r="Q99" s="269"/>
      <c r="R99" s="269"/>
      <c r="S99" s="269"/>
      <c r="T99" s="269"/>
      <c r="U99" s="269"/>
      <c r="V99" s="269"/>
      <c r="W99" s="269"/>
      <c r="X99" s="269"/>
      <c r="Y99" s="269"/>
      <c r="Z99" s="269"/>
      <c r="AA99" s="269"/>
      <c r="AB99" s="269"/>
      <c r="AC99" s="269"/>
      <c r="AD99" s="269"/>
      <c r="AE99" s="269"/>
      <c r="AF99" s="269"/>
      <c r="AG99" s="269"/>
      <c r="AH99" s="269"/>
      <c r="AI99" s="269"/>
      <c r="AJ99" s="269"/>
      <c r="AK99" s="269"/>
      <c r="AL99" s="269"/>
      <c r="AM99" s="269"/>
      <c r="AN99" s="269"/>
      <c r="AO99" s="269"/>
      <c r="AP99" s="269"/>
      <c r="AQ99" s="269"/>
      <c r="AR99" s="269"/>
      <c r="AS99" s="269"/>
    </row>
    <row r="100" spans="1:45" x14ac:dyDescent="0.25">
      <c r="A100" s="180" t="s">
        <v>451</v>
      </c>
      <c r="E100" s="161" t="s">
        <v>40</v>
      </c>
      <c r="F100" s="113"/>
      <c r="G100" s="538"/>
      <c r="H100" s="220"/>
      <c r="I100" s="271">
        <f>'2.1 Livestock'!I100*'2.2 Coefficients'!I100</f>
        <v>0</v>
      </c>
      <c r="J100" s="271">
        <f>'2.1 Livestock'!J100*'2.2 Coefficients'!J100</f>
        <v>0</v>
      </c>
      <c r="K100" s="271">
        <f>'2.1 Livestock'!K100*'2.2 Coefficients'!K100</f>
        <v>0</v>
      </c>
      <c r="L100" s="271">
        <f>'2.1 Livestock'!L100*'2.2 Coefficients'!L100</f>
        <v>0</v>
      </c>
      <c r="M100" s="271">
        <f>'2.1 Livestock'!M100*'2.2 Coefficients'!M100</f>
        <v>0</v>
      </c>
      <c r="N100" s="610">
        <f>'2.1 Livestock'!N100*'2.2 Coefficients'!N100</f>
        <v>1961.6137670677749</v>
      </c>
      <c r="O100" s="610">
        <f>'2.1 Livestock'!O100*'2.2 Coefficients'!O100</f>
        <v>1956.9154386986852</v>
      </c>
      <c r="P100" s="610">
        <f>'2.1 Livestock'!P100*'2.2 Coefficients'!P100</f>
        <v>1952.2240403551293</v>
      </c>
      <c r="Q100" s="610">
        <f>'2.1 Livestock'!Q100*'2.2 Coefficients'!Q100</f>
        <v>1947.5465645280558</v>
      </c>
      <c r="R100" s="610">
        <f>'2.1 Livestock'!R100*'2.2 Coefficients'!R100</f>
        <v>1942.7653029181263</v>
      </c>
      <c r="S100" s="610">
        <f>'2.1 Livestock'!S100*'2.2 Coefficients'!S100</f>
        <v>1938.099750072239</v>
      </c>
      <c r="T100" s="610">
        <f>'2.1 Livestock'!T100*'2.2 Coefficients'!T100</f>
        <v>1933.3293823064246</v>
      </c>
      <c r="U100" s="610">
        <f>'2.1 Livestock'!U100*'2.2 Coefficients'!U100</f>
        <v>1928.5956959836249</v>
      </c>
      <c r="V100" s="610">
        <f>'2.1 Livestock'!V100*'2.2 Coefficients'!V100</f>
        <v>1923.9251152280551</v>
      </c>
      <c r="W100" s="610">
        <f>'2.1 Livestock'!W100*'2.2 Coefficients'!W100</f>
        <v>1919.236723542381</v>
      </c>
      <c r="X100" s="610">
        <f>'2.1 Livestock'!X100*'2.2 Coefficients'!X100</f>
        <v>1958.2948829004847</v>
      </c>
      <c r="Y100" s="610">
        <f>'2.1 Livestock'!Y100*'2.2 Coefficients'!Y100</f>
        <v>1997.5286561712262</v>
      </c>
      <c r="Z100" s="610">
        <f>'2.1 Livestock'!Z100*'2.2 Coefficients'!Z100</f>
        <v>2036.7847781874621</v>
      </c>
      <c r="AA100" s="610">
        <f>'2.1 Livestock'!AA100*'2.2 Coefficients'!AA100</f>
        <v>2075.8422620017996</v>
      </c>
      <c r="AB100" s="610">
        <f>'2.1 Livestock'!AB100*'2.2 Coefficients'!AB100</f>
        <v>2115.0308593318591</v>
      </c>
      <c r="AC100" s="610">
        <f>'2.1 Livestock'!AC100*'2.2 Coefficients'!AC100</f>
        <v>2154.2882777420095</v>
      </c>
      <c r="AD100" s="610">
        <f>'2.1 Livestock'!AD100*'2.2 Coefficients'!AD100</f>
        <v>2373.2385804721557</v>
      </c>
      <c r="AE100" s="610">
        <f>'2.1 Livestock'!AE100*'2.2 Coefficients'!AE100</f>
        <v>3881.7517083095072</v>
      </c>
      <c r="AF100" s="610">
        <f>'2.1 Livestock'!AF100*'2.2 Coefficients'!AF100</f>
        <v>4476.1496671922641</v>
      </c>
      <c r="AG100" s="610">
        <f>'2.1 Livestock'!AG100*'2.2 Coefficients'!AG100</f>
        <v>4862.9869396153099</v>
      </c>
      <c r="AH100" s="610">
        <f>'2.1 Livestock'!AH100*'2.2 Coefficients'!AH100</f>
        <v>5271.8784224404271</v>
      </c>
      <c r="AI100" s="610">
        <f>'2.1 Livestock'!AI100*'2.2 Coefficients'!AI100</f>
        <v>5268.1387895046209</v>
      </c>
      <c r="AJ100" s="610">
        <f>'2.1 Livestock'!AJ100*'2.2 Coefficients'!AJ100</f>
        <v>4966.7650068986914</v>
      </c>
      <c r="AK100" s="610">
        <f>'2.1 Livestock'!AK100*'2.2 Coefficients'!AK100</f>
        <v>4915.5572305023989</v>
      </c>
      <c r="AL100" s="610">
        <f>'2.1 Livestock'!AL100*'2.2 Coefficients'!AL100</f>
        <v>4721.9519501425011</v>
      </c>
      <c r="AM100" s="610">
        <f>'2.1 Livestock'!AM100*'2.2 Coefficients'!AM100</f>
        <v>5158.1251305588803</v>
      </c>
      <c r="AN100" s="610">
        <f>'2.1 Livestock'!AN100*'2.2 Coefficients'!AN100</f>
        <v>5205.516353575953</v>
      </c>
      <c r="AO100" s="610">
        <f>'2.1 Livestock'!AO100*'2.2 Coefficients'!AO100</f>
        <v>4491.5383535336232</v>
      </c>
      <c r="AP100" s="610">
        <f>'2.1 Livestock'!AP100*'2.2 Coefficients'!AP100</f>
        <v>4631.054548577632</v>
      </c>
      <c r="AQ100" s="610">
        <f>'2.1 Livestock'!AQ100*'2.2 Coefficients'!AQ100</f>
        <v>4549.2847134432095</v>
      </c>
      <c r="AR100" s="610">
        <f>'2.1 Livestock'!AR100*'2.2 Coefficients'!AR100</f>
        <v>4607.6011096972015</v>
      </c>
      <c r="AS100" s="610">
        <f>'2.1 Livestock'!AS100*'2.2 Coefficients'!AS100</f>
        <v>4775.624951367362</v>
      </c>
    </row>
    <row r="101" spans="1:45" x14ac:dyDescent="0.25">
      <c r="A101" s="180" t="s">
        <v>452</v>
      </c>
      <c r="F101" s="41" t="s">
        <v>86</v>
      </c>
      <c r="G101" s="538"/>
      <c r="H101" s="220"/>
      <c r="I101" s="105"/>
      <c r="J101" s="105"/>
      <c r="K101" s="105"/>
      <c r="L101" s="105"/>
      <c r="M101" s="105"/>
      <c r="N101" s="265"/>
      <c r="O101" s="265"/>
      <c r="P101" s="265"/>
      <c r="Q101" s="265"/>
      <c r="R101" s="265"/>
      <c r="S101" s="265"/>
      <c r="T101" s="265"/>
      <c r="U101" s="265"/>
      <c r="V101" s="265"/>
      <c r="W101" s="265"/>
      <c r="X101" s="265"/>
      <c r="Y101" s="265"/>
      <c r="Z101" s="265"/>
      <c r="AA101" s="265"/>
      <c r="AB101" s="265"/>
      <c r="AC101" s="265"/>
      <c r="AD101" s="265"/>
      <c r="AE101" s="265"/>
      <c r="AF101" s="265"/>
      <c r="AG101" s="265"/>
      <c r="AH101" s="265"/>
      <c r="AI101" s="265"/>
      <c r="AJ101" s="265"/>
      <c r="AK101" s="265"/>
      <c r="AL101" s="265"/>
      <c r="AM101" s="265"/>
      <c r="AN101" s="265"/>
      <c r="AO101" s="265"/>
      <c r="AP101" s="265"/>
      <c r="AQ101" s="265"/>
      <c r="AR101" s="265"/>
      <c r="AS101" s="265"/>
    </row>
    <row r="102" spans="1:45" x14ac:dyDescent="0.25">
      <c r="A102" s="180" t="s">
        <v>453</v>
      </c>
      <c r="F102" s="41" t="s">
        <v>87</v>
      </c>
      <c r="G102" s="538"/>
      <c r="H102" s="220"/>
      <c r="I102" s="105"/>
      <c r="J102" s="105"/>
      <c r="K102" s="105"/>
      <c r="L102" s="105"/>
      <c r="M102" s="105"/>
      <c r="N102" s="265"/>
      <c r="O102" s="265"/>
      <c r="P102" s="265"/>
      <c r="Q102" s="265"/>
      <c r="R102" s="265"/>
      <c r="S102" s="265"/>
      <c r="T102" s="265"/>
      <c r="U102" s="265"/>
      <c r="V102" s="265"/>
      <c r="W102" s="265"/>
      <c r="X102" s="265"/>
      <c r="Y102" s="265"/>
      <c r="Z102" s="265"/>
      <c r="AA102" s="265"/>
      <c r="AB102" s="265"/>
      <c r="AC102" s="265"/>
      <c r="AD102" s="265"/>
      <c r="AE102" s="265"/>
      <c r="AF102" s="265"/>
      <c r="AG102" s="265"/>
      <c r="AH102" s="265"/>
      <c r="AI102" s="265"/>
      <c r="AJ102" s="265"/>
      <c r="AK102" s="265"/>
      <c r="AL102" s="265"/>
      <c r="AM102" s="265"/>
      <c r="AN102" s="265"/>
      <c r="AO102" s="265"/>
      <c r="AP102" s="265"/>
      <c r="AQ102" s="265"/>
      <c r="AR102" s="265"/>
      <c r="AS102" s="265"/>
    </row>
    <row r="103" spans="1:45" s="115" customFormat="1" x14ac:dyDescent="0.25">
      <c r="A103" s="180" t="s">
        <v>454</v>
      </c>
      <c r="B103" s="113"/>
      <c r="C103" s="113"/>
      <c r="D103" s="113"/>
      <c r="E103" s="161"/>
      <c r="F103" s="41" t="s">
        <v>88</v>
      </c>
      <c r="G103" s="537"/>
      <c r="H103" s="220"/>
      <c r="I103" s="105"/>
      <c r="J103" s="105"/>
      <c r="K103" s="105"/>
      <c r="L103" s="105"/>
      <c r="M103" s="105"/>
      <c r="N103" s="265"/>
      <c r="O103" s="265"/>
      <c r="P103" s="265"/>
      <c r="Q103" s="265"/>
      <c r="R103" s="265"/>
      <c r="S103" s="265"/>
      <c r="T103" s="265"/>
      <c r="U103" s="265"/>
      <c r="V103" s="265"/>
      <c r="W103" s="265"/>
      <c r="X103" s="265"/>
      <c r="Y103" s="265"/>
      <c r="Z103" s="265"/>
      <c r="AA103" s="265"/>
      <c r="AB103" s="265"/>
      <c r="AC103" s="265"/>
      <c r="AD103" s="265"/>
      <c r="AE103" s="265"/>
      <c r="AF103" s="265"/>
      <c r="AG103" s="265"/>
      <c r="AH103" s="265"/>
      <c r="AI103" s="265"/>
      <c r="AJ103" s="265"/>
      <c r="AK103" s="265"/>
      <c r="AL103" s="265"/>
      <c r="AM103" s="265"/>
      <c r="AN103" s="265"/>
      <c r="AO103" s="265"/>
      <c r="AP103" s="265"/>
      <c r="AQ103" s="265"/>
      <c r="AR103" s="265"/>
      <c r="AS103" s="265"/>
    </row>
    <row r="104" spans="1:45" s="115" customFormat="1" x14ac:dyDescent="0.25">
      <c r="A104" s="180" t="s">
        <v>455</v>
      </c>
      <c r="B104" s="113"/>
      <c r="C104" s="113"/>
      <c r="D104" s="113"/>
      <c r="E104" s="161" t="s">
        <v>41</v>
      </c>
      <c r="F104" s="113"/>
      <c r="G104" s="538"/>
      <c r="H104" s="220"/>
      <c r="I104" s="271">
        <f>'2.1 Livestock'!I104*'2.2 Coefficients'!I104</f>
        <v>0</v>
      </c>
      <c r="J104" s="271">
        <f>'2.1 Livestock'!J104*'2.2 Coefficients'!J104</f>
        <v>0</v>
      </c>
      <c r="K104" s="271">
        <f>'2.1 Livestock'!K104*'2.2 Coefficients'!K104</f>
        <v>0</v>
      </c>
      <c r="L104" s="271">
        <f>'2.1 Livestock'!L104*'2.2 Coefficients'!L104</f>
        <v>0</v>
      </c>
      <c r="M104" s="271">
        <f>'2.1 Livestock'!M104*'2.2 Coefficients'!M104</f>
        <v>0</v>
      </c>
      <c r="N104" s="610">
        <f>'2.1 Livestock'!N104*'2.2 Coefficients'!N104</f>
        <v>566.4863181023801</v>
      </c>
      <c r="O104" s="610">
        <f>'2.1 Livestock'!O104*'2.2 Coefficients'!O104</f>
        <v>533.84429236609674</v>
      </c>
      <c r="P104" s="610">
        <f>'2.1 Livestock'!P104*'2.2 Coefficients'!P104</f>
        <v>501.21770977023027</v>
      </c>
      <c r="Q104" s="610">
        <f>'2.1 Livestock'!Q104*'2.2 Coefficients'!Q104</f>
        <v>468.57806770148602</v>
      </c>
      <c r="R104" s="610">
        <f>'2.1 Livestock'!R104*'2.2 Coefficients'!R104</f>
        <v>435.94142492950323</v>
      </c>
      <c r="S104" s="610">
        <f>'2.1 Livestock'!S104*'2.2 Coefficients'!S104</f>
        <v>403.32820007183096</v>
      </c>
      <c r="T104" s="610">
        <f>'2.1 Livestock'!T104*'2.2 Coefficients'!T104</f>
        <v>370.6853453013062</v>
      </c>
      <c r="U104" s="610">
        <f>'2.1 Livestock'!U104*'2.2 Coefficients'!U104</f>
        <v>338.0205473223939</v>
      </c>
      <c r="V104" s="610">
        <f>'2.1 Livestock'!V104*'2.2 Coefficients'!V104</f>
        <v>305.41615880104268</v>
      </c>
      <c r="W104" s="610">
        <f>'2.1 Livestock'!W104*'2.2 Coefficients'!W104</f>
        <v>272.76047070741851</v>
      </c>
      <c r="X104" s="610">
        <f>'2.1 Livestock'!X104*'2.2 Coefficients'!X104</f>
        <v>244.62684833017602</v>
      </c>
      <c r="Y104" s="610">
        <f>'2.1 Livestock'!Y104*'2.2 Coefficients'!Y104</f>
        <v>216.48400062869607</v>
      </c>
      <c r="Z104" s="610">
        <f>'2.1 Livestock'!Z104*'2.2 Coefficients'!Z104</f>
        <v>188.36681865543608</v>
      </c>
      <c r="AA104" s="610">
        <f>'2.1 Livestock'!AA104*'2.2 Coefficients'!AA104</f>
        <v>160.26008778827338</v>
      </c>
      <c r="AB104" s="610">
        <f>'2.1 Livestock'!AB104*'2.2 Coefficients'!AB104</f>
        <v>132.11410347477153</v>
      </c>
      <c r="AC104" s="610">
        <f>'2.1 Livestock'!AC104*'2.2 Coefficients'!AC104</f>
        <v>103.98622386328331</v>
      </c>
      <c r="AD104" s="610">
        <f>'2.1 Livestock'!AD104*'2.2 Coefficients'!AD104</f>
        <v>81.706142193910949</v>
      </c>
      <c r="AE104" s="610">
        <f>'2.1 Livestock'!AE104*'2.2 Coefficients'!AE104</f>
        <v>134.07892369123795</v>
      </c>
      <c r="AF104" s="610">
        <f>'2.1 Livestock'!AF104*'2.2 Coefficients'!AF104</f>
        <v>153.1694070469145</v>
      </c>
      <c r="AG104" s="610">
        <f>'2.1 Livestock'!AG104*'2.2 Coefficients'!AG104</f>
        <v>164.66996906807211</v>
      </c>
      <c r="AH104" s="610">
        <f>'2.1 Livestock'!AH104*'2.2 Coefficients'!AH104</f>
        <v>167.40453842590503</v>
      </c>
      <c r="AI104" s="610">
        <f>'2.1 Livestock'!AI104*'2.2 Coefficients'!AI104</f>
        <v>171.78152875457781</v>
      </c>
      <c r="AJ104" s="610">
        <f>'2.1 Livestock'!AJ104*'2.2 Coefficients'!AJ104</f>
        <v>164.50622107451369</v>
      </c>
      <c r="AK104" s="610">
        <f>'2.1 Livestock'!AK104*'2.2 Coefficients'!AK104</f>
        <v>160.34654932602973</v>
      </c>
      <c r="AL104" s="610">
        <f>'2.1 Livestock'!AL104*'2.2 Coefficients'!AL104</f>
        <v>159.36406564250291</v>
      </c>
      <c r="AM104" s="610">
        <f>'2.1 Livestock'!AM104*'2.2 Coefficients'!AM104</f>
        <v>208.17243076862565</v>
      </c>
      <c r="AN104" s="610">
        <f>'2.1 Livestock'!AN104*'2.2 Coefficients'!AN104</f>
        <v>211.22034440979877</v>
      </c>
      <c r="AO104" s="610">
        <f>'2.1 Livestock'!AO104*'2.2 Coefficients'!AO104</f>
        <v>190.94188056605401</v>
      </c>
      <c r="AP104" s="610">
        <f>'2.1 Livestock'!AP104*'2.2 Coefficients'!AP104</f>
        <v>191.71309687923664</v>
      </c>
      <c r="AQ104" s="610">
        <f>'2.1 Livestock'!AQ104*'2.2 Coefficients'!AQ104</f>
        <v>187.45739319561181</v>
      </c>
      <c r="AR104" s="610">
        <f>'2.1 Livestock'!AR104*'2.2 Coefficients'!AR104</f>
        <v>187.74358092597507</v>
      </c>
      <c r="AS104" s="610">
        <f>'2.1 Livestock'!AS104*'2.2 Coefficients'!AS104</f>
        <v>192.44197704870987</v>
      </c>
    </row>
    <row r="105" spans="1:45" s="115" customFormat="1" x14ac:dyDescent="0.25">
      <c r="A105" s="180" t="s">
        <v>456</v>
      </c>
      <c r="B105" s="113"/>
      <c r="C105" s="113"/>
      <c r="D105" s="161" t="s">
        <v>42</v>
      </c>
      <c r="E105" s="127"/>
      <c r="F105" s="113"/>
      <c r="G105" s="537"/>
      <c r="H105" s="220"/>
      <c r="I105" s="123"/>
      <c r="J105" s="123"/>
      <c r="K105" s="123"/>
      <c r="L105" s="123"/>
      <c r="M105" s="123"/>
      <c r="N105" s="270"/>
      <c r="O105" s="270"/>
      <c r="P105" s="270"/>
      <c r="Q105" s="270"/>
      <c r="R105" s="270"/>
      <c r="S105" s="270"/>
      <c r="T105" s="270"/>
      <c r="U105" s="270"/>
      <c r="V105" s="270"/>
      <c r="W105" s="270"/>
      <c r="X105" s="270"/>
      <c r="Y105" s="270"/>
      <c r="Z105" s="270"/>
      <c r="AA105" s="270"/>
      <c r="AB105" s="270"/>
      <c r="AC105" s="270"/>
      <c r="AD105" s="270"/>
      <c r="AE105" s="270"/>
      <c r="AF105" s="270"/>
      <c r="AG105" s="270"/>
      <c r="AH105" s="270"/>
      <c r="AI105" s="270"/>
      <c r="AJ105" s="270"/>
      <c r="AK105" s="270"/>
      <c r="AL105" s="270"/>
      <c r="AM105" s="270"/>
      <c r="AN105" s="270"/>
      <c r="AO105" s="270"/>
      <c r="AP105" s="270"/>
      <c r="AQ105" s="270"/>
      <c r="AR105" s="270"/>
      <c r="AS105" s="270"/>
    </row>
    <row r="106" spans="1:45" s="115" customFormat="1" x14ac:dyDescent="0.25">
      <c r="A106" s="180" t="s">
        <v>471</v>
      </c>
      <c r="B106" s="113"/>
      <c r="C106" s="113"/>
      <c r="D106" s="161"/>
      <c r="E106" s="127" t="s">
        <v>472</v>
      </c>
      <c r="F106" s="113"/>
      <c r="G106" s="537"/>
      <c r="H106" s="220"/>
      <c r="I106" s="271">
        <f>'2.1 Livestock'!I106*'2.2 Coefficients'!I106</f>
        <v>0</v>
      </c>
      <c r="J106" s="271">
        <f>'2.1 Livestock'!J106*'2.2 Coefficients'!J106</f>
        <v>0</v>
      </c>
      <c r="K106" s="271">
        <f>'2.1 Livestock'!K106*'2.2 Coefficients'!K106</f>
        <v>0</v>
      </c>
      <c r="L106" s="271">
        <f>'2.1 Livestock'!L106*'2.2 Coefficients'!L106</f>
        <v>0</v>
      </c>
      <c r="M106" s="271">
        <f>'2.1 Livestock'!M106*'2.2 Coefficients'!M106</f>
        <v>0</v>
      </c>
      <c r="N106" s="610">
        <f>'2.1 Livestock'!N106*'2.2 Coefficients'!N106</f>
        <v>737.01275663948866</v>
      </c>
      <c r="O106" s="610">
        <f>'2.1 Livestock'!O106*'2.2 Coefficients'!O106</f>
        <v>680.79929451772898</v>
      </c>
      <c r="P106" s="610">
        <f>'2.1 Livestock'!P106*'2.2 Coefficients'!P106</f>
        <v>624.56744618212508</v>
      </c>
      <c r="Q106" s="610">
        <f>'2.1 Livestock'!Q106*'2.2 Coefficients'!Q106</f>
        <v>568.35299974978193</v>
      </c>
      <c r="R106" s="610">
        <f>'2.1 Livestock'!R106*'2.2 Coefficients'!R106</f>
        <v>512.12453347194889</v>
      </c>
      <c r="S106" s="610">
        <f>'2.1 Livestock'!S106*'2.2 Coefficients'!S106</f>
        <v>455.90598363872374</v>
      </c>
      <c r="T106" s="610">
        <f>'2.1 Livestock'!T106*'2.2 Coefficients'!T106</f>
        <v>399.6139660356867</v>
      </c>
      <c r="U106" s="610">
        <f>'2.1 Livestock'!U106*'2.2 Coefficients'!U106</f>
        <v>343.42144512551204</v>
      </c>
      <c r="V106" s="610">
        <f>'2.1 Livestock'!V106*'2.2 Coefficients'!V106</f>
        <v>287.13878687714345</v>
      </c>
      <c r="W106" s="610">
        <f>'2.1 Livestock'!W106*'2.2 Coefficients'!W106</f>
        <v>230.93244963662693</v>
      </c>
      <c r="X106" s="610">
        <f>'2.1 Livestock'!X106*'2.2 Coefficients'!X106</f>
        <v>201.89040197511375</v>
      </c>
      <c r="Y106" s="610">
        <f>'2.1 Livestock'!Y106*'2.2 Coefficients'!Y106</f>
        <v>172.88554327888511</v>
      </c>
      <c r="Z106" s="610">
        <f>'2.1 Livestock'!Z106*'2.2 Coefficients'!Z106</f>
        <v>143.8393894680074</v>
      </c>
      <c r="AA106" s="610">
        <f>'2.1 Livestock'!AA106*'2.2 Coefficients'!AA106</f>
        <v>114.79521913361963</v>
      </c>
      <c r="AB106" s="610">
        <f>'2.1 Livestock'!AB106*'2.2 Coefficients'!AB106</f>
        <v>85.74291403738782</v>
      </c>
      <c r="AC106" s="610">
        <f>'2.1 Livestock'!AC106*'2.2 Coefficients'!AC106</f>
        <v>56.741997666039822</v>
      </c>
      <c r="AD106" s="610">
        <f>'2.1 Livestock'!AD106*'2.2 Coefficients'!AD106</f>
        <v>28.612742582715509</v>
      </c>
      <c r="AE106" s="610">
        <f>'2.1 Livestock'!AE106*'2.2 Coefficients'!AE106</f>
        <v>70.660193693632735</v>
      </c>
      <c r="AF106" s="610">
        <f>'2.1 Livestock'!AF106*'2.2 Coefficients'!AF106</f>
        <v>83.583074577597685</v>
      </c>
      <c r="AG106" s="610">
        <f>'2.1 Livestock'!AG106*'2.2 Coefficients'!AG106</f>
        <v>89.860976749935958</v>
      </c>
      <c r="AH106" s="610">
        <f>'2.1 Livestock'!AH106*'2.2 Coefficients'!AH106</f>
        <v>92.408459261310242</v>
      </c>
      <c r="AI106" s="610">
        <f>'2.1 Livestock'!AI106*'2.2 Coefficients'!AI106</f>
        <v>92.449557854195803</v>
      </c>
      <c r="AJ106" s="610">
        <f>'2.1 Livestock'!AJ106*'2.2 Coefficients'!AJ106</f>
        <v>88.890048316491786</v>
      </c>
      <c r="AK106" s="610">
        <f>'2.1 Livestock'!AK106*'2.2 Coefficients'!AK106</f>
        <v>87.230793676639109</v>
      </c>
      <c r="AL106" s="610">
        <f>'2.1 Livestock'!AL106*'2.2 Coefficients'!AL106</f>
        <v>86.636517222365569</v>
      </c>
      <c r="AM106" s="610">
        <f>'2.1 Livestock'!AM106*'2.2 Coefficients'!AM106</f>
        <v>183.32788075730284</v>
      </c>
      <c r="AN106" s="610">
        <f>'2.1 Livestock'!AN106*'2.2 Coefficients'!AN106</f>
        <v>180.94959704284727</v>
      </c>
      <c r="AO106" s="610">
        <f>'2.1 Livestock'!AO106*'2.2 Coefficients'!AO106</f>
        <v>166.68324047970606</v>
      </c>
      <c r="AP106" s="610">
        <f>'2.1 Livestock'!AP106*'2.2 Coefficients'!AP106</f>
        <v>165.17541270986257</v>
      </c>
      <c r="AQ106" s="610">
        <f>'2.1 Livestock'!AQ106*'2.2 Coefficients'!AQ106</f>
        <v>162.92648637581868</v>
      </c>
      <c r="AR106" s="610">
        <f>'2.1 Livestock'!AR106*'2.2 Coefficients'!AR106</f>
        <v>160.04778257093542</v>
      </c>
      <c r="AS106" s="610">
        <f>'2.1 Livestock'!AS106*'2.2 Coefficients'!AS106</f>
        <v>152.35146822129039</v>
      </c>
    </row>
    <row r="107" spans="1:45" s="115" customFormat="1" x14ac:dyDescent="0.25">
      <c r="A107" s="180" t="s">
        <v>473</v>
      </c>
      <c r="B107" s="113"/>
      <c r="C107" s="113"/>
      <c r="D107" s="161"/>
      <c r="E107" s="127" t="s">
        <v>474</v>
      </c>
      <c r="F107" s="113"/>
      <c r="G107" s="537"/>
      <c r="H107" s="220"/>
      <c r="I107" s="123"/>
      <c r="J107" s="123"/>
      <c r="K107" s="123"/>
      <c r="L107" s="123"/>
      <c r="M107" s="123"/>
      <c r="N107" s="123"/>
      <c r="O107" s="123"/>
      <c r="P107" s="123"/>
      <c r="Q107" s="123"/>
      <c r="R107" s="123"/>
      <c r="S107" s="123"/>
      <c r="T107" s="123"/>
      <c r="U107" s="123"/>
      <c r="V107" s="127"/>
      <c r="W107" s="127"/>
      <c r="X107" s="127"/>
      <c r="Y107" s="127"/>
      <c r="Z107" s="127"/>
      <c r="AA107" s="127"/>
      <c r="AB107" s="127"/>
      <c r="AC107" s="127"/>
      <c r="AD107" s="127"/>
      <c r="AE107" s="127"/>
      <c r="AF107" s="127"/>
      <c r="AG107" s="127"/>
      <c r="AH107" s="127"/>
      <c r="AI107" s="127"/>
      <c r="AJ107" s="127"/>
      <c r="AK107" s="127"/>
    </row>
    <row r="108" spans="1:45" x14ac:dyDescent="0.25">
      <c r="A108" s="180" t="s">
        <v>475</v>
      </c>
      <c r="D108" s="161"/>
      <c r="E108" s="127" t="s">
        <v>476</v>
      </c>
      <c r="F108" s="113"/>
      <c r="H108" s="220"/>
      <c r="I108" s="123"/>
      <c r="J108" s="123"/>
      <c r="K108" s="123"/>
      <c r="L108" s="123"/>
      <c r="M108" s="123"/>
      <c r="N108" s="123"/>
      <c r="T108" s="123"/>
      <c r="U108" s="123"/>
    </row>
    <row r="109" spans="1:45" x14ac:dyDescent="0.25">
      <c r="A109" s="113" t="s">
        <v>522</v>
      </c>
      <c r="E109" s="161" t="s">
        <v>186</v>
      </c>
      <c r="F109" s="127"/>
      <c r="H109" s="220"/>
      <c r="I109" s="123"/>
      <c r="J109" s="123"/>
      <c r="K109" s="123"/>
      <c r="L109" s="123"/>
      <c r="M109" s="123"/>
      <c r="N109" s="123"/>
      <c r="T109" s="123"/>
      <c r="U109" s="123"/>
    </row>
    <row r="110" spans="1:45" x14ac:dyDescent="0.25">
      <c r="A110" s="180" t="s">
        <v>477</v>
      </c>
      <c r="D110" s="161"/>
      <c r="E110" s="127" t="s">
        <v>478</v>
      </c>
      <c r="F110" s="113"/>
      <c r="H110" s="220"/>
      <c r="I110" s="123"/>
      <c r="J110" s="123"/>
      <c r="K110" s="123"/>
      <c r="L110" s="123"/>
      <c r="M110" s="123"/>
      <c r="N110" s="123"/>
      <c r="T110" s="123"/>
      <c r="U110" s="123"/>
    </row>
  </sheetData>
  <mergeCells count="1">
    <mergeCell ref="AL1:AO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scale="10" fitToWidth="2" orientation="landscape" r:id="rId1"/>
  <headerFooter alignWithMargins="0">
    <oddHeader>&amp;LCOUNTRY:        ESPAÑA</oddHeader>
    <oddFooter>&amp;R&amp;"Times,Normal"&amp;D</oddFooter>
  </headerFooter>
  <rowBreaks count="1" manualBreakCount="1">
    <brk id="74" max="16383" man="1"/>
  </rowBreaks>
  <ignoredErrors>
    <ignoredError sqref="I2:AI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1:AU24"/>
  <sheetViews>
    <sheetView showZeros="0" zoomScale="85" zoomScaleNormal="85" workbookViewId="0">
      <pane xSplit="4" ySplit="2" topLeftCell="F3" activePane="bottomRight" state="frozen"/>
      <selection activeCell="CJ41" sqref="CJ41"/>
      <selection pane="topRight" activeCell="CJ41" sqref="CJ41"/>
      <selection pane="bottomLeft" activeCell="CJ41" sqref="CJ41"/>
      <selection pane="bottomRight" activeCell="AP3" sqref="AP3"/>
    </sheetView>
  </sheetViews>
  <sheetFormatPr baseColWidth="10" defaultColWidth="10.28515625" defaultRowHeight="15" outlineLevelCol="1" x14ac:dyDescent="0.25"/>
  <cols>
    <col min="1" max="1" width="15.85546875" style="71" customWidth="1"/>
    <col min="2" max="3" width="2.28515625" style="71" customWidth="1"/>
    <col min="4" max="4" width="30.7109375" style="82" customWidth="1"/>
    <col min="5" max="5" width="17" style="541" customWidth="1"/>
    <col min="6" max="6" width="11.7109375" style="541" customWidth="1"/>
    <col min="7" max="7" width="6.7109375" style="46" hidden="1" customWidth="1" outlineLevel="1"/>
    <col min="8" max="11" width="6.28515625" style="44" hidden="1" customWidth="1" outlineLevel="1"/>
    <col min="12" max="12" width="6.28515625" style="44" bestFit="1" customWidth="1" collapsed="1"/>
    <col min="13" max="13" width="5.85546875" style="44" bestFit="1" customWidth="1"/>
    <col min="14" max="17" width="6.28515625" style="44" bestFit="1" customWidth="1"/>
    <col min="18" max="18" width="6.28515625" style="43" bestFit="1" customWidth="1"/>
    <col min="19" max="19" width="6.28515625" style="45" bestFit="1" customWidth="1"/>
    <col min="20" max="21" width="6.28515625" style="85" bestFit="1" customWidth="1"/>
    <col min="22" max="22" width="6.7109375" style="85" bestFit="1" customWidth="1"/>
    <col min="23" max="23" width="6.28515625" style="85" bestFit="1" customWidth="1"/>
    <col min="24" max="31" width="6.7109375" style="85" bestFit="1" customWidth="1"/>
    <col min="32" max="32" width="6.28515625" style="85" bestFit="1" customWidth="1"/>
    <col min="33" max="33" width="5.85546875" style="85" bestFit="1" customWidth="1"/>
    <col min="34" max="35" width="6.28515625" style="85" bestFit="1" customWidth="1"/>
    <col min="36" max="36" width="5.5703125" style="85" customWidth="1"/>
    <col min="37" max="43" width="5.5703125" style="85" bestFit="1" customWidth="1"/>
    <col min="44" max="253" width="10.28515625" style="85" customWidth="1"/>
    <col min="254" max="16384" width="10.28515625" style="85"/>
  </cols>
  <sheetData>
    <row r="1" spans="1:47" s="32" customFormat="1" ht="39.75" customHeight="1" x14ac:dyDescent="0.2">
      <c r="A1" s="80" t="s">
        <v>528</v>
      </c>
      <c r="B1" s="81"/>
      <c r="C1" s="81"/>
      <c r="D1" s="81"/>
      <c r="E1" s="540"/>
      <c r="F1" s="540"/>
      <c r="G1" s="62"/>
      <c r="H1" s="62"/>
      <c r="I1" s="62"/>
      <c r="J1" s="62"/>
      <c r="K1" s="62"/>
      <c r="L1" s="62"/>
      <c r="M1" s="62"/>
      <c r="O1" s="62"/>
      <c r="Q1" s="62"/>
      <c r="R1" s="56"/>
      <c r="AK1" s="613" t="s">
        <v>91</v>
      </c>
      <c r="AL1" s="613"/>
      <c r="AM1" s="613"/>
    </row>
    <row r="2" spans="1:47" s="36" customFormat="1" ht="30" customHeight="1" x14ac:dyDescent="0.2">
      <c r="A2" s="68" t="s">
        <v>189</v>
      </c>
      <c r="B2" s="69"/>
      <c r="C2" s="70" t="s">
        <v>1</v>
      </c>
      <c r="D2" s="69"/>
      <c r="E2" s="211" t="s">
        <v>2</v>
      </c>
      <c r="F2" s="215" t="s">
        <v>0</v>
      </c>
      <c r="G2" s="440">
        <v>1985</v>
      </c>
      <c r="H2" s="436" t="s">
        <v>4</v>
      </c>
      <c r="I2" s="436" t="s">
        <v>5</v>
      </c>
      <c r="J2" s="436" t="s">
        <v>6</v>
      </c>
      <c r="K2" s="436" t="s">
        <v>7</v>
      </c>
      <c r="L2" s="436" t="s">
        <v>8</v>
      </c>
      <c r="M2" s="436" t="s">
        <v>9</v>
      </c>
      <c r="N2" s="436" t="s">
        <v>10</v>
      </c>
      <c r="O2" s="436" t="s">
        <v>11</v>
      </c>
      <c r="P2" s="437" t="s">
        <v>12</v>
      </c>
      <c r="Q2" s="437" t="s">
        <v>13</v>
      </c>
      <c r="R2" s="438">
        <v>1996</v>
      </c>
      <c r="S2" s="480">
        <v>1997</v>
      </c>
      <c r="T2" s="480">
        <v>1998</v>
      </c>
      <c r="U2" s="480">
        <v>1999</v>
      </c>
      <c r="V2" s="480">
        <v>2000</v>
      </c>
      <c r="W2" s="480">
        <v>2001</v>
      </c>
      <c r="X2" s="480">
        <v>2002</v>
      </c>
      <c r="Y2" s="480">
        <v>2003</v>
      </c>
      <c r="Z2" s="480">
        <v>2004</v>
      </c>
      <c r="AA2" s="480">
        <v>2005</v>
      </c>
      <c r="AB2" s="480">
        <v>2006</v>
      </c>
      <c r="AC2" s="480">
        <v>2007</v>
      </c>
      <c r="AD2" s="480">
        <v>2008</v>
      </c>
      <c r="AE2" s="480">
        <v>2009</v>
      </c>
      <c r="AF2" s="480">
        <v>2010</v>
      </c>
      <c r="AG2" s="480">
        <v>2011</v>
      </c>
      <c r="AH2" s="480">
        <v>2012</v>
      </c>
      <c r="AI2" s="480">
        <v>2013</v>
      </c>
      <c r="AJ2" s="480">
        <v>2014</v>
      </c>
      <c r="AK2" s="480">
        <v>2015</v>
      </c>
      <c r="AL2" s="480">
        <v>2016</v>
      </c>
      <c r="AM2" s="480">
        <v>2017</v>
      </c>
      <c r="AN2" s="480">
        <v>2018</v>
      </c>
      <c r="AO2" s="480">
        <v>2019</v>
      </c>
      <c r="AP2" s="480">
        <v>2020</v>
      </c>
      <c r="AQ2" s="480">
        <v>2021</v>
      </c>
      <c r="AR2" s="84"/>
      <c r="AS2" s="84"/>
      <c r="AT2" s="84"/>
      <c r="AU2" s="84"/>
    </row>
    <row r="3" spans="1:47" x14ac:dyDescent="0.25">
      <c r="D3" s="71"/>
      <c r="E3" s="223"/>
      <c r="F3" s="223"/>
      <c r="G3" s="44"/>
    </row>
    <row r="4" spans="1:47" x14ac:dyDescent="0.25">
      <c r="A4" s="181" t="s">
        <v>457</v>
      </c>
      <c r="B4" s="76" t="s">
        <v>43</v>
      </c>
      <c r="C4" s="76"/>
      <c r="D4" s="76"/>
      <c r="E4" s="222"/>
      <c r="F4" s="223"/>
      <c r="G4" s="152">
        <f>G5+G6+G7+G8</f>
        <v>0</v>
      </c>
      <c r="H4" s="152">
        <f t="shared" ref="H4:Z4" si="0">H5+H6+H7+H8</f>
        <v>0</v>
      </c>
      <c r="I4" s="152">
        <f t="shared" si="0"/>
        <v>0</v>
      </c>
      <c r="J4" s="152">
        <f t="shared" si="0"/>
        <v>0</v>
      </c>
      <c r="K4" s="152">
        <f t="shared" si="0"/>
        <v>0</v>
      </c>
      <c r="L4" s="89">
        <f t="shared" si="0"/>
        <v>0</v>
      </c>
      <c r="M4" s="89">
        <f t="shared" si="0"/>
        <v>0</v>
      </c>
      <c r="N4" s="89">
        <f t="shared" si="0"/>
        <v>0</v>
      </c>
      <c r="O4" s="89">
        <f t="shared" si="0"/>
        <v>0</v>
      </c>
      <c r="P4" s="89">
        <f t="shared" si="0"/>
        <v>0</v>
      </c>
      <c r="Q4" s="89">
        <f t="shared" si="0"/>
        <v>0</v>
      </c>
      <c r="R4" s="89">
        <f t="shared" si="0"/>
        <v>0</v>
      </c>
      <c r="S4" s="89">
        <f t="shared" si="0"/>
        <v>0</v>
      </c>
      <c r="T4" s="89">
        <f t="shared" si="0"/>
        <v>0</v>
      </c>
      <c r="U4" s="89">
        <f t="shared" si="0"/>
        <v>0</v>
      </c>
      <c r="V4" s="89">
        <f t="shared" si="0"/>
        <v>0</v>
      </c>
      <c r="W4" s="89">
        <f t="shared" si="0"/>
        <v>0</v>
      </c>
      <c r="X4" s="89">
        <f t="shared" si="0"/>
        <v>0</v>
      </c>
      <c r="Y4" s="89">
        <f t="shared" si="0"/>
        <v>0</v>
      </c>
      <c r="Z4" s="89">
        <f t="shared" si="0"/>
        <v>0</v>
      </c>
      <c r="AA4" s="89">
        <f t="shared" ref="AA4:AG4" si="1">AA5+AA6+AA7+AA8</f>
        <v>0</v>
      </c>
      <c r="AB4" s="89">
        <f t="shared" si="1"/>
        <v>0</v>
      </c>
      <c r="AC4" s="89">
        <f t="shared" si="1"/>
        <v>0</v>
      </c>
      <c r="AD4" s="89">
        <f t="shared" si="1"/>
        <v>0</v>
      </c>
      <c r="AE4" s="89">
        <f t="shared" si="1"/>
        <v>0</v>
      </c>
      <c r="AF4" s="89">
        <f t="shared" si="1"/>
        <v>0</v>
      </c>
      <c r="AG4" s="89">
        <f t="shared" si="1"/>
        <v>0</v>
      </c>
      <c r="AH4" s="89">
        <f t="shared" ref="AH4:AM4" si="2">AH5+AH6+AH7+AH8</f>
        <v>0</v>
      </c>
      <c r="AI4" s="89">
        <f t="shared" si="2"/>
        <v>0</v>
      </c>
      <c r="AJ4" s="89">
        <f t="shared" si="2"/>
        <v>0</v>
      </c>
      <c r="AK4" s="89">
        <f t="shared" si="2"/>
        <v>0</v>
      </c>
      <c r="AL4" s="89">
        <f t="shared" si="2"/>
        <v>0</v>
      </c>
      <c r="AM4" s="89">
        <f t="shared" si="2"/>
        <v>0</v>
      </c>
      <c r="AN4" s="89">
        <f t="shared" ref="AN4" si="3">AN5+AN6+AN7+AN8</f>
        <v>0</v>
      </c>
      <c r="AO4" s="89">
        <f t="shared" ref="AO4:AP4" si="4">AO5+AO6+AO7+AO8</f>
        <v>0</v>
      </c>
      <c r="AP4" s="89">
        <f t="shared" si="4"/>
        <v>0</v>
      </c>
      <c r="AQ4" s="89">
        <f t="shared" ref="AQ4" si="5">AQ5+AQ6+AQ7+AQ8</f>
        <v>0</v>
      </c>
    </row>
    <row r="5" spans="1:47" x14ac:dyDescent="0.25">
      <c r="A5" s="181" t="s">
        <v>458</v>
      </c>
      <c r="B5" s="39"/>
      <c r="C5" s="39" t="s">
        <v>74</v>
      </c>
      <c r="D5" s="39"/>
      <c r="E5" s="223"/>
      <c r="F5" s="222"/>
      <c r="G5" s="47"/>
      <c r="H5" s="47"/>
      <c r="I5" s="47"/>
      <c r="J5" s="47"/>
      <c r="K5" s="47"/>
      <c r="L5" s="47"/>
      <c r="M5" s="47"/>
      <c r="N5" s="47"/>
      <c r="O5" s="47"/>
      <c r="P5" s="47"/>
      <c r="Q5" s="47"/>
      <c r="R5" s="44"/>
      <c r="S5" s="46"/>
      <c r="T5" s="86"/>
      <c r="U5" s="86"/>
    </row>
    <row r="6" spans="1:47" x14ac:dyDescent="0.25">
      <c r="A6" s="181" t="s">
        <v>459</v>
      </c>
      <c r="B6" s="39"/>
      <c r="C6" s="39" t="s">
        <v>44</v>
      </c>
      <c r="D6" s="39"/>
      <c r="E6" s="223"/>
      <c r="F6" s="222"/>
      <c r="G6" s="47"/>
      <c r="H6" s="47"/>
      <c r="I6" s="47"/>
      <c r="J6" s="47"/>
      <c r="K6" s="47"/>
      <c r="L6" s="47"/>
      <c r="M6" s="47"/>
      <c r="N6" s="47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AA6" s="47"/>
      <c r="AB6" s="47"/>
      <c r="AD6" s="47"/>
      <c r="AE6" s="47"/>
      <c r="AF6" s="47"/>
      <c r="AG6" s="47"/>
      <c r="AH6" s="47"/>
      <c r="AI6" s="47"/>
      <c r="AJ6" s="47"/>
      <c r="AK6" s="47"/>
      <c r="AL6" s="47"/>
      <c r="AM6" s="47"/>
      <c r="AN6" s="47"/>
      <c r="AO6" s="47"/>
      <c r="AP6" s="47"/>
      <c r="AQ6" s="47"/>
    </row>
    <row r="7" spans="1:47" x14ac:dyDescent="0.25">
      <c r="A7" s="181" t="s">
        <v>460</v>
      </c>
      <c r="B7" s="39"/>
      <c r="C7" s="39" t="s">
        <v>45</v>
      </c>
      <c r="D7" s="39"/>
      <c r="E7" s="222"/>
      <c r="F7" s="224"/>
      <c r="G7" s="60"/>
      <c r="H7" s="60"/>
      <c r="I7" s="60"/>
      <c r="J7" s="60"/>
      <c r="K7" s="60"/>
      <c r="R7" s="44"/>
      <c r="S7" s="46"/>
      <c r="T7" s="86"/>
      <c r="U7" s="86"/>
    </row>
    <row r="8" spans="1:47" x14ac:dyDescent="0.25">
      <c r="A8" s="181" t="s">
        <v>461</v>
      </c>
      <c r="B8" s="39"/>
      <c r="C8" s="39" t="s">
        <v>46</v>
      </c>
      <c r="D8" s="39"/>
      <c r="E8" s="222"/>
      <c r="F8" s="222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6"/>
      <c r="T8" s="86"/>
      <c r="U8" s="86"/>
    </row>
    <row r="9" spans="1:47" x14ac:dyDescent="0.25">
      <c r="B9" s="39"/>
      <c r="C9" s="39"/>
      <c r="D9" s="39"/>
      <c r="E9" s="222"/>
      <c r="F9" s="222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T9" s="86"/>
      <c r="U9" s="86"/>
    </row>
    <row r="10" spans="1:47" s="91" customFormat="1" x14ac:dyDescent="0.25">
      <c r="A10" s="181" t="s">
        <v>462</v>
      </c>
      <c r="B10" s="73" t="s">
        <v>47</v>
      </c>
      <c r="C10" s="76"/>
      <c r="D10" s="73"/>
      <c r="E10" s="222"/>
      <c r="F10" s="224"/>
      <c r="G10" s="87"/>
      <c r="H10" s="87"/>
      <c r="I10" s="87"/>
      <c r="J10" s="87"/>
      <c r="K10" s="87"/>
      <c r="L10" s="87"/>
      <c r="M10" s="87"/>
      <c r="N10" s="87"/>
      <c r="O10" s="87"/>
      <c r="P10" s="87"/>
      <c r="Q10" s="87"/>
      <c r="R10" s="90"/>
      <c r="S10" s="90"/>
      <c r="T10" s="128"/>
      <c r="U10" s="128"/>
      <c r="V10" s="128"/>
      <c r="W10" s="128"/>
      <c r="X10" s="128"/>
      <c r="Y10" s="128"/>
      <c r="Z10" s="128"/>
      <c r="AA10" s="128"/>
      <c r="AB10" s="128"/>
      <c r="AC10" s="128"/>
      <c r="AD10" s="128"/>
      <c r="AE10" s="128"/>
      <c r="AF10" s="128"/>
      <c r="AG10" s="128"/>
      <c r="AH10" s="128"/>
      <c r="AI10" s="128"/>
      <c r="AJ10" s="128"/>
      <c r="AK10" s="128"/>
      <c r="AL10" s="128"/>
      <c r="AM10" s="128"/>
      <c r="AN10" s="128"/>
      <c r="AO10" s="128"/>
      <c r="AP10" s="128"/>
      <c r="AQ10" s="128"/>
    </row>
    <row r="11" spans="1:47" x14ac:dyDescent="0.25">
      <c r="R11" s="44"/>
    </row>
    <row r="12" spans="1:47" x14ac:dyDescent="0.25">
      <c r="A12" s="88"/>
      <c r="B12" s="82"/>
      <c r="C12" s="82"/>
      <c r="R12" s="44"/>
      <c r="S12" s="44"/>
    </row>
    <row r="13" spans="1:47" x14ac:dyDescent="0.25">
      <c r="B13" s="63"/>
      <c r="C13" s="63"/>
      <c r="D13" s="63"/>
    </row>
    <row r="14" spans="1:47" x14ac:dyDescent="0.25">
      <c r="B14" s="63"/>
      <c r="C14" s="63"/>
      <c r="D14" s="63"/>
    </row>
    <row r="15" spans="1:47" x14ac:dyDescent="0.25">
      <c r="B15" s="63"/>
      <c r="C15" s="63"/>
      <c r="D15" s="63"/>
    </row>
    <row r="16" spans="1:47" x14ac:dyDescent="0.25">
      <c r="B16" s="63"/>
      <c r="C16" s="63"/>
      <c r="D16" s="63"/>
    </row>
    <row r="17" spans="2:4" x14ac:dyDescent="0.25">
      <c r="B17" s="63"/>
      <c r="C17" s="63"/>
      <c r="D17" s="63"/>
    </row>
    <row r="18" spans="2:4" x14ac:dyDescent="0.25">
      <c r="B18" s="63"/>
      <c r="C18" s="63"/>
      <c r="D18" s="63"/>
    </row>
    <row r="19" spans="2:4" x14ac:dyDescent="0.25">
      <c r="B19" s="63"/>
      <c r="C19" s="63"/>
      <c r="D19" s="63"/>
    </row>
    <row r="20" spans="2:4" x14ac:dyDescent="0.25">
      <c r="B20" s="63"/>
      <c r="C20" s="63"/>
      <c r="D20" s="63"/>
    </row>
    <row r="21" spans="2:4" x14ac:dyDescent="0.25">
      <c r="B21" s="63"/>
      <c r="C21" s="63"/>
      <c r="D21" s="63"/>
    </row>
    <row r="22" spans="2:4" x14ac:dyDescent="0.25">
      <c r="B22" s="66"/>
      <c r="C22" s="63"/>
      <c r="D22" s="66"/>
    </row>
    <row r="23" spans="2:4" x14ac:dyDescent="0.25">
      <c r="B23" s="82"/>
      <c r="C23" s="82"/>
    </row>
    <row r="24" spans="2:4" x14ac:dyDescent="0.25">
      <c r="B24" s="82"/>
      <c r="C24" s="82"/>
    </row>
  </sheetData>
  <mergeCells count="1">
    <mergeCell ref="AK1:AM1"/>
  </mergeCells>
  <phoneticPr fontId="17" type="noConversion"/>
  <printOptions gridLines="1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  <ignoredErrors>
    <ignoredError sqref="H2:Q2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A1:AQ123"/>
  <sheetViews>
    <sheetView zoomScale="85" zoomScaleNormal="85" workbookViewId="0">
      <pane xSplit="4" ySplit="2" topLeftCell="E3" activePane="bottomRight" state="frozen"/>
      <selection activeCell="CJ41" sqref="CJ41"/>
      <selection pane="topRight" activeCell="CJ41" sqref="CJ41"/>
      <selection pane="bottomLeft" activeCell="CJ41" sqref="CJ41"/>
      <selection pane="bottomRight" activeCell="E2" sqref="E2"/>
    </sheetView>
  </sheetViews>
  <sheetFormatPr baseColWidth="10" defaultColWidth="10.28515625" defaultRowHeight="15" outlineLevelCol="1" x14ac:dyDescent="0.25"/>
  <cols>
    <col min="1" max="1" width="19.5703125" style="71" customWidth="1"/>
    <col min="2" max="3" width="2.28515625" style="39" customWidth="1"/>
    <col min="4" max="4" width="30.7109375" style="63" customWidth="1"/>
    <col min="5" max="5" width="10.7109375" style="533" customWidth="1"/>
    <col min="6" max="6" width="17.85546875" style="533" customWidth="1"/>
    <col min="7" max="7" width="6.28515625" style="542" hidden="1" customWidth="1" outlineLevel="1"/>
    <col min="8" max="8" width="6.28515625" style="543" hidden="1" customWidth="1" outlineLevel="1"/>
    <col min="9" max="11" width="6.28515625" style="35" hidden="1" customWidth="1" outlineLevel="1"/>
    <col min="12" max="12" width="6.28515625" style="35" bestFit="1" customWidth="1" collapsed="1"/>
    <col min="13" max="13" width="5.85546875" style="35" bestFit="1" customWidth="1"/>
    <col min="14" max="17" width="6.28515625" style="35" bestFit="1" customWidth="1"/>
    <col min="18" max="19" width="6.28515625" style="33" bestFit="1" customWidth="1"/>
    <col min="20" max="20" width="6.28515625" style="40" bestFit="1" customWidth="1"/>
    <col min="21" max="21" width="6.28515625" style="34" bestFit="1" customWidth="1"/>
    <col min="22" max="22" width="6.7109375" style="34" bestFit="1" customWidth="1"/>
    <col min="23" max="23" width="6.28515625" style="34" bestFit="1" customWidth="1"/>
    <col min="24" max="31" width="6.7109375" style="34" bestFit="1" customWidth="1"/>
    <col min="32" max="32" width="6.28515625" style="34" bestFit="1" customWidth="1"/>
    <col min="33" max="33" width="5.85546875" style="34" bestFit="1" customWidth="1"/>
    <col min="34" max="34" width="7" style="34" customWidth="1"/>
    <col min="35" max="35" width="6.28515625" style="34" bestFit="1" customWidth="1"/>
    <col min="36" max="43" width="5.5703125" style="34" bestFit="1" customWidth="1"/>
    <col min="44" max="252" width="10.28515625" style="34" customWidth="1"/>
    <col min="253" max="16384" width="10.28515625" style="34"/>
  </cols>
  <sheetData>
    <row r="1" spans="1:43" s="32" customFormat="1" ht="30" customHeight="1" x14ac:dyDescent="0.2">
      <c r="A1" s="614" t="s">
        <v>529</v>
      </c>
      <c r="B1" s="615"/>
      <c r="C1" s="615"/>
      <c r="D1" s="615"/>
      <c r="E1" s="615"/>
      <c r="F1" s="615"/>
      <c r="G1" s="615"/>
      <c r="H1" s="615"/>
      <c r="I1" s="615"/>
      <c r="J1" s="615"/>
      <c r="K1" s="615"/>
      <c r="L1" s="615"/>
      <c r="M1" s="615"/>
      <c r="N1" s="615"/>
      <c r="O1" s="615"/>
      <c r="P1" s="615"/>
      <c r="Q1" s="615"/>
      <c r="R1" s="615"/>
      <c r="S1" s="615"/>
      <c r="T1" s="615"/>
      <c r="U1" s="169"/>
      <c r="AG1" s="397"/>
      <c r="AI1" s="616" t="s">
        <v>647</v>
      </c>
      <c r="AJ1" s="616"/>
      <c r="AK1" s="616"/>
      <c r="AL1" s="616"/>
      <c r="AM1" s="616"/>
    </row>
    <row r="2" spans="1:43" s="36" customFormat="1" ht="30" customHeight="1" x14ac:dyDescent="0.2">
      <c r="A2" s="68" t="s">
        <v>189</v>
      </c>
      <c r="B2" s="69"/>
      <c r="C2" s="70" t="s">
        <v>1</v>
      </c>
      <c r="D2" s="69"/>
      <c r="E2" s="211" t="s">
        <v>2</v>
      </c>
      <c r="F2" s="215" t="s">
        <v>0</v>
      </c>
      <c r="G2" s="481" t="s">
        <v>3</v>
      </c>
      <c r="H2" s="481" t="s">
        <v>4</v>
      </c>
      <c r="I2" s="481" t="s">
        <v>5</v>
      </c>
      <c r="J2" s="481" t="s">
        <v>6</v>
      </c>
      <c r="K2" s="481" t="s">
        <v>7</v>
      </c>
      <c r="L2" s="481" t="s">
        <v>8</v>
      </c>
      <c r="M2" s="481" t="s">
        <v>9</v>
      </c>
      <c r="N2" s="481" t="s">
        <v>10</v>
      </c>
      <c r="O2" s="481" t="s">
        <v>11</v>
      </c>
      <c r="P2" s="481" t="s">
        <v>12</v>
      </c>
      <c r="Q2" s="481" t="s">
        <v>13</v>
      </c>
      <c r="R2" s="481" t="s">
        <v>14</v>
      </c>
      <c r="S2" s="481" t="s">
        <v>73</v>
      </c>
      <c r="T2" s="481" t="s">
        <v>100</v>
      </c>
      <c r="U2" s="481" t="s">
        <v>101</v>
      </c>
      <c r="V2" s="481" t="s">
        <v>102</v>
      </c>
      <c r="W2" s="481" t="s">
        <v>103</v>
      </c>
      <c r="X2" s="481" t="s">
        <v>104</v>
      </c>
      <c r="Y2" s="481" t="s">
        <v>111</v>
      </c>
      <c r="Z2" s="481" t="s">
        <v>112</v>
      </c>
      <c r="AA2" s="481" t="s">
        <v>398</v>
      </c>
      <c r="AB2" s="481" t="s">
        <v>399</v>
      </c>
      <c r="AC2" s="481" t="s">
        <v>400</v>
      </c>
      <c r="AD2" s="481" t="s">
        <v>401</v>
      </c>
      <c r="AE2" s="481" t="s">
        <v>402</v>
      </c>
      <c r="AF2" s="481" t="s">
        <v>530</v>
      </c>
      <c r="AG2" s="481" t="s">
        <v>531</v>
      </c>
      <c r="AH2" s="482">
        <v>2012</v>
      </c>
      <c r="AI2" s="482">
        <v>2013</v>
      </c>
      <c r="AJ2" s="482">
        <v>2014</v>
      </c>
      <c r="AK2" s="482">
        <v>2015</v>
      </c>
      <c r="AL2" s="482">
        <v>2016</v>
      </c>
      <c r="AM2" s="482">
        <v>2017</v>
      </c>
      <c r="AN2" s="482">
        <v>2018</v>
      </c>
      <c r="AO2" s="482">
        <v>2019</v>
      </c>
      <c r="AP2" s="482">
        <v>2020</v>
      </c>
      <c r="AQ2" s="482">
        <v>2021</v>
      </c>
    </row>
    <row r="3" spans="1:43" x14ac:dyDescent="0.25">
      <c r="D3" s="39"/>
      <c r="E3" s="214"/>
      <c r="F3" s="224"/>
      <c r="G3" s="33"/>
      <c r="H3" s="35"/>
    </row>
    <row r="4" spans="1:43" s="16" customFormat="1" x14ac:dyDescent="0.25">
      <c r="A4" s="181" t="s">
        <v>457</v>
      </c>
      <c r="B4" s="76" t="s">
        <v>43</v>
      </c>
      <c r="C4" s="76"/>
      <c r="D4" s="76"/>
      <c r="E4" s="224"/>
      <c r="F4" s="224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38"/>
      <c r="AQ4" s="38"/>
    </row>
    <row r="5" spans="1:43" s="16" customFormat="1" x14ac:dyDescent="0.25">
      <c r="A5" s="181" t="s">
        <v>458</v>
      </c>
      <c r="B5" s="39"/>
      <c r="C5" s="39" t="s">
        <v>74</v>
      </c>
      <c r="D5" s="39"/>
      <c r="E5" s="224"/>
      <c r="F5" s="224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37"/>
      <c r="T5" s="59"/>
      <c r="U5" s="95"/>
      <c r="V5" s="95"/>
      <c r="W5" s="96"/>
      <c r="X5" s="96"/>
    </row>
    <row r="6" spans="1:43" s="16" customFormat="1" x14ac:dyDescent="0.25">
      <c r="A6" s="181" t="s">
        <v>459</v>
      </c>
      <c r="B6" s="39"/>
      <c r="C6" s="39" t="s">
        <v>44</v>
      </c>
      <c r="D6" s="39"/>
      <c r="E6" s="224"/>
      <c r="F6" s="224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154"/>
      <c r="U6" s="149"/>
      <c r="V6" s="149"/>
      <c r="W6" s="147"/>
      <c r="X6" s="147"/>
      <c r="Y6" s="147"/>
      <c r="Z6" s="147"/>
      <c r="AA6" s="147"/>
      <c r="AB6" s="147"/>
      <c r="AC6" s="147"/>
      <c r="AD6" s="147"/>
      <c r="AE6" s="147"/>
      <c r="AF6" s="147"/>
      <c r="AG6" s="147"/>
      <c r="AH6" s="147"/>
      <c r="AI6" s="147"/>
      <c r="AJ6" s="147"/>
      <c r="AK6" s="147"/>
      <c r="AL6" s="147"/>
      <c r="AM6" s="147"/>
      <c r="AN6" s="147"/>
      <c r="AO6" s="147"/>
      <c r="AP6" s="147"/>
      <c r="AQ6" s="147"/>
    </row>
    <row r="7" spans="1:43" s="92" customFormat="1" x14ac:dyDescent="0.25">
      <c r="A7" s="181" t="s">
        <v>460</v>
      </c>
      <c r="B7" s="77"/>
      <c r="C7" s="39" t="s">
        <v>45</v>
      </c>
      <c r="D7" s="39"/>
      <c r="E7" s="225"/>
      <c r="F7" s="226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  <c r="AG7" s="28"/>
      <c r="AH7" s="28"/>
      <c r="AI7" s="28"/>
      <c r="AJ7" s="28"/>
      <c r="AK7" s="28"/>
      <c r="AL7" s="28"/>
      <c r="AM7" s="28"/>
      <c r="AN7" s="28"/>
      <c r="AO7" s="28"/>
      <c r="AP7" s="28"/>
      <c r="AQ7" s="28"/>
    </row>
    <row r="8" spans="1:43" s="16" customFormat="1" x14ac:dyDescent="0.25">
      <c r="A8" s="181" t="s">
        <v>461</v>
      </c>
      <c r="B8" s="39"/>
      <c r="C8" s="39" t="s">
        <v>46</v>
      </c>
      <c r="D8" s="39"/>
      <c r="E8" s="224"/>
      <c r="F8" s="224"/>
      <c r="G8" s="28"/>
      <c r="H8" s="28"/>
      <c r="I8" s="28"/>
      <c r="J8" s="28"/>
      <c r="K8" s="28"/>
      <c r="L8" s="28"/>
      <c r="M8" s="28"/>
      <c r="N8" s="28"/>
      <c r="O8" s="28"/>
      <c r="P8" s="28"/>
      <c r="Q8" s="28"/>
      <c r="R8" s="28"/>
      <c r="S8" s="28"/>
      <c r="T8" s="154"/>
      <c r="U8" s="149"/>
      <c r="V8" s="149"/>
      <c r="W8" s="147"/>
      <c r="X8" s="147"/>
      <c r="Y8" s="147"/>
      <c r="Z8" s="147"/>
      <c r="AA8" s="147"/>
      <c r="AB8" s="147"/>
      <c r="AC8" s="147"/>
      <c r="AD8" s="147"/>
      <c r="AE8" s="147"/>
      <c r="AF8" s="147"/>
      <c r="AG8" s="147"/>
      <c r="AH8" s="147"/>
      <c r="AI8" s="147"/>
      <c r="AJ8" s="147"/>
      <c r="AK8" s="147"/>
      <c r="AL8" s="147"/>
      <c r="AM8" s="147"/>
      <c r="AN8" s="147"/>
      <c r="AO8" s="147"/>
      <c r="AP8" s="147"/>
      <c r="AQ8" s="147"/>
    </row>
    <row r="9" spans="1:43" x14ac:dyDescent="0.25">
      <c r="D9" s="39"/>
      <c r="E9" s="224"/>
      <c r="F9" s="224"/>
      <c r="G9" s="28"/>
      <c r="H9" s="28"/>
      <c r="I9" s="28"/>
      <c r="J9" s="28"/>
      <c r="K9" s="28"/>
      <c r="L9" s="28"/>
      <c r="M9" s="28"/>
      <c r="N9" s="28"/>
      <c r="O9" s="28"/>
      <c r="P9" s="28"/>
      <c r="Q9" s="28"/>
      <c r="R9" s="28"/>
      <c r="S9" s="28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</row>
    <row r="10" spans="1:43" s="16" customFormat="1" x14ac:dyDescent="0.25">
      <c r="A10" s="181" t="s">
        <v>462</v>
      </c>
      <c r="B10" s="73" t="s">
        <v>47</v>
      </c>
      <c r="C10" s="76"/>
      <c r="D10" s="73"/>
      <c r="E10" s="227"/>
      <c r="F10" s="226"/>
      <c r="G10" s="153"/>
      <c r="H10" s="153"/>
      <c r="I10" s="153"/>
      <c r="J10" s="153"/>
      <c r="K10" s="153"/>
      <c r="L10" s="153"/>
      <c r="M10" s="153"/>
      <c r="N10" s="153"/>
      <c r="O10" s="153"/>
      <c r="P10" s="153"/>
      <c r="Q10" s="153"/>
      <c r="R10" s="153"/>
      <c r="S10" s="153"/>
      <c r="T10" s="153"/>
      <c r="U10" s="153"/>
      <c r="V10" s="153"/>
      <c r="W10" s="153"/>
      <c r="X10" s="153"/>
      <c r="Y10" s="153"/>
      <c r="Z10" s="153"/>
      <c r="AA10" s="153"/>
      <c r="AB10" s="153"/>
      <c r="AC10" s="153"/>
      <c r="AD10" s="153"/>
      <c r="AE10" s="153"/>
      <c r="AF10" s="153"/>
      <c r="AG10" s="153"/>
      <c r="AH10" s="153"/>
      <c r="AI10" s="153"/>
      <c r="AJ10" s="153"/>
      <c r="AK10" s="153"/>
      <c r="AL10" s="153"/>
      <c r="AM10" s="153"/>
      <c r="AN10" s="153"/>
      <c r="AO10" s="153"/>
      <c r="AP10" s="153"/>
      <c r="AQ10" s="153"/>
    </row>
    <row r="11" spans="1:43" ht="15" customHeight="1" x14ac:dyDescent="0.25">
      <c r="E11" s="241"/>
      <c r="F11" s="237"/>
      <c r="G11" s="155"/>
      <c r="H11" s="155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154"/>
      <c r="U11" s="147"/>
      <c r="V11" s="147"/>
      <c r="W11" s="147"/>
      <c r="X11" s="147"/>
      <c r="Y11" s="147"/>
      <c r="AA11" s="147"/>
      <c r="AC11" s="147"/>
    </row>
    <row r="12" spans="1:43" x14ac:dyDescent="0.25">
      <c r="U12" s="147"/>
      <c r="V12" s="147"/>
      <c r="W12" s="147"/>
      <c r="X12" s="147"/>
      <c r="Y12" s="147"/>
      <c r="AA12" s="147"/>
      <c r="AC12" s="147"/>
    </row>
    <row r="13" spans="1:43" x14ac:dyDescent="0.25">
      <c r="G13" s="544"/>
      <c r="H13" s="155"/>
      <c r="I13" s="28"/>
      <c r="J13" s="28"/>
      <c r="K13" s="28"/>
      <c r="L13" s="28"/>
      <c r="M13" s="28"/>
      <c r="N13" s="28"/>
      <c r="O13" s="28"/>
      <c r="P13" s="28"/>
      <c r="Q13" s="28"/>
      <c r="R13" s="150"/>
      <c r="S13" s="150"/>
      <c r="T13" s="154"/>
      <c r="U13" s="147"/>
      <c r="V13" s="147"/>
      <c r="W13" s="147"/>
      <c r="X13" s="147"/>
      <c r="Y13" s="147"/>
    </row>
    <row r="14" spans="1:43" x14ac:dyDescent="0.25">
      <c r="G14" s="545"/>
      <c r="H14" s="546"/>
      <c r="I14" s="37"/>
      <c r="J14" s="37"/>
      <c r="K14" s="37"/>
      <c r="L14" s="37"/>
      <c r="M14" s="37"/>
      <c r="N14" s="37"/>
      <c r="O14" s="37"/>
      <c r="P14" s="37"/>
      <c r="Q14" s="37"/>
      <c r="R14" s="31"/>
      <c r="S14" s="31"/>
      <c r="T14" s="59"/>
    </row>
    <row r="15" spans="1:43" x14ac:dyDescent="0.25">
      <c r="G15" s="545"/>
      <c r="H15" s="546"/>
      <c r="I15" s="37"/>
      <c r="J15" s="37"/>
      <c r="K15" s="37"/>
      <c r="L15" s="37"/>
      <c r="M15" s="37"/>
      <c r="N15" s="37"/>
      <c r="O15" s="37"/>
      <c r="P15" s="37"/>
      <c r="Q15" s="37"/>
      <c r="R15" s="31"/>
      <c r="S15" s="31"/>
      <c r="T15" s="59"/>
    </row>
    <row r="16" spans="1:43" x14ac:dyDescent="0.25">
      <c r="G16" s="545"/>
      <c r="H16" s="546"/>
      <c r="I16" s="37"/>
      <c r="J16" s="37"/>
      <c r="K16" s="37"/>
      <c r="L16" s="37"/>
      <c r="M16" s="37"/>
      <c r="N16" s="37"/>
      <c r="O16" s="37"/>
      <c r="P16" s="37"/>
      <c r="Q16" s="37"/>
      <c r="R16" s="31"/>
      <c r="S16" s="31"/>
      <c r="T16" s="59"/>
    </row>
    <row r="17" spans="7:20" x14ac:dyDescent="0.25">
      <c r="G17" s="545"/>
      <c r="H17" s="546"/>
      <c r="I17" s="37"/>
      <c r="J17" s="37"/>
      <c r="K17" s="37"/>
      <c r="L17" s="37"/>
      <c r="M17" s="37"/>
      <c r="N17" s="37"/>
      <c r="O17" s="37"/>
      <c r="P17" s="37"/>
      <c r="Q17" s="37"/>
      <c r="R17" s="31"/>
      <c r="S17" s="31"/>
      <c r="T17" s="59"/>
    </row>
    <row r="18" spans="7:20" x14ac:dyDescent="0.25">
      <c r="G18" s="545"/>
      <c r="H18" s="546"/>
      <c r="I18" s="37"/>
      <c r="J18" s="37"/>
      <c r="K18" s="37"/>
      <c r="L18" s="37"/>
      <c r="M18" s="37"/>
      <c r="N18" s="37"/>
      <c r="O18" s="37"/>
      <c r="P18" s="37"/>
      <c r="Q18" s="37"/>
      <c r="R18" s="31"/>
      <c r="S18" s="31"/>
      <c r="T18" s="59"/>
    </row>
    <row r="19" spans="7:20" x14ac:dyDescent="0.25">
      <c r="G19" s="545"/>
      <c r="H19" s="546"/>
      <c r="I19" s="37"/>
      <c r="J19" s="37"/>
      <c r="K19" s="37"/>
      <c r="L19" s="37"/>
      <c r="M19" s="37"/>
      <c r="N19" s="37"/>
      <c r="O19" s="37"/>
      <c r="P19" s="37"/>
      <c r="Q19" s="37"/>
      <c r="R19" s="31"/>
      <c r="S19" s="31"/>
      <c r="T19" s="59"/>
    </row>
    <row r="20" spans="7:20" x14ac:dyDescent="0.25">
      <c r="G20" s="545"/>
      <c r="H20" s="546"/>
      <c r="I20" s="37"/>
      <c r="J20" s="37"/>
      <c r="K20" s="37"/>
      <c r="L20" s="37"/>
      <c r="M20" s="37"/>
      <c r="N20" s="37"/>
      <c r="O20" s="37"/>
      <c r="P20" s="37"/>
      <c r="Q20" s="37"/>
      <c r="R20" s="31"/>
      <c r="S20" s="31"/>
      <c r="T20" s="59"/>
    </row>
    <row r="21" spans="7:20" x14ac:dyDescent="0.25">
      <c r="G21" s="545"/>
      <c r="H21" s="546"/>
      <c r="I21" s="37"/>
      <c r="J21" s="37"/>
      <c r="K21" s="37"/>
      <c r="L21" s="37"/>
      <c r="M21" s="37"/>
      <c r="N21" s="37"/>
      <c r="O21" s="37"/>
      <c r="P21" s="37"/>
      <c r="Q21" s="37"/>
      <c r="R21" s="31"/>
      <c r="S21" s="31"/>
      <c r="T21" s="59"/>
    </row>
    <row r="22" spans="7:20" x14ac:dyDescent="0.25">
      <c r="G22" s="545"/>
      <c r="H22" s="546"/>
      <c r="I22" s="37"/>
      <c r="J22" s="37"/>
      <c r="K22" s="37"/>
      <c r="L22" s="37"/>
      <c r="M22" s="37"/>
      <c r="N22" s="37"/>
      <c r="O22" s="37"/>
      <c r="P22" s="37"/>
      <c r="Q22" s="37"/>
      <c r="R22" s="31"/>
      <c r="S22" s="31"/>
      <c r="T22" s="59"/>
    </row>
    <row r="23" spans="7:20" x14ac:dyDescent="0.25">
      <c r="G23" s="545"/>
      <c r="H23" s="546"/>
      <c r="I23" s="37"/>
      <c r="J23" s="37"/>
      <c r="K23" s="37"/>
      <c r="L23" s="37"/>
      <c r="M23" s="37"/>
      <c r="N23" s="37"/>
      <c r="O23" s="37"/>
      <c r="P23" s="37"/>
      <c r="Q23" s="37"/>
      <c r="R23" s="31"/>
      <c r="S23" s="31"/>
      <c r="T23" s="59"/>
    </row>
    <row r="24" spans="7:20" x14ac:dyDescent="0.25">
      <c r="G24" s="545"/>
      <c r="H24" s="546"/>
      <c r="I24" s="37"/>
      <c r="J24" s="37"/>
      <c r="K24" s="37"/>
      <c r="L24" s="37"/>
      <c r="M24" s="37"/>
      <c r="N24" s="37"/>
      <c r="O24" s="37"/>
      <c r="P24" s="37"/>
      <c r="Q24" s="37"/>
      <c r="R24" s="31"/>
      <c r="S24" s="31"/>
      <c r="T24" s="59"/>
    </row>
    <row r="25" spans="7:20" x14ac:dyDescent="0.25">
      <c r="G25" s="545"/>
      <c r="H25" s="546"/>
      <c r="I25" s="37"/>
      <c r="J25" s="37"/>
      <c r="K25" s="37"/>
      <c r="L25" s="37"/>
      <c r="M25" s="37"/>
      <c r="N25" s="37"/>
      <c r="O25" s="37"/>
      <c r="P25" s="37"/>
      <c r="Q25" s="37"/>
      <c r="R25" s="31"/>
      <c r="S25" s="31"/>
      <c r="T25" s="59"/>
    </row>
    <row r="26" spans="7:20" x14ac:dyDescent="0.25">
      <c r="G26" s="545"/>
      <c r="H26" s="546"/>
      <c r="I26" s="37"/>
      <c r="J26" s="37"/>
      <c r="K26" s="37"/>
      <c r="L26" s="37"/>
      <c r="M26" s="37"/>
      <c r="N26" s="37"/>
      <c r="O26" s="37"/>
      <c r="P26" s="37"/>
      <c r="Q26" s="37"/>
      <c r="R26" s="31"/>
      <c r="S26" s="31"/>
      <c r="T26" s="59"/>
    </row>
    <row r="27" spans="7:20" x14ac:dyDescent="0.25">
      <c r="G27" s="545"/>
      <c r="H27" s="546"/>
      <c r="I27" s="37"/>
      <c r="J27" s="37"/>
      <c r="K27" s="37"/>
      <c r="L27" s="37"/>
      <c r="M27" s="37"/>
      <c r="N27" s="37"/>
      <c r="O27" s="37"/>
      <c r="P27" s="37"/>
      <c r="Q27" s="37"/>
      <c r="R27" s="31"/>
      <c r="S27" s="31"/>
      <c r="T27" s="59"/>
    </row>
    <row r="28" spans="7:20" x14ac:dyDescent="0.25">
      <c r="G28" s="545"/>
      <c r="H28" s="546"/>
      <c r="I28" s="37"/>
      <c r="J28" s="37"/>
      <c r="K28" s="37"/>
      <c r="L28" s="37"/>
      <c r="M28" s="37"/>
      <c r="N28" s="37"/>
      <c r="O28" s="37"/>
      <c r="P28" s="37"/>
      <c r="Q28" s="37"/>
      <c r="R28" s="31"/>
      <c r="S28" s="31"/>
      <c r="T28" s="59"/>
    </row>
    <row r="29" spans="7:20" x14ac:dyDescent="0.25">
      <c r="G29" s="545"/>
      <c r="H29" s="546"/>
      <c r="I29" s="37"/>
      <c r="J29" s="37"/>
      <c r="K29" s="37"/>
      <c r="L29" s="37"/>
      <c r="M29" s="37"/>
      <c r="N29" s="37"/>
      <c r="O29" s="37"/>
      <c r="P29" s="37"/>
      <c r="Q29" s="37"/>
      <c r="R29" s="31"/>
      <c r="S29" s="31"/>
      <c r="T29" s="59"/>
    </row>
    <row r="30" spans="7:20" x14ac:dyDescent="0.25">
      <c r="G30" s="545"/>
      <c r="H30" s="546"/>
      <c r="I30" s="37"/>
      <c r="J30" s="37"/>
      <c r="K30" s="37"/>
      <c r="L30" s="37"/>
      <c r="M30" s="37"/>
      <c r="N30" s="37"/>
      <c r="O30" s="37"/>
      <c r="P30" s="37"/>
      <c r="Q30" s="37"/>
      <c r="R30" s="31"/>
      <c r="S30" s="31"/>
      <c r="T30" s="59"/>
    </row>
    <row r="31" spans="7:20" x14ac:dyDescent="0.25">
      <c r="G31" s="545"/>
      <c r="H31" s="546"/>
      <c r="I31" s="37"/>
      <c r="J31" s="37"/>
      <c r="K31" s="37"/>
      <c r="L31" s="37"/>
      <c r="M31" s="37"/>
      <c r="N31" s="37"/>
      <c r="O31" s="37"/>
      <c r="P31" s="37"/>
      <c r="Q31" s="37"/>
      <c r="R31" s="31"/>
      <c r="S31" s="31"/>
      <c r="T31" s="59"/>
    </row>
    <row r="32" spans="7:20" x14ac:dyDescent="0.25">
      <c r="G32" s="545"/>
      <c r="H32" s="546"/>
      <c r="I32" s="37"/>
      <c r="J32" s="37"/>
      <c r="K32" s="37"/>
      <c r="L32" s="37"/>
      <c r="M32" s="37"/>
      <c r="N32" s="37"/>
      <c r="O32" s="37"/>
      <c r="P32" s="37"/>
      <c r="Q32" s="37"/>
      <c r="R32" s="31"/>
      <c r="S32" s="31"/>
      <c r="T32" s="59"/>
    </row>
    <row r="33" spans="7:20" x14ac:dyDescent="0.25">
      <c r="G33" s="545"/>
      <c r="H33" s="546"/>
      <c r="I33" s="37"/>
      <c r="J33" s="37"/>
      <c r="K33" s="37"/>
      <c r="L33" s="37"/>
      <c r="M33" s="37"/>
      <c r="N33" s="37"/>
      <c r="O33" s="37"/>
      <c r="P33" s="37"/>
      <c r="Q33" s="37"/>
      <c r="R33" s="31"/>
      <c r="S33" s="31"/>
      <c r="T33" s="59"/>
    </row>
    <row r="34" spans="7:20" x14ac:dyDescent="0.25">
      <c r="G34" s="545"/>
      <c r="H34" s="546"/>
      <c r="I34" s="37"/>
      <c r="J34" s="37"/>
      <c r="K34" s="37"/>
      <c r="L34" s="37"/>
      <c r="M34" s="37"/>
      <c r="N34" s="37"/>
      <c r="O34" s="37"/>
      <c r="P34" s="37"/>
      <c r="Q34" s="37"/>
      <c r="R34" s="31"/>
      <c r="S34" s="31"/>
      <c r="T34" s="59"/>
    </row>
    <row r="35" spans="7:20" x14ac:dyDescent="0.25">
      <c r="G35" s="545"/>
      <c r="H35" s="546"/>
      <c r="I35" s="37"/>
      <c r="J35" s="37"/>
      <c r="K35" s="37"/>
      <c r="L35" s="37"/>
      <c r="M35" s="37"/>
      <c r="N35" s="37"/>
      <c r="O35" s="37"/>
      <c r="P35" s="37"/>
      <c r="Q35" s="37"/>
      <c r="R35" s="31"/>
      <c r="S35" s="31"/>
      <c r="T35" s="59"/>
    </row>
    <row r="36" spans="7:20" x14ac:dyDescent="0.25">
      <c r="G36" s="545"/>
      <c r="H36" s="546"/>
      <c r="I36" s="37"/>
      <c r="J36" s="37"/>
      <c r="K36" s="37"/>
      <c r="L36" s="37"/>
      <c r="M36" s="37"/>
      <c r="N36" s="37"/>
      <c r="O36" s="37"/>
      <c r="P36" s="37"/>
      <c r="Q36" s="37"/>
      <c r="R36" s="31"/>
      <c r="S36" s="31"/>
      <c r="T36" s="59"/>
    </row>
    <row r="37" spans="7:20" x14ac:dyDescent="0.25">
      <c r="G37" s="545"/>
      <c r="H37" s="546"/>
      <c r="I37" s="37"/>
      <c r="J37" s="37"/>
      <c r="K37" s="37"/>
      <c r="L37" s="37"/>
      <c r="M37" s="37"/>
      <c r="N37" s="37"/>
      <c r="O37" s="37"/>
      <c r="P37" s="37"/>
      <c r="Q37" s="37"/>
      <c r="R37" s="31"/>
      <c r="S37" s="31"/>
      <c r="T37" s="59"/>
    </row>
    <row r="38" spans="7:20" x14ac:dyDescent="0.25">
      <c r="G38" s="545"/>
      <c r="H38" s="546"/>
      <c r="I38" s="37"/>
      <c r="J38" s="37"/>
      <c r="K38" s="37"/>
      <c r="L38" s="37"/>
      <c r="M38" s="37"/>
      <c r="N38" s="37"/>
      <c r="O38" s="37"/>
      <c r="P38" s="37"/>
      <c r="Q38" s="37"/>
      <c r="R38" s="31"/>
      <c r="S38" s="31"/>
      <c r="T38" s="59"/>
    </row>
    <row r="39" spans="7:20" x14ac:dyDescent="0.25">
      <c r="G39" s="545"/>
      <c r="H39" s="546"/>
      <c r="I39" s="37"/>
      <c r="J39" s="37"/>
      <c r="K39" s="37"/>
      <c r="L39" s="37"/>
      <c r="M39" s="37"/>
      <c r="N39" s="37"/>
      <c r="O39" s="37"/>
      <c r="P39" s="37"/>
      <c r="Q39" s="37"/>
      <c r="R39" s="31"/>
      <c r="S39" s="31"/>
      <c r="T39" s="59"/>
    </row>
    <row r="40" spans="7:20" x14ac:dyDescent="0.25">
      <c r="G40" s="545"/>
      <c r="H40" s="546"/>
      <c r="I40" s="37"/>
      <c r="J40" s="37"/>
      <c r="K40" s="37"/>
      <c r="L40" s="37"/>
      <c r="M40" s="37"/>
      <c r="N40" s="37"/>
      <c r="O40" s="37"/>
      <c r="P40" s="37"/>
      <c r="Q40" s="37"/>
      <c r="R40" s="31"/>
      <c r="S40" s="31"/>
      <c r="T40" s="59"/>
    </row>
    <row r="41" spans="7:20" x14ac:dyDescent="0.25">
      <c r="G41" s="545"/>
      <c r="H41" s="546"/>
      <c r="I41" s="37"/>
      <c r="J41" s="37"/>
      <c r="K41" s="37"/>
      <c r="L41" s="37"/>
      <c r="M41" s="37"/>
      <c r="N41" s="37"/>
      <c r="O41" s="37"/>
      <c r="P41" s="37"/>
      <c r="Q41" s="37"/>
      <c r="R41" s="31"/>
      <c r="S41" s="31"/>
      <c r="T41" s="59"/>
    </row>
    <row r="42" spans="7:20" x14ac:dyDescent="0.25">
      <c r="G42" s="545"/>
      <c r="H42" s="546"/>
      <c r="I42" s="37"/>
      <c r="J42" s="37"/>
      <c r="K42" s="37"/>
      <c r="L42" s="37"/>
      <c r="M42" s="37"/>
      <c r="N42" s="37"/>
      <c r="O42" s="37"/>
      <c r="P42" s="37"/>
      <c r="Q42" s="37"/>
      <c r="R42" s="31"/>
      <c r="S42" s="31"/>
      <c r="T42" s="59"/>
    </row>
    <row r="43" spans="7:20" x14ac:dyDescent="0.25">
      <c r="G43" s="545"/>
      <c r="H43" s="546"/>
      <c r="I43" s="37"/>
      <c r="J43" s="37"/>
      <c r="K43" s="37"/>
      <c r="L43" s="37"/>
      <c r="M43" s="37"/>
      <c r="N43" s="37"/>
      <c r="O43" s="37"/>
      <c r="P43" s="37"/>
      <c r="Q43" s="37"/>
      <c r="R43" s="31"/>
      <c r="S43" s="31"/>
      <c r="T43" s="59"/>
    </row>
    <row r="44" spans="7:20" x14ac:dyDescent="0.25">
      <c r="G44" s="545"/>
      <c r="H44" s="546"/>
      <c r="I44" s="37"/>
      <c r="J44" s="37"/>
      <c r="K44" s="37"/>
      <c r="L44" s="37"/>
      <c r="M44" s="37"/>
      <c r="N44" s="37"/>
      <c r="O44" s="37"/>
      <c r="P44" s="37"/>
      <c r="Q44" s="37"/>
      <c r="R44" s="31"/>
      <c r="S44" s="31"/>
      <c r="T44" s="59"/>
    </row>
    <row r="45" spans="7:20" x14ac:dyDescent="0.25">
      <c r="G45" s="545"/>
      <c r="H45" s="546"/>
      <c r="I45" s="37"/>
      <c r="J45" s="37"/>
      <c r="K45" s="37"/>
      <c r="L45" s="37"/>
      <c r="M45" s="37"/>
      <c r="N45" s="37"/>
      <c r="O45" s="37"/>
      <c r="P45" s="37"/>
      <c r="Q45" s="37"/>
      <c r="R45" s="31"/>
      <c r="S45" s="31"/>
      <c r="T45" s="59"/>
    </row>
    <row r="46" spans="7:20" x14ac:dyDescent="0.25">
      <c r="G46" s="545"/>
      <c r="H46" s="546"/>
      <c r="I46" s="37"/>
      <c r="J46" s="37"/>
      <c r="K46" s="37"/>
      <c r="L46" s="37"/>
      <c r="M46" s="37"/>
      <c r="N46" s="37"/>
      <c r="O46" s="37"/>
      <c r="P46" s="37"/>
      <c r="Q46" s="37"/>
      <c r="R46" s="31"/>
      <c r="S46" s="31"/>
      <c r="T46" s="59"/>
    </row>
    <row r="47" spans="7:20" x14ac:dyDescent="0.25">
      <c r="G47" s="545"/>
      <c r="H47" s="546"/>
      <c r="I47" s="37"/>
      <c r="J47" s="37"/>
      <c r="K47" s="37"/>
      <c r="L47" s="37"/>
      <c r="M47" s="37"/>
      <c r="N47" s="37"/>
      <c r="O47" s="37"/>
      <c r="P47" s="37"/>
      <c r="Q47" s="37"/>
      <c r="R47" s="31"/>
      <c r="S47" s="31"/>
      <c r="T47" s="59"/>
    </row>
    <row r="48" spans="7:20" x14ac:dyDescent="0.25">
      <c r="G48" s="545"/>
      <c r="H48" s="546"/>
      <c r="I48" s="37"/>
      <c r="J48" s="37"/>
      <c r="K48" s="37"/>
      <c r="L48" s="37"/>
      <c r="M48" s="37"/>
      <c r="N48" s="37"/>
      <c r="O48" s="37"/>
      <c r="P48" s="37"/>
      <c r="Q48" s="37"/>
      <c r="R48" s="31"/>
      <c r="S48" s="31"/>
      <c r="T48" s="59"/>
    </row>
    <row r="49" spans="7:20" x14ac:dyDescent="0.25">
      <c r="G49" s="545"/>
      <c r="H49" s="546"/>
      <c r="I49" s="37"/>
      <c r="J49" s="37"/>
      <c r="K49" s="37"/>
      <c r="L49" s="37"/>
      <c r="M49" s="37"/>
      <c r="N49" s="37"/>
      <c r="O49" s="37"/>
      <c r="P49" s="37"/>
      <c r="Q49" s="37"/>
      <c r="R49" s="31"/>
      <c r="S49" s="31"/>
      <c r="T49" s="59"/>
    </row>
    <row r="50" spans="7:20" x14ac:dyDescent="0.25">
      <c r="G50" s="545"/>
      <c r="H50" s="546"/>
      <c r="I50" s="37"/>
      <c r="J50" s="37"/>
      <c r="K50" s="37"/>
      <c r="L50" s="37"/>
      <c r="M50" s="37"/>
      <c r="N50" s="37"/>
      <c r="O50" s="37"/>
      <c r="P50" s="37"/>
      <c r="Q50" s="37"/>
      <c r="R50" s="31"/>
      <c r="S50" s="31"/>
      <c r="T50" s="59"/>
    </row>
    <row r="51" spans="7:20" x14ac:dyDescent="0.25">
      <c r="G51" s="545"/>
      <c r="H51" s="546"/>
      <c r="I51" s="37"/>
      <c r="J51" s="37"/>
      <c r="K51" s="37"/>
      <c r="L51" s="37"/>
      <c r="M51" s="37"/>
      <c r="N51" s="37"/>
      <c r="O51" s="37"/>
      <c r="P51" s="37"/>
      <c r="Q51" s="37"/>
      <c r="R51" s="31"/>
      <c r="S51" s="31"/>
      <c r="T51" s="59"/>
    </row>
    <row r="52" spans="7:20" x14ac:dyDescent="0.25">
      <c r="G52" s="545"/>
      <c r="H52" s="546"/>
      <c r="I52" s="37"/>
      <c r="J52" s="37"/>
      <c r="K52" s="37"/>
      <c r="L52" s="37"/>
      <c r="M52" s="37"/>
      <c r="N52" s="37"/>
      <c r="O52" s="37"/>
      <c r="P52" s="37"/>
      <c r="Q52" s="37"/>
      <c r="R52" s="31"/>
      <c r="S52" s="31"/>
      <c r="T52" s="59"/>
    </row>
    <row r="53" spans="7:20" x14ac:dyDescent="0.25">
      <c r="G53" s="545"/>
      <c r="H53" s="546"/>
      <c r="I53" s="37"/>
      <c r="J53" s="37"/>
      <c r="K53" s="37"/>
      <c r="L53" s="37"/>
      <c r="M53" s="37"/>
      <c r="N53" s="37"/>
      <c r="O53" s="37"/>
      <c r="P53" s="37"/>
      <c r="Q53" s="37"/>
      <c r="R53" s="31"/>
      <c r="S53" s="31"/>
      <c r="T53" s="59"/>
    </row>
    <row r="54" spans="7:20" x14ac:dyDescent="0.25">
      <c r="G54" s="545"/>
      <c r="H54" s="546"/>
      <c r="I54" s="37"/>
      <c r="J54" s="37"/>
      <c r="K54" s="37"/>
      <c r="L54" s="37"/>
      <c r="M54" s="37"/>
      <c r="N54" s="37"/>
      <c r="O54" s="37"/>
      <c r="P54" s="37"/>
      <c r="Q54" s="37"/>
      <c r="R54" s="31"/>
      <c r="S54" s="31"/>
      <c r="T54" s="59"/>
    </row>
    <row r="55" spans="7:20" x14ac:dyDescent="0.25">
      <c r="G55" s="545"/>
      <c r="H55" s="546"/>
      <c r="I55" s="37"/>
      <c r="J55" s="37"/>
      <c r="K55" s="37"/>
      <c r="L55" s="37"/>
      <c r="M55" s="37"/>
      <c r="N55" s="37"/>
      <c r="O55" s="37"/>
      <c r="P55" s="37"/>
      <c r="Q55" s="37"/>
      <c r="R55" s="31"/>
      <c r="S55" s="31"/>
      <c r="T55" s="59"/>
    </row>
    <row r="56" spans="7:20" x14ac:dyDescent="0.25">
      <c r="G56" s="545"/>
      <c r="H56" s="546"/>
      <c r="I56" s="37"/>
      <c r="J56" s="37"/>
      <c r="K56" s="37"/>
      <c r="L56" s="37"/>
      <c r="M56" s="37"/>
      <c r="N56" s="37"/>
      <c r="O56" s="37"/>
      <c r="P56" s="37"/>
      <c r="Q56" s="37"/>
      <c r="R56" s="31"/>
      <c r="S56" s="31"/>
      <c r="T56" s="59"/>
    </row>
    <row r="57" spans="7:20" x14ac:dyDescent="0.25">
      <c r="G57" s="545"/>
      <c r="H57" s="546"/>
      <c r="I57" s="37"/>
      <c r="J57" s="37"/>
      <c r="K57" s="37"/>
      <c r="L57" s="37"/>
      <c r="M57" s="37"/>
      <c r="N57" s="37"/>
      <c r="O57" s="37"/>
      <c r="P57" s="37"/>
      <c r="Q57" s="37"/>
      <c r="R57" s="31"/>
      <c r="S57" s="31"/>
      <c r="T57" s="59"/>
    </row>
    <row r="58" spans="7:20" x14ac:dyDescent="0.25">
      <c r="G58" s="545"/>
      <c r="H58" s="546"/>
      <c r="I58" s="37"/>
      <c r="J58" s="37"/>
      <c r="K58" s="37"/>
      <c r="L58" s="37"/>
      <c r="M58" s="37"/>
      <c r="N58" s="37"/>
      <c r="O58" s="37"/>
      <c r="P58" s="37"/>
      <c r="Q58" s="37"/>
      <c r="R58" s="31"/>
      <c r="S58" s="31"/>
      <c r="T58" s="59"/>
    </row>
    <row r="59" spans="7:20" x14ac:dyDescent="0.25">
      <c r="G59" s="545"/>
      <c r="H59" s="546"/>
      <c r="I59" s="37"/>
      <c r="J59" s="37"/>
      <c r="K59" s="37"/>
      <c r="L59" s="37"/>
      <c r="M59" s="37"/>
      <c r="N59" s="37"/>
      <c r="O59" s="37"/>
      <c r="P59" s="37"/>
      <c r="Q59" s="37"/>
      <c r="R59" s="31"/>
      <c r="S59" s="31"/>
      <c r="T59" s="59"/>
    </row>
    <row r="60" spans="7:20" x14ac:dyDescent="0.25">
      <c r="G60" s="545"/>
      <c r="H60" s="546"/>
      <c r="I60" s="37"/>
      <c r="J60" s="37"/>
      <c r="K60" s="37"/>
      <c r="L60" s="37"/>
      <c r="M60" s="37"/>
      <c r="N60" s="37"/>
      <c r="O60" s="37"/>
      <c r="P60" s="37"/>
      <c r="Q60" s="37"/>
      <c r="R60" s="31"/>
      <c r="S60" s="31"/>
      <c r="T60" s="59"/>
    </row>
    <row r="61" spans="7:20" x14ac:dyDescent="0.25">
      <c r="G61" s="545"/>
      <c r="H61" s="546"/>
      <c r="I61" s="37"/>
      <c r="J61" s="37"/>
      <c r="K61" s="37"/>
      <c r="L61" s="37"/>
      <c r="M61" s="37"/>
      <c r="N61" s="37"/>
      <c r="O61" s="37"/>
      <c r="P61" s="37"/>
      <c r="Q61" s="37"/>
      <c r="R61" s="31"/>
      <c r="S61" s="31"/>
      <c r="T61" s="59"/>
    </row>
    <row r="62" spans="7:20" x14ac:dyDescent="0.25">
      <c r="G62" s="545"/>
      <c r="H62" s="546"/>
      <c r="I62" s="37"/>
      <c r="J62" s="37"/>
      <c r="K62" s="37"/>
      <c r="L62" s="37"/>
      <c r="M62" s="37"/>
      <c r="N62" s="37"/>
      <c r="O62" s="37"/>
      <c r="P62" s="37"/>
      <c r="Q62" s="37"/>
      <c r="R62" s="31"/>
      <c r="S62" s="31"/>
      <c r="T62" s="59"/>
    </row>
    <row r="63" spans="7:20" x14ac:dyDescent="0.25">
      <c r="G63" s="545"/>
      <c r="H63" s="546"/>
      <c r="I63" s="37"/>
      <c r="J63" s="37"/>
      <c r="K63" s="37"/>
      <c r="L63" s="37"/>
      <c r="M63" s="37"/>
      <c r="N63" s="37"/>
      <c r="O63" s="37"/>
      <c r="P63" s="37"/>
      <c r="Q63" s="37"/>
      <c r="R63" s="31"/>
      <c r="S63" s="31"/>
      <c r="T63" s="59"/>
    </row>
    <row r="64" spans="7:20" x14ac:dyDescent="0.25">
      <c r="G64" s="545"/>
      <c r="H64" s="546"/>
      <c r="I64" s="37"/>
      <c r="J64" s="37"/>
      <c r="K64" s="37"/>
      <c r="L64" s="37"/>
      <c r="M64" s="37"/>
      <c r="N64" s="37"/>
      <c r="O64" s="37"/>
      <c r="P64" s="37"/>
      <c r="Q64" s="37"/>
      <c r="R64" s="31"/>
      <c r="S64" s="31"/>
      <c r="T64" s="59"/>
    </row>
    <row r="65" spans="7:20" x14ac:dyDescent="0.25">
      <c r="G65" s="545"/>
      <c r="H65" s="546"/>
      <c r="I65" s="37"/>
      <c r="J65" s="37"/>
      <c r="K65" s="37"/>
      <c r="L65" s="37"/>
      <c r="M65" s="37"/>
      <c r="N65" s="37"/>
      <c r="O65" s="37"/>
      <c r="P65" s="37"/>
      <c r="Q65" s="37"/>
      <c r="R65" s="31"/>
      <c r="S65" s="31"/>
      <c r="T65" s="59"/>
    </row>
    <row r="66" spans="7:20" x14ac:dyDescent="0.25">
      <c r="G66" s="545"/>
      <c r="H66" s="546"/>
      <c r="I66" s="37"/>
      <c r="J66" s="37"/>
      <c r="K66" s="37"/>
      <c r="L66" s="37"/>
      <c r="M66" s="37"/>
      <c r="N66" s="37"/>
      <c r="O66" s="37"/>
      <c r="P66" s="37"/>
      <c r="Q66" s="37"/>
      <c r="R66" s="31"/>
      <c r="S66" s="31"/>
      <c r="T66" s="59"/>
    </row>
    <row r="67" spans="7:20" x14ac:dyDescent="0.25">
      <c r="G67" s="545"/>
      <c r="H67" s="546"/>
      <c r="I67" s="37"/>
      <c r="J67" s="37"/>
      <c r="K67" s="37"/>
      <c r="L67" s="37"/>
      <c r="M67" s="37"/>
      <c r="N67" s="37"/>
      <c r="O67" s="37"/>
      <c r="P67" s="37"/>
      <c r="Q67" s="37"/>
      <c r="R67" s="31"/>
      <c r="S67" s="31"/>
      <c r="T67" s="59"/>
    </row>
    <row r="68" spans="7:20" x14ac:dyDescent="0.25">
      <c r="G68" s="545"/>
      <c r="H68" s="546"/>
      <c r="I68" s="37"/>
      <c r="J68" s="37"/>
      <c r="K68" s="37"/>
      <c r="L68" s="37"/>
      <c r="M68" s="37"/>
      <c r="N68" s="37"/>
      <c r="O68" s="37"/>
      <c r="P68" s="37"/>
      <c r="Q68" s="37"/>
      <c r="R68" s="31"/>
      <c r="S68" s="31"/>
      <c r="T68" s="59"/>
    </row>
    <row r="69" spans="7:20" x14ac:dyDescent="0.25">
      <c r="G69" s="545"/>
      <c r="H69" s="546"/>
      <c r="I69" s="37"/>
      <c r="J69" s="37"/>
      <c r="K69" s="37"/>
      <c r="L69" s="37"/>
      <c r="M69" s="37"/>
      <c r="N69" s="37"/>
      <c r="O69" s="37"/>
      <c r="P69" s="37"/>
      <c r="Q69" s="37"/>
      <c r="R69" s="31"/>
      <c r="S69" s="31"/>
      <c r="T69" s="59"/>
    </row>
    <row r="70" spans="7:20" x14ac:dyDescent="0.25">
      <c r="G70" s="545"/>
      <c r="H70" s="546"/>
      <c r="I70" s="37"/>
      <c r="J70" s="37"/>
      <c r="K70" s="37"/>
      <c r="L70" s="37"/>
      <c r="M70" s="37"/>
      <c r="N70" s="37"/>
      <c r="O70" s="37"/>
      <c r="P70" s="37"/>
      <c r="Q70" s="37"/>
      <c r="R70" s="31"/>
      <c r="S70" s="31"/>
      <c r="T70" s="59"/>
    </row>
    <row r="71" spans="7:20" x14ac:dyDescent="0.25">
      <c r="G71" s="545"/>
      <c r="H71" s="546"/>
      <c r="I71" s="37"/>
      <c r="J71" s="37"/>
      <c r="K71" s="37"/>
      <c r="L71" s="37"/>
      <c r="M71" s="37"/>
      <c r="N71" s="37"/>
      <c r="O71" s="37"/>
      <c r="P71" s="37"/>
      <c r="Q71" s="37"/>
      <c r="R71" s="31"/>
      <c r="S71" s="31"/>
      <c r="T71" s="59"/>
    </row>
    <row r="72" spans="7:20" x14ac:dyDescent="0.25">
      <c r="G72" s="545"/>
      <c r="H72" s="546"/>
      <c r="I72" s="37"/>
      <c r="J72" s="37"/>
      <c r="K72" s="37"/>
      <c r="L72" s="37"/>
      <c r="M72" s="37"/>
      <c r="N72" s="37"/>
      <c r="O72" s="37"/>
      <c r="P72" s="37"/>
      <c r="Q72" s="37"/>
      <c r="R72" s="31"/>
      <c r="S72" s="31"/>
      <c r="T72" s="59"/>
    </row>
    <row r="73" spans="7:20" x14ac:dyDescent="0.25">
      <c r="G73" s="545"/>
      <c r="H73" s="546"/>
      <c r="I73" s="37"/>
      <c r="J73" s="37"/>
      <c r="K73" s="37"/>
      <c r="L73" s="37"/>
      <c r="M73" s="37"/>
      <c r="N73" s="37"/>
      <c r="O73" s="37"/>
      <c r="P73" s="37"/>
      <c r="Q73" s="37"/>
      <c r="R73" s="31"/>
      <c r="S73" s="31"/>
      <c r="T73" s="59"/>
    </row>
    <row r="74" spans="7:20" x14ac:dyDescent="0.25">
      <c r="G74" s="545"/>
      <c r="H74" s="546"/>
      <c r="I74" s="37"/>
      <c r="J74" s="37"/>
      <c r="K74" s="37"/>
      <c r="L74" s="37"/>
      <c r="M74" s="37"/>
      <c r="N74" s="37"/>
      <c r="O74" s="37"/>
      <c r="P74" s="37"/>
      <c r="Q74" s="37"/>
      <c r="R74" s="31"/>
      <c r="S74" s="31"/>
      <c r="T74" s="59"/>
    </row>
    <row r="75" spans="7:20" x14ac:dyDescent="0.25">
      <c r="G75" s="545"/>
      <c r="H75" s="546"/>
      <c r="I75" s="37"/>
      <c r="J75" s="37"/>
      <c r="K75" s="37"/>
      <c r="L75" s="37"/>
      <c r="M75" s="37"/>
      <c r="N75" s="37"/>
      <c r="O75" s="37"/>
      <c r="P75" s="37"/>
      <c r="Q75" s="37"/>
      <c r="R75" s="31"/>
      <c r="S75" s="31"/>
      <c r="T75" s="59"/>
    </row>
    <row r="76" spans="7:20" x14ac:dyDescent="0.25">
      <c r="G76" s="545"/>
      <c r="H76" s="546"/>
      <c r="I76" s="37"/>
      <c r="J76" s="37"/>
      <c r="K76" s="37"/>
      <c r="L76" s="37"/>
      <c r="M76" s="37"/>
      <c r="N76" s="37"/>
      <c r="O76" s="37"/>
      <c r="P76" s="37"/>
      <c r="Q76" s="37"/>
      <c r="R76" s="31"/>
      <c r="S76" s="31"/>
      <c r="T76" s="59"/>
    </row>
    <row r="77" spans="7:20" x14ac:dyDescent="0.25">
      <c r="G77" s="545"/>
      <c r="H77" s="546"/>
      <c r="I77" s="37"/>
      <c r="J77" s="37"/>
      <c r="K77" s="37"/>
      <c r="L77" s="37"/>
      <c r="M77" s="37"/>
      <c r="N77" s="37"/>
      <c r="O77" s="37"/>
      <c r="P77" s="37"/>
      <c r="Q77" s="37"/>
      <c r="R77" s="31"/>
      <c r="S77" s="31"/>
      <c r="T77" s="59"/>
    </row>
    <row r="78" spans="7:20" x14ac:dyDescent="0.25">
      <c r="G78" s="545"/>
      <c r="H78" s="546"/>
      <c r="I78" s="37"/>
      <c r="J78" s="37"/>
      <c r="K78" s="37"/>
      <c r="L78" s="37"/>
      <c r="M78" s="37"/>
      <c r="N78" s="37"/>
      <c r="O78" s="37"/>
      <c r="P78" s="37"/>
      <c r="Q78" s="37"/>
      <c r="R78" s="31"/>
      <c r="S78" s="31"/>
      <c r="T78" s="59"/>
    </row>
    <row r="79" spans="7:20" x14ac:dyDescent="0.25">
      <c r="G79" s="545"/>
      <c r="H79" s="546"/>
      <c r="I79" s="37"/>
      <c r="J79" s="37"/>
      <c r="K79" s="37"/>
      <c r="L79" s="37"/>
      <c r="M79" s="37"/>
      <c r="N79" s="37"/>
      <c r="O79" s="37"/>
      <c r="P79" s="37"/>
      <c r="Q79" s="37"/>
      <c r="R79" s="31"/>
      <c r="S79" s="31"/>
      <c r="T79" s="59"/>
    </row>
    <row r="80" spans="7:20" x14ac:dyDescent="0.25">
      <c r="G80" s="545"/>
      <c r="H80" s="546"/>
      <c r="I80" s="37"/>
      <c r="J80" s="37"/>
      <c r="K80" s="37"/>
      <c r="L80" s="37"/>
      <c r="M80" s="37"/>
      <c r="N80" s="37"/>
      <c r="O80" s="37"/>
      <c r="P80" s="37"/>
      <c r="Q80" s="37"/>
      <c r="R80" s="31"/>
      <c r="S80" s="31"/>
      <c r="T80" s="59"/>
    </row>
    <row r="81" spans="7:20" x14ac:dyDescent="0.25">
      <c r="G81" s="545"/>
      <c r="H81" s="546"/>
      <c r="I81" s="37"/>
      <c r="J81" s="37"/>
      <c r="K81" s="37"/>
      <c r="L81" s="37"/>
      <c r="M81" s="37"/>
      <c r="N81" s="37"/>
      <c r="O81" s="37"/>
      <c r="P81" s="37"/>
      <c r="Q81" s="37"/>
      <c r="R81" s="31"/>
      <c r="S81" s="31"/>
      <c r="T81" s="59"/>
    </row>
    <row r="82" spans="7:20" x14ac:dyDescent="0.25">
      <c r="G82" s="545"/>
      <c r="H82" s="546"/>
      <c r="I82" s="37"/>
      <c r="J82" s="37"/>
      <c r="K82" s="37"/>
      <c r="L82" s="37"/>
      <c r="M82" s="37"/>
      <c r="N82" s="37"/>
      <c r="O82" s="37"/>
      <c r="P82" s="37"/>
      <c r="Q82" s="37"/>
      <c r="R82" s="31"/>
      <c r="S82" s="31"/>
      <c r="T82" s="59"/>
    </row>
    <row r="83" spans="7:20" x14ac:dyDescent="0.25">
      <c r="G83" s="545"/>
      <c r="H83" s="546"/>
      <c r="I83" s="37"/>
      <c r="J83" s="37"/>
      <c r="K83" s="37"/>
      <c r="L83" s="37"/>
      <c r="M83" s="37"/>
      <c r="N83" s="37"/>
      <c r="O83" s="37"/>
      <c r="P83" s="37"/>
      <c r="Q83" s="37"/>
      <c r="R83" s="31"/>
      <c r="S83" s="31"/>
      <c r="T83" s="59"/>
    </row>
    <row r="84" spans="7:20" x14ac:dyDescent="0.25">
      <c r="G84" s="545"/>
      <c r="H84" s="546"/>
      <c r="I84" s="37"/>
      <c r="J84" s="37"/>
      <c r="K84" s="37"/>
      <c r="L84" s="37"/>
      <c r="M84" s="37"/>
      <c r="N84" s="37"/>
      <c r="O84" s="37"/>
      <c r="P84" s="37"/>
      <c r="Q84" s="37"/>
      <c r="R84" s="31"/>
      <c r="S84" s="31"/>
      <c r="T84" s="59"/>
    </row>
    <row r="85" spans="7:20" x14ac:dyDescent="0.25">
      <c r="G85" s="545"/>
      <c r="H85" s="546"/>
      <c r="I85" s="37"/>
      <c r="J85" s="37"/>
      <c r="K85" s="37"/>
      <c r="L85" s="37"/>
      <c r="M85" s="37"/>
      <c r="N85" s="37"/>
      <c r="O85" s="37"/>
      <c r="P85" s="37"/>
      <c r="Q85" s="37"/>
      <c r="R85" s="31"/>
      <c r="S85" s="31"/>
      <c r="T85" s="59"/>
    </row>
    <row r="86" spans="7:20" x14ac:dyDescent="0.25">
      <c r="G86" s="545"/>
      <c r="H86" s="546"/>
      <c r="I86" s="37"/>
      <c r="J86" s="37"/>
      <c r="K86" s="37"/>
      <c r="L86" s="37"/>
      <c r="M86" s="37"/>
      <c r="N86" s="37"/>
      <c r="O86" s="37"/>
      <c r="P86" s="37"/>
      <c r="Q86" s="37"/>
      <c r="R86" s="31"/>
      <c r="S86" s="31"/>
      <c r="T86" s="59"/>
    </row>
    <row r="87" spans="7:20" x14ac:dyDescent="0.25">
      <c r="G87" s="545"/>
      <c r="H87" s="546"/>
      <c r="I87" s="37"/>
      <c r="J87" s="37"/>
      <c r="K87" s="37"/>
      <c r="L87" s="37"/>
      <c r="M87" s="37"/>
      <c r="N87" s="37"/>
      <c r="O87" s="37"/>
      <c r="P87" s="37"/>
      <c r="Q87" s="37"/>
      <c r="R87" s="31"/>
      <c r="S87" s="31"/>
      <c r="T87" s="59"/>
    </row>
    <row r="88" spans="7:20" x14ac:dyDescent="0.25">
      <c r="G88" s="545"/>
      <c r="H88" s="546"/>
      <c r="I88" s="37"/>
      <c r="J88" s="37"/>
      <c r="K88" s="37"/>
      <c r="L88" s="37"/>
      <c r="M88" s="37"/>
      <c r="N88" s="37"/>
      <c r="O88" s="37"/>
      <c r="P88" s="37"/>
      <c r="Q88" s="37"/>
      <c r="R88" s="31"/>
      <c r="S88" s="31"/>
      <c r="T88" s="59"/>
    </row>
    <row r="89" spans="7:20" x14ac:dyDescent="0.25">
      <c r="G89" s="545"/>
      <c r="H89" s="546"/>
      <c r="I89" s="37"/>
      <c r="J89" s="37"/>
      <c r="K89" s="37"/>
      <c r="L89" s="37"/>
      <c r="M89" s="37"/>
      <c r="N89" s="37"/>
      <c r="O89" s="37"/>
      <c r="P89" s="37"/>
      <c r="Q89" s="37"/>
      <c r="R89" s="31"/>
      <c r="S89" s="31"/>
      <c r="T89" s="59"/>
    </row>
    <row r="90" spans="7:20" x14ac:dyDescent="0.25">
      <c r="G90" s="545"/>
      <c r="H90" s="546"/>
      <c r="I90" s="37"/>
      <c r="J90" s="37"/>
      <c r="K90" s="37"/>
      <c r="L90" s="37"/>
      <c r="M90" s="37"/>
      <c r="N90" s="37"/>
      <c r="O90" s="37"/>
      <c r="P90" s="37"/>
      <c r="Q90" s="37"/>
      <c r="R90" s="31"/>
      <c r="S90" s="31"/>
      <c r="T90" s="59"/>
    </row>
    <row r="91" spans="7:20" x14ac:dyDescent="0.25">
      <c r="G91" s="545"/>
      <c r="H91" s="546"/>
      <c r="I91" s="37"/>
      <c r="J91" s="37"/>
      <c r="K91" s="37"/>
      <c r="L91" s="37"/>
      <c r="M91" s="37"/>
      <c r="N91" s="37"/>
      <c r="O91" s="37"/>
      <c r="P91" s="37"/>
      <c r="Q91" s="37"/>
      <c r="R91" s="31"/>
      <c r="S91" s="31"/>
      <c r="T91" s="59"/>
    </row>
    <row r="92" spans="7:20" x14ac:dyDescent="0.25">
      <c r="G92" s="545"/>
      <c r="H92" s="546"/>
      <c r="I92" s="37"/>
      <c r="J92" s="37"/>
      <c r="K92" s="37"/>
      <c r="L92" s="37"/>
      <c r="M92" s="37"/>
      <c r="N92" s="37"/>
      <c r="O92" s="37"/>
      <c r="P92" s="37"/>
      <c r="Q92" s="37"/>
      <c r="R92" s="31"/>
      <c r="S92" s="31"/>
      <c r="T92" s="59"/>
    </row>
    <row r="93" spans="7:20" x14ac:dyDescent="0.25">
      <c r="G93" s="545"/>
      <c r="H93" s="546"/>
      <c r="I93" s="37"/>
      <c r="J93" s="37"/>
      <c r="K93" s="37"/>
      <c r="L93" s="37"/>
      <c r="M93" s="37"/>
      <c r="N93" s="37"/>
      <c r="O93" s="37"/>
      <c r="P93" s="37"/>
      <c r="Q93" s="37"/>
      <c r="R93" s="31"/>
      <c r="S93" s="31"/>
      <c r="T93" s="59"/>
    </row>
    <row r="94" spans="7:20" x14ac:dyDescent="0.25">
      <c r="G94" s="545"/>
      <c r="H94" s="546"/>
      <c r="I94" s="37"/>
      <c r="J94" s="37"/>
      <c r="K94" s="37"/>
      <c r="L94" s="37"/>
      <c r="M94" s="37"/>
      <c r="N94" s="37"/>
      <c r="O94" s="37"/>
      <c r="P94" s="37"/>
      <c r="Q94" s="37"/>
      <c r="R94" s="31"/>
      <c r="S94" s="31"/>
      <c r="T94" s="59"/>
    </row>
    <row r="95" spans="7:20" x14ac:dyDescent="0.25">
      <c r="G95" s="545"/>
      <c r="H95" s="546"/>
      <c r="I95" s="37"/>
      <c r="J95" s="37"/>
      <c r="K95" s="37"/>
      <c r="L95" s="37"/>
      <c r="M95" s="37"/>
      <c r="N95" s="37"/>
      <c r="O95" s="37"/>
      <c r="P95" s="37"/>
      <c r="Q95" s="37"/>
      <c r="R95" s="31"/>
      <c r="S95" s="31"/>
      <c r="T95" s="59"/>
    </row>
    <row r="96" spans="7:20" x14ac:dyDescent="0.25">
      <c r="G96" s="545"/>
      <c r="H96" s="546"/>
      <c r="I96" s="37"/>
      <c r="J96" s="37"/>
      <c r="K96" s="37"/>
      <c r="L96" s="37"/>
      <c r="M96" s="37"/>
      <c r="N96" s="37"/>
      <c r="O96" s="37"/>
      <c r="P96" s="37"/>
      <c r="Q96" s="37"/>
      <c r="R96" s="31"/>
      <c r="S96" s="31"/>
      <c r="T96" s="59"/>
    </row>
    <row r="97" spans="7:20" x14ac:dyDescent="0.25">
      <c r="G97" s="545"/>
      <c r="H97" s="546"/>
      <c r="I97" s="37"/>
      <c r="J97" s="37"/>
      <c r="K97" s="37"/>
      <c r="L97" s="37"/>
      <c r="M97" s="37"/>
      <c r="N97" s="37"/>
      <c r="O97" s="37"/>
      <c r="P97" s="37"/>
      <c r="Q97" s="37"/>
      <c r="R97" s="31"/>
      <c r="S97" s="31"/>
      <c r="T97" s="59"/>
    </row>
    <row r="98" spans="7:20" x14ac:dyDescent="0.25">
      <c r="G98" s="545"/>
      <c r="H98" s="546"/>
      <c r="I98" s="37"/>
      <c r="J98" s="37"/>
      <c r="K98" s="37"/>
      <c r="L98" s="37"/>
      <c r="M98" s="37"/>
      <c r="N98" s="37"/>
      <c r="O98" s="37"/>
      <c r="P98" s="37"/>
      <c r="Q98" s="37"/>
      <c r="R98" s="31"/>
      <c r="S98" s="31"/>
      <c r="T98" s="59"/>
    </row>
    <row r="99" spans="7:20" x14ac:dyDescent="0.25">
      <c r="G99" s="545"/>
      <c r="H99" s="546"/>
      <c r="I99" s="37"/>
      <c r="J99" s="37"/>
      <c r="K99" s="37"/>
      <c r="L99" s="37"/>
      <c r="M99" s="37"/>
      <c r="N99" s="37"/>
      <c r="O99" s="37"/>
      <c r="P99" s="37"/>
      <c r="Q99" s="37"/>
      <c r="R99" s="31"/>
      <c r="S99" s="31"/>
      <c r="T99" s="59"/>
    </row>
    <row r="100" spans="7:20" x14ac:dyDescent="0.25">
      <c r="G100" s="545"/>
      <c r="H100" s="546"/>
      <c r="I100" s="37"/>
      <c r="J100" s="37"/>
      <c r="K100" s="37"/>
      <c r="L100" s="37"/>
      <c r="M100" s="37"/>
      <c r="N100" s="37"/>
      <c r="O100" s="37"/>
      <c r="P100" s="37"/>
      <c r="Q100" s="37"/>
      <c r="R100" s="31"/>
      <c r="S100" s="31"/>
      <c r="T100" s="59"/>
    </row>
    <row r="101" spans="7:20" x14ac:dyDescent="0.25">
      <c r="G101" s="545"/>
      <c r="H101" s="546"/>
      <c r="I101" s="37"/>
      <c r="J101" s="37"/>
      <c r="K101" s="37"/>
      <c r="L101" s="37"/>
      <c r="M101" s="37"/>
      <c r="N101" s="37"/>
      <c r="O101" s="37"/>
      <c r="P101" s="37"/>
      <c r="Q101" s="37"/>
      <c r="R101" s="31"/>
      <c r="S101" s="31"/>
      <c r="T101" s="59"/>
    </row>
    <row r="102" spans="7:20" x14ac:dyDescent="0.25">
      <c r="G102" s="545"/>
      <c r="H102" s="546"/>
      <c r="I102" s="37"/>
      <c r="J102" s="37"/>
      <c r="K102" s="37"/>
      <c r="L102" s="37"/>
      <c r="M102" s="37"/>
      <c r="N102" s="37"/>
      <c r="O102" s="37"/>
      <c r="P102" s="37"/>
      <c r="Q102" s="37"/>
      <c r="R102" s="31"/>
      <c r="S102" s="31"/>
      <c r="T102" s="59"/>
    </row>
    <row r="103" spans="7:20" x14ac:dyDescent="0.25">
      <c r="G103" s="545"/>
      <c r="H103" s="546"/>
      <c r="I103" s="37"/>
      <c r="J103" s="37"/>
      <c r="K103" s="37"/>
      <c r="L103" s="37"/>
      <c r="M103" s="37"/>
      <c r="N103" s="37"/>
      <c r="O103" s="37"/>
      <c r="P103" s="37"/>
      <c r="Q103" s="37"/>
      <c r="R103" s="31"/>
      <c r="S103" s="31"/>
      <c r="T103" s="59"/>
    </row>
    <row r="104" spans="7:20" x14ac:dyDescent="0.25">
      <c r="G104" s="545"/>
      <c r="H104" s="546"/>
      <c r="I104" s="37"/>
      <c r="J104" s="37"/>
      <c r="K104" s="37"/>
      <c r="L104" s="37"/>
      <c r="M104" s="37"/>
      <c r="N104" s="37"/>
      <c r="O104" s="37"/>
      <c r="P104" s="37"/>
      <c r="Q104" s="37"/>
      <c r="R104" s="31"/>
      <c r="S104" s="31"/>
      <c r="T104" s="59"/>
    </row>
    <row r="105" spans="7:20" x14ac:dyDescent="0.25">
      <c r="G105" s="545"/>
      <c r="H105" s="546"/>
      <c r="I105" s="37"/>
      <c r="J105" s="37"/>
      <c r="K105" s="37"/>
      <c r="L105" s="37"/>
      <c r="M105" s="37"/>
      <c r="N105" s="37"/>
      <c r="O105" s="37"/>
      <c r="P105" s="37"/>
      <c r="Q105" s="37"/>
      <c r="R105" s="31"/>
      <c r="S105" s="31"/>
      <c r="T105" s="59"/>
    </row>
    <row r="106" spans="7:20" x14ac:dyDescent="0.25">
      <c r="G106" s="545"/>
      <c r="H106" s="546"/>
      <c r="I106" s="37"/>
      <c r="J106" s="37"/>
      <c r="K106" s="37"/>
      <c r="L106" s="37"/>
      <c r="M106" s="37"/>
      <c r="N106" s="37"/>
      <c r="O106" s="37"/>
      <c r="P106" s="37"/>
      <c r="Q106" s="37"/>
      <c r="R106" s="31"/>
      <c r="S106" s="31"/>
      <c r="T106" s="59"/>
    </row>
    <row r="107" spans="7:20" x14ac:dyDescent="0.25">
      <c r="G107" s="545"/>
      <c r="H107" s="546"/>
      <c r="I107" s="37"/>
      <c r="J107" s="37"/>
      <c r="K107" s="37"/>
      <c r="L107" s="37"/>
      <c r="M107" s="37"/>
      <c r="N107" s="37"/>
      <c r="O107" s="37"/>
      <c r="P107" s="37"/>
      <c r="Q107" s="37"/>
      <c r="R107" s="31"/>
      <c r="S107" s="31"/>
      <c r="T107" s="59"/>
    </row>
    <row r="108" spans="7:20" x14ac:dyDescent="0.25">
      <c r="G108" s="545"/>
      <c r="H108" s="546"/>
      <c r="I108" s="37"/>
      <c r="J108" s="37"/>
      <c r="K108" s="37"/>
      <c r="L108" s="37"/>
      <c r="M108" s="37"/>
      <c r="N108" s="37"/>
      <c r="O108" s="37"/>
      <c r="P108" s="37"/>
      <c r="Q108" s="37"/>
      <c r="R108" s="31"/>
      <c r="S108" s="31"/>
      <c r="T108" s="59"/>
    </row>
    <row r="109" spans="7:20" x14ac:dyDescent="0.25">
      <c r="H109" s="392"/>
      <c r="I109" s="19"/>
      <c r="J109" s="19"/>
      <c r="K109" s="19"/>
      <c r="L109" s="19"/>
      <c r="M109" s="19"/>
      <c r="N109" s="19"/>
      <c r="O109" s="19"/>
      <c r="P109" s="19"/>
      <c r="Q109" s="19"/>
    </row>
    <row r="110" spans="7:20" x14ac:dyDescent="0.25">
      <c r="H110" s="392"/>
      <c r="I110" s="19"/>
      <c r="J110" s="19"/>
      <c r="K110" s="19"/>
      <c r="L110" s="19"/>
      <c r="M110" s="19"/>
      <c r="N110" s="19"/>
      <c r="O110" s="19"/>
      <c r="P110" s="19"/>
      <c r="Q110" s="19"/>
    </row>
    <row r="111" spans="7:20" x14ac:dyDescent="0.25">
      <c r="H111" s="392"/>
      <c r="I111" s="19"/>
      <c r="J111" s="19"/>
      <c r="K111" s="19"/>
      <c r="L111" s="19"/>
      <c r="M111" s="19"/>
      <c r="N111" s="19"/>
      <c r="O111" s="19"/>
      <c r="P111" s="19"/>
      <c r="Q111" s="19"/>
    </row>
    <row r="112" spans="7:20" x14ac:dyDescent="0.25">
      <c r="H112" s="392"/>
      <c r="I112" s="19"/>
      <c r="J112" s="19"/>
      <c r="K112" s="19"/>
      <c r="L112" s="19"/>
      <c r="M112" s="19"/>
      <c r="N112" s="19"/>
      <c r="O112" s="19"/>
      <c r="P112" s="19"/>
      <c r="Q112" s="19"/>
    </row>
    <row r="113" spans="8:17" x14ac:dyDescent="0.25">
      <c r="H113" s="392"/>
      <c r="I113" s="19"/>
      <c r="J113" s="19"/>
      <c r="K113" s="19"/>
      <c r="L113" s="19"/>
      <c r="M113" s="19"/>
      <c r="N113" s="19"/>
      <c r="O113" s="19"/>
      <c r="P113" s="19"/>
      <c r="Q113" s="19"/>
    </row>
    <row r="114" spans="8:17" x14ac:dyDescent="0.25">
      <c r="H114" s="392"/>
      <c r="I114" s="19"/>
      <c r="J114" s="19"/>
      <c r="K114" s="19"/>
      <c r="L114" s="19"/>
      <c r="M114" s="19"/>
      <c r="N114" s="19"/>
      <c r="O114" s="19"/>
      <c r="P114" s="19"/>
      <c r="Q114" s="19"/>
    </row>
    <row r="115" spans="8:17" x14ac:dyDescent="0.25">
      <c r="H115" s="392"/>
      <c r="I115" s="19"/>
      <c r="J115" s="19"/>
      <c r="K115" s="19"/>
      <c r="L115" s="19"/>
      <c r="M115" s="19"/>
      <c r="N115" s="19"/>
      <c r="O115" s="19"/>
      <c r="P115" s="19"/>
      <c r="Q115" s="19"/>
    </row>
    <row r="116" spans="8:17" x14ac:dyDescent="0.25">
      <c r="H116" s="392"/>
      <c r="I116" s="19"/>
      <c r="J116" s="19"/>
      <c r="K116" s="19"/>
      <c r="L116" s="19"/>
      <c r="M116" s="19"/>
      <c r="N116" s="19"/>
      <c r="O116" s="19"/>
      <c r="P116" s="19"/>
      <c r="Q116" s="19"/>
    </row>
    <row r="117" spans="8:17" x14ac:dyDescent="0.25">
      <c r="H117" s="392"/>
      <c r="I117" s="19"/>
      <c r="J117" s="19"/>
      <c r="K117" s="19"/>
      <c r="L117" s="19"/>
      <c r="M117" s="19"/>
      <c r="N117" s="19"/>
      <c r="O117" s="19"/>
      <c r="P117" s="19"/>
      <c r="Q117" s="19"/>
    </row>
    <row r="118" spans="8:17" x14ac:dyDescent="0.25">
      <c r="H118" s="392"/>
      <c r="I118" s="19"/>
      <c r="J118" s="19"/>
      <c r="K118" s="19"/>
      <c r="L118" s="19"/>
      <c r="M118" s="19"/>
      <c r="N118" s="19"/>
      <c r="O118" s="19"/>
      <c r="P118" s="19"/>
      <c r="Q118" s="19"/>
    </row>
    <row r="119" spans="8:17" x14ac:dyDescent="0.25">
      <c r="H119" s="392"/>
      <c r="I119" s="19"/>
      <c r="J119" s="19"/>
      <c r="K119" s="19"/>
      <c r="L119" s="19"/>
      <c r="M119" s="19"/>
      <c r="N119" s="19"/>
      <c r="O119" s="19"/>
      <c r="P119" s="19"/>
      <c r="Q119" s="19"/>
    </row>
    <row r="120" spans="8:17" x14ac:dyDescent="0.25">
      <c r="H120" s="392"/>
      <c r="I120" s="19"/>
      <c r="J120" s="19"/>
      <c r="K120" s="19"/>
      <c r="L120" s="19"/>
      <c r="M120" s="19"/>
      <c r="N120" s="19"/>
      <c r="O120" s="19"/>
      <c r="P120" s="19"/>
      <c r="Q120" s="19"/>
    </row>
    <row r="121" spans="8:17" x14ac:dyDescent="0.25">
      <c r="H121" s="392"/>
      <c r="I121" s="19"/>
      <c r="J121" s="19"/>
      <c r="K121" s="19"/>
      <c r="L121" s="19"/>
      <c r="M121" s="19"/>
      <c r="N121" s="19"/>
      <c r="O121" s="19"/>
      <c r="P121" s="19"/>
      <c r="Q121" s="19"/>
    </row>
    <row r="122" spans="8:17" x14ac:dyDescent="0.25">
      <c r="H122" s="392"/>
      <c r="I122" s="19"/>
      <c r="J122" s="19"/>
      <c r="K122" s="19"/>
      <c r="L122" s="19"/>
      <c r="M122" s="19"/>
      <c r="N122" s="19"/>
      <c r="O122" s="19"/>
      <c r="P122" s="19"/>
      <c r="Q122" s="19"/>
    </row>
    <row r="123" spans="8:17" x14ac:dyDescent="0.25">
      <c r="H123" s="392"/>
      <c r="I123" s="19"/>
      <c r="J123" s="19"/>
      <c r="K123" s="19"/>
      <c r="L123" s="19"/>
      <c r="M123" s="19"/>
      <c r="N123" s="19"/>
      <c r="O123" s="19"/>
      <c r="P123" s="19"/>
      <c r="Q123" s="19"/>
    </row>
  </sheetData>
  <mergeCells count="2">
    <mergeCell ref="A1:T1"/>
    <mergeCell ref="AI1:AM1"/>
  </mergeCells>
  <phoneticPr fontId="17" type="noConversion"/>
  <printOptions gridLines="1" gridLinesSet="0"/>
  <pageMargins left="0.11811023622047245" right="0" top="0.51181102362204722" bottom="0.31496062992125984" header="0.19685039370078741" footer="0.19685039370078741"/>
  <pageSetup paperSize="8" fitToWidth="2" orientation="landscape" r:id="rId1"/>
  <headerFooter alignWithMargins="0">
    <oddHeader>&amp;LCOUNTRY:        ESPAÑA</oddHeader>
    <oddFooter>&amp;R&amp;"Times,Normal"&amp;D</oddFooter>
  </headerFooter>
  <ignoredErrors>
    <ignoredError sqref="G2:AG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21</vt:i4>
      </vt:variant>
      <vt:variant>
        <vt:lpstr>Rangos con nombre</vt:lpstr>
      </vt:variant>
      <vt:variant>
        <vt:i4>22</vt:i4>
      </vt:variant>
    </vt:vector>
  </HeadingPairs>
  <TitlesOfParts>
    <vt:vector size="43" baseType="lpstr">
      <vt:lpstr>FAME Persistence</vt:lpstr>
      <vt:lpstr>Notes</vt:lpstr>
      <vt:lpstr>Sources</vt:lpstr>
      <vt:lpstr>1 Mineral Fertilisers </vt:lpstr>
      <vt:lpstr>2.1 Livestock</vt:lpstr>
      <vt:lpstr>2.2 Coefficients</vt:lpstr>
      <vt:lpstr>2.3 Excretion</vt:lpstr>
      <vt:lpstr>3.1 Withdrawal</vt:lpstr>
      <vt:lpstr>3.2 coefficients</vt:lpstr>
      <vt:lpstr>3.3 nutrient amount</vt:lpstr>
      <vt:lpstr>4.1 Other Organic Fertilisers</vt:lpstr>
      <vt:lpstr>4.2 coefficients</vt:lpstr>
      <vt:lpstr>4.3 nutrient amount</vt:lpstr>
      <vt:lpstr>5.1 Crops and Forage</vt:lpstr>
      <vt:lpstr>5.2 Coefficients</vt:lpstr>
      <vt:lpstr>5.3 nutrient amount</vt:lpstr>
      <vt:lpstr>6.3 nutrient amounts</vt:lpstr>
      <vt:lpstr>7.1 Seeds</vt:lpstr>
      <vt:lpstr>7.2 Coefficients</vt:lpstr>
      <vt:lpstr>7.3 nutrient amount</vt:lpstr>
      <vt:lpstr>4.1 Balance</vt:lpstr>
      <vt:lpstr>'1 Mineral Fertilisers '!Área_de_impresión</vt:lpstr>
      <vt:lpstr>'3.1 Withdrawal'!Área_de_impresión</vt:lpstr>
      <vt:lpstr>'3.2 coefficients'!Área_de_impresión</vt:lpstr>
      <vt:lpstr>'3.3 nutrient amount'!Área_de_impresión</vt:lpstr>
      <vt:lpstr>'4.1 Other Organic Fertilisers'!Área_de_impresión</vt:lpstr>
      <vt:lpstr>'4.2 coefficients'!Área_de_impresión</vt:lpstr>
      <vt:lpstr>'4.3 nutrient amount'!Área_de_impresión</vt:lpstr>
      <vt:lpstr>'5.1 Crops and Forage'!Área_de_impresión</vt:lpstr>
      <vt:lpstr>'5.2 Coefficients'!Área_de_impresión</vt:lpstr>
      <vt:lpstr>'5.3 nutrient amount'!Área_de_impresión</vt:lpstr>
      <vt:lpstr>'6.3 nutrient amounts'!Área_de_impresión</vt:lpstr>
      <vt:lpstr>Notes!Área_de_impresión</vt:lpstr>
      <vt:lpstr>'2.1 Livestock'!Títulos_a_imprimir</vt:lpstr>
      <vt:lpstr>'2.2 Coefficients'!Títulos_a_imprimir</vt:lpstr>
      <vt:lpstr>'2.3 Excretion'!Títulos_a_imprimir</vt:lpstr>
      <vt:lpstr>'4.1 Other Organic Fertilisers'!Títulos_a_imprimir</vt:lpstr>
      <vt:lpstr>'4.2 coefficients'!Títulos_a_imprimir</vt:lpstr>
      <vt:lpstr>'4.3 nutrient amount'!Títulos_a_imprimir</vt:lpstr>
      <vt:lpstr>'5.1 Crops and Forage'!Títulos_a_imprimir</vt:lpstr>
      <vt:lpstr>'5.2 Coefficients'!Títulos_a_imprimir</vt:lpstr>
      <vt:lpstr>'5.3 nutrient amount'!Títulos_a_imprimir</vt:lpstr>
      <vt:lpstr>'6.3 nutrient amounts'!Títulos_a_imprimir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Revuelta Abad, Jose Maria</cp:lastModifiedBy>
  <cp:lastPrinted>2019-03-04T13:13:42Z</cp:lastPrinted>
  <dcterms:created xsi:type="dcterms:W3CDTF">1999-01-06T09:52:03Z</dcterms:created>
  <dcterms:modified xsi:type="dcterms:W3CDTF">2023-06-16T11:00:13Z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