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3588" windowWidth="15132" windowHeight="4836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maí7aíz" sheetId="10" r:id="rId10"/>
    <sheet name="sor8rgo" sheetId="11" r:id="rId11"/>
    <sheet name="arr9roz" sheetId="12" r:id="rId12"/>
    <sheet name="pat10día" sheetId="13" r:id="rId13"/>
    <sheet name="pat11tal" sheetId="14" r:id="rId14"/>
    <sheet name="rem12no)" sheetId="15" r:id="rId15"/>
    <sheet name="alg13dón" sheetId="16" r:id="rId16"/>
    <sheet name="gir14sol" sheetId="17" r:id="rId17"/>
    <sheet name="tab15aco" sheetId="18" r:id="rId18"/>
    <sheet name="col16tal" sheetId="19" r:id="rId19"/>
    <sheet name="tom17-V)" sheetId="20" r:id="rId20"/>
    <sheet name="tom18II)" sheetId="21" r:id="rId21"/>
    <sheet name="tom19tal" sheetId="22" r:id="rId22"/>
    <sheet name="tom20rva" sheetId="23" r:id="rId23"/>
    <sheet name="pim21rva" sheetId="24" r:id="rId24"/>
    <sheet name="alc22ofa" sheetId="25" r:id="rId25"/>
    <sheet name="ceb23osa" sheetId="26" r:id="rId26"/>
    <sheet name="ceb24ano" sheetId="27" r:id="rId27"/>
    <sheet name="esc25las" sheetId="28" r:id="rId28"/>
    <sheet name="esp26cas" sheetId="29" r:id="rId29"/>
    <sheet name="cha27ñón" sheetId="30" r:id="rId30"/>
    <sheet name="otr28tas" sheetId="31" r:id="rId31"/>
    <sheet name="bró29oli" sheetId="32" r:id="rId32"/>
    <sheet name="cal30cín" sheetId="33" r:id="rId33"/>
    <sheet name="nab31abo" sheetId="34" r:id="rId34"/>
    <sheet name="ráb32ano" sheetId="35" r:id="rId35"/>
    <sheet name="pom33elo" sheetId="36" r:id="rId36"/>
    <sheet name="sat34mas" sheetId="37" r:id="rId37"/>
    <sheet name="cle35nas" sheetId="38" r:id="rId38"/>
    <sheet name="man36esa" sheetId="39" r:id="rId39"/>
    <sheet name="per37tal" sheetId="40" r:id="rId40"/>
    <sheet name="hig38igo" sheetId="41" r:id="rId41"/>
    <sheet name="nec39ina" sheetId="42" r:id="rId42"/>
    <sheet name="alm40dra" sheetId="43" r:id="rId43"/>
    <sheet name="ave41ana" sheetId="44" r:id="rId44"/>
    <sheet name="uva42esa" sheetId="45" r:id="rId45"/>
    <sheet name="uva43ión" sheetId="46" r:id="rId46"/>
    <sheet name="vin44sto" sheetId="47" r:id="rId47"/>
    <sheet name="uva45asa" sheetId="48" r:id="rId48"/>
    <sheet name="ace46ezo" sheetId="49" r:id="rId49"/>
    <sheet name="ace47ara" sheetId="50" r:id="rId50"/>
    <sheet name="ace48ite" sheetId="51" r:id="rId51"/>
    <sheet name="Hoja_del_programa" sheetId="52" r:id="rId52"/>
  </sheets>
  <externalReferences>
    <externalReference r:id="rId55"/>
    <externalReference r:id="rId56"/>
  </externalReferences>
  <definedNames>
    <definedName name="_xlnm.Print_Area" localSheetId="0">'portada'!$A$1:$K$70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8">'ace46ezo'!#REF!</definedName>
    <definedName name="Menú_cuaderno" localSheetId="49">'ace47ara'!#REF!</definedName>
    <definedName name="Menú_cuaderno" localSheetId="50">'ace48ite'!#REF!</definedName>
    <definedName name="Menú_cuaderno" localSheetId="24">'alc22ofa'!#REF!</definedName>
    <definedName name="Menú_cuaderno" localSheetId="15">'alg13dón'!#REF!</definedName>
    <definedName name="Menú_cuaderno" localSheetId="42">'alm40dra'!#REF!</definedName>
    <definedName name="Menú_cuaderno" localSheetId="11">'arr9roz'!#REF!</definedName>
    <definedName name="Menú_cuaderno" localSheetId="43">'ave41ana'!#REF!</definedName>
    <definedName name="Menú_cuaderno" localSheetId="7">'ave4ena'!#REF!</definedName>
    <definedName name="Menú_cuaderno" localSheetId="31">'bró29oli'!#REF!</definedName>
    <definedName name="Menú_cuaderno" localSheetId="32">'cal30cín'!#REF!</definedName>
    <definedName name="Menú_cuaderno" localSheetId="25">'ceb23osa'!#REF!</definedName>
    <definedName name="Menú_cuaderno" localSheetId="26">'ceb24ano'!#REF!</definedName>
    <definedName name="Menú_cuaderno" localSheetId="6">'ceb3ras'!#REF!</definedName>
    <definedName name="Menú_cuaderno" localSheetId="8">'cen5eno'!#REF!</definedName>
    <definedName name="Menú_cuaderno" localSheetId="29">'cha27ñón'!#REF!</definedName>
    <definedName name="Menú_cuaderno" localSheetId="37">'cle35nas'!#REF!</definedName>
    <definedName name="Menú_cuaderno" localSheetId="18">'col16tal'!#REF!</definedName>
    <definedName name="Menú_cuaderno" localSheetId="27">'esc25las'!#REF!</definedName>
    <definedName name="Menú_cuaderno" localSheetId="28">'esp26cas'!#REF!</definedName>
    <definedName name="Menú_cuaderno" localSheetId="16">'gir14sol'!#REF!</definedName>
    <definedName name="Menú_cuaderno" localSheetId="40">'hig38igo'!#REF!</definedName>
    <definedName name="Menú_cuaderno" localSheetId="9">'maí7aíz'!#REF!</definedName>
    <definedName name="Menú_cuaderno" localSheetId="38">'man36esa'!#REF!</definedName>
    <definedName name="Menú_cuaderno" localSheetId="33">'nab31abo'!#REF!</definedName>
    <definedName name="Menú_cuaderno" localSheetId="41">'nec39ina'!#REF!</definedName>
    <definedName name="Menú_cuaderno" localSheetId="30">'otr28tas'!#REF!</definedName>
    <definedName name="Menú_cuaderno" localSheetId="12">'pat10día'!#REF!</definedName>
    <definedName name="Menú_cuaderno" localSheetId="13">'pat11tal'!#REF!</definedName>
    <definedName name="Menú_cuaderno" localSheetId="39">'per37tal'!#REF!</definedName>
    <definedName name="Menú_cuaderno" localSheetId="23">'pim21rva'!#REF!</definedName>
    <definedName name="Menú_cuaderno" localSheetId="35">'pom33elo'!#REF!</definedName>
    <definedName name="Menú_cuaderno" localSheetId="34">'ráb32ano'!#REF!</definedName>
    <definedName name="Menú_cuaderno" localSheetId="14">'rem12no)'!#REF!</definedName>
    <definedName name="Menú_cuaderno" localSheetId="36">'sat34mas'!#REF!</definedName>
    <definedName name="Menú_cuaderno" localSheetId="10">'sor8rgo'!#REF!</definedName>
    <definedName name="Menú_cuaderno" localSheetId="17">'tab15aco'!#REF!</definedName>
    <definedName name="Menú_cuaderno" localSheetId="19">'tom17-V)'!#REF!</definedName>
    <definedName name="Menú_cuaderno" localSheetId="20">'tom18II)'!#REF!</definedName>
    <definedName name="Menú_cuaderno" localSheetId="21">'tom19tal'!#REF!</definedName>
    <definedName name="Menú_cuaderno" localSheetId="22">'tom20rva'!#REF!</definedName>
    <definedName name="Menú_cuaderno" localSheetId="4">'tri1uro'!#REF!</definedName>
    <definedName name="Menú_cuaderno" localSheetId="5">'tri2tal'!#REF!</definedName>
    <definedName name="Menú_cuaderno" localSheetId="44">'uva42esa'!#REF!</definedName>
    <definedName name="Menú_cuaderno" localSheetId="45">'uva43ión'!#REF!</definedName>
    <definedName name="Menú_cuaderno" localSheetId="47">'uva45asa'!#REF!</definedName>
    <definedName name="Menú_cuaderno" localSheetId="46">'vin44sto'!#REF!</definedName>
    <definedName name="Menú_cuaderno">'tri0ndo'!#REF!</definedName>
    <definedName name="Menú_índice">'índice'!#REF!</definedName>
    <definedName name="Menú_portada" localSheetId="0">'portada'!$A$77:$D$90</definedName>
    <definedName name="Menú_portada">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<sst xmlns="http://schemas.openxmlformats.org/spreadsheetml/2006/main" count="3771" uniqueCount="317">
  <si>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</si>
  <si>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</si>
  <si>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</si>
  <si>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</si>
  <si>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</si>
  <si>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</si>
  <si>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</si>
  <si>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</si>
  <si>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</si>
  <si>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</si>
  <si>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</si>
  <si>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</si>
  <si>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</si>
  <si>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</si>
  <si>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</si>
  <si>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</si>
  <si>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</si>
  <si>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</si>
  <si>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</si>
  <si>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</si>
  <si>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</si>
  <si>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</si>
  <si>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</si>
  <si>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</si>
  <si>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</si>
  <si>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</si>
  <si>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</si>
  <si>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</si>
  <si>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</si>
  <si>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</si>
  <si>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</si>
  <si>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</si>
  <si>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</si>
  <si>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</si>
  <si>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</si>
  <si>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</si>
  <si>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</si>
  <si>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</si>
  <si>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</si>
  <si>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</si>
  <si>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</si>
  <si>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</si>
  <si>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</si>
  <si>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</si>
  <si>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</si>
  <si>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</si>
  <si>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</si>
  <si>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</si>
  <si>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</si>
  <si>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</si>
  <si>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</si>
  <si>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</si>
  <si>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</si>
  <si>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</si>
  <si>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</si>
  <si>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</si>
  <si>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</si>
  <si>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</si>
  <si>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</si>
  <si>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</si>
  <si>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</si>
  <si>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</si>
  <si>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</si>
  <si>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</si>
  <si>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</si>
  <si>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</si>
  <si>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</si>
  <si>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</si>
  <si>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</si>
  <si>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</si>
  <si>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</si>
  <si>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2014 OCTUBRE</t>
  </si>
  <si>
    <t>TRIGO DURO</t>
  </si>
  <si>
    <t>TRIGO TOTAL</t>
  </si>
  <si>
    <t>CEBADA DE SEIS CARRERAS</t>
  </si>
  <si>
    <t>AVENA</t>
  </si>
  <si>
    <t>CENTENO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</si>
  <si>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</si>
  <si>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</si>
  <si>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</si>
  <si>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</si>
  <si>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</si>
  <si>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</si>
  <si>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</si>
  <si>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</si>
  <si>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</si>
  <si>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</si>
  <si>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</si>
  <si>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</si>
  <si>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</si>
  <si>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</si>
  <si>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</si>
  <si>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</si>
  <si>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</si>
  <si>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</si>
  <si>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</si>
  <si>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</si>
  <si>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</si>
  <si>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</si>
  <si>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</si>
  <si>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</si>
  <si>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</si>
  <si>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</si>
  <si>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</si>
  <si>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</si>
  <si>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</si>
  <si>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</si>
  <si>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</si>
  <si>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</si>
  <si>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</si>
  <si>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</si>
  <si>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</si>
  <si>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</si>
  <si>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</si>
  <si>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VINO + MOSTO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</si>
  <si>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</si>
  <si>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</si>
  <si>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</si>
  <si>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</si>
  <si>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</si>
  <si>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</si>
  <si>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</si>
  <si>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</si>
  <si>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</si>
  <si>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</si>
  <si>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</si>
  <si>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</si>
  <si>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OCTUBRE 2014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</si>
  <si>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</si>
  <si>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</si>
  <si>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</si>
  <si>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</si>
  <si>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</si>
  <si>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</si>
  <si>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</si>
  <si>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</si>
  <si>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</si>
  <si>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</si>
  <si>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</si>
  <si>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</si>
  <si>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</si>
  <si>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</si>
  <si>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</si>
  <si>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nabo</t>
  </si>
  <si>
    <t>cebada de dos carreras</t>
  </si>
  <si>
    <t>cebada total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</si>
  <si>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</si>
  <si>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</si>
  <si>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</si>
  <si>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</si>
  <si>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</si>
  <si>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</si>
  <si>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</si>
  <si>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</si>
  <si>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</si>
  <si>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</si>
  <si>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</si>
  <si>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</si>
  <si>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</si>
  <si>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</si>
  <si>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</si>
  <si>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</si>
  <si>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</si>
  <si>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</si>
  <si>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</si>
  <si>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</si>
  <si>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</si>
  <si>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</si>
  <si>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</si>
  <si>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</si>
  <si>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</si>
  <si>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</si>
  <si>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</si>
  <si>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</si>
  <si>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</si>
  <si>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</si>
  <si>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</si>
  <si>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</si>
  <si>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</si>
  <si>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</si>
  <si>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</si>
  <si>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</si>
  <si>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</si>
  <si>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</si>
  <si>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</si>
  <si>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</si>
  <si>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</si>
  <si>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</si>
  <si>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</si>
  <si>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</si>
  <si>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</si>
  <si>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</si>
  <si>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</si>
  <si>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</si>
  <si>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</si>
  <si>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</si>
  <si>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</si>
  <si>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</si>
  <si>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</si>
  <si>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</si>
  <si>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</si>
  <si>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</si>
  <si>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</si>
  <si>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</si>
  <si>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</si>
  <si>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</si>
  <si>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</si>
  <si>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</si>
  <si>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</si>
  <si>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</si>
  <si>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</si>
  <si>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</si>
  <si>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</si>
  <si>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</si>
  <si>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</si>
  <si>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</si>
  <si>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</si>
  <si>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</si>
  <si>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</si>
  <si>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</si>
  <si>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</si>
  <si>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</si>
  <si>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</si>
  <si>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</si>
  <si>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</si>
  <si>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</si>
  <si>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</si>
  <si>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</si>
  <si>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</si>
  <si>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</si>
  <si>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</si>
  <si>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</si>
  <si>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</si>
  <si>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</si>
  <si>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</si>
  <si>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</si>
  <si>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</si>
  <si>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</si>
  <si>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</si>
  <si>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</si>
  <si>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</si>
  <si>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</si>
  <si>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</si>
  <si>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</si>
  <si>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</si>
  <si>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</si>
  <si>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</si>
  <si>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</si>
  <si>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</si>
  <si>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</si>
  <si>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</si>
  <si>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</si>
  <si>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</si>
  <si>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</si>
  <si>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</si>
  <si>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</si>
  <si>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</si>
  <si>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</si>
  <si>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</si>
  <si>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</si>
  <si>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</si>
  <si>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</si>
  <si>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</si>
  <si>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</si>
  <si>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</si>
  <si>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</si>
  <si>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</si>
  <si>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</si>
  <si>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</si>
  <si>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</si>
  <si>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</si>
  <si>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</si>
  <si>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</si>
  <si>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</si>
  <si>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</si>
  <si>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</si>
  <si>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</si>
  <si>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</si>
  <si>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</si>
  <si>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</si>
  <si>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</si>
  <si>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</si>
  <si>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uva pasa</t>
  </si>
  <si>
    <t xml:space="preserve"> aceituna de aderezo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</si>
  <si>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</si>
  <si>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</si>
  <si>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</si>
  <si>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</si>
  <si>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</si>
  <si>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3. DISPONIBLE EN LA WEB DEL MAGRAMA:</t>
  </si>
  <si>
    <t xml:space="preserve">     http://www.magrama.es/</t>
  </si>
  <si>
    <t>ESTIMACIONES DE OCTUBRE</t>
  </si>
  <si>
    <t>DEFINITIVO</t>
  </si>
  <si>
    <t>PRODUCCIONES (1000 Hectolitros)</t>
  </si>
  <si>
    <t>cereales otoño invierno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</si>
  <si>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</si>
  <si>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</si>
  <si>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</si>
  <si>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</si>
  <si>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</si>
  <si>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</si>
  <si>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manzana total</t>
  </si>
  <si>
    <t>mandarina total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</si>
  <si>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</si>
  <si>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</si>
  <si>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</si>
  <si>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</si>
  <si>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DEF.</t>
  </si>
  <si>
    <t>Nota.-En la Comunidad Autónoma (CA) de Madrid, salvo vino y aceite de oliva, sin actualizar los datos desde diciembre de 2013  por falta de envío por la CA de los datos requeridos</t>
  </si>
  <si>
    <t>limón (***)</t>
  </si>
  <si>
    <t>pomelo (***)</t>
  </si>
  <si>
    <t>Nota.- Cambio metodológico en 2014</t>
  </si>
  <si>
    <t>MINISTERIO DE AGRICULTURA, ALIMENTACIÓN Y MEDIO AMBIENTE</t>
  </si>
  <si>
    <t>SUBDIRECCIÓN GENERAL DE ESTADÍSTICA</t>
  </si>
  <si>
    <t>Área de Estadísticas Físicas Agrarias</t>
  </si>
  <si>
    <t>FECHA:  31/10/2014</t>
  </si>
  <si>
    <t>vino + mosto (****)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</si>
</sst>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6" fillId="0" borderId="0" xfId="53" applyFont="1" applyFill="1" applyAlignment="1" quotePrefix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6" fillId="34" borderId="15" xfId="53" applyFont="1" applyFill="1" applyBorder="1">
      <alignment/>
      <protection/>
    </xf>
    <xf numFmtId="0" fontId="6" fillId="34" borderId="17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34" borderId="27" xfId="53" applyFont="1" applyFill="1" applyBorder="1" applyAlignment="1" quotePrefix="1">
      <alignment horizontal="center"/>
      <protection/>
    </xf>
    <xf numFmtId="0" fontId="6" fillId="34" borderId="20" xfId="53" applyFont="1" applyFill="1" applyBorder="1">
      <alignment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NumberFormat="1" applyFont="1" applyFill="1" applyBorder="1" applyAlignment="1" applyProtection="1">
      <alignment horizontal="center"/>
      <protection/>
    </xf>
    <xf numFmtId="0" fontId="6" fillId="34" borderId="12" xfId="53" applyFont="1" applyFill="1" applyBorder="1" applyAlignment="1">
      <alignment vertical="center"/>
      <protection/>
    </xf>
    <xf numFmtId="0" fontId="6" fillId="34" borderId="14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6" fillId="34" borderId="13" xfId="53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3" applyFont="1" applyFill="1" applyAlignment="1">
      <alignment vertical="justify"/>
      <protection/>
    </xf>
    <xf numFmtId="0" fontId="4" fillId="0" borderId="0" xfId="53" applyFont="1" applyFill="1" applyAlignment="1">
      <alignment vertical="justify"/>
      <protection/>
    </xf>
    <xf numFmtId="165" fontId="4" fillId="0" borderId="0" xfId="53" applyNumberFormat="1" applyFont="1" applyFill="1" applyAlignment="1">
      <alignment vertical="justify"/>
      <protection/>
    </xf>
    <xf numFmtId="0" fontId="4" fillId="0" borderId="0" xfId="53" applyFont="1" applyAlignment="1">
      <alignment vertical="justify"/>
      <protection/>
    </xf>
    <xf numFmtId="165" fontId="4" fillId="0" borderId="0" xfId="53" applyNumberFormat="1" applyFont="1" applyAlignment="1">
      <alignment vertical="justify"/>
      <protection/>
    </xf>
    <xf numFmtId="165" fontId="4" fillId="0" borderId="0" xfId="53" applyNumberFormat="1" applyFont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4" fillId="0" borderId="0" xfId="53" applyFont="1" applyFill="1" applyAlignment="1">
      <alignment horizontal="right" vertical="justify"/>
      <protection/>
    </xf>
    <xf numFmtId="0" fontId="4" fillId="0" borderId="0" xfId="53" applyFont="1" applyAlignment="1">
      <alignment horizontal="right" vertical="justify"/>
      <protection/>
    </xf>
    <xf numFmtId="165" fontId="4" fillId="0" borderId="0" xfId="53" applyNumberFormat="1" applyFont="1" applyFill="1" applyAlignment="1" applyProtection="1">
      <alignment vertical="justify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8" fillId="0" borderId="0" xfId="53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 applyFill="1" applyAlignment="1">
      <alignment horizontal="right" vertical="justify"/>
      <protection/>
    </xf>
    <xf numFmtId="3" fontId="7" fillId="0" borderId="0" xfId="53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0" fontId="0" fillId="0" borderId="0" xfId="0" applyAlignment="1">
      <alignment wrapText="1"/>
    </xf>
    <xf numFmtId="0" fontId="7" fillId="0" borderId="0" xfId="53" applyFont="1" applyAlignment="1">
      <alignment vertical="justify" wrapText="1"/>
      <protection/>
    </xf>
    <xf numFmtId="0" fontId="7" fillId="0" borderId="0" xfId="53" applyFont="1" applyAlignment="1">
      <alignment wrapText="1"/>
      <protection/>
    </xf>
    <xf numFmtId="0" fontId="0" fillId="0" borderId="0" xfId="0" applyAlignment="1">
      <alignment vertical="center" wrapText="1"/>
    </xf>
    <xf numFmtId="0" fontId="45" fillId="0" borderId="0" xfId="0" applyFont="1" applyAlignment="1">
      <alignment wrapText="1"/>
    </xf>
    <xf numFmtId="0" fontId="2" fillId="33" borderId="0" xfId="51" applyFill="1">
      <alignment/>
      <protection/>
    </xf>
    <xf numFmtId="0" fontId="2" fillId="33" borderId="0" xfId="51" applyFill="1" applyAlignment="1">
      <alignment/>
      <protection/>
    </xf>
    <xf numFmtId="0" fontId="2" fillId="33" borderId="19" xfId="5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31" xfId="51" applyFont="1" applyFill="1" applyBorder="1" applyAlignment="1">
      <alignment horizontal="left"/>
      <protection/>
    </xf>
    <xf numFmtId="0" fontId="4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left"/>
      <protection/>
    </xf>
    <xf numFmtId="0" fontId="7" fillId="33" borderId="0" xfId="51" applyFont="1" applyFill="1" applyAlignment="1">
      <alignment horizontal="center"/>
      <protection/>
    </xf>
    <xf numFmtId="0" fontId="2" fillId="34" borderId="35" xfId="51" applyFill="1" applyBorder="1">
      <alignment/>
      <protection/>
    </xf>
    <xf numFmtId="0" fontId="2" fillId="34" borderId="36" xfId="51" applyFill="1" applyBorder="1">
      <alignment/>
      <protection/>
    </xf>
    <xf numFmtId="0" fontId="2" fillId="34" borderId="37" xfId="51" applyFill="1" applyBorder="1">
      <alignment/>
      <protection/>
    </xf>
    <xf numFmtId="0" fontId="2" fillId="34" borderId="38" xfId="51" applyFill="1" applyBorder="1">
      <alignment/>
      <protection/>
    </xf>
    <xf numFmtId="0" fontId="2" fillId="34" borderId="0" xfId="51" applyFill="1" applyBorder="1">
      <alignment/>
      <protection/>
    </xf>
    <xf numFmtId="0" fontId="2" fillId="34" borderId="39" xfId="51" applyFill="1" applyBorder="1">
      <alignment/>
      <protection/>
    </xf>
    <xf numFmtId="0" fontId="2" fillId="34" borderId="40" xfId="51" applyFill="1" applyBorder="1">
      <alignment/>
      <protection/>
    </xf>
    <xf numFmtId="0" fontId="2" fillId="34" borderId="41" xfId="51" applyFill="1" applyBorder="1">
      <alignment/>
      <protection/>
    </xf>
    <xf numFmtId="0" fontId="2" fillId="34" borderId="42" xfId="51" applyFill="1" applyBorder="1">
      <alignment/>
      <protection/>
    </xf>
    <xf numFmtId="0" fontId="10" fillId="33" borderId="0" xfId="51" applyFont="1" applyFill="1" applyAlignment="1">
      <alignment/>
      <protection/>
    </xf>
    <xf numFmtId="0" fontId="13" fillId="33" borderId="0" xfId="51" applyFont="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10" fillId="33" borderId="0" xfId="51" applyFont="1" applyFill="1" applyBorder="1" applyAlignment="1" quotePrefix="1">
      <alignment horizontal="center" vertical="center"/>
      <protection/>
    </xf>
    <xf numFmtId="0" fontId="13" fillId="0" borderId="0" xfId="51" applyFont="1">
      <alignment/>
      <protection/>
    </xf>
    <xf numFmtId="0" fontId="2" fillId="0" borderId="0" xfId="51" applyBorder="1">
      <alignment/>
      <protection/>
    </xf>
    <xf numFmtId="0" fontId="2" fillId="33" borderId="0" xfId="51" applyFill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left"/>
      <protection/>
    </xf>
    <xf numFmtId="0" fontId="4" fillId="33" borderId="29" xfId="51" applyFont="1" applyFill="1" applyBorder="1" applyAlignment="1">
      <alignment horizontal="left"/>
      <protection/>
    </xf>
    <xf numFmtId="0" fontId="4" fillId="33" borderId="30" xfId="51" applyFont="1" applyFill="1" applyBorder="1" applyAlignment="1">
      <alignment horizontal="left"/>
      <protection/>
    </xf>
    <xf numFmtId="0" fontId="4" fillId="33" borderId="19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31" xfId="51" applyFont="1" applyFill="1" applyBorder="1" applyAlignment="1">
      <alignment horizontal="center" vertical="center"/>
      <protection/>
    </xf>
    <xf numFmtId="0" fontId="4" fillId="33" borderId="32" xfId="51" applyFont="1" applyFill="1" applyBorder="1" applyAlignment="1">
      <alignment horizontal="left"/>
      <protection/>
    </xf>
    <xf numFmtId="0" fontId="4" fillId="33" borderId="33" xfId="51" applyFont="1" applyFill="1" applyBorder="1" applyAlignment="1">
      <alignment horizontal="left"/>
      <protection/>
    </xf>
    <xf numFmtId="0" fontId="4" fillId="33" borderId="34" xfId="51" applyFont="1" applyFill="1" applyBorder="1" applyAlignment="1">
      <alignment horizontal="left"/>
      <protection/>
    </xf>
    <xf numFmtId="0" fontId="7" fillId="33" borderId="0" xfId="51" applyFont="1" applyFill="1" applyAlignment="1">
      <alignment horizontal="left"/>
      <protection/>
    </xf>
    <xf numFmtId="0" fontId="3" fillId="33" borderId="0" xfId="51" applyFont="1" applyFill="1" applyAlignment="1">
      <alignment horizontal="left"/>
      <protection/>
    </xf>
    <xf numFmtId="0" fontId="10" fillId="33" borderId="43" xfId="51" applyFont="1" applyFill="1" applyBorder="1" applyAlignment="1">
      <alignment horizontal="center" vertical="center"/>
      <protection/>
    </xf>
    <xf numFmtId="0" fontId="10" fillId="33" borderId="44" xfId="51" applyFont="1" applyFill="1" applyBorder="1" applyAlignment="1" quotePrefix="1">
      <alignment horizontal="center" vertical="center"/>
      <protection/>
    </xf>
    <xf numFmtId="0" fontId="10" fillId="33" borderId="45" xfId="51" applyFont="1" applyFill="1" applyBorder="1" applyAlignment="1" quotePrefix="1">
      <alignment horizontal="center" vertical="center"/>
      <protection/>
    </xf>
    <xf numFmtId="0" fontId="12" fillId="34" borderId="38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 vertical="center"/>
      <protection/>
    </xf>
    <xf numFmtId="0" fontId="12" fillId="34" borderId="39" xfId="51" applyFont="1" applyFill="1" applyBorder="1" applyAlignment="1">
      <alignment horizontal="center" vertical="center"/>
      <protection/>
    </xf>
    <xf numFmtId="0" fontId="10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center"/>
      <protection/>
    </xf>
    <xf numFmtId="0" fontId="10" fillId="33" borderId="0" xfId="52" applyFont="1" applyFill="1" applyAlignment="1">
      <alignment horizontal="center"/>
      <protection/>
    </xf>
    <xf numFmtId="0" fontId="6" fillId="0" borderId="0" xfId="53" applyFont="1" applyAlignment="1">
      <alignment vertical="justify" wrapText="1"/>
      <protection/>
    </xf>
    <xf numFmtId="0" fontId="0" fillId="0" borderId="0" xfId="0" applyAlignment="1">
      <alignment wrapText="1"/>
    </xf>
    <xf numFmtId="0" fontId="7" fillId="0" borderId="0" xfId="53" applyFont="1" applyAlignment="1">
      <alignment wrapText="1"/>
      <protection/>
    </xf>
    <xf numFmtId="0" fontId="7" fillId="0" borderId="0" xfId="53" applyFont="1" applyAlignment="1">
      <alignment vertical="justify" wrapText="1"/>
      <protection/>
    </xf>
    <xf numFmtId="0" fontId="6" fillId="34" borderId="46" xfId="53" applyFont="1" applyFill="1" applyBorder="1" applyAlignment="1" quotePrefix="1">
      <alignment horizontal="center"/>
      <protection/>
    </xf>
    <xf numFmtId="0" fontId="6" fillId="34" borderId="47" xfId="53" applyFont="1" applyFill="1" applyBorder="1" applyAlignment="1" quotePrefix="1">
      <alignment horizontal="center"/>
      <protection/>
    </xf>
    <xf numFmtId="0" fontId="6" fillId="34" borderId="48" xfId="53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  <xf numFmtId="0" fontId="2" fillId="0" borderId="16" xfId="51" applyFont="1" applyBorder="1" applyAlignment="1">
      <alignment vertic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VAGFORM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zoomScalePageLayoutView="0" workbookViewId="0" topLeftCell="B1">
      <selection activeCell="H49" sqref="H49"/>
    </sheetView>
  </sheetViews>
  <sheetFormatPr defaultColWidth="11.421875" defaultRowHeight="15"/>
  <cols>
    <col min="1" max="10" width="11.57421875" style="7" customWidth="1"/>
    <col min="11" max="11" width="1.57421875" style="7" customWidth="1"/>
    <col min="12" max="16384" width="11.57421875" style="7" customWidth="1"/>
  </cols>
  <sheetData>
    <row r="1" spans="1:11" ht="12.75">
      <c r="A1" s="132"/>
      <c r="B1" s="155" t="s">
        <v>312</v>
      </c>
      <c r="C1" s="155"/>
      <c r="D1" s="155"/>
      <c r="E1" s="132"/>
      <c r="F1" s="132"/>
      <c r="G1" s="132"/>
      <c r="H1" s="132"/>
      <c r="I1" s="132"/>
      <c r="J1" s="132"/>
      <c r="K1" s="132"/>
    </row>
    <row r="2" spans="1:11" ht="12.75">
      <c r="A2" s="132"/>
      <c r="B2" s="155"/>
      <c r="C2" s="155"/>
      <c r="D2" s="155"/>
      <c r="E2" s="132"/>
      <c r="F2" s="132"/>
      <c r="G2" s="156"/>
      <c r="H2" s="157"/>
      <c r="I2" s="157"/>
      <c r="J2" s="158"/>
      <c r="K2" s="133"/>
    </row>
    <row r="3" spans="1:11" ht="5.25" customHeight="1">
      <c r="A3" s="132"/>
      <c r="B3" s="155"/>
      <c r="C3" s="155"/>
      <c r="D3" s="155"/>
      <c r="E3" s="132"/>
      <c r="F3" s="132"/>
      <c r="G3" s="134"/>
      <c r="H3" s="135"/>
      <c r="I3" s="135"/>
      <c r="J3" s="136"/>
      <c r="K3" s="133"/>
    </row>
    <row r="4" spans="1:11" ht="12.75">
      <c r="A4" s="132"/>
      <c r="B4" s="155"/>
      <c r="C4" s="155"/>
      <c r="D4" s="155"/>
      <c r="E4" s="132"/>
      <c r="F4" s="132"/>
      <c r="G4" s="159" t="s">
        <v>287</v>
      </c>
      <c r="H4" s="160"/>
      <c r="I4" s="160"/>
      <c r="J4" s="161"/>
      <c r="K4" s="133"/>
    </row>
    <row r="5" spans="1:11" ht="12.75">
      <c r="A5" s="132"/>
      <c r="B5" s="132"/>
      <c r="C5" s="132"/>
      <c r="D5" s="132"/>
      <c r="E5" s="132"/>
      <c r="F5" s="132"/>
      <c r="G5" s="162"/>
      <c r="H5" s="163"/>
      <c r="I5" s="163"/>
      <c r="J5" s="164"/>
      <c r="K5" s="133"/>
    </row>
    <row r="6" spans="1:11" ht="12.75">
      <c r="A6" s="132"/>
      <c r="B6" s="132"/>
      <c r="C6" s="132"/>
      <c r="D6" s="132"/>
      <c r="E6" s="132"/>
      <c r="F6" s="132"/>
      <c r="G6" s="137"/>
      <c r="H6" s="137"/>
      <c r="I6" s="137"/>
      <c r="J6" s="137"/>
      <c r="K6" s="133"/>
    </row>
    <row r="7" spans="1:11" ht="5.25" customHeight="1">
      <c r="A7" s="132"/>
      <c r="B7" s="132"/>
      <c r="C7" s="132"/>
      <c r="D7" s="132"/>
      <c r="E7" s="132"/>
      <c r="F7" s="132"/>
      <c r="G7" s="138"/>
      <c r="H7" s="138"/>
      <c r="I7" s="138"/>
      <c r="J7" s="138"/>
      <c r="K7" s="133"/>
    </row>
    <row r="8" spans="1:11" ht="12.75">
      <c r="A8" s="132"/>
      <c r="B8" s="132"/>
      <c r="C8" s="132"/>
      <c r="D8" s="132"/>
      <c r="E8" s="132"/>
      <c r="F8" s="132"/>
      <c r="G8" s="165" t="s">
        <v>313</v>
      </c>
      <c r="H8" s="165"/>
      <c r="I8" s="165"/>
      <c r="J8" s="165"/>
      <c r="K8" s="165"/>
    </row>
    <row r="9" spans="1:11" ht="16.5" customHeight="1">
      <c r="A9" s="132"/>
      <c r="B9" s="132"/>
      <c r="C9" s="132"/>
      <c r="D9" s="139"/>
      <c r="E9" s="139"/>
      <c r="F9" s="132"/>
      <c r="G9" s="165" t="s">
        <v>314</v>
      </c>
      <c r="H9" s="165"/>
      <c r="I9" s="165"/>
      <c r="J9" s="165"/>
      <c r="K9" s="165"/>
    </row>
    <row r="10" spans="1:11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ht="12.75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ht="12.7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2.7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12.7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12.7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</row>
    <row r="22" spans="1:11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1" ht="13.5" thickBo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</row>
    <row r="24" spans="1:11" ht="13.5" thickTop="1">
      <c r="A24" s="132"/>
      <c r="B24" s="132"/>
      <c r="C24" s="140"/>
      <c r="D24" s="141"/>
      <c r="E24" s="141"/>
      <c r="F24" s="141"/>
      <c r="G24" s="141"/>
      <c r="H24" s="141"/>
      <c r="I24" s="142"/>
      <c r="J24" s="132"/>
      <c r="K24" s="132"/>
    </row>
    <row r="25" spans="1:11" ht="12.75">
      <c r="A25" s="132"/>
      <c r="B25" s="132"/>
      <c r="C25" s="143"/>
      <c r="D25" s="144"/>
      <c r="E25" s="144"/>
      <c r="F25" s="144"/>
      <c r="G25" s="144"/>
      <c r="H25" s="144"/>
      <c r="I25" s="145"/>
      <c r="J25" s="132"/>
      <c r="K25" s="132"/>
    </row>
    <row r="26" spans="1:11" ht="12.75">
      <c r="A26" s="132"/>
      <c r="B26" s="132"/>
      <c r="C26" s="143"/>
      <c r="D26" s="144"/>
      <c r="E26" s="144"/>
      <c r="F26" s="144"/>
      <c r="G26" s="144"/>
      <c r="H26" s="144"/>
      <c r="I26" s="145"/>
      <c r="J26" s="132"/>
      <c r="K26" s="132"/>
    </row>
    <row r="27" spans="1:11" ht="18.75" customHeight="1">
      <c r="A27" s="132"/>
      <c r="B27" s="132"/>
      <c r="C27" s="170" t="s">
        <v>288</v>
      </c>
      <c r="D27" s="171"/>
      <c r="E27" s="171"/>
      <c r="F27" s="171"/>
      <c r="G27" s="171"/>
      <c r="H27" s="171"/>
      <c r="I27" s="172"/>
      <c r="J27" s="132"/>
      <c r="K27" s="132"/>
    </row>
    <row r="28" spans="1:11" ht="12.75">
      <c r="A28" s="132"/>
      <c r="B28" s="132"/>
      <c r="C28" s="143"/>
      <c r="D28" s="144"/>
      <c r="E28" s="144"/>
      <c r="F28" s="144"/>
      <c r="G28" s="144"/>
      <c r="H28" s="144"/>
      <c r="I28" s="145"/>
      <c r="J28" s="132"/>
      <c r="K28" s="132"/>
    </row>
    <row r="29" spans="1:11" ht="12.75">
      <c r="A29" s="132"/>
      <c r="B29" s="132"/>
      <c r="C29" s="143"/>
      <c r="D29" s="144"/>
      <c r="E29" s="144"/>
      <c r="F29" s="144"/>
      <c r="G29" s="144"/>
      <c r="H29" s="144"/>
      <c r="I29" s="145"/>
      <c r="J29" s="132"/>
      <c r="K29" s="132"/>
    </row>
    <row r="30" spans="1:11" ht="18.75" customHeight="1">
      <c r="A30" s="132"/>
      <c r="B30" s="132"/>
      <c r="C30" s="170" t="s">
        <v>291</v>
      </c>
      <c r="D30" s="171"/>
      <c r="E30" s="171"/>
      <c r="F30" s="171"/>
      <c r="G30" s="171"/>
      <c r="H30" s="171"/>
      <c r="I30" s="172"/>
      <c r="J30" s="132"/>
      <c r="K30" s="132"/>
    </row>
    <row r="31" spans="1:11" ht="12.75">
      <c r="A31" s="132"/>
      <c r="B31" s="132"/>
      <c r="C31" s="143"/>
      <c r="D31" s="144"/>
      <c r="E31" s="144"/>
      <c r="F31" s="144"/>
      <c r="G31" s="144"/>
      <c r="H31" s="144"/>
      <c r="I31" s="145"/>
      <c r="J31" s="132"/>
      <c r="K31" s="132"/>
    </row>
    <row r="32" spans="1:11" ht="12.75">
      <c r="A32" s="132"/>
      <c r="B32" s="132"/>
      <c r="C32" s="143"/>
      <c r="D32" s="144"/>
      <c r="E32" s="144"/>
      <c r="F32" s="144"/>
      <c r="G32" s="144"/>
      <c r="H32" s="144"/>
      <c r="I32" s="145"/>
      <c r="J32" s="132"/>
      <c r="K32" s="132"/>
    </row>
    <row r="33" spans="1:11" ht="12.75">
      <c r="A33" s="132"/>
      <c r="B33" s="132"/>
      <c r="C33" s="143"/>
      <c r="D33" s="144"/>
      <c r="E33" s="144"/>
      <c r="F33" s="144"/>
      <c r="G33" s="144"/>
      <c r="H33" s="144"/>
      <c r="I33" s="145"/>
      <c r="J33" s="132"/>
      <c r="K33" s="132"/>
    </row>
    <row r="34" spans="1:11" ht="13.5" thickBot="1">
      <c r="A34" s="132"/>
      <c r="B34" s="132"/>
      <c r="C34" s="146"/>
      <c r="D34" s="147"/>
      <c r="E34" s="147"/>
      <c r="F34" s="147"/>
      <c r="G34" s="147"/>
      <c r="H34" s="147"/>
      <c r="I34" s="148"/>
      <c r="J34" s="132"/>
      <c r="K34" s="132"/>
    </row>
    <row r="35" spans="1:11" ht="13.5" thickTop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</row>
    <row r="36" spans="1:11" ht="12.7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1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</row>
    <row r="38" spans="1:11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ht="12.7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1:11" ht="15">
      <c r="A40" s="132"/>
      <c r="B40" s="132"/>
      <c r="C40" s="132"/>
      <c r="D40" s="132"/>
      <c r="E40" s="173"/>
      <c r="F40" s="173"/>
      <c r="G40" s="173"/>
      <c r="H40" s="132"/>
      <c r="I40" s="132"/>
      <c r="J40" s="132"/>
      <c r="K40" s="132"/>
    </row>
    <row r="41" spans="1:11" ht="12.75">
      <c r="A41" s="132"/>
      <c r="B41" s="132"/>
      <c r="C41" s="132"/>
      <c r="D41" s="132"/>
      <c r="E41" s="174"/>
      <c r="F41" s="174"/>
      <c r="G41" s="174"/>
      <c r="H41" s="132"/>
      <c r="I41" s="132"/>
      <c r="J41" s="132"/>
      <c r="K41" s="132"/>
    </row>
    <row r="42" spans="1:11" ht="15">
      <c r="A42" s="132"/>
      <c r="B42" s="132"/>
      <c r="C42" s="132"/>
      <c r="D42" s="132"/>
      <c r="E42" s="173"/>
      <c r="F42" s="173"/>
      <c r="G42" s="173"/>
      <c r="H42" s="132"/>
      <c r="I42" s="132"/>
      <c r="J42" s="132"/>
      <c r="K42" s="132"/>
    </row>
    <row r="43" spans="1:11" ht="12.75">
      <c r="A43" s="132"/>
      <c r="B43" s="132"/>
      <c r="C43" s="132"/>
      <c r="D43" s="132"/>
      <c r="E43" s="174"/>
      <c r="F43" s="174"/>
      <c r="G43" s="174"/>
      <c r="H43" s="132"/>
      <c r="I43" s="132"/>
      <c r="J43" s="132"/>
      <c r="K43" s="132"/>
    </row>
    <row r="44" spans="1:11" ht="15">
      <c r="A44" s="132"/>
      <c r="B44" s="132"/>
      <c r="C44" s="132"/>
      <c r="D44" s="132"/>
      <c r="E44" s="149" t="s">
        <v>289</v>
      </c>
      <c r="F44" s="149"/>
      <c r="G44" s="149"/>
      <c r="H44" s="132"/>
      <c r="I44" s="132"/>
      <c r="J44" s="132"/>
      <c r="K44" s="132"/>
    </row>
    <row r="45" spans="1:11" ht="12.75">
      <c r="A45" s="132"/>
      <c r="B45" s="132"/>
      <c r="C45" s="132"/>
      <c r="D45" s="132"/>
      <c r="E45" s="166" t="s">
        <v>290</v>
      </c>
      <c r="F45" s="166"/>
      <c r="G45" s="166"/>
      <c r="H45" s="132"/>
      <c r="I45" s="132"/>
      <c r="J45" s="132"/>
      <c r="K45" s="132"/>
    </row>
    <row r="46" spans="1:11" ht="12.75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</row>
    <row r="47" spans="1:11" ht="12.7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1" ht="12.75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2.7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1" ht="12.75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</row>
    <row r="51" spans="1:11" ht="12.75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</row>
    <row r="52" spans="1:11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1:11" ht="15">
      <c r="A53" s="132"/>
      <c r="B53" s="132"/>
      <c r="C53" s="132"/>
      <c r="D53" s="150"/>
      <c r="E53" s="132"/>
      <c r="F53" s="151"/>
      <c r="G53" s="151"/>
      <c r="H53" s="132"/>
      <c r="I53" s="132"/>
      <c r="J53" s="132"/>
      <c r="K53" s="132"/>
    </row>
    <row r="54" spans="1:11" ht="12.7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</row>
    <row r="55" spans="1:11" ht="12.7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</row>
    <row r="58" spans="1:11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</row>
    <row r="59" spans="1:11" ht="12.7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</row>
    <row r="60" spans="1:11" ht="12.7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ht="12.7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</row>
    <row r="62" spans="1:11" ht="12.7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  <row r="63" spans="1:11" ht="12.7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</row>
    <row r="64" spans="1:11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</row>
    <row r="65" spans="1:11" ht="12.7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</row>
    <row r="66" spans="1:11" ht="12.7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</row>
    <row r="67" spans="1:11" ht="13.5" thickBo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</row>
    <row r="68" spans="1:11" ht="19.5" customHeight="1" thickBot="1" thickTop="1">
      <c r="A68" s="132"/>
      <c r="B68" s="132"/>
      <c r="C68" s="132"/>
      <c r="D68" s="132"/>
      <c r="E68" s="132"/>
      <c r="F68" s="132"/>
      <c r="G68" s="132"/>
      <c r="H68" s="167" t="s">
        <v>315</v>
      </c>
      <c r="I68" s="168"/>
      <c r="J68" s="169"/>
      <c r="K68" s="152"/>
    </row>
    <row r="69" spans="1:11" s="153" customFormat="1" ht="12.75" customHeight="1" thickTop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</row>
    <row r="70" spans="1:11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</row>
    <row r="71" spans="1:11" ht="12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ht="12.7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</row>
    <row r="73" spans="1:11" ht="12.7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</row>
    <row r="76" spans="1:4" ht="12.75">
      <c r="A76" s="154"/>
      <c r="B76" s="154"/>
      <c r="C76" s="154"/>
      <c r="D76" s="154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7"/>
  <sheetViews>
    <sheetView workbookViewId="0" topLeftCell="A6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7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9262</v>
      </c>
      <c r="D9" s="31">
        <v>9185.380875260538</v>
      </c>
      <c r="E9" s="31">
        <v>9185.380875260538</v>
      </c>
      <c r="F9" s="32"/>
      <c r="G9" s="32"/>
      <c r="H9" s="120">
        <v>70.613</v>
      </c>
      <c r="I9" s="120">
        <v>71.2485145301986</v>
      </c>
      <c r="J9" s="120">
        <v>71.093</v>
      </c>
      <c r="K9" s="33"/>
    </row>
    <row r="10" spans="1:11" s="34" customFormat="1" ht="11.25" customHeight="1">
      <c r="A10" s="36" t="s">
        <v>9</v>
      </c>
      <c r="B10" s="30"/>
      <c r="C10" s="31">
        <v>1799</v>
      </c>
      <c r="D10" s="31">
        <v>1962.0382392780084</v>
      </c>
      <c r="E10" s="31">
        <v>1962.0382392780084</v>
      </c>
      <c r="F10" s="32"/>
      <c r="G10" s="32"/>
      <c r="H10" s="120">
        <v>13.627</v>
      </c>
      <c r="I10" s="120">
        <v>13.972223672605695</v>
      </c>
      <c r="J10" s="120">
        <v>16.855330000000002</v>
      </c>
      <c r="K10" s="33"/>
    </row>
    <row r="11" spans="1:11" s="34" customFormat="1" ht="11.25" customHeight="1">
      <c r="A11" s="29" t="s">
        <v>10</v>
      </c>
      <c r="B11" s="30"/>
      <c r="C11" s="31">
        <v>2044</v>
      </c>
      <c r="D11" s="31">
        <v>1951.8288187632734</v>
      </c>
      <c r="E11" s="31">
        <v>1951.8288187632734</v>
      </c>
      <c r="F11" s="32"/>
      <c r="G11" s="32"/>
      <c r="H11" s="120">
        <v>15.236</v>
      </c>
      <c r="I11" s="120">
        <v>14.403056232804708</v>
      </c>
      <c r="J11" s="120">
        <v>14.85445</v>
      </c>
      <c r="K11" s="33"/>
    </row>
    <row r="12" spans="1:11" s="34" customFormat="1" ht="11.25" customHeight="1">
      <c r="A12" s="36" t="s">
        <v>11</v>
      </c>
      <c r="B12" s="30"/>
      <c r="C12" s="31">
        <v>6007</v>
      </c>
      <c r="D12" s="31">
        <v>6161.86188592168</v>
      </c>
      <c r="E12" s="31">
        <v>6161.86188592168</v>
      </c>
      <c r="F12" s="32"/>
      <c r="G12" s="32"/>
      <c r="H12" s="120">
        <v>47.551</v>
      </c>
      <c r="I12" s="120">
        <v>50.34200887190916</v>
      </c>
      <c r="J12" s="120">
        <v>42.505050108061</v>
      </c>
      <c r="K12" s="33"/>
    </row>
    <row r="13" spans="1:11" s="43" customFormat="1" ht="11.25" customHeight="1">
      <c r="A13" s="37" t="s">
        <v>12</v>
      </c>
      <c r="B13" s="38"/>
      <c r="C13" s="39">
        <v>19112</v>
      </c>
      <c r="D13" s="39">
        <v>19261.1098192235</v>
      </c>
      <c r="E13" s="39">
        <v>19261.1098192235</v>
      </c>
      <c r="F13" s="40">
        <f>IF(D13&gt;0,100*E13/D13,0)</f>
        <v>100</v>
      </c>
      <c r="G13" s="41"/>
      <c r="H13" s="121">
        <v>147.027</v>
      </c>
      <c r="I13" s="122">
        <v>149.96580330751817</v>
      </c>
      <c r="J13" s="122">
        <v>145.307830108061</v>
      </c>
      <c r="K13" s="42">
        <f>IF(I13&gt;0,100*J13/I13,0)</f>
        <v>96.89397642880918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333</v>
      </c>
      <c r="D15" s="39">
        <v>300</v>
      </c>
      <c r="E15" s="39">
        <v>250</v>
      </c>
      <c r="F15" s="40">
        <f>IF(D15&gt;0,100*E15/D15,0)</f>
        <v>83.33333333333333</v>
      </c>
      <c r="G15" s="41"/>
      <c r="H15" s="121">
        <v>0.733</v>
      </c>
      <c r="I15" s="122">
        <v>0.75</v>
      </c>
      <c r="J15" s="122">
        <v>0.6</v>
      </c>
      <c r="K15" s="42">
        <f>IF(I15&gt;0,100*J15/I15,0)</f>
        <v>80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325</v>
      </c>
      <c r="D17" s="39">
        <v>325</v>
      </c>
      <c r="E17" s="39">
        <v>133</v>
      </c>
      <c r="F17" s="40">
        <f>IF(D17&gt;0,100*E17/D17,0)</f>
        <v>40.92307692307692</v>
      </c>
      <c r="G17" s="41"/>
      <c r="H17" s="121">
        <v>4.163</v>
      </c>
      <c r="I17" s="122">
        <v>5.82</v>
      </c>
      <c r="J17" s="122">
        <v>1.197</v>
      </c>
      <c r="K17" s="42">
        <f>IF(I17&gt;0,100*J17/I17,0)</f>
        <v>20.56701030927835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2</v>
      </c>
      <c r="D19" s="31">
        <v>2</v>
      </c>
      <c r="E19" s="31">
        <v>28</v>
      </c>
      <c r="F19" s="32"/>
      <c r="G19" s="32"/>
      <c r="H19" s="120">
        <v>0.007</v>
      </c>
      <c r="I19" s="120">
        <v>0.007</v>
      </c>
      <c r="J19" s="120">
        <v>0.109</v>
      </c>
      <c r="K19" s="33"/>
    </row>
    <row r="20" spans="1:11" s="34" customFormat="1" ht="11.25" customHeight="1">
      <c r="A20" s="36" t="s">
        <v>16</v>
      </c>
      <c r="B20" s="30"/>
      <c r="C20" s="31">
        <v>173</v>
      </c>
      <c r="D20" s="31">
        <v>202</v>
      </c>
      <c r="E20" s="31">
        <v>228</v>
      </c>
      <c r="F20" s="32"/>
      <c r="G20" s="32"/>
      <c r="H20" s="120">
        <v>0.543</v>
      </c>
      <c r="I20" s="120">
        <v>0.606</v>
      </c>
      <c r="J20" s="120">
        <v>0.706</v>
      </c>
      <c r="K20" s="33"/>
    </row>
    <row r="21" spans="1:11" s="34" customFormat="1" ht="11.25" customHeight="1">
      <c r="A21" s="36" t="s">
        <v>17</v>
      </c>
      <c r="B21" s="30"/>
      <c r="C21" s="31">
        <v>138</v>
      </c>
      <c r="D21" s="31">
        <v>147</v>
      </c>
      <c r="E21" s="31">
        <v>139</v>
      </c>
      <c r="F21" s="32"/>
      <c r="G21" s="32"/>
      <c r="H21" s="120">
        <v>0.428</v>
      </c>
      <c r="I21" s="120">
        <v>0.441</v>
      </c>
      <c r="J21" s="120">
        <v>0.44</v>
      </c>
      <c r="K21" s="33"/>
    </row>
    <row r="22" spans="1:11" s="43" customFormat="1" ht="11.25" customHeight="1">
      <c r="A22" s="37" t="s">
        <v>18</v>
      </c>
      <c r="B22" s="38"/>
      <c r="C22" s="39">
        <v>313</v>
      </c>
      <c r="D22" s="39">
        <v>351</v>
      </c>
      <c r="E22" s="39">
        <v>395</v>
      </c>
      <c r="F22" s="40">
        <f>IF(D22&gt;0,100*E22/D22,0)</f>
        <v>112.53561253561253</v>
      </c>
      <c r="G22" s="41"/>
      <c r="H22" s="121">
        <v>0.978</v>
      </c>
      <c r="I22" s="122">
        <v>1.054</v>
      </c>
      <c r="J22" s="122">
        <v>1.255</v>
      </c>
      <c r="K22" s="42">
        <f>IF(I22&gt;0,100*J22/I22,0)</f>
        <v>119.07020872865273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18715</v>
      </c>
      <c r="D24" s="39">
        <v>21414</v>
      </c>
      <c r="E24" s="39">
        <v>18988</v>
      </c>
      <c r="F24" s="40">
        <f>IF(D24&gt;0,100*E24/D24,0)</f>
        <v>88.67096292145325</v>
      </c>
      <c r="G24" s="41"/>
      <c r="H24" s="121">
        <v>202.454</v>
      </c>
      <c r="I24" s="122">
        <v>220.211</v>
      </c>
      <c r="J24" s="122">
        <v>197.63535000000002</v>
      </c>
      <c r="K24" s="42">
        <f>IF(I24&gt;0,100*J24/I24,0)</f>
        <v>89.74817334283938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668</v>
      </c>
      <c r="D26" s="39">
        <v>900</v>
      </c>
      <c r="E26" s="39">
        <v>680</v>
      </c>
      <c r="F26" s="40">
        <f>IF(D26&gt;0,100*E26/D26,0)</f>
        <v>75.55555555555556</v>
      </c>
      <c r="G26" s="41"/>
      <c r="H26" s="121">
        <v>6.348</v>
      </c>
      <c r="I26" s="122">
        <v>8.1</v>
      </c>
      <c r="J26" s="122">
        <v>6.7</v>
      </c>
      <c r="K26" s="42">
        <f>IF(I26&gt;0,100*J26/I26,0)</f>
        <v>82.71604938271605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38268</v>
      </c>
      <c r="D28" s="31">
        <v>48840</v>
      </c>
      <c r="E28" s="31">
        <v>52164</v>
      </c>
      <c r="F28" s="32"/>
      <c r="G28" s="32"/>
      <c r="H28" s="120">
        <v>459.081</v>
      </c>
      <c r="I28" s="120">
        <v>624.419</v>
      </c>
      <c r="J28" s="120">
        <v>602.957</v>
      </c>
      <c r="K28" s="33"/>
    </row>
    <row r="29" spans="1:11" s="34" customFormat="1" ht="11.25" customHeight="1">
      <c r="A29" s="36" t="s">
        <v>22</v>
      </c>
      <c r="B29" s="30"/>
      <c r="C29" s="31">
        <v>3457</v>
      </c>
      <c r="D29" s="31">
        <v>3414</v>
      </c>
      <c r="E29" s="31">
        <v>3767</v>
      </c>
      <c r="F29" s="32"/>
      <c r="G29" s="32"/>
      <c r="H29" s="120">
        <v>35.29</v>
      </c>
      <c r="I29" s="120">
        <v>36.541</v>
      </c>
      <c r="J29" s="120">
        <v>44.141</v>
      </c>
      <c r="K29" s="33"/>
    </row>
    <row r="30" spans="1:11" s="34" customFormat="1" ht="11.25" customHeight="1">
      <c r="A30" s="36" t="s">
        <v>23</v>
      </c>
      <c r="B30" s="30"/>
      <c r="C30" s="31">
        <v>19569</v>
      </c>
      <c r="D30" s="31">
        <v>23218</v>
      </c>
      <c r="E30" s="31">
        <v>22960</v>
      </c>
      <c r="F30" s="32"/>
      <c r="G30" s="32"/>
      <c r="H30" s="120">
        <v>209.684</v>
      </c>
      <c r="I30" s="120">
        <v>295.088</v>
      </c>
      <c r="J30" s="120">
        <v>211.68</v>
      </c>
      <c r="K30" s="33"/>
    </row>
    <row r="31" spans="1:11" s="43" customFormat="1" ht="11.25" customHeight="1">
      <c r="A31" s="44" t="s">
        <v>24</v>
      </c>
      <c r="B31" s="38"/>
      <c r="C31" s="39">
        <v>61294</v>
      </c>
      <c r="D31" s="39">
        <v>75472</v>
      </c>
      <c r="E31" s="39">
        <v>78891</v>
      </c>
      <c r="F31" s="40">
        <f>IF(D31&gt;0,100*E31/D31,0)</f>
        <v>104.53015687937248</v>
      </c>
      <c r="G31" s="41"/>
      <c r="H31" s="121">
        <v>704.0550000000001</v>
      </c>
      <c r="I31" s="122">
        <v>956.048</v>
      </c>
      <c r="J31" s="122">
        <v>858.778</v>
      </c>
      <c r="K31" s="42">
        <f>IF(I31&gt;0,100*J31/I31,0)</f>
        <v>89.82582464478772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299</v>
      </c>
      <c r="D33" s="31">
        <v>303</v>
      </c>
      <c r="E33" s="31">
        <v>300</v>
      </c>
      <c r="F33" s="32"/>
      <c r="G33" s="32"/>
      <c r="H33" s="120">
        <v>1.999</v>
      </c>
      <c r="I33" s="120">
        <v>2.979</v>
      </c>
      <c r="J33" s="120">
        <v>3.9</v>
      </c>
      <c r="K33" s="33"/>
    </row>
    <row r="34" spans="1:11" s="34" customFormat="1" ht="11.25" customHeight="1">
      <c r="A34" s="36" t="s">
        <v>26</v>
      </c>
      <c r="B34" s="30"/>
      <c r="C34" s="31">
        <v>7629</v>
      </c>
      <c r="D34" s="31">
        <v>7839</v>
      </c>
      <c r="E34" s="31">
        <v>8471</v>
      </c>
      <c r="F34" s="32"/>
      <c r="G34" s="32"/>
      <c r="H34" s="120">
        <v>83.36</v>
      </c>
      <c r="I34" s="120">
        <v>101.192</v>
      </c>
      <c r="J34" s="120">
        <v>107.8</v>
      </c>
      <c r="K34" s="33"/>
    </row>
    <row r="35" spans="1:11" s="34" customFormat="1" ht="11.25" customHeight="1">
      <c r="A35" s="36" t="s">
        <v>27</v>
      </c>
      <c r="B35" s="30"/>
      <c r="C35" s="31">
        <v>28271</v>
      </c>
      <c r="D35" s="31">
        <v>31000</v>
      </c>
      <c r="E35" s="31">
        <v>33000</v>
      </c>
      <c r="F35" s="32"/>
      <c r="G35" s="32"/>
      <c r="H35" s="120">
        <v>290.317</v>
      </c>
      <c r="I35" s="120">
        <v>335</v>
      </c>
      <c r="J35" s="120">
        <v>370</v>
      </c>
      <c r="K35" s="33"/>
    </row>
    <row r="36" spans="1:11" s="34" customFormat="1" ht="11.25" customHeight="1">
      <c r="A36" s="36" t="s">
        <v>28</v>
      </c>
      <c r="B36" s="30"/>
      <c r="C36" s="31">
        <v>46</v>
      </c>
      <c r="D36" s="31">
        <v>67</v>
      </c>
      <c r="E36" s="31">
        <v>134</v>
      </c>
      <c r="F36" s="32"/>
      <c r="G36" s="32"/>
      <c r="H36" s="120">
        <v>0.406</v>
      </c>
      <c r="I36" s="120">
        <v>0.599</v>
      </c>
      <c r="J36" s="120">
        <v>1.206</v>
      </c>
      <c r="K36" s="33"/>
    </row>
    <row r="37" spans="1:11" s="43" customFormat="1" ht="11.25" customHeight="1">
      <c r="A37" s="37" t="s">
        <v>29</v>
      </c>
      <c r="B37" s="38"/>
      <c r="C37" s="39">
        <v>36245</v>
      </c>
      <c r="D37" s="39">
        <v>39209</v>
      </c>
      <c r="E37" s="39">
        <v>41905</v>
      </c>
      <c r="F37" s="40">
        <f>IF(D37&gt;0,100*E37/D37,0)</f>
        <v>106.87597235328623</v>
      </c>
      <c r="G37" s="41"/>
      <c r="H37" s="121">
        <v>376.082</v>
      </c>
      <c r="I37" s="122">
        <v>439.77</v>
      </c>
      <c r="J37" s="122">
        <v>482.906</v>
      </c>
      <c r="K37" s="42">
        <f>IF(I37&gt;0,100*J37/I37,0)</f>
        <v>109.80876367191941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326</v>
      </c>
      <c r="D39" s="39">
        <v>326</v>
      </c>
      <c r="E39" s="39">
        <v>232</v>
      </c>
      <c r="F39" s="40">
        <f>IF(D39&gt;0,100*E39/D39,0)</f>
        <v>71.16564417177914</v>
      </c>
      <c r="G39" s="41"/>
      <c r="H39" s="121">
        <v>1.793</v>
      </c>
      <c r="I39" s="122">
        <v>1.793</v>
      </c>
      <c r="J39" s="122">
        <v>1.276</v>
      </c>
      <c r="K39" s="42">
        <f>IF(I39&gt;0,100*J39/I39,0)</f>
        <v>71.16564417177915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945</v>
      </c>
      <c r="D41" s="31">
        <v>1511</v>
      </c>
      <c r="E41" s="31">
        <v>1591</v>
      </c>
      <c r="F41" s="32"/>
      <c r="G41" s="32"/>
      <c r="H41" s="120">
        <v>11.34</v>
      </c>
      <c r="I41" s="120">
        <v>20.701</v>
      </c>
      <c r="J41" s="120">
        <v>21.479</v>
      </c>
      <c r="K41" s="33"/>
    </row>
    <row r="42" spans="1:11" s="34" customFormat="1" ht="11.25" customHeight="1">
      <c r="A42" s="36" t="s">
        <v>32</v>
      </c>
      <c r="B42" s="30"/>
      <c r="C42" s="31">
        <v>725</v>
      </c>
      <c r="D42" s="31">
        <v>850</v>
      </c>
      <c r="E42" s="31">
        <v>950</v>
      </c>
      <c r="F42" s="32"/>
      <c r="G42" s="32"/>
      <c r="H42" s="120">
        <v>6.825</v>
      </c>
      <c r="I42" s="120">
        <v>8.925</v>
      </c>
      <c r="J42" s="120">
        <v>9.975</v>
      </c>
      <c r="K42" s="33"/>
    </row>
    <row r="43" spans="1:11" s="34" customFormat="1" ht="11.25" customHeight="1">
      <c r="A43" s="36" t="s">
        <v>33</v>
      </c>
      <c r="B43" s="30"/>
      <c r="C43" s="31">
        <v>60381</v>
      </c>
      <c r="D43" s="31">
        <v>65263</v>
      </c>
      <c r="E43" s="31">
        <v>66508</v>
      </c>
      <c r="F43" s="32"/>
      <c r="G43" s="32"/>
      <c r="H43" s="120">
        <v>573.62</v>
      </c>
      <c r="I43" s="120">
        <v>659.156</v>
      </c>
      <c r="J43" s="120">
        <v>671.731</v>
      </c>
      <c r="K43" s="33"/>
    </row>
    <row r="44" spans="1:11" s="34" customFormat="1" ht="11.25" customHeight="1">
      <c r="A44" s="36" t="s">
        <v>34</v>
      </c>
      <c r="B44" s="30"/>
      <c r="C44" s="31">
        <v>1679</v>
      </c>
      <c r="D44" s="31">
        <v>4330</v>
      </c>
      <c r="E44" s="31">
        <v>4616</v>
      </c>
      <c r="F44" s="32"/>
      <c r="G44" s="32"/>
      <c r="H44" s="120">
        <v>15.129</v>
      </c>
      <c r="I44" s="120">
        <v>43.3</v>
      </c>
      <c r="J44" s="120">
        <v>46.16</v>
      </c>
      <c r="K44" s="33"/>
    </row>
    <row r="45" spans="1:11" s="34" customFormat="1" ht="11.25" customHeight="1">
      <c r="A45" s="36" t="s">
        <v>35</v>
      </c>
      <c r="B45" s="30"/>
      <c r="C45" s="31">
        <v>16045</v>
      </c>
      <c r="D45" s="31">
        <v>18380</v>
      </c>
      <c r="E45" s="31">
        <v>18200</v>
      </c>
      <c r="F45" s="32"/>
      <c r="G45" s="32"/>
      <c r="H45" s="120">
        <v>205.624</v>
      </c>
      <c r="I45" s="120">
        <v>199.423</v>
      </c>
      <c r="J45" s="120">
        <v>222.04</v>
      </c>
      <c r="K45" s="33"/>
    </row>
    <row r="46" spans="1:11" s="34" customFormat="1" ht="11.25" customHeight="1">
      <c r="A46" s="36" t="s">
        <v>36</v>
      </c>
      <c r="B46" s="30"/>
      <c r="C46" s="31">
        <v>170</v>
      </c>
      <c r="D46" s="31">
        <v>260</v>
      </c>
      <c r="E46" s="31">
        <v>111</v>
      </c>
      <c r="F46" s="32"/>
      <c r="G46" s="32"/>
      <c r="H46" s="120">
        <v>1.36</v>
      </c>
      <c r="I46" s="120">
        <v>2.6</v>
      </c>
      <c r="J46" s="120">
        <v>0.999</v>
      </c>
      <c r="K46" s="33"/>
    </row>
    <row r="47" spans="1:11" s="34" customFormat="1" ht="11.25" customHeight="1">
      <c r="A47" s="36" t="s">
        <v>37</v>
      </c>
      <c r="B47" s="30"/>
      <c r="C47" s="31">
        <v>349</v>
      </c>
      <c r="D47" s="31">
        <v>335</v>
      </c>
      <c r="E47" s="31">
        <v>354</v>
      </c>
      <c r="F47" s="32"/>
      <c r="G47" s="32"/>
      <c r="H47" s="120">
        <v>3.809</v>
      </c>
      <c r="I47" s="120">
        <v>3.685</v>
      </c>
      <c r="J47" s="120">
        <v>4.071</v>
      </c>
      <c r="K47" s="33"/>
    </row>
    <row r="48" spans="1:11" s="34" customFormat="1" ht="11.25" customHeight="1">
      <c r="A48" s="36" t="s">
        <v>38</v>
      </c>
      <c r="B48" s="30"/>
      <c r="C48" s="31">
        <v>8441</v>
      </c>
      <c r="D48" s="31">
        <v>10086</v>
      </c>
      <c r="E48" s="31">
        <v>9227</v>
      </c>
      <c r="F48" s="32"/>
      <c r="G48" s="32"/>
      <c r="H48" s="120">
        <v>92.851</v>
      </c>
      <c r="I48" s="120">
        <v>110.946</v>
      </c>
      <c r="J48" s="120">
        <v>101.497</v>
      </c>
      <c r="K48" s="33"/>
    </row>
    <row r="49" spans="1:11" s="34" customFormat="1" ht="11.25" customHeight="1">
      <c r="A49" s="36" t="s">
        <v>39</v>
      </c>
      <c r="B49" s="30"/>
      <c r="C49" s="31">
        <v>16326</v>
      </c>
      <c r="D49" s="31">
        <v>21100</v>
      </c>
      <c r="E49" s="31">
        <v>16784</v>
      </c>
      <c r="F49" s="32"/>
      <c r="G49" s="32"/>
      <c r="H49" s="120">
        <v>179.6</v>
      </c>
      <c r="I49" s="120">
        <v>242.75</v>
      </c>
      <c r="J49" s="120">
        <v>189.307</v>
      </c>
      <c r="K49" s="33"/>
    </row>
    <row r="50" spans="1:11" s="43" customFormat="1" ht="11.25" customHeight="1">
      <c r="A50" s="44" t="s">
        <v>40</v>
      </c>
      <c r="B50" s="38"/>
      <c r="C50" s="39">
        <v>105061</v>
      </c>
      <c r="D50" s="39">
        <v>122115</v>
      </c>
      <c r="E50" s="39">
        <v>118341</v>
      </c>
      <c r="F50" s="40">
        <f>IF(D50&gt;0,100*E50/D50,0)</f>
        <v>96.9094705810097</v>
      </c>
      <c r="G50" s="41"/>
      <c r="H50" s="121">
        <v>1090.158</v>
      </c>
      <c r="I50" s="122">
        <v>1291.4859999999999</v>
      </c>
      <c r="J50" s="122">
        <v>1267.259</v>
      </c>
      <c r="K50" s="42">
        <f>IF(I50&gt;0,100*J50/I50,0)</f>
        <v>98.1240989062212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7331</v>
      </c>
      <c r="D52" s="39">
        <v>7250</v>
      </c>
      <c r="E52" s="39">
        <v>7250</v>
      </c>
      <c r="F52" s="40">
        <f>IF(D52&gt;0,100*E52/D52,0)</f>
        <v>100</v>
      </c>
      <c r="G52" s="41"/>
      <c r="H52" s="121">
        <v>106.234</v>
      </c>
      <c r="I52" s="122">
        <v>105</v>
      </c>
      <c r="J52" s="122">
        <v>98.78</v>
      </c>
      <c r="K52" s="42">
        <f>IF(I52&gt;0,100*J52/I52,0)</f>
        <v>94.07619047619048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16851</v>
      </c>
      <c r="D54" s="31">
        <v>15900</v>
      </c>
      <c r="E54" s="31">
        <v>13800</v>
      </c>
      <c r="F54" s="32"/>
      <c r="G54" s="32"/>
      <c r="H54" s="120">
        <v>212.323</v>
      </c>
      <c r="I54" s="120">
        <v>219.42</v>
      </c>
      <c r="J54" s="120">
        <v>191.82</v>
      </c>
      <c r="K54" s="33"/>
    </row>
    <row r="55" spans="1:11" s="34" customFormat="1" ht="11.25" customHeight="1">
      <c r="A55" s="36" t="s">
        <v>43</v>
      </c>
      <c r="B55" s="30"/>
      <c r="C55" s="31">
        <v>6855</v>
      </c>
      <c r="D55" s="31">
        <v>7140</v>
      </c>
      <c r="E55" s="31">
        <v>7042</v>
      </c>
      <c r="F55" s="32"/>
      <c r="G55" s="32"/>
      <c r="H55" s="120">
        <v>71.397</v>
      </c>
      <c r="I55" s="120">
        <v>89.25</v>
      </c>
      <c r="J55" s="120">
        <v>75.435</v>
      </c>
      <c r="K55" s="33"/>
    </row>
    <row r="56" spans="1:11" s="34" customFormat="1" ht="11.25" customHeight="1">
      <c r="A56" s="36" t="s">
        <v>44</v>
      </c>
      <c r="B56" s="30"/>
      <c r="C56" s="31">
        <v>1243</v>
      </c>
      <c r="D56" s="31">
        <v>1250</v>
      </c>
      <c r="E56" s="31">
        <v>1187</v>
      </c>
      <c r="F56" s="32"/>
      <c r="G56" s="32"/>
      <c r="H56" s="120">
        <v>13.857</v>
      </c>
      <c r="I56" s="120">
        <v>14</v>
      </c>
      <c r="J56" s="120">
        <v>13.7</v>
      </c>
      <c r="K56" s="33"/>
    </row>
    <row r="57" spans="1:11" s="34" customFormat="1" ht="11.25" customHeight="1">
      <c r="A57" s="36" t="s">
        <v>45</v>
      </c>
      <c r="B57" s="30"/>
      <c r="C57" s="31">
        <v>4212</v>
      </c>
      <c r="D57" s="31">
        <v>3621</v>
      </c>
      <c r="E57" s="31">
        <v>3555</v>
      </c>
      <c r="F57" s="32"/>
      <c r="G57" s="32"/>
      <c r="H57" s="120">
        <v>48.756</v>
      </c>
      <c r="I57" s="120">
        <v>43.452</v>
      </c>
      <c r="J57" s="120">
        <v>42.66</v>
      </c>
      <c r="K57" s="33"/>
    </row>
    <row r="58" spans="1:11" s="34" customFormat="1" ht="11.25" customHeight="1">
      <c r="A58" s="36" t="s">
        <v>46</v>
      </c>
      <c r="B58" s="30"/>
      <c r="C58" s="31">
        <v>10564</v>
      </c>
      <c r="D58" s="31">
        <v>11565</v>
      </c>
      <c r="E58" s="31">
        <v>9693</v>
      </c>
      <c r="F58" s="32"/>
      <c r="G58" s="32"/>
      <c r="H58" s="120">
        <v>104.535</v>
      </c>
      <c r="I58" s="120">
        <v>142.99</v>
      </c>
      <c r="J58" s="120">
        <v>118.98780000000001</v>
      </c>
      <c r="K58" s="33"/>
    </row>
    <row r="59" spans="1:11" s="43" customFormat="1" ht="11.25" customHeight="1">
      <c r="A59" s="37" t="s">
        <v>47</v>
      </c>
      <c r="B59" s="38"/>
      <c r="C59" s="39">
        <v>39725</v>
      </c>
      <c r="D59" s="39">
        <v>39476</v>
      </c>
      <c r="E59" s="39">
        <v>35277</v>
      </c>
      <c r="F59" s="40">
        <f>IF(D59&gt;0,100*E59/D59,0)</f>
        <v>89.3631573614348</v>
      </c>
      <c r="G59" s="41"/>
      <c r="H59" s="121">
        <v>450.86799999999994</v>
      </c>
      <c r="I59" s="122">
        <v>509.11199999999997</v>
      </c>
      <c r="J59" s="122">
        <v>442.6028</v>
      </c>
      <c r="K59" s="42">
        <f>IF(I59&gt;0,100*J59/I59,0)</f>
        <v>86.9362340703028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319</v>
      </c>
      <c r="D61" s="31">
        <v>400</v>
      </c>
      <c r="E61" s="31">
        <v>450</v>
      </c>
      <c r="F61" s="32"/>
      <c r="G61" s="32"/>
      <c r="H61" s="120">
        <v>2.544</v>
      </c>
      <c r="I61" s="120">
        <v>4</v>
      </c>
      <c r="J61" s="120">
        <v>4.5</v>
      </c>
      <c r="K61" s="33"/>
    </row>
    <row r="62" spans="1:11" s="34" customFormat="1" ht="11.25" customHeight="1">
      <c r="A62" s="36" t="s">
        <v>49</v>
      </c>
      <c r="B62" s="30"/>
      <c r="C62" s="31">
        <v>96</v>
      </c>
      <c r="D62" s="31">
        <v>176</v>
      </c>
      <c r="E62" s="31">
        <v>100</v>
      </c>
      <c r="F62" s="32"/>
      <c r="G62" s="32"/>
      <c r="H62" s="120">
        <v>0.37</v>
      </c>
      <c r="I62" s="120">
        <v>0.615</v>
      </c>
      <c r="J62" s="120">
        <v>0.282</v>
      </c>
      <c r="K62" s="33"/>
    </row>
    <row r="63" spans="1:11" s="34" customFormat="1" ht="11.25" customHeight="1">
      <c r="A63" s="36" t="s">
        <v>50</v>
      </c>
      <c r="B63" s="30"/>
      <c r="C63" s="31">
        <v>156</v>
      </c>
      <c r="D63" s="31">
        <v>206</v>
      </c>
      <c r="E63" s="31">
        <v>223</v>
      </c>
      <c r="F63" s="32"/>
      <c r="G63" s="32"/>
      <c r="H63" s="120">
        <v>1.248</v>
      </c>
      <c r="I63" s="120">
        <v>3</v>
      </c>
      <c r="J63" s="120">
        <v>2.676</v>
      </c>
      <c r="K63" s="33"/>
    </row>
    <row r="64" spans="1:11" s="43" customFormat="1" ht="11.25" customHeight="1">
      <c r="A64" s="37" t="s">
        <v>51</v>
      </c>
      <c r="B64" s="38"/>
      <c r="C64" s="39">
        <v>571</v>
      </c>
      <c r="D64" s="39">
        <v>782</v>
      </c>
      <c r="E64" s="39">
        <v>773</v>
      </c>
      <c r="F64" s="40">
        <f>IF(D64&gt;0,100*E64/D64,0)</f>
        <v>98.84910485933504</v>
      </c>
      <c r="G64" s="41"/>
      <c r="H64" s="121">
        <v>4.162</v>
      </c>
      <c r="I64" s="122">
        <v>7.615</v>
      </c>
      <c r="J64" s="122">
        <v>7.458</v>
      </c>
      <c r="K64" s="42">
        <f>IF(I64&gt;0,100*J64/I64,0)</f>
        <v>97.93827971109653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128</v>
      </c>
      <c r="D66" s="39">
        <v>137</v>
      </c>
      <c r="E66" s="39">
        <v>150</v>
      </c>
      <c r="F66" s="40">
        <f>IF(D66&gt;0,100*E66/D66,0)</f>
        <v>109.48905109489051</v>
      </c>
      <c r="G66" s="41"/>
      <c r="H66" s="121">
        <v>1.216</v>
      </c>
      <c r="I66" s="122">
        <v>1.394</v>
      </c>
      <c r="J66" s="122">
        <v>1.45</v>
      </c>
      <c r="K66" s="42">
        <f>IF(I66&gt;0,100*J66/I66,0)</f>
        <v>104.01721664275468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41259</v>
      </c>
      <c r="D68" s="31">
        <v>46100</v>
      </c>
      <c r="E68" s="31">
        <v>40100</v>
      </c>
      <c r="F68" s="32"/>
      <c r="G68" s="32"/>
      <c r="H68" s="120">
        <v>479.718</v>
      </c>
      <c r="I68" s="120">
        <v>534</v>
      </c>
      <c r="J68" s="120">
        <v>460</v>
      </c>
      <c r="K68" s="33"/>
    </row>
    <row r="69" spans="1:11" s="34" customFormat="1" ht="11.25" customHeight="1">
      <c r="A69" s="36" t="s">
        <v>54</v>
      </c>
      <c r="B69" s="30"/>
      <c r="C69" s="31">
        <v>19384</v>
      </c>
      <c r="D69" s="31">
        <v>22000</v>
      </c>
      <c r="E69" s="31">
        <v>21850</v>
      </c>
      <c r="F69" s="32"/>
      <c r="G69" s="32"/>
      <c r="H69" s="120">
        <v>228.886</v>
      </c>
      <c r="I69" s="120">
        <v>256</v>
      </c>
      <c r="J69" s="120">
        <v>240</v>
      </c>
      <c r="K69" s="33"/>
    </row>
    <row r="70" spans="1:11" s="43" customFormat="1" ht="11.25" customHeight="1">
      <c r="A70" s="37" t="s">
        <v>55</v>
      </c>
      <c r="B70" s="38"/>
      <c r="C70" s="39">
        <v>60643</v>
      </c>
      <c r="D70" s="39">
        <v>68100</v>
      </c>
      <c r="E70" s="39">
        <v>61950</v>
      </c>
      <c r="F70" s="40">
        <f>IF(D70&gt;0,100*E70/D70,0)</f>
        <v>90.96916299559471</v>
      </c>
      <c r="G70" s="41"/>
      <c r="H70" s="121">
        <v>708.604</v>
      </c>
      <c r="I70" s="122">
        <v>790</v>
      </c>
      <c r="J70" s="122">
        <v>700</v>
      </c>
      <c r="K70" s="42">
        <f>IF(I70&gt;0,100*J70/I70,0)</f>
        <v>88.60759493670886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20</v>
      </c>
      <c r="D72" s="31">
        <v>68</v>
      </c>
      <c r="E72" s="31">
        <v>6</v>
      </c>
      <c r="F72" s="32"/>
      <c r="G72" s="32"/>
      <c r="H72" s="120">
        <v>0.047</v>
      </c>
      <c r="I72" s="120">
        <v>0.076</v>
      </c>
      <c r="J72" s="120">
        <v>0.014</v>
      </c>
      <c r="K72" s="33"/>
    </row>
    <row r="73" spans="1:11" s="34" customFormat="1" ht="11.25" customHeight="1">
      <c r="A73" s="36" t="s">
        <v>57</v>
      </c>
      <c r="B73" s="30"/>
      <c r="C73" s="31">
        <v>3528</v>
      </c>
      <c r="D73" s="31">
        <v>4110</v>
      </c>
      <c r="E73" s="31">
        <v>3320</v>
      </c>
      <c r="F73" s="32"/>
      <c r="G73" s="32"/>
      <c r="H73" s="120">
        <v>30.191</v>
      </c>
      <c r="I73" s="120">
        <v>45.2</v>
      </c>
      <c r="J73" s="120">
        <v>40.1</v>
      </c>
      <c r="K73" s="33"/>
    </row>
    <row r="74" spans="1:11" s="34" customFormat="1" ht="11.25" customHeight="1">
      <c r="A74" s="36" t="s">
        <v>58</v>
      </c>
      <c r="B74" s="30"/>
      <c r="C74" s="31">
        <v>8291</v>
      </c>
      <c r="D74" s="31">
        <v>8858</v>
      </c>
      <c r="E74" s="31">
        <v>7037</v>
      </c>
      <c r="F74" s="32"/>
      <c r="G74" s="32"/>
      <c r="H74" s="120">
        <v>103.344</v>
      </c>
      <c r="I74" s="120">
        <v>110.725</v>
      </c>
      <c r="J74" s="120">
        <v>87.9</v>
      </c>
      <c r="K74" s="33"/>
    </row>
    <row r="75" spans="1:11" s="34" customFormat="1" ht="11.25" customHeight="1">
      <c r="A75" s="36" t="s">
        <v>59</v>
      </c>
      <c r="B75" s="30"/>
      <c r="C75" s="31">
        <v>3105</v>
      </c>
      <c r="D75" s="31">
        <v>3249</v>
      </c>
      <c r="E75" s="31">
        <v>3181.9790000000003</v>
      </c>
      <c r="F75" s="32"/>
      <c r="G75" s="32"/>
      <c r="H75" s="120">
        <v>32.863</v>
      </c>
      <c r="I75" s="120">
        <v>35.801</v>
      </c>
      <c r="J75" s="120">
        <v>38.37911004400902</v>
      </c>
      <c r="K75" s="33"/>
    </row>
    <row r="76" spans="1:11" s="34" customFormat="1" ht="11.25" customHeight="1">
      <c r="A76" s="36" t="s">
        <v>60</v>
      </c>
      <c r="B76" s="30"/>
      <c r="C76" s="31">
        <v>218</v>
      </c>
      <c r="D76" s="31">
        <v>186</v>
      </c>
      <c r="E76" s="31">
        <v>93</v>
      </c>
      <c r="F76" s="32"/>
      <c r="G76" s="32"/>
      <c r="H76" s="120">
        <v>2.54</v>
      </c>
      <c r="I76" s="120">
        <v>1.655</v>
      </c>
      <c r="J76" s="120">
        <v>0.948</v>
      </c>
      <c r="K76" s="33"/>
    </row>
    <row r="77" spans="1:11" s="34" customFormat="1" ht="11.25" customHeight="1">
      <c r="A77" s="36" t="s">
        <v>61</v>
      </c>
      <c r="B77" s="30"/>
      <c r="C77" s="31">
        <v>1584</v>
      </c>
      <c r="D77" s="31">
        <v>1952</v>
      </c>
      <c r="E77" s="31">
        <v>1733</v>
      </c>
      <c r="F77" s="32"/>
      <c r="G77" s="32"/>
      <c r="H77" s="120">
        <v>15.725</v>
      </c>
      <c r="I77" s="120">
        <v>23.424</v>
      </c>
      <c r="J77" s="120">
        <v>20.796</v>
      </c>
      <c r="K77" s="33"/>
    </row>
    <row r="78" spans="1:11" s="34" customFormat="1" ht="11.25" customHeight="1">
      <c r="A78" s="36" t="s">
        <v>62</v>
      </c>
      <c r="B78" s="30"/>
      <c r="C78" s="31">
        <v>565</v>
      </c>
      <c r="D78" s="31">
        <v>557</v>
      </c>
      <c r="E78" s="31">
        <v>320</v>
      </c>
      <c r="F78" s="32"/>
      <c r="G78" s="32"/>
      <c r="H78" s="120">
        <v>3.513</v>
      </c>
      <c r="I78" s="120">
        <v>3.676</v>
      </c>
      <c r="J78" s="120">
        <v>2.08</v>
      </c>
      <c r="K78" s="33"/>
    </row>
    <row r="79" spans="1:11" s="34" customFormat="1" ht="11.25" customHeight="1">
      <c r="A79" s="36" t="s">
        <v>63</v>
      </c>
      <c r="B79" s="30"/>
      <c r="C79" s="31">
        <v>21680</v>
      </c>
      <c r="D79" s="31">
        <v>24378</v>
      </c>
      <c r="E79" s="31">
        <v>16325</v>
      </c>
      <c r="F79" s="32"/>
      <c r="G79" s="32"/>
      <c r="H79" s="120">
        <v>270.414</v>
      </c>
      <c r="I79" s="120">
        <v>215.435</v>
      </c>
      <c r="J79" s="120">
        <v>216.118</v>
      </c>
      <c r="K79" s="33"/>
    </row>
    <row r="80" spans="1:11" s="43" customFormat="1" ht="11.25" customHeight="1">
      <c r="A80" s="44" t="s">
        <v>64</v>
      </c>
      <c r="B80" s="38"/>
      <c r="C80" s="39">
        <v>38991</v>
      </c>
      <c r="D80" s="39">
        <v>43358</v>
      </c>
      <c r="E80" s="39">
        <v>32015.979</v>
      </c>
      <c r="F80" s="40">
        <f>IF(D80&gt;0,100*E80/D80,0)</f>
        <v>73.84099589464458</v>
      </c>
      <c r="G80" s="41"/>
      <c r="H80" s="121">
        <v>458.63699999999994</v>
      </c>
      <c r="I80" s="122">
        <v>435.992</v>
      </c>
      <c r="J80" s="122">
        <v>406.33511004400907</v>
      </c>
      <c r="K80" s="42">
        <f>IF(I80&gt;0,100*J80/I80,0)</f>
        <v>93.19783620892333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218</v>
      </c>
      <c r="D82" s="31">
        <v>218</v>
      </c>
      <c r="E82" s="31">
        <v>267</v>
      </c>
      <c r="F82" s="32"/>
      <c r="G82" s="32"/>
      <c r="H82" s="120">
        <v>0.577</v>
      </c>
      <c r="I82" s="120">
        <v>0.577</v>
      </c>
      <c r="J82" s="120">
        <v>0.701</v>
      </c>
      <c r="K82" s="33"/>
    </row>
    <row r="83" spans="1:11" s="34" customFormat="1" ht="11.25" customHeight="1">
      <c r="A83" s="36" t="s">
        <v>66</v>
      </c>
      <c r="B83" s="30"/>
      <c r="C83" s="31">
        <v>434</v>
      </c>
      <c r="D83" s="31">
        <v>434</v>
      </c>
      <c r="E83" s="31">
        <v>480</v>
      </c>
      <c r="F83" s="32"/>
      <c r="G83" s="32"/>
      <c r="H83" s="120">
        <v>0.837</v>
      </c>
      <c r="I83" s="120">
        <v>1</v>
      </c>
      <c r="J83" s="120">
        <v>1.1</v>
      </c>
      <c r="K83" s="33"/>
    </row>
    <row r="84" spans="1:11" s="43" customFormat="1" ht="11.25" customHeight="1">
      <c r="A84" s="37" t="s">
        <v>67</v>
      </c>
      <c r="B84" s="38"/>
      <c r="C84" s="39">
        <v>652</v>
      </c>
      <c r="D84" s="39">
        <v>652</v>
      </c>
      <c r="E84" s="39">
        <v>747</v>
      </c>
      <c r="F84" s="40">
        <f>IF(D84&gt;0,100*E84/D84,0)</f>
        <v>114.57055214723927</v>
      </c>
      <c r="G84" s="41"/>
      <c r="H84" s="121">
        <v>1.414</v>
      </c>
      <c r="I84" s="122">
        <v>1.577</v>
      </c>
      <c r="J84" s="122">
        <v>1.8010000000000002</v>
      </c>
      <c r="K84" s="42">
        <f>IF(I84&gt;0,100*J84/I84,0)</f>
        <v>114.20418516169944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390433</v>
      </c>
      <c r="D86" s="31">
        <v>439428.1098192235</v>
      </c>
      <c r="E86" s="31">
        <v>417239.0888192235</v>
      </c>
      <c r="F86" s="32">
        <f>IF(D86&gt;0,100*E86/D86,0)</f>
        <v>94.950477562956</v>
      </c>
      <c r="G86" s="32"/>
      <c r="H86" s="120">
        <v>4264.9259999999995</v>
      </c>
      <c r="I86" s="120">
        <v>4925.687803307518</v>
      </c>
      <c r="J86" s="120">
        <v>4621.34109015207</v>
      </c>
      <c r="K86" s="33">
        <f>IF(I86&gt;0,100*J86/I86,0)</f>
        <v>93.82123420507723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390433</v>
      </c>
      <c r="D89" s="54">
        <v>439428.1098192235</v>
      </c>
      <c r="E89" s="54">
        <v>417239.0888192235</v>
      </c>
      <c r="F89" s="55">
        <f>IF(D89&gt;0,100*E89/D89,0)</f>
        <v>94.950477562956</v>
      </c>
      <c r="G89" s="41"/>
      <c r="H89" s="125">
        <v>4264.9259999999995</v>
      </c>
      <c r="I89" s="126">
        <v>4925.687803307518</v>
      </c>
      <c r="J89" s="126">
        <v>4621.34109015207</v>
      </c>
      <c r="K89" s="55">
        <f>IF(I89&gt;0,100*J89/I89,0)</f>
        <v>93.82123420507723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7"/>
  <sheetViews>
    <sheetView workbookViewId="0" topLeftCell="A71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6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682</v>
      </c>
      <c r="D28" s="31">
        <v>1978</v>
      </c>
      <c r="E28" s="31">
        <v>683</v>
      </c>
      <c r="F28" s="32"/>
      <c r="G28" s="32"/>
      <c r="H28" s="120">
        <v>3.159</v>
      </c>
      <c r="I28" s="120">
        <v>11.276</v>
      </c>
      <c r="J28" s="120">
        <v>3.753</v>
      </c>
      <c r="K28" s="33"/>
    </row>
    <row r="29" spans="1:11" s="34" customFormat="1" ht="11.25" customHeight="1">
      <c r="A29" s="36" t="s">
        <v>22</v>
      </c>
      <c r="B29" s="30"/>
      <c r="C29" s="31">
        <v>69</v>
      </c>
      <c r="D29" s="31">
        <v>81</v>
      </c>
      <c r="E29" s="31">
        <v>65</v>
      </c>
      <c r="F29" s="32"/>
      <c r="G29" s="32"/>
      <c r="H29" s="120">
        <v>0.157</v>
      </c>
      <c r="I29" s="120">
        <v>0.235</v>
      </c>
      <c r="J29" s="120">
        <v>0.185</v>
      </c>
      <c r="K29" s="33"/>
    </row>
    <row r="30" spans="1:11" s="34" customFormat="1" ht="11.25" customHeight="1">
      <c r="A30" s="36" t="s">
        <v>23</v>
      </c>
      <c r="B30" s="30"/>
      <c r="C30" s="31">
        <v>155</v>
      </c>
      <c r="D30" s="31">
        <v>140</v>
      </c>
      <c r="E30" s="31">
        <v>298</v>
      </c>
      <c r="F30" s="32"/>
      <c r="G30" s="32"/>
      <c r="H30" s="120">
        <v>0.564</v>
      </c>
      <c r="I30" s="120">
        <v>0.55</v>
      </c>
      <c r="J30" s="120">
        <v>1.172</v>
      </c>
      <c r="K30" s="33"/>
    </row>
    <row r="31" spans="1:11" s="43" customFormat="1" ht="11.25" customHeight="1">
      <c r="A31" s="44" t="s">
        <v>24</v>
      </c>
      <c r="B31" s="38"/>
      <c r="C31" s="39">
        <v>906</v>
      </c>
      <c r="D31" s="39">
        <v>2199</v>
      </c>
      <c r="E31" s="39">
        <v>1046</v>
      </c>
      <c r="F31" s="40">
        <f>IF(D31&gt;0,100*E31/D31,0)</f>
        <v>47.56707594361073</v>
      </c>
      <c r="G31" s="41"/>
      <c r="H31" s="121">
        <v>3.88</v>
      </c>
      <c r="I31" s="122">
        <v>12.061</v>
      </c>
      <c r="J31" s="122">
        <v>5.11</v>
      </c>
      <c r="K31" s="42">
        <f>IF(I31&gt;0,100*J31/I31,0)</f>
        <v>42.36796285548463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48</v>
      </c>
      <c r="D33" s="31">
        <v>35</v>
      </c>
      <c r="E33" s="31">
        <v>30</v>
      </c>
      <c r="F33" s="32"/>
      <c r="G33" s="32"/>
      <c r="H33" s="120">
        <v>0.133</v>
      </c>
      <c r="I33" s="120">
        <v>0.1</v>
      </c>
      <c r="J33" s="120">
        <v>0.1</v>
      </c>
      <c r="K33" s="33"/>
    </row>
    <row r="34" spans="1:11" s="34" customFormat="1" ht="11.25" customHeight="1">
      <c r="A34" s="36" t="s">
        <v>26</v>
      </c>
      <c r="B34" s="30"/>
      <c r="C34" s="31">
        <v>1147</v>
      </c>
      <c r="D34" s="31">
        <v>736</v>
      </c>
      <c r="E34" s="31">
        <v>736</v>
      </c>
      <c r="F34" s="32"/>
      <c r="G34" s="32"/>
      <c r="H34" s="120">
        <v>3.463</v>
      </c>
      <c r="I34" s="120">
        <v>2.771</v>
      </c>
      <c r="J34" s="120">
        <v>1.86</v>
      </c>
      <c r="K34" s="33"/>
    </row>
    <row r="35" spans="1:11" s="34" customFormat="1" ht="11.25" customHeight="1">
      <c r="A35" s="36" t="s">
        <v>27</v>
      </c>
      <c r="B35" s="30"/>
      <c r="C35" s="31">
        <v>44</v>
      </c>
      <c r="D35" s="31">
        <v>40</v>
      </c>
      <c r="E35" s="31">
        <v>40</v>
      </c>
      <c r="F35" s="32"/>
      <c r="G35" s="32"/>
      <c r="H35" s="120">
        <v>0.184</v>
      </c>
      <c r="I35" s="120">
        <v>0.2</v>
      </c>
      <c r="J35" s="120">
        <v>0.2</v>
      </c>
      <c r="K35" s="33"/>
    </row>
    <row r="36" spans="1:11" s="34" customFormat="1" ht="11.25" customHeight="1">
      <c r="A36" s="36" t="s">
        <v>28</v>
      </c>
      <c r="B36" s="30"/>
      <c r="C36" s="31">
        <v>15</v>
      </c>
      <c r="D36" s="31">
        <v>6</v>
      </c>
      <c r="E36" s="31">
        <v>11</v>
      </c>
      <c r="F36" s="32"/>
      <c r="G36" s="32"/>
      <c r="H36" s="120">
        <v>0.054</v>
      </c>
      <c r="I36" s="120">
        <v>0.013</v>
      </c>
      <c r="J36" s="120">
        <v>0.025</v>
      </c>
      <c r="K36" s="33"/>
    </row>
    <row r="37" spans="1:11" s="43" customFormat="1" ht="11.25" customHeight="1">
      <c r="A37" s="37" t="s">
        <v>29</v>
      </c>
      <c r="B37" s="38"/>
      <c r="C37" s="39">
        <v>1254</v>
      </c>
      <c r="D37" s="39">
        <v>817</v>
      </c>
      <c r="E37" s="39">
        <v>817</v>
      </c>
      <c r="F37" s="40">
        <f>IF(D37&gt;0,100*E37/D37,0)</f>
        <v>100</v>
      </c>
      <c r="G37" s="41"/>
      <c r="H37" s="121">
        <v>3.834</v>
      </c>
      <c r="I37" s="122">
        <v>3.084</v>
      </c>
      <c r="J37" s="122">
        <v>2.185</v>
      </c>
      <c r="K37" s="42">
        <f>IF(I37&gt;0,100*J37/I37,0)</f>
        <v>70.84954604409857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179</v>
      </c>
      <c r="D41" s="31">
        <v>20</v>
      </c>
      <c r="E41" s="31">
        <v>27</v>
      </c>
      <c r="F41" s="32"/>
      <c r="G41" s="32"/>
      <c r="H41" s="120">
        <v>1.79</v>
      </c>
      <c r="I41" s="120">
        <v>0.197</v>
      </c>
      <c r="J41" s="120">
        <v>0.257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>
        <v>1</v>
      </c>
      <c r="D43" s="31">
        <v>3</v>
      </c>
      <c r="E43" s="31">
        <v>3</v>
      </c>
      <c r="F43" s="32"/>
      <c r="G43" s="32"/>
      <c r="H43" s="120">
        <v>0.005</v>
      </c>
      <c r="I43" s="120">
        <v>0.018</v>
      </c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>
        <v>113</v>
      </c>
      <c r="F45" s="32"/>
      <c r="G45" s="32"/>
      <c r="H45" s="120"/>
      <c r="I45" s="120"/>
      <c r="J45" s="120">
        <v>0.848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>
        <v>27</v>
      </c>
      <c r="D48" s="31">
        <v>55</v>
      </c>
      <c r="E48" s="31">
        <v>58</v>
      </c>
      <c r="F48" s="32"/>
      <c r="G48" s="32"/>
      <c r="H48" s="120">
        <v>0.105</v>
      </c>
      <c r="I48" s="120">
        <v>0.235</v>
      </c>
      <c r="J48" s="120">
        <v>0.299</v>
      </c>
      <c r="K48" s="33"/>
    </row>
    <row r="49" spans="1:11" s="34" customFormat="1" ht="11.25" customHeight="1">
      <c r="A49" s="36" t="s">
        <v>39</v>
      </c>
      <c r="B49" s="30"/>
      <c r="C49" s="31">
        <v>39</v>
      </c>
      <c r="D49" s="31">
        <v>39</v>
      </c>
      <c r="E49" s="31">
        <v>19</v>
      </c>
      <c r="F49" s="32"/>
      <c r="G49" s="32"/>
      <c r="H49" s="120">
        <v>0.137</v>
      </c>
      <c r="I49" s="120">
        <v>0.241</v>
      </c>
      <c r="J49" s="120">
        <v>0.085</v>
      </c>
      <c r="K49" s="33"/>
    </row>
    <row r="50" spans="1:11" s="43" customFormat="1" ht="11.25" customHeight="1">
      <c r="A50" s="44" t="s">
        <v>40</v>
      </c>
      <c r="B50" s="38"/>
      <c r="C50" s="39">
        <v>246</v>
      </c>
      <c r="D50" s="39">
        <v>117</v>
      </c>
      <c r="E50" s="39">
        <v>220</v>
      </c>
      <c r="F50" s="40">
        <f>IF(D50&gt;0,100*E50/D50,0)</f>
        <v>188.03418803418805</v>
      </c>
      <c r="G50" s="41"/>
      <c r="H50" s="121">
        <v>2.037</v>
      </c>
      <c r="I50" s="122">
        <v>0.691</v>
      </c>
      <c r="J50" s="122">
        <v>1.4889999999999999</v>
      </c>
      <c r="K50" s="42">
        <f>IF(I50&gt;0,100*J50/I50,0)</f>
        <v>215.4848046309696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>
        <v>1</v>
      </c>
      <c r="E52" s="39">
        <v>5</v>
      </c>
      <c r="F52" s="40">
        <f>IF(D52&gt;0,100*E52/D52,0)</f>
        <v>500</v>
      </c>
      <c r="G52" s="41"/>
      <c r="H52" s="121"/>
      <c r="I52" s="122">
        <v>0.002</v>
      </c>
      <c r="J52" s="122">
        <v>0.011</v>
      </c>
      <c r="K52" s="42">
        <f>IF(I52&gt;0,100*J52/I52,0)</f>
        <v>549.9999999999999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23</v>
      </c>
      <c r="D54" s="31">
        <v>12</v>
      </c>
      <c r="E54" s="31">
        <v>25</v>
      </c>
      <c r="F54" s="32"/>
      <c r="G54" s="32"/>
      <c r="H54" s="120">
        <v>0.117</v>
      </c>
      <c r="I54" s="120">
        <v>0.078</v>
      </c>
      <c r="J54" s="120">
        <v>0.15</v>
      </c>
      <c r="K54" s="33"/>
    </row>
    <row r="55" spans="1:11" s="34" customFormat="1" ht="11.25" customHeight="1">
      <c r="A55" s="36" t="s">
        <v>43</v>
      </c>
      <c r="B55" s="30"/>
      <c r="C55" s="31">
        <v>29</v>
      </c>
      <c r="D55" s="31">
        <v>6</v>
      </c>
      <c r="E55" s="31">
        <v>8</v>
      </c>
      <c r="F55" s="32"/>
      <c r="G55" s="32"/>
      <c r="H55" s="120">
        <v>0.106</v>
      </c>
      <c r="I55" s="120">
        <v>0.025</v>
      </c>
      <c r="J55" s="120">
        <v>0.014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>
        <v>8</v>
      </c>
      <c r="E57" s="31">
        <v>24</v>
      </c>
      <c r="F57" s="32"/>
      <c r="G57" s="32"/>
      <c r="H57" s="120"/>
      <c r="I57" s="120">
        <v>0.012</v>
      </c>
      <c r="J57" s="120">
        <v>0.036</v>
      </c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28</v>
      </c>
      <c r="E58" s="31">
        <v>34</v>
      </c>
      <c r="F58" s="32"/>
      <c r="G58" s="32"/>
      <c r="H58" s="120">
        <v>0.256</v>
      </c>
      <c r="I58" s="120">
        <v>0.084</v>
      </c>
      <c r="J58" s="120">
        <v>0.272</v>
      </c>
      <c r="K58" s="33"/>
    </row>
    <row r="59" spans="1:11" s="43" customFormat="1" ht="11.25" customHeight="1">
      <c r="A59" s="37" t="s">
        <v>47</v>
      </c>
      <c r="B59" s="38"/>
      <c r="C59" s="39">
        <v>84</v>
      </c>
      <c r="D59" s="39">
        <v>54</v>
      </c>
      <c r="E59" s="39">
        <v>91</v>
      </c>
      <c r="F59" s="40">
        <f>IF(D59&gt;0,100*E59/D59,0)</f>
        <v>168.5185185185185</v>
      </c>
      <c r="G59" s="41"/>
      <c r="H59" s="121">
        <v>0.479</v>
      </c>
      <c r="I59" s="122">
        <v>0.199</v>
      </c>
      <c r="J59" s="122">
        <v>0.47200000000000003</v>
      </c>
      <c r="K59" s="42">
        <f>IF(I59&gt;0,100*J59/I59,0)</f>
        <v>237.1859296482412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17</v>
      </c>
      <c r="D61" s="31">
        <v>25</v>
      </c>
      <c r="E61" s="31">
        <v>11</v>
      </c>
      <c r="F61" s="32"/>
      <c r="G61" s="32"/>
      <c r="H61" s="120">
        <v>0.046</v>
      </c>
      <c r="I61" s="120">
        <v>0.1</v>
      </c>
      <c r="J61" s="120">
        <v>0.05</v>
      </c>
      <c r="K61" s="33"/>
    </row>
    <row r="62" spans="1:11" s="34" customFormat="1" ht="11.25" customHeight="1">
      <c r="A62" s="36" t="s">
        <v>49</v>
      </c>
      <c r="B62" s="30"/>
      <c r="C62" s="31">
        <v>8</v>
      </c>
      <c r="D62" s="31">
        <v>30</v>
      </c>
      <c r="E62" s="31">
        <v>30</v>
      </c>
      <c r="F62" s="32"/>
      <c r="G62" s="32"/>
      <c r="H62" s="120">
        <v>0.01</v>
      </c>
      <c r="I62" s="120">
        <v>0.135</v>
      </c>
      <c r="J62" s="120">
        <v>0.048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>
        <v>25</v>
      </c>
      <c r="D64" s="39">
        <v>55</v>
      </c>
      <c r="E64" s="39">
        <v>41</v>
      </c>
      <c r="F64" s="40">
        <f>IF(D64&gt;0,100*E64/D64,0)</f>
        <v>74.54545454545455</v>
      </c>
      <c r="G64" s="41"/>
      <c r="H64" s="121">
        <v>0.056</v>
      </c>
      <c r="I64" s="122">
        <v>0.23500000000000001</v>
      </c>
      <c r="J64" s="122">
        <v>0.098</v>
      </c>
      <c r="K64" s="42">
        <f>IF(I64&gt;0,100*J64/I64,0)</f>
        <v>41.702127659574465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31</v>
      </c>
      <c r="D66" s="39">
        <v>29</v>
      </c>
      <c r="E66" s="39">
        <v>29</v>
      </c>
      <c r="F66" s="40">
        <f>IF(D66&gt;0,100*E66/D66,0)</f>
        <v>100</v>
      </c>
      <c r="G66" s="41"/>
      <c r="H66" s="121">
        <v>0.178</v>
      </c>
      <c r="I66" s="122">
        <v>0.199</v>
      </c>
      <c r="J66" s="122">
        <v>0.205</v>
      </c>
      <c r="K66" s="42">
        <f>IF(I66&gt;0,100*J66/I66,0)</f>
        <v>103.01507537688441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2</v>
      </c>
      <c r="E72" s="31">
        <v>4</v>
      </c>
      <c r="F72" s="32"/>
      <c r="G72" s="32"/>
      <c r="H72" s="120">
        <v>0.005</v>
      </c>
      <c r="I72" s="120">
        <v>0.004</v>
      </c>
      <c r="J72" s="120">
        <v>0.005</v>
      </c>
      <c r="K72" s="33"/>
    </row>
    <row r="73" spans="1:11" s="34" customFormat="1" ht="11.25" customHeight="1">
      <c r="A73" s="36" t="s">
        <v>57</v>
      </c>
      <c r="B73" s="30"/>
      <c r="C73" s="31">
        <v>4565</v>
      </c>
      <c r="D73" s="31">
        <v>4270</v>
      </c>
      <c r="E73" s="31">
        <v>3771</v>
      </c>
      <c r="F73" s="32"/>
      <c r="G73" s="32"/>
      <c r="H73" s="120">
        <v>13.042</v>
      </c>
      <c r="I73" s="120">
        <v>24.725</v>
      </c>
      <c r="J73" s="120">
        <v>28.5</v>
      </c>
      <c r="K73" s="33"/>
    </row>
    <row r="74" spans="1:11" s="34" customFormat="1" ht="11.25" customHeight="1">
      <c r="A74" s="36" t="s">
        <v>58</v>
      </c>
      <c r="B74" s="30"/>
      <c r="C74" s="31">
        <v>246</v>
      </c>
      <c r="D74" s="31">
        <v>130</v>
      </c>
      <c r="E74" s="31">
        <v>290</v>
      </c>
      <c r="F74" s="32"/>
      <c r="G74" s="32"/>
      <c r="H74" s="120">
        <v>1.559</v>
      </c>
      <c r="I74" s="120">
        <v>0.845</v>
      </c>
      <c r="J74" s="120">
        <v>1.885</v>
      </c>
      <c r="K74" s="33"/>
    </row>
    <row r="75" spans="1:11" s="34" customFormat="1" ht="11.25" customHeight="1">
      <c r="A75" s="36" t="s">
        <v>59</v>
      </c>
      <c r="B75" s="30"/>
      <c r="C75" s="31">
        <v>18</v>
      </c>
      <c r="D75" s="31">
        <v>27</v>
      </c>
      <c r="E75" s="31">
        <v>23.793000000000003</v>
      </c>
      <c r="F75" s="32"/>
      <c r="G75" s="32"/>
      <c r="H75" s="120">
        <v>0.099</v>
      </c>
      <c r="I75" s="120">
        <v>0.146</v>
      </c>
      <c r="J75" s="120">
        <v>0.13509390865384613</v>
      </c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/>
      <c r="E76" s="31"/>
      <c r="F76" s="32"/>
      <c r="G76" s="32"/>
      <c r="H76" s="120">
        <v>0.012</v>
      </c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>
        <v>12</v>
      </c>
      <c r="F77" s="32"/>
      <c r="G77" s="32"/>
      <c r="H77" s="120"/>
      <c r="I77" s="120"/>
      <c r="J77" s="120">
        <v>0.023</v>
      </c>
      <c r="K77" s="33"/>
    </row>
    <row r="78" spans="1:11" s="34" customFormat="1" ht="11.25" customHeight="1">
      <c r="A78" s="36" t="s">
        <v>62</v>
      </c>
      <c r="B78" s="30"/>
      <c r="C78" s="31">
        <v>54</v>
      </c>
      <c r="D78" s="31">
        <v>8</v>
      </c>
      <c r="E78" s="31">
        <v>20</v>
      </c>
      <c r="F78" s="32"/>
      <c r="G78" s="32"/>
      <c r="H78" s="120">
        <v>0.306</v>
      </c>
      <c r="I78" s="120">
        <v>0.048</v>
      </c>
      <c r="J78" s="120">
        <v>0.116</v>
      </c>
      <c r="K78" s="33"/>
    </row>
    <row r="79" spans="1:11" s="34" customFormat="1" ht="11.25" customHeight="1">
      <c r="A79" s="36" t="s">
        <v>63</v>
      </c>
      <c r="B79" s="30"/>
      <c r="C79" s="31">
        <v>297</v>
      </c>
      <c r="D79" s="31">
        <v>475</v>
      </c>
      <c r="E79" s="31">
        <v>480</v>
      </c>
      <c r="F79" s="32"/>
      <c r="G79" s="32"/>
      <c r="H79" s="120">
        <v>1.893</v>
      </c>
      <c r="I79" s="120">
        <v>3.011</v>
      </c>
      <c r="J79" s="120">
        <v>3.293</v>
      </c>
      <c r="K79" s="33"/>
    </row>
    <row r="80" spans="1:11" s="43" customFormat="1" ht="11.25" customHeight="1">
      <c r="A80" s="44" t="s">
        <v>64</v>
      </c>
      <c r="B80" s="38"/>
      <c r="C80" s="39">
        <v>5183</v>
      </c>
      <c r="D80" s="39">
        <v>4912</v>
      </c>
      <c r="E80" s="39">
        <v>4600.793</v>
      </c>
      <c r="F80" s="40">
        <f>IF(D80&gt;0,100*E80/D80,0)</f>
        <v>93.66435260586319</v>
      </c>
      <c r="G80" s="41"/>
      <c r="H80" s="121">
        <v>16.916</v>
      </c>
      <c r="I80" s="122">
        <v>28.779</v>
      </c>
      <c r="J80" s="122">
        <v>33.957093908653846</v>
      </c>
      <c r="K80" s="42">
        <f>IF(I80&gt;0,100*J80/I80,0)</f>
        <v>117.99261235155441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7729</v>
      </c>
      <c r="D86" s="31">
        <v>8184</v>
      </c>
      <c r="E86" s="31">
        <v>6849.793</v>
      </c>
      <c r="F86" s="32">
        <f>IF(D86&gt;0,100*E86/D86,0)</f>
        <v>83.69737292277614</v>
      </c>
      <c r="G86" s="32"/>
      <c r="H86" s="120">
        <v>27.380000000000003</v>
      </c>
      <c r="I86" s="120">
        <v>45.25</v>
      </c>
      <c r="J86" s="120">
        <v>43.527093908653846</v>
      </c>
      <c r="K86" s="33">
        <f>IF(I86&gt;0,100*J86/I86,0)</f>
        <v>96.19247272630683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7729</v>
      </c>
      <c r="D89" s="54">
        <v>8184</v>
      </c>
      <c r="E89" s="54">
        <v>6849.793</v>
      </c>
      <c r="F89" s="55">
        <f>IF(D89&gt;0,100*E89/D89,0)</f>
        <v>83.69737292277614</v>
      </c>
      <c r="G89" s="41"/>
      <c r="H89" s="125">
        <v>27.380000000000003</v>
      </c>
      <c r="I89" s="126">
        <v>45.25</v>
      </c>
      <c r="J89" s="126">
        <v>43.527093908653846</v>
      </c>
      <c r="K89" s="55">
        <f>IF(I89&gt;0,100*J89/I89,0)</f>
        <v>96.19247272630683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7"/>
  <sheetViews>
    <sheetView workbookViewId="0" topLeftCell="A91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9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2220</v>
      </c>
      <c r="D24" s="39">
        <v>2102</v>
      </c>
      <c r="E24" s="39">
        <v>1809</v>
      </c>
      <c r="F24" s="40">
        <f>IF(D24&gt;0,100*E24/D24,0)</f>
        <v>86.06089438629877</v>
      </c>
      <c r="G24" s="41"/>
      <c r="H24" s="121">
        <v>15.647</v>
      </c>
      <c r="I24" s="122">
        <v>8.441</v>
      </c>
      <c r="J24" s="122">
        <v>12.4215</v>
      </c>
      <c r="K24" s="42">
        <f>IF(I24&gt;0,100*J24/I24,0)</f>
        <v>147.15673498400662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3888</v>
      </c>
      <c r="D28" s="31">
        <v>5450</v>
      </c>
      <c r="E28" s="31">
        <v>4038</v>
      </c>
      <c r="F28" s="32"/>
      <c r="G28" s="32"/>
      <c r="H28" s="120">
        <v>23.406</v>
      </c>
      <c r="I28" s="120">
        <v>26.978</v>
      </c>
      <c r="J28" s="120">
        <v>22.209</v>
      </c>
      <c r="K28" s="33"/>
    </row>
    <row r="29" spans="1:11" s="34" customFormat="1" ht="11.25" customHeight="1">
      <c r="A29" s="36" t="s">
        <v>22</v>
      </c>
      <c r="B29" s="30"/>
      <c r="C29" s="31">
        <v>94</v>
      </c>
      <c r="D29" s="31">
        <v>48</v>
      </c>
      <c r="E29" s="31">
        <v>45</v>
      </c>
      <c r="F29" s="32"/>
      <c r="G29" s="32"/>
      <c r="H29" s="120">
        <v>0.394</v>
      </c>
      <c r="I29" s="120">
        <v>0.254</v>
      </c>
      <c r="J29" s="120">
        <v>0.23</v>
      </c>
      <c r="K29" s="33"/>
    </row>
    <row r="30" spans="1:11" s="34" customFormat="1" ht="11.25" customHeight="1">
      <c r="A30" s="36" t="s">
        <v>23</v>
      </c>
      <c r="B30" s="30"/>
      <c r="C30" s="31">
        <v>2766</v>
      </c>
      <c r="D30" s="31">
        <v>3122</v>
      </c>
      <c r="E30" s="31">
        <v>2652</v>
      </c>
      <c r="F30" s="32"/>
      <c r="G30" s="32"/>
      <c r="H30" s="120">
        <v>13.691</v>
      </c>
      <c r="I30" s="120">
        <v>15.61</v>
      </c>
      <c r="J30" s="120">
        <v>13.843</v>
      </c>
      <c r="K30" s="33"/>
    </row>
    <row r="31" spans="1:11" s="43" customFormat="1" ht="11.25" customHeight="1">
      <c r="A31" s="44" t="s">
        <v>24</v>
      </c>
      <c r="B31" s="38"/>
      <c r="C31" s="39">
        <v>6748</v>
      </c>
      <c r="D31" s="39">
        <v>8620</v>
      </c>
      <c r="E31" s="39">
        <v>6735</v>
      </c>
      <c r="F31" s="40">
        <f>IF(D31&gt;0,100*E31/D31,0)</f>
        <v>78.1322505800464</v>
      </c>
      <c r="G31" s="41"/>
      <c r="H31" s="121">
        <v>37.491</v>
      </c>
      <c r="I31" s="122">
        <v>42.842</v>
      </c>
      <c r="J31" s="122">
        <v>36.282</v>
      </c>
      <c r="K31" s="42">
        <f>IF(I31&gt;0,100*J31/I31,0)</f>
        <v>84.68792306615003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>
        <v>939</v>
      </c>
      <c r="D34" s="31">
        <v>938</v>
      </c>
      <c r="E34" s="31">
        <v>943</v>
      </c>
      <c r="F34" s="32"/>
      <c r="G34" s="32"/>
      <c r="H34" s="120">
        <v>5.38</v>
      </c>
      <c r="I34" s="120">
        <v>5.63</v>
      </c>
      <c r="J34" s="120">
        <v>5.659</v>
      </c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30</v>
      </c>
      <c r="E35" s="31">
        <v>25</v>
      </c>
      <c r="F35" s="32"/>
      <c r="G35" s="32"/>
      <c r="H35" s="120">
        <v>0.184</v>
      </c>
      <c r="I35" s="120">
        <v>0.22</v>
      </c>
      <c r="J35" s="120">
        <v>0.18</v>
      </c>
      <c r="K35" s="33"/>
    </row>
    <row r="36" spans="1:11" s="34" customFormat="1" ht="11.25" customHeight="1">
      <c r="A36" s="36" t="s">
        <v>28</v>
      </c>
      <c r="B36" s="30"/>
      <c r="C36" s="31">
        <v>19918</v>
      </c>
      <c r="D36" s="31">
        <v>19918</v>
      </c>
      <c r="E36" s="31">
        <v>19674</v>
      </c>
      <c r="F36" s="32"/>
      <c r="G36" s="32"/>
      <c r="H36" s="120">
        <v>131.638</v>
      </c>
      <c r="I36" s="120">
        <v>132.033</v>
      </c>
      <c r="J36" s="120">
        <v>123</v>
      </c>
      <c r="K36" s="33"/>
    </row>
    <row r="37" spans="1:11" s="43" customFormat="1" ht="11.25" customHeight="1">
      <c r="A37" s="37" t="s">
        <v>29</v>
      </c>
      <c r="B37" s="38"/>
      <c r="C37" s="39">
        <v>20886</v>
      </c>
      <c r="D37" s="39">
        <v>20886</v>
      </c>
      <c r="E37" s="39">
        <v>20642</v>
      </c>
      <c r="F37" s="40">
        <f>IF(D37&gt;0,100*E37/D37,0)</f>
        <v>98.83175332758786</v>
      </c>
      <c r="G37" s="41"/>
      <c r="H37" s="121">
        <v>137.202</v>
      </c>
      <c r="I37" s="122">
        <v>137.88299999999998</v>
      </c>
      <c r="J37" s="122">
        <v>128.839</v>
      </c>
      <c r="K37" s="42">
        <f>IF(I37&gt;0,100*J37/I37,0)</f>
        <v>93.44081576408985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32</v>
      </c>
      <c r="D39" s="39">
        <v>32</v>
      </c>
      <c r="E39" s="39">
        <v>27</v>
      </c>
      <c r="F39" s="40">
        <f>IF(D39&gt;0,100*E39/D39,0)</f>
        <v>84.375</v>
      </c>
      <c r="G39" s="41"/>
      <c r="H39" s="121">
        <v>0.093</v>
      </c>
      <c r="I39" s="122">
        <v>0.093</v>
      </c>
      <c r="J39" s="122">
        <v>0.052</v>
      </c>
      <c r="K39" s="42">
        <f>IF(I39&gt;0,100*J39/I39,0)</f>
        <v>55.913978494623656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5</v>
      </c>
      <c r="E52" s="39">
        <v>5</v>
      </c>
      <c r="F52" s="40">
        <f>IF(D52&gt;0,100*E52/D52,0)</f>
        <v>100</v>
      </c>
      <c r="G52" s="41"/>
      <c r="H52" s="121">
        <v>0.007</v>
      </c>
      <c r="I52" s="122">
        <v>0.035</v>
      </c>
      <c r="J52" s="122">
        <v>0.035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143</v>
      </c>
      <c r="D54" s="31">
        <v>138</v>
      </c>
      <c r="E54" s="31">
        <v>110</v>
      </c>
      <c r="F54" s="32"/>
      <c r="G54" s="32"/>
      <c r="H54" s="120">
        <v>0.93</v>
      </c>
      <c r="I54" s="120">
        <v>0.883</v>
      </c>
      <c r="J54" s="120">
        <v>0.726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>
        <v>143</v>
      </c>
      <c r="D59" s="39">
        <v>138</v>
      </c>
      <c r="E59" s="39">
        <v>110</v>
      </c>
      <c r="F59" s="40">
        <f>IF(D59&gt;0,100*E59/D59,0)</f>
        <v>79.71014492753623</v>
      </c>
      <c r="G59" s="41"/>
      <c r="H59" s="121">
        <v>0.93</v>
      </c>
      <c r="I59" s="122">
        <v>0.883</v>
      </c>
      <c r="J59" s="122">
        <v>0.726</v>
      </c>
      <c r="K59" s="42">
        <f>IF(I59&gt;0,100*J59/I59,0)</f>
        <v>82.21970554926386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260</v>
      </c>
      <c r="D61" s="31">
        <v>270</v>
      </c>
      <c r="E61" s="31">
        <v>270</v>
      </c>
      <c r="F61" s="32"/>
      <c r="G61" s="32"/>
      <c r="H61" s="120">
        <v>1.17</v>
      </c>
      <c r="I61" s="120">
        <v>0.9</v>
      </c>
      <c r="J61" s="120">
        <v>1.2</v>
      </c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20">
        <v>1.173</v>
      </c>
      <c r="I62" s="120">
        <v>1.13</v>
      </c>
      <c r="J62" s="120">
        <v>1.047</v>
      </c>
      <c r="K62" s="33"/>
    </row>
    <row r="63" spans="1:11" s="34" customFormat="1" ht="11.25" customHeight="1">
      <c r="A63" s="36" t="s">
        <v>50</v>
      </c>
      <c r="B63" s="30"/>
      <c r="C63" s="31">
        <v>14564</v>
      </c>
      <c r="D63" s="31">
        <v>14564</v>
      </c>
      <c r="E63" s="31">
        <v>14348</v>
      </c>
      <c r="F63" s="32"/>
      <c r="G63" s="32"/>
      <c r="H63" s="120">
        <v>124.395</v>
      </c>
      <c r="I63" s="120">
        <v>114.5</v>
      </c>
      <c r="J63" s="120">
        <v>118.3</v>
      </c>
      <c r="K63" s="33"/>
    </row>
    <row r="64" spans="1:11" s="43" customFormat="1" ht="11.25" customHeight="1">
      <c r="A64" s="37" t="s">
        <v>51</v>
      </c>
      <c r="B64" s="38"/>
      <c r="C64" s="39">
        <v>14977</v>
      </c>
      <c r="D64" s="39">
        <v>14987</v>
      </c>
      <c r="E64" s="39">
        <v>14771</v>
      </c>
      <c r="F64" s="40">
        <f>IF(D64&gt;0,100*E64/D64,0)</f>
        <v>98.5587509174618</v>
      </c>
      <c r="G64" s="41"/>
      <c r="H64" s="121">
        <v>126.738</v>
      </c>
      <c r="I64" s="122">
        <v>116.53</v>
      </c>
      <c r="J64" s="122">
        <v>120.547</v>
      </c>
      <c r="K64" s="42">
        <f>IF(I64&gt;0,100*J64/I64,0)</f>
        <v>103.44718098343773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427</v>
      </c>
      <c r="D66" s="39">
        <v>443</v>
      </c>
      <c r="E66" s="39">
        <v>443</v>
      </c>
      <c r="F66" s="40">
        <f>IF(D66&gt;0,100*E66/D66,0)</f>
        <v>100</v>
      </c>
      <c r="G66" s="41"/>
      <c r="H66" s="121">
        <v>2.001</v>
      </c>
      <c r="I66" s="122">
        <v>2.19</v>
      </c>
      <c r="J66" s="122">
        <v>2.193</v>
      </c>
      <c r="K66" s="42">
        <f>IF(I66&gt;0,100*J66/I66,0)</f>
        <v>100.13698630136987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22033</v>
      </c>
      <c r="D68" s="31">
        <v>20520</v>
      </c>
      <c r="E68" s="31">
        <v>19470</v>
      </c>
      <c r="F68" s="32"/>
      <c r="G68" s="32"/>
      <c r="H68" s="120">
        <v>167.319</v>
      </c>
      <c r="I68" s="120">
        <v>157</v>
      </c>
      <c r="J68" s="120">
        <v>140</v>
      </c>
      <c r="K68" s="33"/>
    </row>
    <row r="69" spans="1:11" s="34" customFormat="1" ht="11.25" customHeight="1">
      <c r="A69" s="36" t="s">
        <v>54</v>
      </c>
      <c r="B69" s="30"/>
      <c r="C69" s="31">
        <v>5955</v>
      </c>
      <c r="D69" s="31">
        <v>5710</v>
      </c>
      <c r="E69" s="31">
        <v>5600</v>
      </c>
      <c r="F69" s="32"/>
      <c r="G69" s="32"/>
      <c r="H69" s="120">
        <v>44.002</v>
      </c>
      <c r="I69" s="120">
        <v>43</v>
      </c>
      <c r="J69" s="120">
        <v>40</v>
      </c>
      <c r="K69" s="33"/>
    </row>
    <row r="70" spans="1:11" s="43" customFormat="1" ht="11.25" customHeight="1">
      <c r="A70" s="37" t="s">
        <v>55</v>
      </c>
      <c r="B70" s="38"/>
      <c r="C70" s="39">
        <v>27988</v>
      </c>
      <c r="D70" s="39">
        <v>26230</v>
      </c>
      <c r="E70" s="39">
        <v>25070</v>
      </c>
      <c r="F70" s="40">
        <f>IF(D70&gt;0,100*E70/D70,0)</f>
        <v>95.57758292032024</v>
      </c>
      <c r="G70" s="41"/>
      <c r="H70" s="121">
        <v>211.321</v>
      </c>
      <c r="I70" s="122">
        <v>200</v>
      </c>
      <c r="J70" s="122">
        <v>180</v>
      </c>
      <c r="K70" s="42">
        <f>IF(I70&gt;0,100*J70/I70,0)</f>
        <v>90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>
        <v>2800</v>
      </c>
      <c r="D73" s="31">
        <v>2800</v>
      </c>
      <c r="E73" s="31">
        <v>2809</v>
      </c>
      <c r="F73" s="32"/>
      <c r="G73" s="32"/>
      <c r="H73" s="120">
        <v>22.456</v>
      </c>
      <c r="I73" s="120">
        <v>22.725</v>
      </c>
      <c r="J73" s="120">
        <v>22.7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>
        <v>26</v>
      </c>
      <c r="D76" s="31">
        <v>25</v>
      </c>
      <c r="E76" s="31">
        <v>26</v>
      </c>
      <c r="F76" s="32"/>
      <c r="G76" s="32"/>
      <c r="H76" s="120">
        <v>0.23</v>
      </c>
      <c r="I76" s="120">
        <v>0.209</v>
      </c>
      <c r="J76" s="120">
        <v>0.208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36571</v>
      </c>
      <c r="D79" s="31">
        <v>36966</v>
      </c>
      <c r="E79" s="31">
        <v>37575</v>
      </c>
      <c r="F79" s="32"/>
      <c r="G79" s="32"/>
      <c r="H79" s="120">
        <v>345.486</v>
      </c>
      <c r="I79" s="120">
        <v>319.636</v>
      </c>
      <c r="J79" s="120">
        <v>356.963</v>
      </c>
      <c r="K79" s="33"/>
    </row>
    <row r="80" spans="1:11" s="43" customFormat="1" ht="11.25" customHeight="1">
      <c r="A80" s="44" t="s">
        <v>64</v>
      </c>
      <c r="B80" s="38"/>
      <c r="C80" s="39">
        <v>39397</v>
      </c>
      <c r="D80" s="39">
        <v>39791</v>
      </c>
      <c r="E80" s="39">
        <v>40410</v>
      </c>
      <c r="F80" s="40">
        <f>IF(D80&gt;0,100*E80/D80,0)</f>
        <v>101.55562815712096</v>
      </c>
      <c r="G80" s="41"/>
      <c r="H80" s="121">
        <v>368.17199999999997</v>
      </c>
      <c r="I80" s="122">
        <v>342.57000000000005</v>
      </c>
      <c r="J80" s="122">
        <v>379.87100000000004</v>
      </c>
      <c r="K80" s="42">
        <f>IF(I80&gt;0,100*J80/I80,0)</f>
        <v>110.88857751700382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112819</v>
      </c>
      <c r="D86" s="31">
        <v>113234</v>
      </c>
      <c r="E86" s="31">
        <v>110022</v>
      </c>
      <c r="F86" s="32">
        <f>IF(D86&gt;0,100*E86/D86,0)</f>
        <v>97.16339615309889</v>
      </c>
      <c r="G86" s="32"/>
      <c r="H86" s="120">
        <v>899.6019999999999</v>
      </c>
      <c r="I86" s="120">
        <v>851.4670000000001</v>
      </c>
      <c r="J86" s="120">
        <v>860.9665</v>
      </c>
      <c r="K86" s="33">
        <f>IF(I86&gt;0,100*J86/I86,0)</f>
        <v>101.11566273267195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112819</v>
      </c>
      <c r="D89" s="54">
        <v>113234</v>
      </c>
      <c r="E89" s="54">
        <v>110022</v>
      </c>
      <c r="F89" s="55">
        <f>IF(D89&gt;0,100*E89/D89,0)</f>
        <v>97.16339615309889</v>
      </c>
      <c r="G89" s="41"/>
      <c r="H89" s="125">
        <v>899.6019999999999</v>
      </c>
      <c r="I89" s="126">
        <v>851.4670000000001</v>
      </c>
      <c r="J89" s="126">
        <v>860.9665</v>
      </c>
      <c r="K89" s="55">
        <f>IF(I89&gt;0,100*J89/I89,0)</f>
        <v>101.11566273267195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7"/>
  <sheetViews>
    <sheetView workbookViewId="0" topLeftCell="A71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8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55</v>
      </c>
      <c r="D9" s="31">
        <v>53.74607175354659</v>
      </c>
      <c r="E9" s="31">
        <v>54</v>
      </c>
      <c r="F9" s="32"/>
      <c r="G9" s="32"/>
      <c r="H9" s="120">
        <v>1.086</v>
      </c>
      <c r="I9" s="120">
        <v>1.060786218199749</v>
      </c>
      <c r="J9" s="120">
        <v>1.0657999999999999</v>
      </c>
      <c r="K9" s="33"/>
    </row>
    <row r="10" spans="1:11" s="34" customFormat="1" ht="11.25" customHeight="1">
      <c r="A10" s="36" t="s">
        <v>9</v>
      </c>
      <c r="B10" s="30"/>
      <c r="C10" s="31">
        <v>623</v>
      </c>
      <c r="D10" s="31">
        <v>625.7006377645015</v>
      </c>
      <c r="E10" s="31">
        <v>626</v>
      </c>
      <c r="F10" s="32"/>
      <c r="G10" s="32"/>
      <c r="H10" s="120">
        <v>11.699</v>
      </c>
      <c r="I10" s="120">
        <v>11.750032276579574</v>
      </c>
      <c r="J10" s="120">
        <v>11.258</v>
      </c>
      <c r="K10" s="33"/>
    </row>
    <row r="11" spans="1:11" s="34" customFormat="1" ht="11.25" customHeight="1">
      <c r="A11" s="29" t="s">
        <v>10</v>
      </c>
      <c r="B11" s="30"/>
      <c r="C11" s="31">
        <v>631</v>
      </c>
      <c r="D11" s="31">
        <v>617.5959408642921</v>
      </c>
      <c r="E11" s="31">
        <v>617.5959408642921</v>
      </c>
      <c r="F11" s="32"/>
      <c r="G11" s="32"/>
      <c r="H11" s="120">
        <v>13.422</v>
      </c>
      <c r="I11" s="120">
        <v>13.136883258124357</v>
      </c>
      <c r="J11" s="120">
        <v>12.989</v>
      </c>
      <c r="K11" s="33"/>
    </row>
    <row r="12" spans="1:11" s="34" customFormat="1" ht="11.25" customHeight="1">
      <c r="A12" s="36" t="s">
        <v>11</v>
      </c>
      <c r="B12" s="30"/>
      <c r="C12" s="31">
        <v>22</v>
      </c>
      <c r="D12" s="31">
        <v>23.273346007383257</v>
      </c>
      <c r="E12" s="31">
        <v>23.273346007383257</v>
      </c>
      <c r="F12" s="32"/>
      <c r="G12" s="32"/>
      <c r="H12" s="120">
        <v>0.426</v>
      </c>
      <c r="I12" s="120">
        <v>0.45077678414780487</v>
      </c>
      <c r="J12" s="120">
        <v>0.445</v>
      </c>
      <c r="K12" s="33"/>
    </row>
    <row r="13" spans="1:11" s="43" customFormat="1" ht="11.25" customHeight="1">
      <c r="A13" s="37" t="s">
        <v>12</v>
      </c>
      <c r="B13" s="38"/>
      <c r="C13" s="39">
        <v>1331</v>
      </c>
      <c r="D13" s="39">
        <v>1320.3159963897233</v>
      </c>
      <c r="E13" s="39">
        <v>1320.8692868716753</v>
      </c>
      <c r="F13" s="40">
        <f>IF(D13&gt;0,100*E13/D13,0)</f>
        <v>100.04190591369527</v>
      </c>
      <c r="G13" s="41"/>
      <c r="H13" s="121">
        <v>26.633</v>
      </c>
      <c r="I13" s="122">
        <v>26.398478537051485</v>
      </c>
      <c r="J13" s="122">
        <v>25.7578</v>
      </c>
      <c r="K13" s="42">
        <f>IF(I13&gt;0,100*J13/I13,0)</f>
        <v>97.57304749153529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252</v>
      </c>
      <c r="D17" s="39">
        <v>252</v>
      </c>
      <c r="E17" s="39">
        <v>250</v>
      </c>
      <c r="F17" s="40">
        <f>IF(D17&gt;0,100*E17/D17,0)</f>
        <v>99.2063492063492</v>
      </c>
      <c r="G17" s="41"/>
      <c r="H17" s="121">
        <v>8.921</v>
      </c>
      <c r="I17" s="122">
        <v>8.921</v>
      </c>
      <c r="J17" s="122">
        <v>4</v>
      </c>
      <c r="K17" s="42">
        <f>IF(I17&gt;0,100*J17/I17,0)</f>
        <v>44.83802264320144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700</v>
      </c>
      <c r="D19" s="31">
        <v>677</v>
      </c>
      <c r="E19" s="31">
        <v>804</v>
      </c>
      <c r="F19" s="32"/>
      <c r="G19" s="32"/>
      <c r="H19" s="120">
        <v>16.009</v>
      </c>
      <c r="I19" s="120">
        <v>20.269</v>
      </c>
      <c r="J19" s="120">
        <v>27.336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>
        <v>10</v>
      </c>
      <c r="D21" s="31">
        <v>15</v>
      </c>
      <c r="E21" s="31">
        <v>10</v>
      </c>
      <c r="F21" s="32"/>
      <c r="G21" s="32"/>
      <c r="H21" s="120">
        <v>0.18</v>
      </c>
      <c r="I21" s="120">
        <v>0.3</v>
      </c>
      <c r="J21" s="120">
        <v>0.22</v>
      </c>
      <c r="K21" s="33"/>
    </row>
    <row r="22" spans="1:11" s="43" customFormat="1" ht="11.25" customHeight="1">
      <c r="A22" s="37" t="s">
        <v>18</v>
      </c>
      <c r="B22" s="38"/>
      <c r="C22" s="39">
        <v>710</v>
      </c>
      <c r="D22" s="39">
        <v>692</v>
      </c>
      <c r="E22" s="39">
        <v>814</v>
      </c>
      <c r="F22" s="40">
        <f>IF(D22&gt;0,100*E22/D22,0)</f>
        <v>117.6300578034682</v>
      </c>
      <c r="G22" s="41"/>
      <c r="H22" s="121">
        <v>16.189</v>
      </c>
      <c r="I22" s="122">
        <v>20.569</v>
      </c>
      <c r="J22" s="122">
        <v>27.555999999999997</v>
      </c>
      <c r="K22" s="42">
        <f>IF(I22&gt;0,100*J22/I22,0)</f>
        <v>133.96859351451212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389</v>
      </c>
      <c r="D24" s="39">
        <v>362</v>
      </c>
      <c r="E24" s="39">
        <v>312</v>
      </c>
      <c r="F24" s="40">
        <f>IF(D24&gt;0,100*E24/D24,0)</f>
        <v>86.1878453038674</v>
      </c>
      <c r="G24" s="41"/>
      <c r="H24" s="121">
        <v>8.108</v>
      </c>
      <c r="I24" s="122">
        <v>7.408</v>
      </c>
      <c r="J24" s="122">
        <v>6.45665</v>
      </c>
      <c r="K24" s="42">
        <f>IF(I24&gt;0,100*J24/I24,0)</f>
        <v>87.15780237580992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562</v>
      </c>
      <c r="D26" s="39">
        <v>520</v>
      </c>
      <c r="E26" s="39">
        <v>480</v>
      </c>
      <c r="F26" s="40">
        <f>IF(D26&gt;0,100*E26/D26,0)</f>
        <v>92.3076923076923</v>
      </c>
      <c r="G26" s="41"/>
      <c r="H26" s="121">
        <v>27.473</v>
      </c>
      <c r="I26" s="122">
        <v>24.2</v>
      </c>
      <c r="J26" s="122">
        <v>24</v>
      </c>
      <c r="K26" s="42">
        <f>IF(I26&gt;0,100*J26/I26,0)</f>
        <v>99.17355371900827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>
        <v>200</v>
      </c>
      <c r="D29" s="31">
        <v>210</v>
      </c>
      <c r="E29" s="31">
        <v>240</v>
      </c>
      <c r="F29" s="32"/>
      <c r="G29" s="32"/>
      <c r="H29" s="120">
        <v>3.643</v>
      </c>
      <c r="I29" s="120">
        <v>4.96</v>
      </c>
      <c r="J29" s="120">
        <v>6.86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>
        <v>200</v>
      </c>
      <c r="D31" s="39">
        <v>210</v>
      </c>
      <c r="E31" s="39">
        <v>240</v>
      </c>
      <c r="F31" s="40">
        <f>IF(D31&gt;0,100*E31/D31,0)</f>
        <v>114.28571428571429</v>
      </c>
      <c r="G31" s="41"/>
      <c r="H31" s="121">
        <v>3.643</v>
      </c>
      <c r="I31" s="122">
        <v>4.96</v>
      </c>
      <c r="J31" s="122">
        <v>6.86</v>
      </c>
      <c r="K31" s="42">
        <f>IF(I31&gt;0,100*J31/I31,0)</f>
        <v>138.30645161290323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71</v>
      </c>
      <c r="D33" s="31">
        <v>90</v>
      </c>
      <c r="E33" s="31">
        <v>70</v>
      </c>
      <c r="F33" s="32"/>
      <c r="G33" s="32"/>
      <c r="H33" s="120">
        <v>1.38</v>
      </c>
      <c r="I33" s="120">
        <v>1.748</v>
      </c>
      <c r="J33" s="120">
        <v>1.4</v>
      </c>
      <c r="K33" s="33"/>
    </row>
    <row r="34" spans="1:11" s="34" customFormat="1" ht="11.25" customHeight="1">
      <c r="A34" s="36" t="s">
        <v>26</v>
      </c>
      <c r="B34" s="30"/>
      <c r="C34" s="31">
        <v>77</v>
      </c>
      <c r="D34" s="31">
        <v>88</v>
      </c>
      <c r="E34" s="31">
        <v>88</v>
      </c>
      <c r="F34" s="32"/>
      <c r="G34" s="32"/>
      <c r="H34" s="120">
        <v>1.591</v>
      </c>
      <c r="I34" s="120">
        <v>1.888</v>
      </c>
      <c r="J34" s="120">
        <v>1.888</v>
      </c>
      <c r="K34" s="33"/>
    </row>
    <row r="35" spans="1:11" s="34" customFormat="1" ht="11.25" customHeight="1">
      <c r="A35" s="36" t="s">
        <v>27</v>
      </c>
      <c r="B35" s="30"/>
      <c r="C35" s="31">
        <v>19</v>
      </c>
      <c r="D35" s="31">
        <v>20</v>
      </c>
      <c r="E35" s="31">
        <v>75</v>
      </c>
      <c r="F35" s="32"/>
      <c r="G35" s="32"/>
      <c r="H35" s="120">
        <v>0.312</v>
      </c>
      <c r="I35" s="120">
        <v>0.4</v>
      </c>
      <c r="J35" s="120">
        <v>1.4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167</v>
      </c>
      <c r="D37" s="39">
        <v>198</v>
      </c>
      <c r="E37" s="39">
        <v>233</v>
      </c>
      <c r="F37" s="40">
        <f>IF(D37&gt;0,100*E37/D37,0)</f>
        <v>117.67676767676768</v>
      </c>
      <c r="G37" s="41"/>
      <c r="H37" s="121">
        <v>3.283</v>
      </c>
      <c r="I37" s="122">
        <v>4.0360000000000005</v>
      </c>
      <c r="J37" s="122">
        <v>4.688</v>
      </c>
      <c r="K37" s="42">
        <f>IF(I37&gt;0,100*J37/I37,0)</f>
        <v>116.15460852329036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215</v>
      </c>
      <c r="D39" s="39">
        <v>215</v>
      </c>
      <c r="E39" s="39">
        <v>280</v>
      </c>
      <c r="F39" s="40">
        <f>IF(D39&gt;0,100*E39/D39,0)</f>
        <v>130.2325581395349</v>
      </c>
      <c r="G39" s="41"/>
      <c r="H39" s="121">
        <v>6.289</v>
      </c>
      <c r="I39" s="122">
        <v>6.29</v>
      </c>
      <c r="J39" s="122">
        <v>6.27</v>
      </c>
      <c r="K39" s="42">
        <f>IF(I39&gt;0,100*J39/I39,0)</f>
        <v>99.68203497615262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734</v>
      </c>
      <c r="D41" s="31">
        <v>859</v>
      </c>
      <c r="E41" s="31">
        <v>995</v>
      </c>
      <c r="F41" s="32"/>
      <c r="G41" s="32"/>
      <c r="H41" s="120">
        <v>40.37</v>
      </c>
      <c r="I41" s="120">
        <v>44.883</v>
      </c>
      <c r="J41" s="120">
        <v>59.203</v>
      </c>
      <c r="K41" s="33"/>
    </row>
    <row r="42" spans="1:11" s="34" customFormat="1" ht="11.25" customHeight="1">
      <c r="A42" s="36" t="s">
        <v>32</v>
      </c>
      <c r="B42" s="30"/>
      <c r="C42" s="31">
        <v>1826</v>
      </c>
      <c r="D42" s="31">
        <v>1630</v>
      </c>
      <c r="E42" s="31">
        <v>1588</v>
      </c>
      <c r="F42" s="32"/>
      <c r="G42" s="32"/>
      <c r="H42" s="120">
        <v>59.502</v>
      </c>
      <c r="I42" s="120">
        <v>55.42</v>
      </c>
      <c r="J42" s="120">
        <v>55.58</v>
      </c>
      <c r="K42" s="33"/>
    </row>
    <row r="43" spans="1:11" s="34" customFormat="1" ht="11.25" customHeight="1">
      <c r="A43" s="36" t="s">
        <v>33</v>
      </c>
      <c r="B43" s="30"/>
      <c r="C43" s="31">
        <v>1850</v>
      </c>
      <c r="D43" s="31">
        <v>1640</v>
      </c>
      <c r="E43" s="31">
        <v>1700</v>
      </c>
      <c r="F43" s="32"/>
      <c r="G43" s="32"/>
      <c r="H43" s="120">
        <v>76.775</v>
      </c>
      <c r="I43" s="120">
        <v>65.6</v>
      </c>
      <c r="J43" s="120">
        <v>78.2</v>
      </c>
      <c r="K43" s="33"/>
    </row>
    <row r="44" spans="1:11" s="34" customFormat="1" ht="11.25" customHeight="1">
      <c r="A44" s="36" t="s">
        <v>34</v>
      </c>
      <c r="B44" s="30"/>
      <c r="C44" s="31">
        <v>950</v>
      </c>
      <c r="D44" s="31">
        <v>922</v>
      </c>
      <c r="E44" s="31">
        <v>944</v>
      </c>
      <c r="F44" s="32"/>
      <c r="G44" s="32"/>
      <c r="H44" s="120">
        <v>30.609</v>
      </c>
      <c r="I44" s="120">
        <v>39.706</v>
      </c>
      <c r="J44" s="120">
        <v>40.52</v>
      </c>
      <c r="K44" s="33"/>
    </row>
    <row r="45" spans="1:11" s="34" customFormat="1" ht="11.25" customHeight="1">
      <c r="A45" s="36" t="s">
        <v>35</v>
      </c>
      <c r="B45" s="30"/>
      <c r="C45" s="31">
        <v>1785</v>
      </c>
      <c r="D45" s="31">
        <v>2115</v>
      </c>
      <c r="E45" s="31">
        <v>3600</v>
      </c>
      <c r="F45" s="32"/>
      <c r="G45" s="32"/>
      <c r="H45" s="120">
        <v>80.325</v>
      </c>
      <c r="I45" s="120">
        <v>93.06</v>
      </c>
      <c r="J45" s="120">
        <v>156.6</v>
      </c>
      <c r="K45" s="33"/>
    </row>
    <row r="46" spans="1:11" s="34" customFormat="1" ht="11.25" customHeight="1">
      <c r="A46" s="36" t="s">
        <v>36</v>
      </c>
      <c r="B46" s="30"/>
      <c r="C46" s="31">
        <v>1500</v>
      </c>
      <c r="D46" s="31">
        <v>1630</v>
      </c>
      <c r="E46" s="31">
        <v>1811</v>
      </c>
      <c r="F46" s="32"/>
      <c r="G46" s="32"/>
      <c r="H46" s="120">
        <v>57.001</v>
      </c>
      <c r="I46" s="120">
        <v>73.35</v>
      </c>
      <c r="J46" s="120">
        <v>81.495</v>
      </c>
      <c r="K46" s="33"/>
    </row>
    <row r="47" spans="1:11" s="34" customFormat="1" ht="11.25" customHeight="1">
      <c r="A47" s="36" t="s">
        <v>37</v>
      </c>
      <c r="B47" s="30"/>
      <c r="C47" s="31">
        <v>507</v>
      </c>
      <c r="D47" s="31">
        <v>498</v>
      </c>
      <c r="E47" s="31">
        <v>517</v>
      </c>
      <c r="F47" s="32"/>
      <c r="G47" s="32"/>
      <c r="H47" s="120">
        <v>20.28</v>
      </c>
      <c r="I47" s="120">
        <v>19.92</v>
      </c>
      <c r="J47" s="120">
        <v>19.646</v>
      </c>
      <c r="K47" s="33"/>
    </row>
    <row r="48" spans="1:11" s="34" customFormat="1" ht="11.25" customHeight="1">
      <c r="A48" s="36" t="s">
        <v>38</v>
      </c>
      <c r="B48" s="30"/>
      <c r="C48" s="31">
        <v>3505</v>
      </c>
      <c r="D48" s="31">
        <v>3798</v>
      </c>
      <c r="E48" s="31">
        <v>4028</v>
      </c>
      <c r="F48" s="32"/>
      <c r="G48" s="32"/>
      <c r="H48" s="120">
        <v>168.24</v>
      </c>
      <c r="I48" s="120">
        <v>186.102</v>
      </c>
      <c r="J48" s="120">
        <v>221.54</v>
      </c>
      <c r="K48" s="33"/>
    </row>
    <row r="49" spans="1:11" s="34" customFormat="1" ht="11.25" customHeight="1">
      <c r="A49" s="36" t="s">
        <v>39</v>
      </c>
      <c r="B49" s="30"/>
      <c r="C49" s="31">
        <v>405</v>
      </c>
      <c r="D49" s="31">
        <v>590</v>
      </c>
      <c r="E49" s="31">
        <v>547</v>
      </c>
      <c r="F49" s="32"/>
      <c r="G49" s="32"/>
      <c r="H49" s="120">
        <v>20.23</v>
      </c>
      <c r="I49" s="120">
        <v>29.15</v>
      </c>
      <c r="J49" s="120">
        <v>26.745</v>
      </c>
      <c r="K49" s="33"/>
    </row>
    <row r="50" spans="1:11" s="43" customFormat="1" ht="11.25" customHeight="1">
      <c r="A50" s="44" t="s">
        <v>40</v>
      </c>
      <c r="B50" s="38"/>
      <c r="C50" s="39">
        <v>13062</v>
      </c>
      <c r="D50" s="39">
        <v>13682</v>
      </c>
      <c r="E50" s="39">
        <v>15730</v>
      </c>
      <c r="F50" s="40">
        <f>IF(D50&gt;0,100*E50/D50,0)</f>
        <v>114.96857184622131</v>
      </c>
      <c r="G50" s="41"/>
      <c r="H50" s="121">
        <v>553.332</v>
      </c>
      <c r="I50" s="122">
        <v>607.191</v>
      </c>
      <c r="J50" s="122">
        <v>739.529</v>
      </c>
      <c r="K50" s="42">
        <f>IF(I50&gt;0,100*J50/I50,0)</f>
        <v>121.79511883410655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21</v>
      </c>
      <c r="D52" s="39">
        <v>25</v>
      </c>
      <c r="E52" s="39">
        <v>26</v>
      </c>
      <c r="F52" s="40">
        <f>IF(D52&gt;0,100*E52/D52,0)</f>
        <v>104</v>
      </c>
      <c r="G52" s="41"/>
      <c r="H52" s="121">
        <v>0.609</v>
      </c>
      <c r="I52" s="122">
        <v>0.725</v>
      </c>
      <c r="J52" s="122">
        <v>0.589</v>
      </c>
      <c r="K52" s="42">
        <f>IF(I52&gt;0,100*J52/I52,0)</f>
        <v>81.24137931034483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120</v>
      </c>
      <c r="D54" s="31">
        <v>150</v>
      </c>
      <c r="E54" s="31">
        <v>270</v>
      </c>
      <c r="F54" s="32"/>
      <c r="G54" s="32"/>
      <c r="H54" s="120">
        <v>3.84</v>
      </c>
      <c r="I54" s="120">
        <v>4.5</v>
      </c>
      <c r="J54" s="120">
        <v>7.83</v>
      </c>
      <c r="K54" s="33"/>
    </row>
    <row r="55" spans="1:11" s="34" customFormat="1" ht="11.25" customHeight="1">
      <c r="A55" s="36" t="s">
        <v>43</v>
      </c>
      <c r="B55" s="30"/>
      <c r="C55" s="31">
        <v>450</v>
      </c>
      <c r="D55" s="31">
        <v>430</v>
      </c>
      <c r="E55" s="31">
        <v>286</v>
      </c>
      <c r="F55" s="32"/>
      <c r="G55" s="32"/>
      <c r="H55" s="120">
        <v>12.915</v>
      </c>
      <c r="I55" s="120">
        <v>12.9</v>
      </c>
      <c r="J55" s="120">
        <v>8.58</v>
      </c>
      <c r="K55" s="33"/>
    </row>
    <row r="56" spans="1:11" s="34" customFormat="1" ht="11.25" customHeight="1">
      <c r="A56" s="36" t="s">
        <v>44</v>
      </c>
      <c r="B56" s="30"/>
      <c r="C56" s="31">
        <v>128</v>
      </c>
      <c r="D56" s="31">
        <v>120</v>
      </c>
      <c r="E56" s="31">
        <v>65</v>
      </c>
      <c r="F56" s="32"/>
      <c r="G56" s="32"/>
      <c r="H56" s="120">
        <v>2.358</v>
      </c>
      <c r="I56" s="120">
        <v>1.2</v>
      </c>
      <c r="J56" s="120">
        <v>1.35</v>
      </c>
      <c r="K56" s="33"/>
    </row>
    <row r="57" spans="1:11" s="34" customFormat="1" ht="11.25" customHeight="1">
      <c r="A57" s="36" t="s">
        <v>45</v>
      </c>
      <c r="B57" s="30"/>
      <c r="C57" s="31"/>
      <c r="D57" s="31">
        <v>150</v>
      </c>
      <c r="E57" s="31">
        <v>150</v>
      </c>
      <c r="F57" s="32"/>
      <c r="G57" s="32"/>
      <c r="H57" s="120"/>
      <c r="I57" s="120">
        <v>3.3</v>
      </c>
      <c r="J57" s="120">
        <v>3.3</v>
      </c>
      <c r="K57" s="33"/>
    </row>
    <row r="58" spans="1:11" s="34" customFormat="1" ht="11.25" customHeight="1">
      <c r="A58" s="36" t="s">
        <v>46</v>
      </c>
      <c r="B58" s="30"/>
      <c r="C58" s="31">
        <v>190</v>
      </c>
      <c r="D58" s="31">
        <v>190</v>
      </c>
      <c r="E58" s="31">
        <v>215</v>
      </c>
      <c r="F58" s="32"/>
      <c r="G58" s="32"/>
      <c r="H58" s="120">
        <v>5.7</v>
      </c>
      <c r="I58" s="120">
        <v>7.6</v>
      </c>
      <c r="J58" s="120">
        <v>7.74</v>
      </c>
      <c r="K58" s="33"/>
    </row>
    <row r="59" spans="1:11" s="43" customFormat="1" ht="11.25" customHeight="1">
      <c r="A59" s="37" t="s">
        <v>47</v>
      </c>
      <c r="B59" s="38"/>
      <c r="C59" s="39">
        <v>888</v>
      </c>
      <c r="D59" s="39">
        <v>1040</v>
      </c>
      <c r="E59" s="39">
        <v>986</v>
      </c>
      <c r="F59" s="40">
        <f>IF(D59&gt;0,100*E59/D59,0)</f>
        <v>94.8076923076923</v>
      </c>
      <c r="G59" s="41"/>
      <c r="H59" s="121">
        <v>24.813</v>
      </c>
      <c r="I59" s="122">
        <v>29.5</v>
      </c>
      <c r="J59" s="122">
        <v>28.800000000000004</v>
      </c>
      <c r="K59" s="42">
        <f>IF(I59&gt;0,100*J59/I59,0)</f>
        <v>97.6271186440678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166</v>
      </c>
      <c r="D61" s="31">
        <v>150</v>
      </c>
      <c r="E61" s="31">
        <v>150</v>
      </c>
      <c r="F61" s="32"/>
      <c r="G61" s="32"/>
      <c r="H61" s="120">
        <v>4.98</v>
      </c>
      <c r="I61" s="120">
        <v>3.75</v>
      </c>
      <c r="J61" s="120">
        <v>3.75</v>
      </c>
      <c r="K61" s="33"/>
    </row>
    <row r="62" spans="1:11" s="34" customFormat="1" ht="11.25" customHeight="1">
      <c r="A62" s="36" t="s">
        <v>49</v>
      </c>
      <c r="B62" s="30"/>
      <c r="C62" s="31">
        <v>242</v>
      </c>
      <c r="D62" s="31">
        <v>145</v>
      </c>
      <c r="E62" s="31">
        <v>125</v>
      </c>
      <c r="F62" s="32"/>
      <c r="G62" s="32"/>
      <c r="H62" s="120">
        <v>3.198</v>
      </c>
      <c r="I62" s="120">
        <v>1.916</v>
      </c>
      <c r="J62" s="120">
        <v>0.965</v>
      </c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27</v>
      </c>
      <c r="E63" s="31">
        <v>27</v>
      </c>
      <c r="F63" s="32"/>
      <c r="G63" s="32"/>
      <c r="H63" s="120">
        <v>0.506</v>
      </c>
      <c r="I63" s="120">
        <v>0.56</v>
      </c>
      <c r="J63" s="120">
        <v>1.13</v>
      </c>
      <c r="K63" s="33"/>
    </row>
    <row r="64" spans="1:11" s="43" customFormat="1" ht="11.25" customHeight="1">
      <c r="A64" s="37" t="s">
        <v>51</v>
      </c>
      <c r="B64" s="38"/>
      <c r="C64" s="39">
        <v>431</v>
      </c>
      <c r="D64" s="39">
        <v>322</v>
      </c>
      <c r="E64" s="39">
        <v>302</v>
      </c>
      <c r="F64" s="40">
        <f>IF(D64&gt;0,100*E64/D64,0)</f>
        <v>93.7888198757764</v>
      </c>
      <c r="G64" s="41"/>
      <c r="H64" s="121">
        <v>8.684000000000001</v>
      </c>
      <c r="I64" s="122">
        <v>6.226000000000001</v>
      </c>
      <c r="J64" s="122">
        <v>5.845</v>
      </c>
      <c r="K64" s="42">
        <f>IF(I64&gt;0,100*J64/I64,0)</f>
        <v>93.88050112431736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417</v>
      </c>
      <c r="D66" s="39">
        <v>410</v>
      </c>
      <c r="E66" s="39">
        <v>363</v>
      </c>
      <c r="F66" s="40">
        <f>IF(D66&gt;0,100*E66/D66,0)</f>
        <v>88.53658536585365</v>
      </c>
      <c r="G66" s="41"/>
      <c r="H66" s="121">
        <v>12.51</v>
      </c>
      <c r="I66" s="122">
        <v>10.66</v>
      </c>
      <c r="J66" s="122">
        <v>9.262</v>
      </c>
      <c r="K66" s="42">
        <f>IF(I66&gt;0,100*J66/I66,0)</f>
        <v>86.88555347091933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77</v>
      </c>
      <c r="D72" s="31">
        <v>80</v>
      </c>
      <c r="E72" s="31">
        <v>80</v>
      </c>
      <c r="F72" s="32"/>
      <c r="G72" s="32"/>
      <c r="H72" s="120">
        <v>1.501</v>
      </c>
      <c r="I72" s="120">
        <v>1.566</v>
      </c>
      <c r="J72" s="120">
        <v>1.538</v>
      </c>
      <c r="K72" s="33"/>
    </row>
    <row r="73" spans="1:11" s="34" customFormat="1" ht="11.25" customHeight="1">
      <c r="A73" s="36" t="s">
        <v>57</v>
      </c>
      <c r="B73" s="30"/>
      <c r="C73" s="31">
        <v>400</v>
      </c>
      <c r="D73" s="31">
        <v>325</v>
      </c>
      <c r="E73" s="31">
        <v>320</v>
      </c>
      <c r="F73" s="32"/>
      <c r="G73" s="32"/>
      <c r="H73" s="120">
        <v>10.4</v>
      </c>
      <c r="I73" s="120">
        <v>8.5</v>
      </c>
      <c r="J73" s="120">
        <v>6</v>
      </c>
      <c r="K73" s="33"/>
    </row>
    <row r="74" spans="1:11" s="34" customFormat="1" ht="11.25" customHeight="1">
      <c r="A74" s="36" t="s">
        <v>58</v>
      </c>
      <c r="B74" s="30"/>
      <c r="C74" s="31">
        <v>93</v>
      </c>
      <c r="D74" s="31">
        <v>95</v>
      </c>
      <c r="E74" s="31">
        <v>68</v>
      </c>
      <c r="F74" s="32"/>
      <c r="G74" s="32"/>
      <c r="H74" s="120">
        <v>3.219</v>
      </c>
      <c r="I74" s="120">
        <v>2.85</v>
      </c>
      <c r="J74" s="120">
        <v>2.38</v>
      </c>
      <c r="K74" s="33"/>
    </row>
    <row r="75" spans="1:11" s="34" customFormat="1" ht="11.25" customHeight="1">
      <c r="A75" s="36" t="s">
        <v>59</v>
      </c>
      <c r="B75" s="30"/>
      <c r="C75" s="31">
        <v>19</v>
      </c>
      <c r="D75" s="31">
        <v>19</v>
      </c>
      <c r="E75" s="31">
        <v>33</v>
      </c>
      <c r="F75" s="32"/>
      <c r="G75" s="32"/>
      <c r="H75" s="120">
        <v>0.384</v>
      </c>
      <c r="I75" s="120">
        <v>0.384</v>
      </c>
      <c r="J75" s="120">
        <v>0.666</v>
      </c>
      <c r="K75" s="33"/>
    </row>
    <row r="76" spans="1:11" s="34" customFormat="1" ht="11.25" customHeight="1">
      <c r="A76" s="36" t="s">
        <v>60</v>
      </c>
      <c r="B76" s="30"/>
      <c r="C76" s="31">
        <v>165</v>
      </c>
      <c r="D76" s="31">
        <v>140</v>
      </c>
      <c r="E76" s="31">
        <v>85</v>
      </c>
      <c r="F76" s="32"/>
      <c r="G76" s="32"/>
      <c r="H76" s="120">
        <v>3.8</v>
      </c>
      <c r="I76" s="120">
        <v>2.52</v>
      </c>
      <c r="J76" s="120">
        <v>1.8</v>
      </c>
      <c r="K76" s="33"/>
    </row>
    <row r="77" spans="1:11" s="34" customFormat="1" ht="11.25" customHeight="1">
      <c r="A77" s="36" t="s">
        <v>61</v>
      </c>
      <c r="B77" s="30"/>
      <c r="C77" s="31">
        <v>110</v>
      </c>
      <c r="D77" s="31">
        <v>110</v>
      </c>
      <c r="E77" s="31">
        <v>107</v>
      </c>
      <c r="F77" s="32"/>
      <c r="G77" s="32"/>
      <c r="H77" s="120">
        <v>3.124</v>
      </c>
      <c r="I77" s="120">
        <v>2.3</v>
      </c>
      <c r="J77" s="120">
        <v>2.1</v>
      </c>
      <c r="K77" s="33"/>
    </row>
    <row r="78" spans="1:11" s="34" customFormat="1" ht="11.25" customHeight="1">
      <c r="A78" s="36" t="s">
        <v>62</v>
      </c>
      <c r="B78" s="30"/>
      <c r="C78" s="31">
        <v>334</v>
      </c>
      <c r="D78" s="31">
        <v>350</v>
      </c>
      <c r="E78" s="31">
        <v>300</v>
      </c>
      <c r="F78" s="32"/>
      <c r="G78" s="32"/>
      <c r="H78" s="120">
        <v>5.563</v>
      </c>
      <c r="I78" s="120">
        <v>9.8</v>
      </c>
      <c r="J78" s="120">
        <v>6.6</v>
      </c>
      <c r="K78" s="33"/>
    </row>
    <row r="79" spans="1:11" s="34" customFormat="1" ht="11.25" customHeight="1">
      <c r="A79" s="36" t="s">
        <v>63</v>
      </c>
      <c r="B79" s="30"/>
      <c r="C79" s="31">
        <v>209</v>
      </c>
      <c r="D79" s="31">
        <v>350</v>
      </c>
      <c r="E79" s="31">
        <v>75</v>
      </c>
      <c r="F79" s="32"/>
      <c r="G79" s="32"/>
      <c r="H79" s="120">
        <v>3.867</v>
      </c>
      <c r="I79" s="120">
        <v>6.125</v>
      </c>
      <c r="J79" s="120">
        <v>1.425</v>
      </c>
      <c r="K79" s="33"/>
    </row>
    <row r="80" spans="1:11" s="43" customFormat="1" ht="11.25" customHeight="1">
      <c r="A80" s="44" t="s">
        <v>64</v>
      </c>
      <c r="B80" s="38"/>
      <c r="C80" s="39">
        <v>1407</v>
      </c>
      <c r="D80" s="39">
        <v>1469</v>
      </c>
      <c r="E80" s="39">
        <v>1068</v>
      </c>
      <c r="F80" s="40">
        <f>IF(D80&gt;0,100*E80/D80,0)</f>
        <v>72.70251872021784</v>
      </c>
      <c r="G80" s="41"/>
      <c r="H80" s="121">
        <v>31.857999999999997</v>
      </c>
      <c r="I80" s="122">
        <v>34.045</v>
      </c>
      <c r="J80" s="122">
        <v>22.509</v>
      </c>
      <c r="K80" s="42">
        <f>IF(I80&gt;0,100*J80/I80,0)</f>
        <v>66.11543545307681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112</v>
      </c>
      <c r="D82" s="31">
        <v>112</v>
      </c>
      <c r="E82" s="31">
        <v>260</v>
      </c>
      <c r="F82" s="32"/>
      <c r="G82" s="32"/>
      <c r="H82" s="120">
        <v>1.68</v>
      </c>
      <c r="I82" s="120">
        <v>1.68</v>
      </c>
      <c r="J82" s="120">
        <v>3.585</v>
      </c>
      <c r="K82" s="33"/>
    </row>
    <row r="83" spans="1:11" s="34" customFormat="1" ht="11.25" customHeight="1">
      <c r="A83" s="36" t="s">
        <v>66</v>
      </c>
      <c r="B83" s="30"/>
      <c r="C83" s="31">
        <v>457</v>
      </c>
      <c r="D83" s="31">
        <v>460</v>
      </c>
      <c r="E83" s="31">
        <v>510</v>
      </c>
      <c r="F83" s="32"/>
      <c r="G83" s="32"/>
      <c r="H83" s="120">
        <v>6.886</v>
      </c>
      <c r="I83" s="120">
        <v>8.3</v>
      </c>
      <c r="J83" s="120">
        <v>9</v>
      </c>
      <c r="K83" s="33"/>
    </row>
    <row r="84" spans="1:11" s="43" customFormat="1" ht="11.25" customHeight="1">
      <c r="A84" s="37" t="s">
        <v>67</v>
      </c>
      <c r="B84" s="38"/>
      <c r="C84" s="39">
        <v>569</v>
      </c>
      <c r="D84" s="39">
        <v>572</v>
      </c>
      <c r="E84" s="39">
        <v>770</v>
      </c>
      <c r="F84" s="40">
        <f>IF(D84&gt;0,100*E84/D84,0)</f>
        <v>134.6153846153846</v>
      </c>
      <c r="G84" s="41"/>
      <c r="H84" s="121">
        <v>8.566</v>
      </c>
      <c r="I84" s="122">
        <v>9.98</v>
      </c>
      <c r="J84" s="122">
        <v>12.585</v>
      </c>
      <c r="K84" s="42">
        <f>IF(I84&gt;0,100*J84/I84,0)</f>
        <v>126.10220440881763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20621</v>
      </c>
      <c r="D86" s="31">
        <v>21289.315996389723</v>
      </c>
      <c r="E86" s="31">
        <v>23174.869286871675</v>
      </c>
      <c r="F86" s="32">
        <f>IF(D86&gt;0,100*E86/D86,0)</f>
        <v>108.85680540794127</v>
      </c>
      <c r="G86" s="32"/>
      <c r="H86" s="120">
        <v>740.911</v>
      </c>
      <c r="I86" s="120">
        <v>801.1094785370515</v>
      </c>
      <c r="J86" s="120">
        <v>924.7074500000001</v>
      </c>
      <c r="K86" s="33">
        <f>IF(I86&gt;0,100*J86/I86,0)</f>
        <v>115.42834965436403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20621</v>
      </c>
      <c r="D89" s="54">
        <v>21289.315996389723</v>
      </c>
      <c r="E89" s="54">
        <v>23174.869286871675</v>
      </c>
      <c r="F89" s="55">
        <f>IF(D89&gt;0,100*E89/D89,0)</f>
        <v>108.85680540794127</v>
      </c>
      <c r="G89" s="41"/>
      <c r="H89" s="125">
        <v>740.911</v>
      </c>
      <c r="I89" s="126">
        <v>801.1094785370515</v>
      </c>
      <c r="J89" s="126">
        <v>924.7074500000001</v>
      </c>
      <c r="K89" s="55">
        <f>IF(I89&gt;0,100*J89/I89,0)</f>
        <v>115.42834965436403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7"/>
  <sheetViews>
    <sheetView workbookViewId="0" topLeftCell="A70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7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6103</v>
      </c>
      <c r="D9" s="31">
        <v>6100.746071753547</v>
      </c>
      <c r="E9" s="31">
        <v>5995.452682296152</v>
      </c>
      <c r="F9" s="32"/>
      <c r="G9" s="32"/>
      <c r="H9" s="120">
        <v>124.48599999999999</v>
      </c>
      <c r="I9" s="120">
        <v>124.238160995624</v>
      </c>
      <c r="J9" s="120">
        <v>117.131415125637</v>
      </c>
      <c r="K9" s="33"/>
    </row>
    <row r="10" spans="1:11" s="34" customFormat="1" ht="11.25" customHeight="1">
      <c r="A10" s="36" t="s">
        <v>9</v>
      </c>
      <c r="B10" s="30"/>
      <c r="C10" s="31">
        <v>4301</v>
      </c>
      <c r="D10" s="31">
        <v>4303.700637764501</v>
      </c>
      <c r="E10" s="31">
        <v>4314.067959957971</v>
      </c>
      <c r="F10" s="32"/>
      <c r="G10" s="32"/>
      <c r="H10" s="120">
        <v>88.23400000000001</v>
      </c>
      <c r="I10" s="120">
        <v>88.28579857752003</v>
      </c>
      <c r="J10" s="120">
        <v>78.594438726175</v>
      </c>
      <c r="K10" s="33"/>
    </row>
    <row r="11" spans="1:11" s="34" customFormat="1" ht="11.25" customHeight="1">
      <c r="A11" s="29" t="s">
        <v>10</v>
      </c>
      <c r="B11" s="30"/>
      <c r="C11" s="31">
        <v>6400</v>
      </c>
      <c r="D11" s="31">
        <v>6386.595940864292</v>
      </c>
      <c r="E11" s="31">
        <v>6819.02059995516</v>
      </c>
      <c r="F11" s="32"/>
      <c r="G11" s="32"/>
      <c r="H11" s="120">
        <v>205.81699999999998</v>
      </c>
      <c r="I11" s="120">
        <v>200.49479305671923</v>
      </c>
      <c r="J11" s="120">
        <v>213.394915434999</v>
      </c>
      <c r="K11" s="33"/>
    </row>
    <row r="12" spans="1:11" s="34" customFormat="1" ht="11.25" customHeight="1">
      <c r="A12" s="36" t="s">
        <v>11</v>
      </c>
      <c r="B12" s="30"/>
      <c r="C12" s="31">
        <v>2863</v>
      </c>
      <c r="D12" s="31">
        <v>2864.273346007383</v>
      </c>
      <c r="E12" s="31">
        <v>2910.824045354757</v>
      </c>
      <c r="F12" s="32"/>
      <c r="G12" s="32"/>
      <c r="H12" s="120">
        <v>54.961</v>
      </c>
      <c r="I12" s="120">
        <v>53.04147079477862</v>
      </c>
      <c r="J12" s="120">
        <v>61.335960775465</v>
      </c>
      <c r="K12" s="33"/>
    </row>
    <row r="13" spans="1:11" s="43" customFormat="1" ht="11.25" customHeight="1">
      <c r="A13" s="37" t="s">
        <v>12</v>
      </c>
      <c r="B13" s="38"/>
      <c r="C13" s="39">
        <v>19667</v>
      </c>
      <c r="D13" s="39">
        <v>19655.315996389723</v>
      </c>
      <c r="E13" s="39">
        <v>20039.36528756404</v>
      </c>
      <c r="F13" s="40">
        <f>IF(D13&gt;0,100*E13/D13,0)</f>
        <v>101.95392071663899</v>
      </c>
      <c r="G13" s="41"/>
      <c r="H13" s="121">
        <v>473.498</v>
      </c>
      <c r="I13" s="122">
        <v>466.06022342464183</v>
      </c>
      <c r="J13" s="122">
        <v>470.45673006227605</v>
      </c>
      <c r="K13" s="42">
        <f>IF(I13&gt;0,100*J13/I13,0)</f>
        <v>100.9433344483527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1100</v>
      </c>
      <c r="D15" s="39">
        <v>1030</v>
      </c>
      <c r="E15" s="39">
        <v>1000</v>
      </c>
      <c r="F15" s="40">
        <f>IF(D15&gt;0,100*E15/D15,0)</f>
        <v>97.0873786407767</v>
      </c>
      <c r="G15" s="41"/>
      <c r="H15" s="121">
        <v>24.2</v>
      </c>
      <c r="I15" s="122">
        <v>20.6</v>
      </c>
      <c r="J15" s="122">
        <v>19</v>
      </c>
      <c r="K15" s="42">
        <f>IF(I15&gt;0,100*J15/I15,0)</f>
        <v>92.23300970873785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283</v>
      </c>
      <c r="D17" s="39">
        <v>283</v>
      </c>
      <c r="E17" s="39">
        <v>280</v>
      </c>
      <c r="F17" s="40">
        <f>IF(D17&gt;0,100*E17/D17,0)</f>
        <v>98.93992932862191</v>
      </c>
      <c r="G17" s="41"/>
      <c r="H17" s="121">
        <v>9.721</v>
      </c>
      <c r="I17" s="122">
        <v>9.721</v>
      </c>
      <c r="J17" s="122">
        <v>4.48</v>
      </c>
      <c r="K17" s="42">
        <f>IF(I17&gt;0,100*J17/I17,0)</f>
        <v>46.08579364262936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1310</v>
      </c>
      <c r="D19" s="31">
        <v>1277</v>
      </c>
      <c r="E19" s="31">
        <v>1104</v>
      </c>
      <c r="F19" s="32"/>
      <c r="G19" s="32"/>
      <c r="H19" s="120">
        <v>37.777</v>
      </c>
      <c r="I19" s="120">
        <v>40.669</v>
      </c>
      <c r="J19" s="120">
        <v>38.136</v>
      </c>
      <c r="K19" s="33"/>
    </row>
    <row r="20" spans="1:11" s="34" customFormat="1" ht="11.25" customHeight="1">
      <c r="A20" s="36" t="s">
        <v>16</v>
      </c>
      <c r="B20" s="30"/>
      <c r="C20" s="31">
        <v>135</v>
      </c>
      <c r="D20" s="31">
        <v>135</v>
      </c>
      <c r="E20" s="31">
        <v>165</v>
      </c>
      <c r="F20" s="32"/>
      <c r="G20" s="32"/>
      <c r="H20" s="120">
        <v>2.779</v>
      </c>
      <c r="I20" s="120">
        <v>2.918</v>
      </c>
      <c r="J20" s="120">
        <v>3.645</v>
      </c>
      <c r="K20" s="33"/>
    </row>
    <row r="21" spans="1:11" s="34" customFormat="1" ht="11.25" customHeight="1">
      <c r="A21" s="36" t="s">
        <v>17</v>
      </c>
      <c r="B21" s="30"/>
      <c r="C21" s="31">
        <v>215</v>
      </c>
      <c r="D21" s="31">
        <v>220</v>
      </c>
      <c r="E21" s="31">
        <v>210</v>
      </c>
      <c r="F21" s="32"/>
      <c r="G21" s="32"/>
      <c r="H21" s="120">
        <v>4.7989999999999995</v>
      </c>
      <c r="I21" s="120">
        <v>4.978</v>
      </c>
      <c r="J21" s="120">
        <v>4.63</v>
      </c>
      <c r="K21" s="33"/>
    </row>
    <row r="22" spans="1:11" s="43" customFormat="1" ht="11.25" customHeight="1">
      <c r="A22" s="37" t="s">
        <v>18</v>
      </c>
      <c r="B22" s="38"/>
      <c r="C22" s="39">
        <v>1660</v>
      </c>
      <c r="D22" s="39">
        <v>1632</v>
      </c>
      <c r="E22" s="39">
        <v>1479</v>
      </c>
      <c r="F22" s="40">
        <f>IF(D22&gt;0,100*E22/D22,0)</f>
        <v>90.625</v>
      </c>
      <c r="G22" s="41"/>
      <c r="H22" s="121">
        <v>45.355</v>
      </c>
      <c r="I22" s="122">
        <v>48.565</v>
      </c>
      <c r="J22" s="122">
        <v>46.41100000000001</v>
      </c>
      <c r="K22" s="42">
        <f>IF(I22&gt;0,100*J22/I22,0)</f>
        <v>95.56470709358595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616</v>
      </c>
      <c r="D24" s="39">
        <v>562</v>
      </c>
      <c r="E24" s="39">
        <v>500</v>
      </c>
      <c r="F24" s="40">
        <f>IF(D24&gt;0,100*E24/D24,0)</f>
        <v>88.96797153024912</v>
      </c>
      <c r="G24" s="41"/>
      <c r="H24" s="121">
        <v>15.843</v>
      </c>
      <c r="I24" s="122">
        <v>13.276</v>
      </c>
      <c r="J24" s="122">
        <v>11.98015</v>
      </c>
      <c r="K24" s="42">
        <f>IF(I24&gt;0,100*J24/I24,0)</f>
        <v>90.23915335944562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1756</v>
      </c>
      <c r="D26" s="39">
        <v>1620</v>
      </c>
      <c r="E26" s="39">
        <v>1530</v>
      </c>
      <c r="F26" s="40">
        <f>IF(D26&gt;0,100*E26/D26,0)</f>
        <v>94.44444444444444</v>
      </c>
      <c r="G26" s="41"/>
      <c r="H26" s="121">
        <v>82.142</v>
      </c>
      <c r="I26" s="122">
        <v>71.2</v>
      </c>
      <c r="J26" s="122">
        <v>74</v>
      </c>
      <c r="K26" s="42">
        <f>IF(I26&gt;0,100*J26/I26,0)</f>
        <v>103.93258426966291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15</v>
      </c>
      <c r="D28" s="31">
        <v>20</v>
      </c>
      <c r="E28" s="31">
        <v>20</v>
      </c>
      <c r="F28" s="32"/>
      <c r="G28" s="32"/>
      <c r="H28" s="120">
        <v>0.45</v>
      </c>
      <c r="I28" s="120">
        <v>0.72</v>
      </c>
      <c r="J28" s="120">
        <v>0.72</v>
      </c>
      <c r="K28" s="33"/>
    </row>
    <row r="29" spans="1:11" s="34" customFormat="1" ht="11.25" customHeight="1">
      <c r="A29" s="36" t="s">
        <v>22</v>
      </c>
      <c r="B29" s="30"/>
      <c r="C29" s="31">
        <v>212</v>
      </c>
      <c r="D29" s="31">
        <v>223</v>
      </c>
      <c r="E29" s="31">
        <v>245</v>
      </c>
      <c r="F29" s="32"/>
      <c r="G29" s="32"/>
      <c r="H29" s="120">
        <v>3.955</v>
      </c>
      <c r="I29" s="120">
        <v>5.454</v>
      </c>
      <c r="J29" s="120">
        <v>6.9</v>
      </c>
      <c r="K29" s="33"/>
    </row>
    <row r="30" spans="1:11" s="34" customFormat="1" ht="11.25" customHeight="1">
      <c r="A30" s="36" t="s">
        <v>23</v>
      </c>
      <c r="B30" s="30"/>
      <c r="C30" s="31">
        <v>80</v>
      </c>
      <c r="D30" s="31">
        <v>100</v>
      </c>
      <c r="E30" s="31">
        <v>89</v>
      </c>
      <c r="F30" s="32"/>
      <c r="G30" s="32"/>
      <c r="H30" s="120">
        <v>2</v>
      </c>
      <c r="I30" s="120">
        <v>2.5</v>
      </c>
      <c r="J30" s="120">
        <v>2.492</v>
      </c>
      <c r="K30" s="33"/>
    </row>
    <row r="31" spans="1:11" s="43" customFormat="1" ht="11.25" customHeight="1">
      <c r="A31" s="44" t="s">
        <v>24</v>
      </c>
      <c r="B31" s="38"/>
      <c r="C31" s="39">
        <v>307</v>
      </c>
      <c r="D31" s="39">
        <v>343</v>
      </c>
      <c r="E31" s="39">
        <v>354</v>
      </c>
      <c r="F31" s="40">
        <f>IF(D31&gt;0,100*E31/D31,0)</f>
        <v>103.2069970845481</v>
      </c>
      <c r="G31" s="41"/>
      <c r="H31" s="121">
        <v>6.405</v>
      </c>
      <c r="I31" s="122">
        <v>8.674</v>
      </c>
      <c r="J31" s="122">
        <v>10.112</v>
      </c>
      <c r="K31" s="42">
        <f>IF(I31&gt;0,100*J31/I31,0)</f>
        <v>116.57827991699332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446</v>
      </c>
      <c r="D33" s="31">
        <v>361</v>
      </c>
      <c r="E33" s="31">
        <v>265</v>
      </c>
      <c r="F33" s="32"/>
      <c r="G33" s="32"/>
      <c r="H33" s="120">
        <v>8.613</v>
      </c>
      <c r="I33" s="120">
        <v>7.1</v>
      </c>
      <c r="J33" s="120">
        <v>5.334</v>
      </c>
      <c r="K33" s="33"/>
    </row>
    <row r="34" spans="1:11" s="34" customFormat="1" ht="11.25" customHeight="1">
      <c r="A34" s="36" t="s">
        <v>26</v>
      </c>
      <c r="B34" s="30"/>
      <c r="C34" s="31">
        <v>265</v>
      </c>
      <c r="D34" s="31">
        <v>275</v>
      </c>
      <c r="E34" s="31">
        <v>247</v>
      </c>
      <c r="F34" s="32"/>
      <c r="G34" s="32"/>
      <c r="H34" s="120">
        <v>6.793</v>
      </c>
      <c r="I34" s="120">
        <v>7.081</v>
      </c>
      <c r="J34" s="120">
        <v>6.528</v>
      </c>
      <c r="K34" s="33"/>
    </row>
    <row r="35" spans="1:11" s="34" customFormat="1" ht="11.25" customHeight="1">
      <c r="A35" s="36" t="s">
        <v>27</v>
      </c>
      <c r="B35" s="30"/>
      <c r="C35" s="31">
        <v>293</v>
      </c>
      <c r="D35" s="31">
        <v>295</v>
      </c>
      <c r="E35" s="31">
        <v>387</v>
      </c>
      <c r="F35" s="32"/>
      <c r="G35" s="32"/>
      <c r="H35" s="120">
        <v>5.351</v>
      </c>
      <c r="I35" s="120">
        <v>5.61</v>
      </c>
      <c r="J35" s="120">
        <v>9.11</v>
      </c>
      <c r="K35" s="33"/>
    </row>
    <row r="36" spans="1:11" s="34" customFormat="1" ht="11.25" customHeight="1">
      <c r="A36" s="36" t="s">
        <v>28</v>
      </c>
      <c r="B36" s="30"/>
      <c r="C36" s="31">
        <v>356</v>
      </c>
      <c r="D36" s="31">
        <v>356</v>
      </c>
      <c r="E36" s="31">
        <v>334</v>
      </c>
      <c r="F36" s="32"/>
      <c r="G36" s="32"/>
      <c r="H36" s="120">
        <v>7.1240000000000006</v>
      </c>
      <c r="I36" s="120">
        <v>7.124</v>
      </c>
      <c r="J36" s="120">
        <v>6.68</v>
      </c>
      <c r="K36" s="33"/>
    </row>
    <row r="37" spans="1:11" s="43" customFormat="1" ht="11.25" customHeight="1">
      <c r="A37" s="37" t="s">
        <v>29</v>
      </c>
      <c r="B37" s="38"/>
      <c r="C37" s="39">
        <v>1360</v>
      </c>
      <c r="D37" s="39">
        <v>1287</v>
      </c>
      <c r="E37" s="39">
        <v>1233</v>
      </c>
      <c r="F37" s="40">
        <f>IF(D37&gt;0,100*E37/D37,0)</f>
        <v>95.8041958041958</v>
      </c>
      <c r="G37" s="41"/>
      <c r="H37" s="121">
        <v>27.881</v>
      </c>
      <c r="I37" s="122">
        <v>26.915</v>
      </c>
      <c r="J37" s="122">
        <v>27.651999999999997</v>
      </c>
      <c r="K37" s="42">
        <f>IF(I37&gt;0,100*J37/I37,0)</f>
        <v>102.7382500464425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1386</v>
      </c>
      <c r="D39" s="39">
        <v>1389</v>
      </c>
      <c r="E39" s="39">
        <v>1460</v>
      </c>
      <c r="F39" s="40">
        <f>IF(D39&gt;0,100*E39/D39,0)</f>
        <v>105.11159107271418</v>
      </c>
      <c r="G39" s="41"/>
      <c r="H39" s="121">
        <v>52.495</v>
      </c>
      <c r="I39" s="122">
        <v>54.61</v>
      </c>
      <c r="J39" s="122">
        <v>54.826</v>
      </c>
      <c r="K39" s="42">
        <f>IF(I39&gt;0,100*J39/I39,0)</f>
        <v>100.39553195385461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1006</v>
      </c>
      <c r="D41" s="31">
        <v>1105</v>
      </c>
      <c r="E41" s="31">
        <v>1253</v>
      </c>
      <c r="F41" s="32"/>
      <c r="G41" s="32"/>
      <c r="H41" s="120">
        <v>53.205</v>
      </c>
      <c r="I41" s="120">
        <v>55.342</v>
      </c>
      <c r="J41" s="120">
        <v>71.197</v>
      </c>
      <c r="K41" s="33"/>
    </row>
    <row r="42" spans="1:11" s="34" customFormat="1" ht="11.25" customHeight="1">
      <c r="A42" s="36" t="s">
        <v>32</v>
      </c>
      <c r="B42" s="30"/>
      <c r="C42" s="31">
        <v>2693</v>
      </c>
      <c r="D42" s="31">
        <v>2530</v>
      </c>
      <c r="E42" s="31">
        <v>2438</v>
      </c>
      <c r="F42" s="32"/>
      <c r="G42" s="32"/>
      <c r="H42" s="120">
        <v>95.6</v>
      </c>
      <c r="I42" s="120">
        <v>87.82</v>
      </c>
      <c r="J42" s="120">
        <v>87.88</v>
      </c>
      <c r="K42" s="33"/>
    </row>
    <row r="43" spans="1:11" s="34" customFormat="1" ht="11.25" customHeight="1">
      <c r="A43" s="36" t="s">
        <v>33</v>
      </c>
      <c r="B43" s="30"/>
      <c r="C43" s="31">
        <v>1900</v>
      </c>
      <c r="D43" s="31">
        <v>1690</v>
      </c>
      <c r="E43" s="31">
        <v>1760</v>
      </c>
      <c r="F43" s="32"/>
      <c r="G43" s="32"/>
      <c r="H43" s="120">
        <v>78.275</v>
      </c>
      <c r="I43" s="120">
        <v>67.1</v>
      </c>
      <c r="J43" s="120">
        <v>80.12</v>
      </c>
      <c r="K43" s="33"/>
    </row>
    <row r="44" spans="1:11" s="34" customFormat="1" ht="11.25" customHeight="1">
      <c r="A44" s="36" t="s">
        <v>34</v>
      </c>
      <c r="B44" s="30"/>
      <c r="C44" s="31">
        <v>950</v>
      </c>
      <c r="D44" s="31">
        <v>922</v>
      </c>
      <c r="E44" s="31">
        <v>944</v>
      </c>
      <c r="F44" s="32"/>
      <c r="G44" s="32"/>
      <c r="H44" s="120">
        <v>30.609</v>
      </c>
      <c r="I44" s="120">
        <v>39.706</v>
      </c>
      <c r="J44" s="120">
        <v>40.52</v>
      </c>
      <c r="K44" s="33"/>
    </row>
    <row r="45" spans="1:11" s="34" customFormat="1" ht="11.25" customHeight="1">
      <c r="A45" s="36" t="s">
        <v>35</v>
      </c>
      <c r="B45" s="30"/>
      <c r="C45" s="31">
        <v>4400</v>
      </c>
      <c r="D45" s="31">
        <v>4700</v>
      </c>
      <c r="E45" s="31">
        <v>4800</v>
      </c>
      <c r="F45" s="32"/>
      <c r="G45" s="32"/>
      <c r="H45" s="120">
        <v>189.825</v>
      </c>
      <c r="I45" s="120">
        <v>196.46</v>
      </c>
      <c r="J45" s="120">
        <v>208.8</v>
      </c>
      <c r="K45" s="33"/>
    </row>
    <row r="46" spans="1:11" s="34" customFormat="1" ht="11.25" customHeight="1">
      <c r="A46" s="36" t="s">
        <v>36</v>
      </c>
      <c r="B46" s="30"/>
      <c r="C46" s="31">
        <v>2000</v>
      </c>
      <c r="D46" s="31">
        <v>2130</v>
      </c>
      <c r="E46" s="31">
        <v>2311</v>
      </c>
      <c r="F46" s="32"/>
      <c r="G46" s="32"/>
      <c r="H46" s="120">
        <v>76.001</v>
      </c>
      <c r="I46" s="120">
        <v>93.35</v>
      </c>
      <c r="J46" s="120">
        <v>103.995</v>
      </c>
      <c r="K46" s="33"/>
    </row>
    <row r="47" spans="1:11" s="34" customFormat="1" ht="11.25" customHeight="1">
      <c r="A47" s="36" t="s">
        <v>37</v>
      </c>
      <c r="B47" s="30"/>
      <c r="C47" s="31">
        <v>507</v>
      </c>
      <c r="D47" s="31">
        <v>498</v>
      </c>
      <c r="E47" s="31">
        <v>517</v>
      </c>
      <c r="F47" s="32"/>
      <c r="G47" s="32"/>
      <c r="H47" s="120">
        <v>20.28</v>
      </c>
      <c r="I47" s="120">
        <v>19.92</v>
      </c>
      <c r="J47" s="120">
        <v>19.646</v>
      </c>
      <c r="K47" s="33"/>
    </row>
    <row r="48" spans="1:11" s="34" customFormat="1" ht="11.25" customHeight="1">
      <c r="A48" s="36" t="s">
        <v>38</v>
      </c>
      <c r="B48" s="30"/>
      <c r="C48" s="31">
        <v>5505</v>
      </c>
      <c r="D48" s="31">
        <v>5798</v>
      </c>
      <c r="E48" s="31">
        <v>5753</v>
      </c>
      <c r="F48" s="32"/>
      <c r="G48" s="32"/>
      <c r="H48" s="120">
        <v>254.24</v>
      </c>
      <c r="I48" s="120">
        <v>272.102</v>
      </c>
      <c r="J48" s="120">
        <v>299.165</v>
      </c>
      <c r="K48" s="33"/>
    </row>
    <row r="49" spans="1:11" s="34" customFormat="1" ht="11.25" customHeight="1">
      <c r="A49" s="36" t="s">
        <v>39</v>
      </c>
      <c r="B49" s="30"/>
      <c r="C49" s="31">
        <v>927</v>
      </c>
      <c r="D49" s="31">
        <v>890</v>
      </c>
      <c r="E49" s="31">
        <v>912</v>
      </c>
      <c r="F49" s="32"/>
      <c r="G49" s="32"/>
      <c r="H49" s="120">
        <v>43.03</v>
      </c>
      <c r="I49" s="120">
        <v>42.05</v>
      </c>
      <c r="J49" s="120">
        <v>41.845</v>
      </c>
      <c r="K49" s="33"/>
    </row>
    <row r="50" spans="1:11" s="43" customFormat="1" ht="11.25" customHeight="1">
      <c r="A50" s="44" t="s">
        <v>40</v>
      </c>
      <c r="B50" s="38"/>
      <c r="C50" s="39">
        <v>19888</v>
      </c>
      <c r="D50" s="39">
        <v>20263</v>
      </c>
      <c r="E50" s="39">
        <v>20688</v>
      </c>
      <c r="F50" s="40">
        <f>IF(D50&gt;0,100*E50/D50,0)</f>
        <v>102.09741894092681</v>
      </c>
      <c r="G50" s="41"/>
      <c r="H50" s="121">
        <v>841.0649999999999</v>
      </c>
      <c r="I50" s="122">
        <v>873.8499999999999</v>
      </c>
      <c r="J50" s="122">
        <v>953.1679999999999</v>
      </c>
      <c r="K50" s="42">
        <f>IF(I50&gt;0,100*J50/I50,0)</f>
        <v>109.07684385191966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65</v>
      </c>
      <c r="D52" s="39">
        <v>75</v>
      </c>
      <c r="E52" s="39">
        <v>82</v>
      </c>
      <c r="F52" s="40">
        <f>IF(D52&gt;0,100*E52/D52,0)</f>
        <v>109.33333333333333</v>
      </c>
      <c r="G52" s="41"/>
      <c r="H52" s="121">
        <v>2.061</v>
      </c>
      <c r="I52" s="122">
        <v>2.375</v>
      </c>
      <c r="J52" s="122">
        <v>1.957</v>
      </c>
      <c r="K52" s="42">
        <f>IF(I52&gt;0,100*J52/I52,0)</f>
        <v>82.4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1100</v>
      </c>
      <c r="D54" s="31">
        <v>1100</v>
      </c>
      <c r="E54" s="31">
        <v>1270</v>
      </c>
      <c r="F54" s="32"/>
      <c r="G54" s="32"/>
      <c r="H54" s="120">
        <v>33.24</v>
      </c>
      <c r="I54" s="120">
        <v>33.95</v>
      </c>
      <c r="J54" s="120">
        <v>37.83</v>
      </c>
      <c r="K54" s="33"/>
    </row>
    <row r="55" spans="1:11" s="34" customFormat="1" ht="11.25" customHeight="1">
      <c r="A55" s="36" t="s">
        <v>43</v>
      </c>
      <c r="B55" s="30"/>
      <c r="C55" s="31">
        <v>850</v>
      </c>
      <c r="D55" s="31">
        <v>830</v>
      </c>
      <c r="E55" s="31">
        <v>462</v>
      </c>
      <c r="F55" s="32"/>
      <c r="G55" s="32"/>
      <c r="H55" s="120">
        <v>24.395</v>
      </c>
      <c r="I55" s="120">
        <v>26.5</v>
      </c>
      <c r="J55" s="120">
        <v>13.86</v>
      </c>
      <c r="K55" s="33"/>
    </row>
    <row r="56" spans="1:11" s="34" customFormat="1" ht="11.25" customHeight="1">
      <c r="A56" s="36" t="s">
        <v>44</v>
      </c>
      <c r="B56" s="30"/>
      <c r="C56" s="31">
        <v>164</v>
      </c>
      <c r="D56" s="31">
        <v>180</v>
      </c>
      <c r="E56" s="31">
        <v>112</v>
      </c>
      <c r="F56" s="32"/>
      <c r="G56" s="32"/>
      <c r="H56" s="120">
        <v>2.78</v>
      </c>
      <c r="I56" s="120">
        <v>2.04</v>
      </c>
      <c r="J56" s="120">
        <v>2.07</v>
      </c>
      <c r="K56" s="33"/>
    </row>
    <row r="57" spans="1:11" s="34" customFormat="1" ht="11.25" customHeight="1">
      <c r="A57" s="36" t="s">
        <v>45</v>
      </c>
      <c r="B57" s="30"/>
      <c r="C57" s="31">
        <v>168</v>
      </c>
      <c r="D57" s="31">
        <v>150</v>
      </c>
      <c r="E57" s="31">
        <v>150</v>
      </c>
      <c r="F57" s="32"/>
      <c r="G57" s="32"/>
      <c r="H57" s="120">
        <v>4.032</v>
      </c>
      <c r="I57" s="120">
        <v>3.3</v>
      </c>
      <c r="J57" s="120">
        <v>3.3</v>
      </c>
      <c r="K57" s="33"/>
    </row>
    <row r="58" spans="1:11" s="34" customFormat="1" ht="11.25" customHeight="1">
      <c r="A58" s="36" t="s">
        <v>46</v>
      </c>
      <c r="B58" s="30"/>
      <c r="C58" s="31">
        <v>658</v>
      </c>
      <c r="D58" s="31">
        <v>556</v>
      </c>
      <c r="E58" s="31">
        <v>551</v>
      </c>
      <c r="F58" s="32"/>
      <c r="G58" s="32"/>
      <c r="H58" s="120">
        <v>17.482</v>
      </c>
      <c r="I58" s="120">
        <v>22.658</v>
      </c>
      <c r="J58" s="120">
        <v>17.52</v>
      </c>
      <c r="K58" s="33"/>
    </row>
    <row r="59" spans="1:11" s="43" customFormat="1" ht="11.25" customHeight="1">
      <c r="A59" s="37" t="s">
        <v>47</v>
      </c>
      <c r="B59" s="38"/>
      <c r="C59" s="39">
        <v>2940</v>
      </c>
      <c r="D59" s="39">
        <v>2816</v>
      </c>
      <c r="E59" s="39">
        <v>2545</v>
      </c>
      <c r="F59" s="40">
        <f>IF(D59&gt;0,100*E59/D59,0)</f>
        <v>90.37642045454545</v>
      </c>
      <c r="G59" s="41"/>
      <c r="H59" s="121">
        <v>81.929</v>
      </c>
      <c r="I59" s="122">
        <v>88.44800000000001</v>
      </c>
      <c r="J59" s="122">
        <v>74.58</v>
      </c>
      <c r="K59" s="42">
        <f>IF(I59&gt;0,100*J59/I59,0)</f>
        <v>84.32073082489146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569</v>
      </c>
      <c r="D61" s="31">
        <v>580</v>
      </c>
      <c r="E61" s="31">
        <v>550</v>
      </c>
      <c r="F61" s="32"/>
      <c r="G61" s="32"/>
      <c r="H61" s="120">
        <v>15.229</v>
      </c>
      <c r="I61" s="120">
        <v>14.75</v>
      </c>
      <c r="J61" s="120">
        <v>13.75</v>
      </c>
      <c r="K61" s="33"/>
    </row>
    <row r="62" spans="1:11" s="34" customFormat="1" ht="11.25" customHeight="1">
      <c r="A62" s="36" t="s">
        <v>49</v>
      </c>
      <c r="B62" s="30"/>
      <c r="C62" s="31">
        <v>733</v>
      </c>
      <c r="D62" s="31">
        <v>592</v>
      </c>
      <c r="E62" s="31">
        <v>470</v>
      </c>
      <c r="F62" s="32"/>
      <c r="G62" s="32"/>
      <c r="H62" s="120">
        <v>12.239</v>
      </c>
      <c r="I62" s="120">
        <v>10.327</v>
      </c>
      <c r="J62" s="120">
        <v>6.676</v>
      </c>
      <c r="K62" s="33"/>
    </row>
    <row r="63" spans="1:11" s="34" customFormat="1" ht="11.25" customHeight="1">
      <c r="A63" s="36" t="s">
        <v>50</v>
      </c>
      <c r="B63" s="30"/>
      <c r="C63" s="31">
        <v>553</v>
      </c>
      <c r="D63" s="31">
        <v>489</v>
      </c>
      <c r="E63" s="31">
        <v>540</v>
      </c>
      <c r="F63" s="32"/>
      <c r="G63" s="32"/>
      <c r="H63" s="120">
        <v>19.46</v>
      </c>
      <c r="I63" s="120">
        <v>15.32</v>
      </c>
      <c r="J63" s="120">
        <v>20.754</v>
      </c>
      <c r="K63" s="33"/>
    </row>
    <row r="64" spans="1:11" s="43" customFormat="1" ht="11.25" customHeight="1">
      <c r="A64" s="37" t="s">
        <v>51</v>
      </c>
      <c r="B64" s="38"/>
      <c r="C64" s="39">
        <v>1855</v>
      </c>
      <c r="D64" s="39">
        <v>1661</v>
      </c>
      <c r="E64" s="39">
        <v>1560</v>
      </c>
      <c r="F64" s="40">
        <f>IF(D64&gt;0,100*E64/D64,0)</f>
        <v>93.91932570740518</v>
      </c>
      <c r="G64" s="41"/>
      <c r="H64" s="121">
        <v>46.928</v>
      </c>
      <c r="I64" s="122">
        <v>40.397</v>
      </c>
      <c r="J64" s="122">
        <v>41.18000000000001</v>
      </c>
      <c r="K64" s="42">
        <f>IF(I64&gt;0,100*J64/I64,0)</f>
        <v>101.93826274228287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2364</v>
      </c>
      <c r="D66" s="39">
        <v>2834</v>
      </c>
      <c r="E66" s="39">
        <v>5220</v>
      </c>
      <c r="F66" s="40">
        <f>IF(D66&gt;0,100*E66/D66,0)</f>
        <v>184.19195483415666</v>
      </c>
      <c r="G66" s="41"/>
      <c r="H66" s="121">
        <v>78.846</v>
      </c>
      <c r="I66" s="122">
        <v>96.268</v>
      </c>
      <c r="J66" s="122">
        <v>175.464</v>
      </c>
      <c r="K66" s="42">
        <f>IF(I66&gt;0,100*J66/I66,0)</f>
        <v>182.26617359870363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614</v>
      </c>
      <c r="D68" s="31">
        <v>630</v>
      </c>
      <c r="E68" s="31">
        <v>600</v>
      </c>
      <c r="F68" s="32"/>
      <c r="G68" s="32"/>
      <c r="H68" s="120">
        <v>23.015</v>
      </c>
      <c r="I68" s="120">
        <v>18</v>
      </c>
      <c r="J68" s="120">
        <v>24</v>
      </c>
      <c r="K68" s="33"/>
    </row>
    <row r="69" spans="1:11" s="34" customFormat="1" ht="11.25" customHeight="1">
      <c r="A69" s="36" t="s">
        <v>54</v>
      </c>
      <c r="B69" s="30"/>
      <c r="C69" s="31">
        <v>442</v>
      </c>
      <c r="D69" s="31">
        <v>450</v>
      </c>
      <c r="E69" s="31">
        <v>400</v>
      </c>
      <c r="F69" s="32"/>
      <c r="G69" s="32"/>
      <c r="H69" s="120">
        <v>15.57</v>
      </c>
      <c r="I69" s="120">
        <v>13</v>
      </c>
      <c r="J69" s="120">
        <v>15</v>
      </c>
      <c r="K69" s="33"/>
    </row>
    <row r="70" spans="1:11" s="43" customFormat="1" ht="11.25" customHeight="1">
      <c r="A70" s="37" t="s">
        <v>55</v>
      </c>
      <c r="B70" s="38"/>
      <c r="C70" s="39">
        <v>1056</v>
      </c>
      <c r="D70" s="39">
        <v>1080</v>
      </c>
      <c r="E70" s="39">
        <v>1000</v>
      </c>
      <c r="F70" s="40">
        <f>IF(D70&gt;0,100*E70/D70,0)</f>
        <v>92.5925925925926</v>
      </c>
      <c r="G70" s="41"/>
      <c r="H70" s="121">
        <v>38.585</v>
      </c>
      <c r="I70" s="122">
        <v>31</v>
      </c>
      <c r="J70" s="122">
        <v>39</v>
      </c>
      <c r="K70" s="42">
        <f>IF(I70&gt;0,100*J70/I70,0)</f>
        <v>125.80645161290323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445</v>
      </c>
      <c r="D72" s="31">
        <v>486</v>
      </c>
      <c r="E72" s="31">
        <v>508</v>
      </c>
      <c r="F72" s="32"/>
      <c r="G72" s="32"/>
      <c r="H72" s="120">
        <v>10.237</v>
      </c>
      <c r="I72" s="120">
        <v>10.861</v>
      </c>
      <c r="J72" s="120">
        <v>11.367</v>
      </c>
      <c r="K72" s="33"/>
    </row>
    <row r="73" spans="1:11" s="34" customFormat="1" ht="11.25" customHeight="1">
      <c r="A73" s="36" t="s">
        <v>57</v>
      </c>
      <c r="B73" s="30"/>
      <c r="C73" s="31">
        <v>2405</v>
      </c>
      <c r="D73" s="31">
        <v>2095</v>
      </c>
      <c r="E73" s="31">
        <v>2015</v>
      </c>
      <c r="F73" s="32"/>
      <c r="G73" s="32"/>
      <c r="H73" s="120">
        <v>61.927</v>
      </c>
      <c r="I73" s="120">
        <v>52.85</v>
      </c>
      <c r="J73" s="120">
        <v>44</v>
      </c>
      <c r="K73" s="33"/>
    </row>
    <row r="74" spans="1:11" s="34" customFormat="1" ht="11.25" customHeight="1">
      <c r="A74" s="36" t="s">
        <v>58</v>
      </c>
      <c r="B74" s="30"/>
      <c r="C74" s="31">
        <v>699</v>
      </c>
      <c r="D74" s="31">
        <v>735</v>
      </c>
      <c r="E74" s="31">
        <v>685</v>
      </c>
      <c r="F74" s="32"/>
      <c r="G74" s="32"/>
      <c r="H74" s="120">
        <v>26.4</v>
      </c>
      <c r="I74" s="120">
        <v>24.01</v>
      </c>
      <c r="J74" s="120">
        <v>26.375</v>
      </c>
      <c r="K74" s="33"/>
    </row>
    <row r="75" spans="1:11" s="34" customFormat="1" ht="11.25" customHeight="1">
      <c r="A75" s="36" t="s">
        <v>59</v>
      </c>
      <c r="B75" s="30"/>
      <c r="C75" s="31">
        <v>974</v>
      </c>
      <c r="D75" s="31">
        <v>974</v>
      </c>
      <c r="E75" s="31">
        <v>1073</v>
      </c>
      <c r="F75" s="32"/>
      <c r="G75" s="32"/>
      <c r="H75" s="120">
        <v>23.677000000000003</v>
      </c>
      <c r="I75" s="120">
        <v>23.677</v>
      </c>
      <c r="J75" s="120">
        <v>27.375400000000003</v>
      </c>
      <c r="K75" s="33"/>
    </row>
    <row r="76" spans="1:11" s="34" customFormat="1" ht="11.25" customHeight="1">
      <c r="A76" s="36" t="s">
        <v>60</v>
      </c>
      <c r="B76" s="30"/>
      <c r="C76" s="31">
        <v>583</v>
      </c>
      <c r="D76" s="31">
        <v>488</v>
      </c>
      <c r="E76" s="31">
        <v>310</v>
      </c>
      <c r="F76" s="32"/>
      <c r="G76" s="32"/>
      <c r="H76" s="120">
        <v>12.075</v>
      </c>
      <c r="I76" s="120">
        <v>8.408</v>
      </c>
      <c r="J76" s="120">
        <v>8.15</v>
      </c>
      <c r="K76" s="33"/>
    </row>
    <row r="77" spans="1:11" s="34" customFormat="1" ht="11.25" customHeight="1">
      <c r="A77" s="36" t="s">
        <v>61</v>
      </c>
      <c r="B77" s="30"/>
      <c r="C77" s="31">
        <v>348</v>
      </c>
      <c r="D77" s="31">
        <v>348</v>
      </c>
      <c r="E77" s="31">
        <v>280</v>
      </c>
      <c r="F77" s="32"/>
      <c r="G77" s="32"/>
      <c r="H77" s="120">
        <v>7.948</v>
      </c>
      <c r="I77" s="120">
        <v>7.894</v>
      </c>
      <c r="J77" s="120">
        <v>5.96</v>
      </c>
      <c r="K77" s="33"/>
    </row>
    <row r="78" spans="1:11" s="34" customFormat="1" ht="11.25" customHeight="1">
      <c r="A78" s="36" t="s">
        <v>62</v>
      </c>
      <c r="B78" s="30"/>
      <c r="C78" s="31">
        <v>1825</v>
      </c>
      <c r="D78" s="31">
        <v>1790</v>
      </c>
      <c r="E78" s="31">
        <v>1670</v>
      </c>
      <c r="F78" s="32"/>
      <c r="G78" s="32"/>
      <c r="H78" s="120">
        <v>43.833</v>
      </c>
      <c r="I78" s="120">
        <v>50.55</v>
      </c>
      <c r="J78" s="120">
        <v>46.71</v>
      </c>
      <c r="K78" s="33"/>
    </row>
    <row r="79" spans="1:11" s="34" customFormat="1" ht="11.25" customHeight="1">
      <c r="A79" s="36" t="s">
        <v>63</v>
      </c>
      <c r="B79" s="30"/>
      <c r="C79" s="31">
        <v>4478</v>
      </c>
      <c r="D79" s="31">
        <v>3600</v>
      </c>
      <c r="E79" s="31">
        <v>4375</v>
      </c>
      <c r="F79" s="32"/>
      <c r="G79" s="32"/>
      <c r="H79" s="120">
        <v>125.76600000000002</v>
      </c>
      <c r="I79" s="120">
        <v>90.006</v>
      </c>
      <c r="J79" s="120">
        <v>148.101</v>
      </c>
      <c r="K79" s="33"/>
    </row>
    <row r="80" spans="1:11" s="43" customFormat="1" ht="11.25" customHeight="1">
      <c r="A80" s="44" t="s">
        <v>64</v>
      </c>
      <c r="B80" s="38"/>
      <c r="C80" s="39">
        <v>11757</v>
      </c>
      <c r="D80" s="39">
        <v>10516</v>
      </c>
      <c r="E80" s="39">
        <v>10916</v>
      </c>
      <c r="F80" s="40">
        <f>IF(D80&gt;0,100*E80/D80,0)</f>
        <v>103.80372765310004</v>
      </c>
      <c r="G80" s="41"/>
      <c r="H80" s="121">
        <v>311.86300000000006</v>
      </c>
      <c r="I80" s="122">
        <v>268.256</v>
      </c>
      <c r="J80" s="122">
        <v>318.0384</v>
      </c>
      <c r="K80" s="42">
        <f>IF(I80&gt;0,100*J80/I80,0)</f>
        <v>118.55779553859003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1116</v>
      </c>
      <c r="D82" s="31">
        <v>1052</v>
      </c>
      <c r="E82" s="31">
        <v>2023</v>
      </c>
      <c r="F82" s="32"/>
      <c r="G82" s="32"/>
      <c r="H82" s="120">
        <v>28.485</v>
      </c>
      <c r="I82" s="120">
        <v>26.88</v>
      </c>
      <c r="J82" s="120">
        <v>46.088</v>
      </c>
      <c r="K82" s="33"/>
    </row>
    <row r="83" spans="1:11" s="34" customFormat="1" ht="11.25" customHeight="1">
      <c r="A83" s="36" t="s">
        <v>66</v>
      </c>
      <c r="B83" s="30"/>
      <c r="C83" s="31">
        <v>2951</v>
      </c>
      <c r="D83" s="31">
        <v>2955</v>
      </c>
      <c r="E83" s="31">
        <v>3260</v>
      </c>
      <c r="F83" s="32"/>
      <c r="G83" s="32"/>
      <c r="H83" s="120">
        <v>33.547</v>
      </c>
      <c r="I83" s="120">
        <v>52.5</v>
      </c>
      <c r="J83" s="120">
        <v>58.3</v>
      </c>
      <c r="K83" s="33"/>
    </row>
    <row r="84" spans="1:11" s="43" customFormat="1" ht="11.25" customHeight="1">
      <c r="A84" s="37" t="s">
        <v>67</v>
      </c>
      <c r="B84" s="38"/>
      <c r="C84" s="39">
        <v>4067</v>
      </c>
      <c r="D84" s="39">
        <v>4007</v>
      </c>
      <c r="E84" s="39">
        <v>5283</v>
      </c>
      <c r="F84" s="40">
        <f>IF(D84&gt;0,100*E84/D84,0)</f>
        <v>131.8442725230846</v>
      </c>
      <c r="G84" s="41"/>
      <c r="H84" s="121">
        <v>62.032</v>
      </c>
      <c r="I84" s="122">
        <v>79.38</v>
      </c>
      <c r="J84" s="122">
        <v>104.388</v>
      </c>
      <c r="K84" s="42">
        <f>IF(I84&gt;0,100*J84/I84,0)</f>
        <v>131.50415721844294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72127</v>
      </c>
      <c r="D86" s="31">
        <v>71053.31599638972</v>
      </c>
      <c r="E86" s="31">
        <v>75169.36528756404</v>
      </c>
      <c r="F86" s="32">
        <f>IF(D86&gt;0,100*E86/D86,0)</f>
        <v>105.79290246127776</v>
      </c>
      <c r="G86" s="32"/>
      <c r="H86" s="120">
        <v>2200.849</v>
      </c>
      <c r="I86" s="120">
        <v>2199.595223424642</v>
      </c>
      <c r="J86" s="120">
        <v>2426.693280062276</v>
      </c>
      <c r="K86" s="33">
        <f>IF(I86&gt;0,100*J86/I86,0)</f>
        <v>110.32453854323504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72127</v>
      </c>
      <c r="D89" s="54">
        <v>71053.31599638972</v>
      </c>
      <c r="E89" s="54">
        <v>75169.36528756404</v>
      </c>
      <c r="F89" s="55">
        <f>IF(D89&gt;0,100*E89/D89,0)</f>
        <v>105.79290246127776</v>
      </c>
      <c r="G89" s="41"/>
      <c r="H89" s="125">
        <v>2200.849</v>
      </c>
      <c r="I89" s="126">
        <v>2199.595223424642</v>
      </c>
      <c r="J89" s="126">
        <v>2426.693280062276</v>
      </c>
      <c r="K89" s="55">
        <f>IF(I89&gt;0,100*J89/I89,0)</f>
        <v>110.32453854323504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7"/>
  <sheetViews>
    <sheetView workbookViewId="0" topLeftCell="A70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/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/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9</v>
      </c>
      <c r="D68" s="31">
        <v>12</v>
      </c>
      <c r="E68" s="31">
        <v>12</v>
      </c>
      <c r="F68" s="32"/>
      <c r="G68" s="32"/>
      <c r="H68" s="120">
        <v>0.5</v>
      </c>
      <c r="I68" s="120">
        <v>0.7</v>
      </c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>
        <v>9</v>
      </c>
      <c r="D70" s="39">
        <v>12</v>
      </c>
      <c r="E70" s="39">
        <v>12</v>
      </c>
      <c r="F70" s="40">
        <f>IF(D70&gt;0,100*E70/D70,0)</f>
        <v>100</v>
      </c>
      <c r="G70" s="41"/>
      <c r="H70" s="121">
        <v>0.5</v>
      </c>
      <c r="I70" s="122">
        <v>0.7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>
        <v>1816</v>
      </c>
      <c r="D73" s="31">
        <v>2795</v>
      </c>
      <c r="E73" s="31">
        <v>3000</v>
      </c>
      <c r="F73" s="32"/>
      <c r="G73" s="32"/>
      <c r="H73" s="120">
        <v>109.864</v>
      </c>
      <c r="I73" s="120">
        <v>210.55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15</v>
      </c>
      <c r="D74" s="31">
        <v>30</v>
      </c>
      <c r="E74" s="31">
        <v>30</v>
      </c>
      <c r="F74" s="32"/>
      <c r="G74" s="32"/>
      <c r="H74" s="120">
        <v>0.825</v>
      </c>
      <c r="I74" s="120">
        <v>1.71</v>
      </c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>
        <v>1</v>
      </c>
      <c r="E75" s="31">
        <v>1</v>
      </c>
      <c r="F75" s="32"/>
      <c r="G75" s="32"/>
      <c r="H75" s="120"/>
      <c r="I75" s="120">
        <v>0.055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10</v>
      </c>
      <c r="E76" s="31">
        <v>10</v>
      </c>
      <c r="F76" s="32"/>
      <c r="G76" s="32"/>
      <c r="H76" s="120">
        <v>0.151</v>
      </c>
      <c r="I76" s="120">
        <v>0.5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19</v>
      </c>
      <c r="D77" s="31">
        <v>2</v>
      </c>
      <c r="E77" s="31">
        <v>2</v>
      </c>
      <c r="F77" s="32"/>
      <c r="G77" s="32"/>
      <c r="H77" s="120">
        <v>1.14</v>
      </c>
      <c r="I77" s="120">
        <v>0.088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13</v>
      </c>
      <c r="D78" s="31">
        <v>73</v>
      </c>
      <c r="E78" s="31">
        <v>70</v>
      </c>
      <c r="F78" s="32"/>
      <c r="G78" s="32"/>
      <c r="H78" s="120">
        <v>0.845</v>
      </c>
      <c r="I78" s="120">
        <v>4.745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2900</v>
      </c>
      <c r="D79" s="31">
        <v>5739</v>
      </c>
      <c r="E79" s="31">
        <v>5800</v>
      </c>
      <c r="F79" s="32"/>
      <c r="G79" s="32"/>
      <c r="H79" s="120">
        <v>219.7</v>
      </c>
      <c r="I79" s="120">
        <v>531.154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4765</v>
      </c>
      <c r="D80" s="39">
        <v>8650</v>
      </c>
      <c r="E80" s="39">
        <v>8913</v>
      </c>
      <c r="F80" s="40">
        <f>IF(D80&gt;0,100*E80/D80,0)</f>
        <v>103.04046242774567</v>
      </c>
      <c r="G80" s="41"/>
      <c r="H80" s="121">
        <v>332.525</v>
      </c>
      <c r="I80" s="122">
        <v>748.802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4774</v>
      </c>
      <c r="D86" s="31">
        <v>8662</v>
      </c>
      <c r="E86" s="31">
        <v>8925</v>
      </c>
      <c r="F86" s="32">
        <f>IF(D86&gt;0,100*E86/D86,0)</f>
        <v>103.03625028861694</v>
      </c>
      <c r="G86" s="32"/>
      <c r="H86" s="120">
        <v>333.025</v>
      </c>
      <c r="I86" s="120">
        <v>749.5020000000001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4774</v>
      </c>
      <c r="D89" s="54">
        <v>8662</v>
      </c>
      <c r="E89" s="54">
        <v>8925</v>
      </c>
      <c r="F89" s="55">
        <f>IF(D89&gt;0,100*E89/D89,0)</f>
        <v>103.03625028861694</v>
      </c>
      <c r="G89" s="41"/>
      <c r="H89" s="125">
        <v>333.025</v>
      </c>
      <c r="I89" s="126">
        <v>749.5020000000001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7"/>
  <sheetViews>
    <sheetView workbookViewId="0" topLeftCell="A70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7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2</v>
      </c>
      <c r="D61" s="31"/>
      <c r="E61" s="31"/>
      <c r="F61" s="32"/>
      <c r="G61" s="32"/>
      <c r="H61" s="120">
        <v>0.006</v>
      </c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>
        <v>2</v>
      </c>
      <c r="D64" s="39"/>
      <c r="E64" s="39"/>
      <c r="F64" s="40"/>
      <c r="G64" s="41"/>
      <c r="H64" s="121">
        <v>0.006</v>
      </c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95</v>
      </c>
      <c r="D66" s="39">
        <v>70</v>
      </c>
      <c r="E66" s="39">
        <v>60</v>
      </c>
      <c r="F66" s="40">
        <f>IF(D66&gt;0,100*E66/D66,0)</f>
        <v>85.71428571428571</v>
      </c>
      <c r="G66" s="41"/>
      <c r="H66" s="121">
        <v>0.276</v>
      </c>
      <c r="I66" s="122">
        <v>0.182</v>
      </c>
      <c r="J66" s="122">
        <v>0.156</v>
      </c>
      <c r="K66" s="42">
        <f>IF(I66&gt;0,100*J66/I66,0)</f>
        <v>85.71428571428571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>
        <v>13454</v>
      </c>
      <c r="D73" s="31">
        <v>13650</v>
      </c>
      <c r="E73" s="31">
        <v>15000</v>
      </c>
      <c r="F73" s="32"/>
      <c r="G73" s="32"/>
      <c r="H73" s="120">
        <v>31.491</v>
      </c>
      <c r="I73" s="120">
        <v>32.725</v>
      </c>
      <c r="J73" s="120">
        <v>44.1</v>
      </c>
      <c r="K73" s="33"/>
    </row>
    <row r="74" spans="1:11" s="34" customFormat="1" ht="11.25" customHeight="1">
      <c r="A74" s="36" t="s">
        <v>58</v>
      </c>
      <c r="B74" s="30"/>
      <c r="C74" s="31">
        <v>6099</v>
      </c>
      <c r="D74" s="31">
        <v>5565</v>
      </c>
      <c r="E74" s="31">
        <v>6495</v>
      </c>
      <c r="F74" s="32"/>
      <c r="G74" s="32"/>
      <c r="H74" s="120">
        <v>17.642</v>
      </c>
      <c r="I74" s="120">
        <v>8.701</v>
      </c>
      <c r="J74" s="120">
        <v>17.536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>
        <v>538</v>
      </c>
      <c r="D76" s="31">
        <v>660</v>
      </c>
      <c r="E76" s="31">
        <v>435</v>
      </c>
      <c r="F76" s="32"/>
      <c r="G76" s="32"/>
      <c r="H76" s="120">
        <v>1.11</v>
      </c>
      <c r="I76" s="120">
        <v>0.937</v>
      </c>
      <c r="J76" s="120">
        <v>1.128</v>
      </c>
      <c r="K76" s="33"/>
    </row>
    <row r="77" spans="1:11" s="34" customFormat="1" ht="11.25" customHeight="1">
      <c r="A77" s="36" t="s">
        <v>61</v>
      </c>
      <c r="B77" s="30"/>
      <c r="C77" s="31">
        <v>4961</v>
      </c>
      <c r="D77" s="31">
        <v>4760</v>
      </c>
      <c r="E77" s="31">
        <v>5273</v>
      </c>
      <c r="F77" s="32"/>
      <c r="G77" s="32"/>
      <c r="H77" s="120">
        <v>15.369</v>
      </c>
      <c r="I77" s="120">
        <v>4</v>
      </c>
      <c r="J77" s="120">
        <v>16.3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44513</v>
      </c>
      <c r="D79" s="31">
        <v>39165</v>
      </c>
      <c r="E79" s="31">
        <v>47322</v>
      </c>
      <c r="F79" s="32"/>
      <c r="G79" s="32"/>
      <c r="H79" s="120">
        <v>124.806</v>
      </c>
      <c r="I79" s="120">
        <v>99.059</v>
      </c>
      <c r="J79" s="120">
        <v>146.625</v>
      </c>
      <c r="K79" s="33"/>
    </row>
    <row r="80" spans="1:11" s="43" customFormat="1" ht="11.25" customHeight="1">
      <c r="A80" s="44" t="s">
        <v>64</v>
      </c>
      <c r="B80" s="38"/>
      <c r="C80" s="39">
        <v>69565</v>
      </c>
      <c r="D80" s="39">
        <v>63800</v>
      </c>
      <c r="E80" s="39">
        <v>74525</v>
      </c>
      <c r="F80" s="40">
        <f>IF(D80&gt;0,100*E80/D80,0)</f>
        <v>116.8103448275862</v>
      </c>
      <c r="G80" s="41"/>
      <c r="H80" s="121">
        <v>190.418</v>
      </c>
      <c r="I80" s="122">
        <v>145.422</v>
      </c>
      <c r="J80" s="122">
        <v>225.68900000000002</v>
      </c>
      <c r="K80" s="42">
        <f>IF(I80&gt;0,100*J80/I80,0)</f>
        <v>155.195912585441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69662</v>
      </c>
      <c r="D86" s="31">
        <v>63870</v>
      </c>
      <c r="E86" s="31">
        <v>74585</v>
      </c>
      <c r="F86" s="32">
        <f>IF(D86&gt;0,100*E86/D86,0)</f>
        <v>116.77626428683263</v>
      </c>
      <c r="G86" s="32"/>
      <c r="H86" s="120">
        <v>190.70000000000002</v>
      </c>
      <c r="I86" s="120">
        <v>145.60399999999998</v>
      </c>
      <c r="J86" s="120">
        <v>225.84500000000003</v>
      </c>
      <c r="K86" s="33">
        <f>IF(I86&gt;0,100*J86/I86,0)</f>
        <v>155.10906293783142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69662</v>
      </c>
      <c r="D89" s="54">
        <v>63870</v>
      </c>
      <c r="E89" s="54">
        <v>74585</v>
      </c>
      <c r="F89" s="55">
        <f>IF(D89&gt;0,100*E89/D89,0)</f>
        <v>116.77626428683263</v>
      </c>
      <c r="G89" s="41"/>
      <c r="H89" s="125">
        <v>190.70000000000002</v>
      </c>
      <c r="I89" s="126">
        <v>145.60399999999998</v>
      </c>
      <c r="J89" s="126">
        <v>225.84500000000003</v>
      </c>
      <c r="K89" s="55">
        <f>IF(I89&gt;0,100*J89/I89,0)</f>
        <v>155.10906293783142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6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5</v>
      </c>
      <c r="D17" s="39">
        <v>5</v>
      </c>
      <c r="E17" s="39">
        <v>5</v>
      </c>
      <c r="F17" s="40">
        <f>IF(D17&gt;0,100*E17/D17,0)</f>
        <v>100</v>
      </c>
      <c r="G17" s="41"/>
      <c r="H17" s="121">
        <v>0.007</v>
      </c>
      <c r="I17" s="122">
        <v>0.005</v>
      </c>
      <c r="J17" s="122">
        <v>0.007</v>
      </c>
      <c r="K17" s="42">
        <f>IF(I17&gt;0,100*J17/I17,0)</f>
        <v>140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1123</v>
      </c>
      <c r="D19" s="31">
        <v>1932</v>
      </c>
      <c r="E19" s="31">
        <v>1129</v>
      </c>
      <c r="F19" s="32"/>
      <c r="G19" s="32"/>
      <c r="H19" s="120">
        <v>1.909</v>
      </c>
      <c r="I19" s="120">
        <v>3.864</v>
      </c>
      <c r="J19" s="120">
        <v>3.161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1123</v>
      </c>
      <c r="D22" s="39">
        <v>1932</v>
      </c>
      <c r="E22" s="39">
        <v>1129</v>
      </c>
      <c r="F22" s="40">
        <f>IF(D22&gt;0,100*E22/D22,0)</f>
        <v>58.43685300207039</v>
      </c>
      <c r="G22" s="41"/>
      <c r="H22" s="121">
        <v>1.909</v>
      </c>
      <c r="I22" s="122">
        <v>3.864</v>
      </c>
      <c r="J22" s="122">
        <v>3.161</v>
      </c>
      <c r="K22" s="42">
        <f>IF(I22&gt;0,100*J22/I22,0)</f>
        <v>81.8064182194617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4687</v>
      </c>
      <c r="D24" s="39">
        <v>5105</v>
      </c>
      <c r="E24" s="39">
        <v>4106</v>
      </c>
      <c r="F24" s="40">
        <f>IF(D24&gt;0,100*E24/D24,0)</f>
        <v>80.4309500489716</v>
      </c>
      <c r="G24" s="41"/>
      <c r="H24" s="121">
        <v>8.969</v>
      </c>
      <c r="I24" s="122">
        <v>9.635</v>
      </c>
      <c r="J24" s="122">
        <v>9.702440000000001</v>
      </c>
      <c r="K24" s="42">
        <f>IF(I24&gt;0,100*J24/I24,0)</f>
        <v>100.69994810586405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1317</v>
      </c>
      <c r="D26" s="39">
        <v>1070</v>
      </c>
      <c r="E26" s="39">
        <v>800</v>
      </c>
      <c r="F26" s="40">
        <f>IF(D26&gt;0,100*E26/D26,0)</f>
        <v>74.76635514018692</v>
      </c>
      <c r="G26" s="41"/>
      <c r="H26" s="121">
        <v>2.072</v>
      </c>
      <c r="I26" s="122">
        <v>2.6</v>
      </c>
      <c r="J26" s="122">
        <v>1.8</v>
      </c>
      <c r="K26" s="42">
        <f>IF(I26&gt;0,100*J26/I26,0)</f>
        <v>69.23076923076923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3523</v>
      </c>
      <c r="D28" s="31">
        <v>2735</v>
      </c>
      <c r="E28" s="31">
        <v>2623</v>
      </c>
      <c r="F28" s="32"/>
      <c r="G28" s="32"/>
      <c r="H28" s="120">
        <v>8.553</v>
      </c>
      <c r="I28" s="120">
        <v>6.613</v>
      </c>
      <c r="J28" s="120">
        <v>5.7</v>
      </c>
      <c r="K28" s="33"/>
    </row>
    <row r="29" spans="1:11" s="34" customFormat="1" ht="11.25" customHeight="1">
      <c r="A29" s="36" t="s">
        <v>22</v>
      </c>
      <c r="B29" s="30"/>
      <c r="C29" s="31">
        <v>4294</v>
      </c>
      <c r="D29" s="31">
        <v>4767</v>
      </c>
      <c r="E29" s="31">
        <v>5040</v>
      </c>
      <c r="F29" s="32"/>
      <c r="G29" s="32"/>
      <c r="H29" s="120">
        <v>2.618</v>
      </c>
      <c r="I29" s="120">
        <v>5.671</v>
      </c>
      <c r="J29" s="120">
        <v>2.664</v>
      </c>
      <c r="K29" s="33"/>
    </row>
    <row r="30" spans="1:11" s="34" customFormat="1" ht="11.25" customHeight="1">
      <c r="A30" s="36" t="s">
        <v>23</v>
      </c>
      <c r="B30" s="30"/>
      <c r="C30" s="31">
        <v>7388</v>
      </c>
      <c r="D30" s="31">
        <v>6994</v>
      </c>
      <c r="E30" s="31">
        <v>6246</v>
      </c>
      <c r="F30" s="32"/>
      <c r="G30" s="32"/>
      <c r="H30" s="120">
        <v>7.536</v>
      </c>
      <c r="I30" s="120">
        <v>7.242</v>
      </c>
      <c r="J30" s="120">
        <v>5.499</v>
      </c>
      <c r="K30" s="33"/>
    </row>
    <row r="31" spans="1:11" s="43" customFormat="1" ht="11.25" customHeight="1">
      <c r="A31" s="44" t="s">
        <v>24</v>
      </c>
      <c r="B31" s="38"/>
      <c r="C31" s="39">
        <v>15205</v>
      </c>
      <c r="D31" s="39">
        <v>14496</v>
      </c>
      <c r="E31" s="39">
        <v>13909</v>
      </c>
      <c r="F31" s="40">
        <f>IF(D31&gt;0,100*E31/D31,0)</f>
        <v>95.95060706401766</v>
      </c>
      <c r="G31" s="41"/>
      <c r="H31" s="121">
        <v>18.707</v>
      </c>
      <c r="I31" s="122">
        <v>19.526</v>
      </c>
      <c r="J31" s="122">
        <v>13.863</v>
      </c>
      <c r="K31" s="42">
        <f>IF(I31&gt;0,100*J31/I31,0)</f>
        <v>70.99764416675202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537</v>
      </c>
      <c r="D33" s="31">
        <v>315</v>
      </c>
      <c r="E33" s="31">
        <v>276</v>
      </c>
      <c r="F33" s="32"/>
      <c r="G33" s="32"/>
      <c r="H33" s="120">
        <v>0.543</v>
      </c>
      <c r="I33" s="120">
        <v>0.475</v>
      </c>
      <c r="J33" s="120">
        <v>0.414</v>
      </c>
      <c r="K33" s="33"/>
    </row>
    <row r="34" spans="1:11" s="34" customFormat="1" ht="11.25" customHeight="1">
      <c r="A34" s="36" t="s">
        <v>26</v>
      </c>
      <c r="B34" s="30"/>
      <c r="C34" s="31">
        <v>3110</v>
      </c>
      <c r="D34" s="31">
        <v>1986</v>
      </c>
      <c r="E34" s="31">
        <v>2093</v>
      </c>
      <c r="F34" s="32"/>
      <c r="G34" s="32"/>
      <c r="H34" s="120">
        <v>5.018</v>
      </c>
      <c r="I34" s="120">
        <v>3.234</v>
      </c>
      <c r="J34" s="120">
        <v>4.15</v>
      </c>
      <c r="K34" s="33"/>
    </row>
    <row r="35" spans="1:11" s="34" customFormat="1" ht="11.25" customHeight="1">
      <c r="A35" s="36" t="s">
        <v>27</v>
      </c>
      <c r="B35" s="30"/>
      <c r="C35" s="31">
        <v>234</v>
      </c>
      <c r="D35" s="31">
        <v>60</v>
      </c>
      <c r="E35" s="31">
        <v>70</v>
      </c>
      <c r="F35" s="32"/>
      <c r="G35" s="32"/>
      <c r="H35" s="120">
        <v>0.506</v>
      </c>
      <c r="I35" s="120">
        <v>0.12</v>
      </c>
      <c r="J35" s="120">
        <v>0.14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3881</v>
      </c>
      <c r="D37" s="39">
        <v>2361</v>
      </c>
      <c r="E37" s="39">
        <v>2439</v>
      </c>
      <c r="F37" s="40">
        <f>IF(D37&gt;0,100*E37/D37,0)</f>
        <v>103.30368487928844</v>
      </c>
      <c r="G37" s="41"/>
      <c r="H37" s="121">
        <v>6.067</v>
      </c>
      <c r="I37" s="122">
        <v>3.829</v>
      </c>
      <c r="J37" s="122">
        <v>4.704</v>
      </c>
      <c r="K37" s="42">
        <f>IF(I37&gt;0,100*J37/I37,0)</f>
        <v>122.85191956124314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4</v>
      </c>
      <c r="D39" s="39">
        <v>4</v>
      </c>
      <c r="E39" s="39">
        <v>6</v>
      </c>
      <c r="F39" s="40">
        <f>IF(D39&gt;0,100*E39/D39,0)</f>
        <v>150</v>
      </c>
      <c r="G39" s="41"/>
      <c r="H39" s="121">
        <v>0.006</v>
      </c>
      <c r="I39" s="122">
        <v>0.006</v>
      </c>
      <c r="J39" s="122">
        <v>0.002</v>
      </c>
      <c r="K39" s="42">
        <f>IF(I39&gt;0,100*J39/I39,0)</f>
        <v>33.333333333333336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7603</v>
      </c>
      <c r="D41" s="31">
        <v>6599</v>
      </c>
      <c r="E41" s="31">
        <v>4224</v>
      </c>
      <c r="F41" s="32"/>
      <c r="G41" s="32"/>
      <c r="H41" s="120">
        <v>5.82</v>
      </c>
      <c r="I41" s="120">
        <v>6.307</v>
      </c>
      <c r="J41" s="120">
        <v>3.787</v>
      </c>
      <c r="K41" s="33"/>
    </row>
    <row r="42" spans="1:11" s="34" customFormat="1" ht="11.25" customHeight="1">
      <c r="A42" s="36" t="s">
        <v>32</v>
      </c>
      <c r="B42" s="30"/>
      <c r="C42" s="31">
        <v>62995</v>
      </c>
      <c r="D42" s="31">
        <v>69452</v>
      </c>
      <c r="E42" s="31">
        <v>56747</v>
      </c>
      <c r="F42" s="32"/>
      <c r="G42" s="32"/>
      <c r="H42" s="120">
        <v>70.49</v>
      </c>
      <c r="I42" s="120">
        <v>84.266</v>
      </c>
      <c r="J42" s="120">
        <v>69.016</v>
      </c>
      <c r="K42" s="33"/>
    </row>
    <row r="43" spans="1:11" s="34" customFormat="1" ht="11.25" customHeight="1">
      <c r="A43" s="36" t="s">
        <v>33</v>
      </c>
      <c r="B43" s="30"/>
      <c r="C43" s="31">
        <v>9269</v>
      </c>
      <c r="D43" s="31">
        <v>7040</v>
      </c>
      <c r="E43" s="31">
        <v>6328</v>
      </c>
      <c r="F43" s="32"/>
      <c r="G43" s="32"/>
      <c r="H43" s="120">
        <v>15.561</v>
      </c>
      <c r="I43" s="120">
        <v>11.376</v>
      </c>
      <c r="J43" s="120">
        <v>8.137</v>
      </c>
      <c r="K43" s="33"/>
    </row>
    <row r="44" spans="1:11" s="34" customFormat="1" ht="11.25" customHeight="1">
      <c r="A44" s="36" t="s">
        <v>34</v>
      </c>
      <c r="B44" s="30"/>
      <c r="C44" s="31">
        <v>51488</v>
      </c>
      <c r="D44" s="31">
        <v>43839</v>
      </c>
      <c r="E44" s="31">
        <v>41358</v>
      </c>
      <c r="F44" s="32"/>
      <c r="G44" s="32"/>
      <c r="H44" s="120">
        <v>42.076</v>
      </c>
      <c r="I44" s="120">
        <v>66.501</v>
      </c>
      <c r="J44" s="120">
        <v>49.304</v>
      </c>
      <c r="K44" s="33"/>
    </row>
    <row r="45" spans="1:11" s="34" customFormat="1" ht="11.25" customHeight="1">
      <c r="A45" s="36" t="s">
        <v>35</v>
      </c>
      <c r="B45" s="30"/>
      <c r="C45" s="31">
        <v>16338</v>
      </c>
      <c r="D45" s="31">
        <v>18773</v>
      </c>
      <c r="E45" s="31">
        <v>13048</v>
      </c>
      <c r="F45" s="32"/>
      <c r="G45" s="32"/>
      <c r="H45" s="120">
        <v>11.035</v>
      </c>
      <c r="I45" s="120">
        <v>16.848</v>
      </c>
      <c r="J45" s="120">
        <v>13.131</v>
      </c>
      <c r="K45" s="33"/>
    </row>
    <row r="46" spans="1:11" s="34" customFormat="1" ht="11.25" customHeight="1">
      <c r="A46" s="36" t="s">
        <v>36</v>
      </c>
      <c r="B46" s="30"/>
      <c r="C46" s="31">
        <v>29465</v>
      </c>
      <c r="D46" s="31">
        <v>28180</v>
      </c>
      <c r="E46" s="31">
        <v>26176</v>
      </c>
      <c r="F46" s="32"/>
      <c r="G46" s="32"/>
      <c r="H46" s="120">
        <v>18.352</v>
      </c>
      <c r="I46" s="120">
        <v>22.544</v>
      </c>
      <c r="J46" s="120">
        <v>28.794</v>
      </c>
      <c r="K46" s="33"/>
    </row>
    <row r="47" spans="1:11" s="34" customFormat="1" ht="11.25" customHeight="1">
      <c r="A47" s="36" t="s">
        <v>37</v>
      </c>
      <c r="B47" s="30"/>
      <c r="C47" s="31">
        <v>41824</v>
      </c>
      <c r="D47" s="31">
        <v>36410</v>
      </c>
      <c r="E47" s="31">
        <v>38423</v>
      </c>
      <c r="F47" s="32"/>
      <c r="G47" s="32"/>
      <c r="H47" s="120">
        <v>22.957</v>
      </c>
      <c r="I47" s="120">
        <v>46.17</v>
      </c>
      <c r="J47" s="120">
        <v>52.091</v>
      </c>
      <c r="K47" s="33"/>
    </row>
    <row r="48" spans="1:11" s="34" customFormat="1" ht="11.25" customHeight="1">
      <c r="A48" s="36" t="s">
        <v>38</v>
      </c>
      <c r="B48" s="30"/>
      <c r="C48" s="31">
        <v>57949</v>
      </c>
      <c r="D48" s="31">
        <v>57750</v>
      </c>
      <c r="E48" s="31">
        <v>48734</v>
      </c>
      <c r="F48" s="32"/>
      <c r="G48" s="32"/>
      <c r="H48" s="120">
        <v>44.03</v>
      </c>
      <c r="I48" s="120">
        <v>84.463</v>
      </c>
      <c r="J48" s="120">
        <v>46.438</v>
      </c>
      <c r="K48" s="33"/>
    </row>
    <row r="49" spans="1:11" s="34" customFormat="1" ht="11.25" customHeight="1">
      <c r="A49" s="36" t="s">
        <v>39</v>
      </c>
      <c r="B49" s="30"/>
      <c r="C49" s="31">
        <v>28370</v>
      </c>
      <c r="D49" s="31">
        <v>25200</v>
      </c>
      <c r="E49" s="31">
        <v>21545</v>
      </c>
      <c r="F49" s="32"/>
      <c r="G49" s="32"/>
      <c r="H49" s="120">
        <v>29.6</v>
      </c>
      <c r="I49" s="120">
        <v>29.4</v>
      </c>
      <c r="J49" s="120">
        <v>24.544</v>
      </c>
      <c r="K49" s="33"/>
    </row>
    <row r="50" spans="1:11" s="43" customFormat="1" ht="11.25" customHeight="1">
      <c r="A50" s="44" t="s">
        <v>40</v>
      </c>
      <c r="B50" s="38"/>
      <c r="C50" s="39">
        <v>305301</v>
      </c>
      <c r="D50" s="39">
        <v>293243</v>
      </c>
      <c r="E50" s="39">
        <v>256583</v>
      </c>
      <c r="F50" s="40">
        <f>IF(D50&gt;0,100*E50/D50,0)</f>
        <v>87.49842280975164</v>
      </c>
      <c r="G50" s="41"/>
      <c r="H50" s="121">
        <v>259.921</v>
      </c>
      <c r="I50" s="122">
        <v>367.875</v>
      </c>
      <c r="J50" s="122">
        <v>295.242</v>
      </c>
      <c r="K50" s="42">
        <f>IF(I50&gt;0,100*J50/I50,0)</f>
        <v>80.25606523955148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1283</v>
      </c>
      <c r="D52" s="39">
        <v>1470</v>
      </c>
      <c r="E52" s="39">
        <v>1472</v>
      </c>
      <c r="F52" s="40">
        <f>IF(D52&gt;0,100*E52/D52,0)</f>
        <v>100.1360544217687</v>
      </c>
      <c r="G52" s="41"/>
      <c r="H52" s="121">
        <v>1.211</v>
      </c>
      <c r="I52" s="122">
        <v>1.9</v>
      </c>
      <c r="J52" s="122">
        <v>1.552</v>
      </c>
      <c r="K52" s="42">
        <f>IF(I52&gt;0,100*J52/I52,0)</f>
        <v>81.68421052631581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5104</v>
      </c>
      <c r="D54" s="31">
        <v>6551</v>
      </c>
      <c r="E54" s="31">
        <v>5275</v>
      </c>
      <c r="F54" s="32"/>
      <c r="G54" s="32"/>
      <c r="H54" s="120">
        <v>6.487</v>
      </c>
      <c r="I54" s="120">
        <v>8.428</v>
      </c>
      <c r="J54" s="120">
        <v>6.818</v>
      </c>
      <c r="K54" s="33"/>
    </row>
    <row r="55" spans="1:11" s="34" customFormat="1" ht="11.25" customHeight="1">
      <c r="A55" s="36" t="s">
        <v>43</v>
      </c>
      <c r="B55" s="30"/>
      <c r="C55" s="31">
        <v>1902</v>
      </c>
      <c r="D55" s="31">
        <v>2546</v>
      </c>
      <c r="E55" s="31">
        <v>1842</v>
      </c>
      <c r="F55" s="32"/>
      <c r="G55" s="32"/>
      <c r="H55" s="120">
        <v>1.363</v>
      </c>
      <c r="I55" s="120">
        <v>1.78</v>
      </c>
      <c r="J55" s="120">
        <v>1.475</v>
      </c>
      <c r="K55" s="33"/>
    </row>
    <row r="56" spans="1:11" s="34" customFormat="1" ht="11.25" customHeight="1">
      <c r="A56" s="36" t="s">
        <v>44</v>
      </c>
      <c r="B56" s="30"/>
      <c r="C56" s="31">
        <v>155460</v>
      </c>
      <c r="D56" s="31">
        <v>140000</v>
      </c>
      <c r="E56" s="31">
        <v>162500</v>
      </c>
      <c r="F56" s="32"/>
      <c r="G56" s="32"/>
      <c r="H56" s="120">
        <v>96.144</v>
      </c>
      <c r="I56" s="120">
        <v>142</v>
      </c>
      <c r="J56" s="120">
        <v>147.5</v>
      </c>
      <c r="K56" s="33"/>
    </row>
    <row r="57" spans="1:11" s="34" customFormat="1" ht="11.25" customHeight="1">
      <c r="A57" s="36" t="s">
        <v>45</v>
      </c>
      <c r="B57" s="30"/>
      <c r="C57" s="31">
        <v>36546</v>
      </c>
      <c r="D57" s="31">
        <v>32625</v>
      </c>
      <c r="E57" s="31">
        <v>30518</v>
      </c>
      <c r="F57" s="32"/>
      <c r="G57" s="32"/>
      <c r="H57" s="120">
        <v>34.02</v>
      </c>
      <c r="I57" s="120">
        <v>34.150800000000004</v>
      </c>
      <c r="J57" s="120">
        <v>25.9403</v>
      </c>
      <c r="K57" s="33"/>
    </row>
    <row r="58" spans="1:11" s="34" customFormat="1" ht="11.25" customHeight="1">
      <c r="A58" s="36" t="s">
        <v>46</v>
      </c>
      <c r="B58" s="30"/>
      <c r="C58" s="31">
        <v>4210</v>
      </c>
      <c r="D58" s="31">
        <v>4444</v>
      </c>
      <c r="E58" s="31">
        <v>7286</v>
      </c>
      <c r="F58" s="32"/>
      <c r="G58" s="32"/>
      <c r="H58" s="120">
        <v>1.883</v>
      </c>
      <c r="I58" s="120">
        <v>4.38</v>
      </c>
      <c r="J58" s="120">
        <v>5.354</v>
      </c>
      <c r="K58" s="33"/>
    </row>
    <row r="59" spans="1:11" s="43" customFormat="1" ht="11.25" customHeight="1">
      <c r="A59" s="37" t="s">
        <v>47</v>
      </c>
      <c r="B59" s="38"/>
      <c r="C59" s="39">
        <v>203222</v>
      </c>
      <c r="D59" s="39">
        <v>186166</v>
      </c>
      <c r="E59" s="39">
        <v>207421</v>
      </c>
      <c r="F59" s="40">
        <f>IF(D59&gt;0,100*E59/D59,0)</f>
        <v>111.41722978417111</v>
      </c>
      <c r="G59" s="41"/>
      <c r="H59" s="121">
        <v>139.89700000000002</v>
      </c>
      <c r="I59" s="122">
        <v>190.7388</v>
      </c>
      <c r="J59" s="122">
        <v>187.08730000000003</v>
      </c>
      <c r="K59" s="42">
        <f>IF(I59&gt;0,100*J59/I59,0)</f>
        <v>98.08560188068711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721</v>
      </c>
      <c r="D61" s="31">
        <v>700</v>
      </c>
      <c r="E61" s="31">
        <v>300</v>
      </c>
      <c r="F61" s="32"/>
      <c r="G61" s="32"/>
      <c r="H61" s="120">
        <v>0.938</v>
      </c>
      <c r="I61" s="120">
        <v>0.9</v>
      </c>
      <c r="J61" s="120">
        <v>0.25</v>
      </c>
      <c r="K61" s="33"/>
    </row>
    <row r="62" spans="1:11" s="34" customFormat="1" ht="11.25" customHeight="1">
      <c r="A62" s="36" t="s">
        <v>49</v>
      </c>
      <c r="B62" s="30"/>
      <c r="C62" s="31">
        <v>6</v>
      </c>
      <c r="D62" s="31">
        <v>6</v>
      </c>
      <c r="E62" s="31"/>
      <c r="F62" s="32"/>
      <c r="G62" s="32"/>
      <c r="H62" s="120">
        <v>0.009</v>
      </c>
      <c r="I62" s="120">
        <v>0.003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619</v>
      </c>
      <c r="D63" s="31">
        <v>619</v>
      </c>
      <c r="E63" s="31">
        <v>289</v>
      </c>
      <c r="F63" s="32"/>
      <c r="G63" s="32"/>
      <c r="H63" s="120">
        <v>0.48</v>
      </c>
      <c r="I63" s="120">
        <v>0.75</v>
      </c>
      <c r="J63" s="120">
        <v>0.116</v>
      </c>
      <c r="K63" s="33"/>
    </row>
    <row r="64" spans="1:11" s="43" customFormat="1" ht="11.25" customHeight="1">
      <c r="A64" s="37" t="s">
        <v>51</v>
      </c>
      <c r="B64" s="38"/>
      <c r="C64" s="39">
        <v>1346</v>
      </c>
      <c r="D64" s="39">
        <v>1325</v>
      </c>
      <c r="E64" s="39">
        <v>589</v>
      </c>
      <c r="F64" s="40">
        <f>IF(D64&gt;0,100*E64/D64,0)</f>
        <v>44.45283018867924</v>
      </c>
      <c r="G64" s="41"/>
      <c r="H64" s="121">
        <v>1.427</v>
      </c>
      <c r="I64" s="122">
        <v>1.653</v>
      </c>
      <c r="J64" s="122">
        <v>0.366</v>
      </c>
      <c r="K64" s="42">
        <f>IF(I64&gt;0,100*J64/I64,0)</f>
        <v>22.141560798548095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132</v>
      </c>
      <c r="D66" s="39">
        <v>107</v>
      </c>
      <c r="E66" s="39">
        <v>107</v>
      </c>
      <c r="F66" s="40">
        <f>IF(D66&gt;0,100*E66/D66,0)</f>
        <v>100</v>
      </c>
      <c r="G66" s="41"/>
      <c r="H66" s="121">
        <v>0.128</v>
      </c>
      <c r="I66" s="122">
        <v>0.151</v>
      </c>
      <c r="J66" s="122">
        <v>0.13</v>
      </c>
      <c r="K66" s="42">
        <f>IF(I66&gt;0,100*J66/I66,0)</f>
        <v>86.09271523178808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15803</v>
      </c>
      <c r="D68" s="31">
        <v>20425</v>
      </c>
      <c r="E68" s="31">
        <v>19300</v>
      </c>
      <c r="F68" s="32"/>
      <c r="G68" s="32"/>
      <c r="H68" s="120">
        <v>15.415</v>
      </c>
      <c r="I68" s="120">
        <v>30</v>
      </c>
      <c r="J68" s="120">
        <v>27.3</v>
      </c>
      <c r="K68" s="33"/>
    </row>
    <row r="69" spans="1:11" s="34" customFormat="1" ht="11.25" customHeight="1">
      <c r="A69" s="36" t="s">
        <v>54</v>
      </c>
      <c r="B69" s="30"/>
      <c r="C69" s="31">
        <v>451</v>
      </c>
      <c r="D69" s="31">
        <v>715</v>
      </c>
      <c r="E69" s="31">
        <v>600</v>
      </c>
      <c r="F69" s="32"/>
      <c r="G69" s="32"/>
      <c r="H69" s="120">
        <v>0.911</v>
      </c>
      <c r="I69" s="120">
        <v>1.9</v>
      </c>
      <c r="J69" s="120">
        <v>2</v>
      </c>
      <c r="K69" s="33"/>
    </row>
    <row r="70" spans="1:11" s="43" customFormat="1" ht="11.25" customHeight="1">
      <c r="A70" s="37" t="s">
        <v>55</v>
      </c>
      <c r="B70" s="38"/>
      <c r="C70" s="39">
        <v>16254</v>
      </c>
      <c r="D70" s="39">
        <v>21140</v>
      </c>
      <c r="E70" s="39">
        <v>19900</v>
      </c>
      <c r="F70" s="40">
        <f>IF(D70&gt;0,100*E70/D70,0)</f>
        <v>94.13434247871334</v>
      </c>
      <c r="G70" s="41"/>
      <c r="H70" s="121">
        <v>16.326</v>
      </c>
      <c r="I70" s="122">
        <v>31.9</v>
      </c>
      <c r="J70" s="122">
        <v>29.3</v>
      </c>
      <c r="K70" s="42">
        <f>IF(I70&gt;0,100*J70/I70,0)</f>
        <v>91.84952978056427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50</v>
      </c>
      <c r="D72" s="31">
        <v>90</v>
      </c>
      <c r="E72" s="31">
        <v>15</v>
      </c>
      <c r="F72" s="32"/>
      <c r="G72" s="32"/>
      <c r="H72" s="120">
        <v>0.014</v>
      </c>
      <c r="I72" s="120">
        <v>0.063</v>
      </c>
      <c r="J72" s="120">
        <v>0.005</v>
      </c>
      <c r="K72" s="33"/>
    </row>
    <row r="73" spans="1:11" s="34" customFormat="1" ht="11.25" customHeight="1">
      <c r="A73" s="36" t="s">
        <v>57</v>
      </c>
      <c r="B73" s="30"/>
      <c r="C73" s="31">
        <v>60272</v>
      </c>
      <c r="D73" s="31">
        <v>66575</v>
      </c>
      <c r="E73" s="31">
        <v>64100</v>
      </c>
      <c r="F73" s="32"/>
      <c r="G73" s="32"/>
      <c r="H73" s="120">
        <v>72.805</v>
      </c>
      <c r="I73" s="120">
        <v>67.95</v>
      </c>
      <c r="J73" s="120">
        <v>97.5</v>
      </c>
      <c r="K73" s="33"/>
    </row>
    <row r="74" spans="1:11" s="34" customFormat="1" ht="11.25" customHeight="1">
      <c r="A74" s="36" t="s">
        <v>58</v>
      </c>
      <c r="B74" s="30"/>
      <c r="C74" s="31">
        <v>32556</v>
      </c>
      <c r="D74" s="31">
        <v>59340</v>
      </c>
      <c r="E74" s="31">
        <v>52620</v>
      </c>
      <c r="F74" s="32"/>
      <c r="G74" s="32"/>
      <c r="H74" s="120">
        <v>35.751</v>
      </c>
      <c r="I74" s="120">
        <v>85.45</v>
      </c>
      <c r="J74" s="120">
        <v>86.823</v>
      </c>
      <c r="K74" s="33"/>
    </row>
    <row r="75" spans="1:11" s="34" customFormat="1" ht="11.25" customHeight="1">
      <c r="A75" s="36" t="s">
        <v>59</v>
      </c>
      <c r="B75" s="30"/>
      <c r="C75" s="31">
        <v>2681</v>
      </c>
      <c r="D75" s="31">
        <v>4460</v>
      </c>
      <c r="E75" s="31">
        <v>2947.345</v>
      </c>
      <c r="F75" s="32"/>
      <c r="G75" s="32"/>
      <c r="H75" s="120">
        <v>1.833</v>
      </c>
      <c r="I75" s="120">
        <v>3.051</v>
      </c>
      <c r="J75" s="120">
        <v>1.6609778721262918</v>
      </c>
      <c r="K75" s="33"/>
    </row>
    <row r="76" spans="1:11" s="34" customFormat="1" ht="11.25" customHeight="1">
      <c r="A76" s="36" t="s">
        <v>60</v>
      </c>
      <c r="B76" s="30"/>
      <c r="C76" s="31">
        <v>15845</v>
      </c>
      <c r="D76" s="31">
        <v>17768</v>
      </c>
      <c r="E76" s="31">
        <v>16876</v>
      </c>
      <c r="F76" s="32"/>
      <c r="G76" s="32"/>
      <c r="H76" s="120">
        <v>11.1</v>
      </c>
      <c r="I76" s="120">
        <v>22.474</v>
      </c>
      <c r="J76" s="120">
        <v>27.06</v>
      </c>
      <c r="K76" s="33"/>
    </row>
    <row r="77" spans="1:11" s="34" customFormat="1" ht="11.25" customHeight="1">
      <c r="A77" s="36" t="s">
        <v>61</v>
      </c>
      <c r="B77" s="30"/>
      <c r="C77" s="31">
        <v>1045</v>
      </c>
      <c r="D77" s="31">
        <v>1045</v>
      </c>
      <c r="E77" s="31">
        <v>2150</v>
      </c>
      <c r="F77" s="32"/>
      <c r="G77" s="32"/>
      <c r="H77" s="120">
        <v>0.623</v>
      </c>
      <c r="I77" s="120">
        <v>1.47</v>
      </c>
      <c r="J77" s="120">
        <v>0.82</v>
      </c>
      <c r="K77" s="33"/>
    </row>
    <row r="78" spans="1:11" s="34" customFormat="1" ht="11.25" customHeight="1">
      <c r="A78" s="36" t="s">
        <v>62</v>
      </c>
      <c r="B78" s="30"/>
      <c r="C78" s="31">
        <v>3851</v>
      </c>
      <c r="D78" s="31">
        <v>7737</v>
      </c>
      <c r="E78" s="31">
        <v>4875</v>
      </c>
      <c r="F78" s="32"/>
      <c r="G78" s="32"/>
      <c r="H78" s="120">
        <v>3.435</v>
      </c>
      <c r="I78" s="120">
        <v>8.5</v>
      </c>
      <c r="J78" s="120">
        <v>4.729</v>
      </c>
      <c r="K78" s="33"/>
    </row>
    <row r="79" spans="1:11" s="34" customFormat="1" ht="11.25" customHeight="1">
      <c r="A79" s="36" t="s">
        <v>63</v>
      </c>
      <c r="B79" s="30"/>
      <c r="C79" s="31">
        <v>82955</v>
      </c>
      <c r="D79" s="31">
        <v>163612</v>
      </c>
      <c r="E79" s="31">
        <v>144835</v>
      </c>
      <c r="F79" s="32"/>
      <c r="G79" s="32"/>
      <c r="H79" s="120">
        <v>59.809</v>
      </c>
      <c r="I79" s="120">
        <v>206.695</v>
      </c>
      <c r="J79" s="120">
        <v>214.622</v>
      </c>
      <c r="K79" s="33"/>
    </row>
    <row r="80" spans="1:11" s="43" customFormat="1" ht="11.25" customHeight="1">
      <c r="A80" s="44" t="s">
        <v>64</v>
      </c>
      <c r="B80" s="38"/>
      <c r="C80" s="39">
        <v>199255</v>
      </c>
      <c r="D80" s="39">
        <v>320627</v>
      </c>
      <c r="E80" s="39">
        <v>288418.345</v>
      </c>
      <c r="F80" s="40">
        <f>IF(D80&gt;0,100*E80/D80,0)</f>
        <v>89.95447825666584</v>
      </c>
      <c r="G80" s="41"/>
      <c r="H80" s="121">
        <v>185.37</v>
      </c>
      <c r="I80" s="122">
        <v>395.653</v>
      </c>
      <c r="J80" s="122">
        <v>433.21997787212626</v>
      </c>
      <c r="K80" s="42">
        <f>IF(I80&gt;0,100*J80/I80,0)</f>
        <v>109.49493062661631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753015</v>
      </c>
      <c r="D86" s="31">
        <v>849051</v>
      </c>
      <c r="E86" s="31">
        <v>796884.345</v>
      </c>
      <c r="F86" s="32">
        <f>IF(D86&gt;0,100*E86/D86,0)</f>
        <v>93.85588674885254</v>
      </c>
      <c r="G86" s="32"/>
      <c r="H86" s="120">
        <v>642.017</v>
      </c>
      <c r="I86" s="120">
        <v>1029.3357999999998</v>
      </c>
      <c r="J86" s="120">
        <v>980.1367178721263</v>
      </c>
      <c r="K86" s="33">
        <f>IF(I86&gt;0,100*J86/I86,0)</f>
        <v>95.22030787932631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753015</v>
      </c>
      <c r="D89" s="54">
        <v>849051</v>
      </c>
      <c r="E89" s="54">
        <v>796884.345</v>
      </c>
      <c r="F89" s="55">
        <f>IF(D89&gt;0,100*E89/D89,0)</f>
        <v>93.85588674885254</v>
      </c>
      <c r="G89" s="41"/>
      <c r="H89" s="125">
        <v>642.017</v>
      </c>
      <c r="I89" s="126">
        <v>1029.3357999999998</v>
      </c>
      <c r="J89" s="126">
        <v>980.1367178721263</v>
      </c>
      <c r="K89" s="55">
        <f>IF(I89&gt;0,100*J89/I89,0)</f>
        <v>95.22030787932631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7"/>
  <sheetViews>
    <sheetView workbookViewId="0" topLeftCell="A82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10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9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13</v>
      </c>
      <c r="D19" s="31"/>
      <c r="E19" s="31"/>
      <c r="F19" s="32"/>
      <c r="G19" s="32"/>
      <c r="H19" s="120">
        <v>0.036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13</v>
      </c>
      <c r="D22" s="39"/>
      <c r="E22" s="39"/>
      <c r="F22" s="40"/>
      <c r="G22" s="41"/>
      <c r="H22" s="121">
        <v>0.036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>
        <v>26</v>
      </c>
      <c r="E24" s="39">
        <v>9.04</v>
      </c>
      <c r="F24" s="40">
        <f>IF(D24&gt;0,100*E24/D24,0)</f>
        <v>34.76923076923077</v>
      </c>
      <c r="G24" s="41"/>
      <c r="H24" s="121">
        <v>0.053</v>
      </c>
      <c r="I24" s="122">
        <v>0.081</v>
      </c>
      <c r="J24" s="122">
        <v>0.029</v>
      </c>
      <c r="K24" s="42">
        <f>IF(I24&gt;0,100*J24/I24,0)</f>
        <v>35.802469135802475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>
        <v>1</v>
      </c>
      <c r="D35" s="31">
        <v>1</v>
      </c>
      <c r="E35" s="31">
        <v>1</v>
      </c>
      <c r="F35" s="32"/>
      <c r="G35" s="32"/>
      <c r="H35" s="120">
        <v>0.002</v>
      </c>
      <c r="I35" s="120">
        <v>0.001</v>
      </c>
      <c r="J35" s="120">
        <v>0.002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1</v>
      </c>
      <c r="D37" s="39">
        <v>1</v>
      </c>
      <c r="E37" s="39">
        <v>1</v>
      </c>
      <c r="F37" s="40">
        <f>IF(D37&gt;0,100*E37/D37,0)</f>
        <v>100</v>
      </c>
      <c r="G37" s="41"/>
      <c r="H37" s="121">
        <v>0.002</v>
      </c>
      <c r="I37" s="122">
        <v>0.001</v>
      </c>
      <c r="J37" s="122">
        <v>0.002</v>
      </c>
      <c r="K37" s="42">
        <f>IF(I37&gt;0,100*J37/I37,0)</f>
        <v>200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66</v>
      </c>
      <c r="D41" s="31">
        <v>67</v>
      </c>
      <c r="E41" s="31">
        <v>71</v>
      </c>
      <c r="F41" s="32"/>
      <c r="G41" s="32"/>
      <c r="H41" s="120">
        <v>0.207</v>
      </c>
      <c r="I41" s="120">
        <v>0.193</v>
      </c>
      <c r="J41" s="120">
        <v>0.206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66</v>
      </c>
      <c r="D50" s="39">
        <v>67</v>
      </c>
      <c r="E50" s="39">
        <v>71</v>
      </c>
      <c r="F50" s="40">
        <f>IF(D50&gt;0,100*E50/D50,0)</f>
        <v>105.97014925373135</v>
      </c>
      <c r="G50" s="41"/>
      <c r="H50" s="121">
        <v>0.207</v>
      </c>
      <c r="I50" s="122">
        <v>0.193</v>
      </c>
      <c r="J50" s="122">
        <v>0.206</v>
      </c>
      <c r="K50" s="42">
        <f>IF(I50&gt;0,100*J50/I50,0)</f>
        <v>106.73575129533677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23</v>
      </c>
      <c r="D58" s="31">
        <v>54</v>
      </c>
      <c r="E58" s="31">
        <v>55</v>
      </c>
      <c r="F58" s="32"/>
      <c r="G58" s="32"/>
      <c r="H58" s="120">
        <v>0.071</v>
      </c>
      <c r="I58" s="120">
        <v>0.21</v>
      </c>
      <c r="J58" s="120">
        <v>0.215</v>
      </c>
      <c r="K58" s="33"/>
    </row>
    <row r="59" spans="1:11" s="43" customFormat="1" ht="11.25" customHeight="1">
      <c r="A59" s="37" t="s">
        <v>47</v>
      </c>
      <c r="B59" s="38"/>
      <c r="C59" s="39">
        <v>23</v>
      </c>
      <c r="D59" s="39">
        <v>54</v>
      </c>
      <c r="E59" s="39">
        <v>55</v>
      </c>
      <c r="F59" s="40">
        <f>IF(D59&gt;0,100*E59/D59,0)</f>
        <v>101.85185185185185</v>
      </c>
      <c r="G59" s="41"/>
      <c r="H59" s="121">
        <v>0.071</v>
      </c>
      <c r="I59" s="122">
        <v>0.21</v>
      </c>
      <c r="J59" s="122">
        <v>0.215</v>
      </c>
      <c r="K59" s="42">
        <f>IF(I59&gt;0,100*J59/I59,0)</f>
        <v>102.38095238095238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/>
      <c r="E63" s="31">
        <v>3</v>
      </c>
      <c r="F63" s="32"/>
      <c r="G63" s="32"/>
      <c r="H63" s="120">
        <v>0.009</v>
      </c>
      <c r="I63" s="120"/>
      <c r="J63" s="120">
        <v>0.005</v>
      </c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/>
      <c r="E64" s="39">
        <v>3</v>
      </c>
      <c r="F64" s="40"/>
      <c r="G64" s="41"/>
      <c r="H64" s="121">
        <v>0.009</v>
      </c>
      <c r="I64" s="122"/>
      <c r="J64" s="122">
        <v>0.005</v>
      </c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/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58</v>
      </c>
      <c r="D68" s="31">
        <v>50</v>
      </c>
      <c r="E68" s="31">
        <v>50</v>
      </c>
      <c r="F68" s="32"/>
      <c r="G68" s="32"/>
      <c r="H68" s="120">
        <v>0.177</v>
      </c>
      <c r="I68" s="120">
        <v>0.15</v>
      </c>
      <c r="J68" s="120">
        <v>0.16</v>
      </c>
      <c r="K68" s="33"/>
    </row>
    <row r="69" spans="1:11" s="34" customFormat="1" ht="11.25" customHeight="1">
      <c r="A69" s="36" t="s">
        <v>54</v>
      </c>
      <c r="B69" s="30"/>
      <c r="C69" s="31">
        <v>9043</v>
      </c>
      <c r="D69" s="31">
        <v>9100</v>
      </c>
      <c r="E69" s="31">
        <v>9700</v>
      </c>
      <c r="F69" s="32"/>
      <c r="G69" s="32"/>
      <c r="H69" s="120">
        <v>30.185</v>
      </c>
      <c r="I69" s="120">
        <v>30</v>
      </c>
      <c r="J69" s="120">
        <v>31.8</v>
      </c>
      <c r="K69" s="33"/>
    </row>
    <row r="70" spans="1:11" s="43" customFormat="1" ht="11.25" customHeight="1">
      <c r="A70" s="37" t="s">
        <v>55</v>
      </c>
      <c r="B70" s="38"/>
      <c r="C70" s="39">
        <v>9101</v>
      </c>
      <c r="D70" s="39">
        <v>9150</v>
      </c>
      <c r="E70" s="39">
        <v>9750</v>
      </c>
      <c r="F70" s="40">
        <f>IF(D70&gt;0,100*E70/D70,0)</f>
        <v>106.55737704918033</v>
      </c>
      <c r="G70" s="41"/>
      <c r="H70" s="121">
        <v>30.362</v>
      </c>
      <c r="I70" s="122">
        <v>30.15</v>
      </c>
      <c r="J70" s="122">
        <v>31.96</v>
      </c>
      <c r="K70" s="42">
        <f>IF(I70&gt;0,100*J70/I70,0)</f>
        <v>106.00331674958541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435</v>
      </c>
      <c r="D75" s="31">
        <v>369</v>
      </c>
      <c r="E75" s="31">
        <v>385</v>
      </c>
      <c r="F75" s="32"/>
      <c r="G75" s="32"/>
      <c r="H75" s="120">
        <v>1.564</v>
      </c>
      <c r="I75" s="120">
        <v>1.326</v>
      </c>
      <c r="J75" s="120">
        <v>1.3844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1</v>
      </c>
      <c r="D79" s="31">
        <v>1</v>
      </c>
      <c r="E79" s="31">
        <v>1</v>
      </c>
      <c r="F79" s="32"/>
      <c r="G79" s="32"/>
      <c r="H79" s="120">
        <v>0.003</v>
      </c>
      <c r="I79" s="120">
        <v>0.003</v>
      </c>
      <c r="J79" s="120">
        <v>0.007</v>
      </c>
      <c r="K79" s="33"/>
    </row>
    <row r="80" spans="1:11" s="43" customFormat="1" ht="11.25" customHeight="1">
      <c r="A80" s="44" t="s">
        <v>64</v>
      </c>
      <c r="B80" s="38"/>
      <c r="C80" s="39">
        <v>436</v>
      </c>
      <c r="D80" s="39">
        <v>370</v>
      </c>
      <c r="E80" s="39">
        <v>386</v>
      </c>
      <c r="F80" s="40">
        <f>IF(D80&gt;0,100*E80/D80,0)</f>
        <v>104.32432432432432</v>
      </c>
      <c r="G80" s="41"/>
      <c r="H80" s="121">
        <v>1.567</v>
      </c>
      <c r="I80" s="122">
        <v>1.329</v>
      </c>
      <c r="J80" s="122">
        <v>1.3914</v>
      </c>
      <c r="K80" s="42">
        <f>IF(I80&gt;0,100*J80/I80,0)</f>
        <v>104.69525959367945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0">
        <v>0.001</v>
      </c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>
        <v>1</v>
      </c>
      <c r="D84" s="39"/>
      <c r="E84" s="39"/>
      <c r="F84" s="40"/>
      <c r="G84" s="41"/>
      <c r="H84" s="121">
        <v>0.001</v>
      </c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9659</v>
      </c>
      <c r="D86" s="31">
        <v>9668</v>
      </c>
      <c r="E86" s="31">
        <v>10275.04</v>
      </c>
      <c r="F86" s="32">
        <f>IF(D86&gt;0,100*E86/D86,0)</f>
        <v>106.27885808853952</v>
      </c>
      <c r="G86" s="32"/>
      <c r="H86" s="120">
        <v>32.30799999999999</v>
      </c>
      <c r="I86" s="120">
        <v>31.964</v>
      </c>
      <c r="J86" s="120">
        <v>33.8084</v>
      </c>
      <c r="K86" s="33">
        <f>IF(I86&gt;0,100*J86/I86,0)</f>
        <v>105.77024152171192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9659</v>
      </c>
      <c r="D89" s="54">
        <v>9668</v>
      </c>
      <c r="E89" s="54">
        <v>10275.04</v>
      </c>
      <c r="F89" s="55">
        <f>IF(D89&gt;0,100*E89/D89,0)</f>
        <v>106.27885808853952</v>
      </c>
      <c r="G89" s="41"/>
      <c r="H89" s="125">
        <v>32.30799999999999</v>
      </c>
      <c r="I89" s="126">
        <v>31.964</v>
      </c>
      <c r="J89" s="126">
        <v>33.8084</v>
      </c>
      <c r="K89" s="55">
        <f>IF(I89&gt;0,100*J89/I89,0)</f>
        <v>105.77024152171192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7"/>
  <sheetViews>
    <sheetView workbookViewId="0" topLeftCell="A82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10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/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449</v>
      </c>
      <c r="D9" s="31">
        <v>485.35244786653584</v>
      </c>
      <c r="E9" s="31">
        <v>451</v>
      </c>
      <c r="F9" s="32"/>
      <c r="G9" s="32"/>
      <c r="H9" s="120">
        <v>19.411</v>
      </c>
      <c r="I9" s="120">
        <v>21.04096664297781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219</v>
      </c>
      <c r="D10" s="31">
        <v>218.56080365348686</v>
      </c>
      <c r="E10" s="31">
        <v>207</v>
      </c>
      <c r="F10" s="32"/>
      <c r="G10" s="32"/>
      <c r="H10" s="120">
        <v>12.12</v>
      </c>
      <c r="I10" s="120">
        <v>12.09839803449624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380</v>
      </c>
      <c r="D11" s="31">
        <v>397.1949294617348</v>
      </c>
      <c r="E11" s="31">
        <v>399</v>
      </c>
      <c r="F11" s="32"/>
      <c r="G11" s="32"/>
      <c r="H11" s="120">
        <v>18.761</v>
      </c>
      <c r="I11" s="120">
        <v>19.393200048004704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277</v>
      </c>
      <c r="D12" s="31">
        <v>276.43239746519384</v>
      </c>
      <c r="E12" s="31">
        <v>271</v>
      </c>
      <c r="F12" s="32"/>
      <c r="G12" s="32"/>
      <c r="H12" s="120">
        <v>11.119</v>
      </c>
      <c r="I12" s="120">
        <v>5.747060487226469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1325</v>
      </c>
      <c r="D13" s="39">
        <v>1377.5405784469513</v>
      </c>
      <c r="E13" s="39">
        <v>1328</v>
      </c>
      <c r="F13" s="40">
        <f>IF(D13&gt;0,100*E13/D13,0)</f>
        <v>96.40369371167246</v>
      </c>
      <c r="G13" s="41"/>
      <c r="H13" s="121">
        <v>61.411</v>
      </c>
      <c r="I13" s="122">
        <v>58.27962521270522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42</v>
      </c>
      <c r="D15" s="39">
        <v>35</v>
      </c>
      <c r="E15" s="39">
        <v>38</v>
      </c>
      <c r="F15" s="40">
        <f>IF(D15&gt;0,100*E15/D15,0)</f>
        <v>108.57142857142857</v>
      </c>
      <c r="G15" s="41"/>
      <c r="H15" s="121">
        <v>1.05</v>
      </c>
      <c r="I15" s="122">
        <v>0.9</v>
      </c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8</v>
      </c>
      <c r="E17" s="39"/>
      <c r="F17" s="40"/>
      <c r="G17" s="41"/>
      <c r="H17" s="121">
        <v>0.184</v>
      </c>
      <c r="I17" s="122">
        <v>0.23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30</v>
      </c>
      <c r="D19" s="31">
        <v>30</v>
      </c>
      <c r="E19" s="31">
        <v>25</v>
      </c>
      <c r="F19" s="32"/>
      <c r="G19" s="32"/>
      <c r="H19" s="120">
        <v>0.84</v>
      </c>
      <c r="I19" s="120">
        <v>0.825</v>
      </c>
      <c r="J19" s="120"/>
      <c r="K19" s="33"/>
    </row>
    <row r="20" spans="1:11" s="34" customFormat="1" ht="11.25" customHeight="1">
      <c r="A20" s="36" t="s">
        <v>16</v>
      </c>
      <c r="B20" s="30"/>
      <c r="C20" s="31">
        <v>15</v>
      </c>
      <c r="D20" s="31">
        <v>15</v>
      </c>
      <c r="E20" s="31">
        <v>15</v>
      </c>
      <c r="F20" s="32"/>
      <c r="G20" s="32"/>
      <c r="H20" s="120">
        <v>0.4</v>
      </c>
      <c r="I20" s="120">
        <v>0.405</v>
      </c>
      <c r="J20" s="120"/>
      <c r="K20" s="33"/>
    </row>
    <row r="21" spans="1:11" s="34" customFormat="1" ht="11.25" customHeight="1">
      <c r="A21" s="36" t="s">
        <v>17</v>
      </c>
      <c r="B21" s="30"/>
      <c r="C21" s="31">
        <v>45</v>
      </c>
      <c r="D21" s="31">
        <v>45</v>
      </c>
      <c r="E21" s="31">
        <v>45</v>
      </c>
      <c r="F21" s="32"/>
      <c r="G21" s="32"/>
      <c r="H21" s="120">
        <v>1.17</v>
      </c>
      <c r="I21" s="120">
        <v>1.125</v>
      </c>
      <c r="J21" s="120"/>
      <c r="K21" s="33"/>
    </row>
    <row r="22" spans="1:11" s="43" customFormat="1" ht="11.25" customHeight="1">
      <c r="A22" s="37" t="s">
        <v>18</v>
      </c>
      <c r="B22" s="38"/>
      <c r="C22" s="39">
        <v>90</v>
      </c>
      <c r="D22" s="39">
        <v>90</v>
      </c>
      <c r="E22" s="39">
        <v>85</v>
      </c>
      <c r="F22" s="40">
        <f>IF(D22&gt;0,100*E22/D22,0)</f>
        <v>94.44444444444444</v>
      </c>
      <c r="G22" s="41"/>
      <c r="H22" s="121">
        <v>2.41</v>
      </c>
      <c r="I22" s="122">
        <v>2.355</v>
      </c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105</v>
      </c>
      <c r="D24" s="39">
        <v>112</v>
      </c>
      <c r="E24" s="39">
        <v>112</v>
      </c>
      <c r="F24" s="40">
        <f>IF(D24&gt;0,100*E24/D24,0)</f>
        <v>100</v>
      </c>
      <c r="G24" s="41"/>
      <c r="H24" s="121">
        <v>2.983</v>
      </c>
      <c r="I24" s="122">
        <v>2.964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94</v>
      </c>
      <c r="D26" s="39">
        <v>115</v>
      </c>
      <c r="E26" s="39">
        <v>115</v>
      </c>
      <c r="F26" s="40">
        <f>IF(D26&gt;0,100*E26/D26,0)</f>
        <v>100</v>
      </c>
      <c r="G26" s="41"/>
      <c r="H26" s="121">
        <v>3.46</v>
      </c>
      <c r="I26" s="122">
        <v>4.107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>
        <v>13</v>
      </c>
      <c r="E29" s="31">
        <v>13</v>
      </c>
      <c r="F29" s="32"/>
      <c r="G29" s="32"/>
      <c r="H29" s="120"/>
      <c r="I29" s="120">
        <v>0.76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333</v>
      </c>
      <c r="D30" s="31">
        <v>600</v>
      </c>
      <c r="E30" s="31">
        <v>600</v>
      </c>
      <c r="F30" s="32"/>
      <c r="G30" s="32"/>
      <c r="H30" s="120">
        <v>11.655</v>
      </c>
      <c r="I30" s="120">
        <v>20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333</v>
      </c>
      <c r="D31" s="39">
        <v>613</v>
      </c>
      <c r="E31" s="39">
        <v>613</v>
      </c>
      <c r="F31" s="40">
        <f>IF(D31&gt;0,100*E31/D31,0)</f>
        <v>100</v>
      </c>
      <c r="G31" s="41"/>
      <c r="H31" s="121">
        <v>11.655</v>
      </c>
      <c r="I31" s="122">
        <v>20.76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178</v>
      </c>
      <c r="D33" s="31">
        <v>100</v>
      </c>
      <c r="E33" s="31">
        <v>80</v>
      </c>
      <c r="F33" s="32"/>
      <c r="G33" s="32"/>
      <c r="H33" s="120">
        <v>3.698</v>
      </c>
      <c r="I33" s="120">
        <v>2.1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19</v>
      </c>
      <c r="D34" s="31">
        <v>32</v>
      </c>
      <c r="E34" s="31">
        <v>32</v>
      </c>
      <c r="F34" s="32"/>
      <c r="G34" s="32"/>
      <c r="H34" s="120">
        <v>0.522</v>
      </c>
      <c r="I34" s="120">
        <v>0.856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27</v>
      </c>
      <c r="D35" s="31">
        <v>30</v>
      </c>
      <c r="E35" s="31">
        <v>25</v>
      </c>
      <c r="F35" s="32"/>
      <c r="G35" s="32"/>
      <c r="H35" s="120">
        <v>0.762</v>
      </c>
      <c r="I35" s="120">
        <v>0.87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234</v>
      </c>
      <c r="D36" s="31">
        <v>234</v>
      </c>
      <c r="E36" s="31">
        <v>250</v>
      </c>
      <c r="F36" s="32"/>
      <c r="G36" s="32"/>
      <c r="H36" s="120">
        <v>6.56</v>
      </c>
      <c r="I36" s="120">
        <v>6.56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458</v>
      </c>
      <c r="D37" s="39">
        <v>396</v>
      </c>
      <c r="E37" s="39">
        <v>387</v>
      </c>
      <c r="F37" s="40">
        <f>IF(D37&gt;0,100*E37/D37,0)</f>
        <v>97.72727272727273</v>
      </c>
      <c r="G37" s="41"/>
      <c r="H37" s="121">
        <v>11.541999999999998</v>
      </c>
      <c r="I37" s="122">
        <v>10.386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140</v>
      </c>
      <c r="D39" s="39">
        <v>140</v>
      </c>
      <c r="E39" s="39">
        <v>133</v>
      </c>
      <c r="F39" s="40">
        <f>IF(D39&gt;0,100*E39/D39,0)</f>
        <v>95</v>
      </c>
      <c r="G39" s="41"/>
      <c r="H39" s="121">
        <v>3.584</v>
      </c>
      <c r="I39" s="122">
        <v>3.58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10</v>
      </c>
      <c r="D41" s="31">
        <v>11</v>
      </c>
      <c r="E41" s="31">
        <v>9</v>
      </c>
      <c r="F41" s="32"/>
      <c r="G41" s="32"/>
      <c r="H41" s="120">
        <v>0.2</v>
      </c>
      <c r="I41" s="120">
        <v>0.16</v>
      </c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>
        <v>50</v>
      </c>
      <c r="E42" s="31">
        <v>60</v>
      </c>
      <c r="F42" s="32"/>
      <c r="G42" s="32"/>
      <c r="H42" s="120"/>
      <c r="I42" s="120">
        <v>1.75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55</v>
      </c>
      <c r="D43" s="31">
        <v>50</v>
      </c>
      <c r="E43" s="31">
        <v>50</v>
      </c>
      <c r="F43" s="32"/>
      <c r="G43" s="32"/>
      <c r="H43" s="120">
        <v>2.228</v>
      </c>
      <c r="I43" s="120">
        <v>2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4</v>
      </c>
      <c r="D44" s="31">
        <v>4</v>
      </c>
      <c r="E44" s="31">
        <v>4</v>
      </c>
      <c r="F44" s="32"/>
      <c r="G44" s="32"/>
      <c r="H44" s="120">
        <v>0.26</v>
      </c>
      <c r="I44" s="120">
        <v>0.24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46</v>
      </c>
      <c r="D45" s="31">
        <v>52</v>
      </c>
      <c r="E45" s="31">
        <v>52</v>
      </c>
      <c r="F45" s="32"/>
      <c r="G45" s="32"/>
      <c r="H45" s="120">
        <v>0.966</v>
      </c>
      <c r="I45" s="120">
        <v>1.196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42</v>
      </c>
      <c r="E46" s="31">
        <v>34</v>
      </c>
      <c r="F46" s="32"/>
      <c r="G46" s="32"/>
      <c r="H46" s="120">
        <v>0.8</v>
      </c>
      <c r="I46" s="120">
        <v>1.68</v>
      </c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>
        <v>20</v>
      </c>
      <c r="D48" s="31">
        <v>11</v>
      </c>
      <c r="E48" s="31">
        <v>11</v>
      </c>
      <c r="F48" s="32"/>
      <c r="G48" s="32"/>
      <c r="H48" s="120">
        <v>0.9</v>
      </c>
      <c r="I48" s="120">
        <v>0.44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15</v>
      </c>
      <c r="E49" s="31">
        <v>15</v>
      </c>
      <c r="F49" s="32"/>
      <c r="G49" s="32"/>
      <c r="H49" s="120">
        <v>0.525</v>
      </c>
      <c r="I49" s="120">
        <v>0.525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170</v>
      </c>
      <c r="D50" s="39">
        <v>235</v>
      </c>
      <c r="E50" s="39">
        <v>235</v>
      </c>
      <c r="F50" s="40">
        <f>IF(D50&gt;0,100*E50/D50,0)</f>
        <v>100</v>
      </c>
      <c r="G50" s="41"/>
      <c r="H50" s="121">
        <v>5.879000000000001</v>
      </c>
      <c r="I50" s="122">
        <v>7.9910000000000005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82</v>
      </c>
      <c r="D52" s="39"/>
      <c r="E52" s="39">
        <v>126</v>
      </c>
      <c r="F52" s="40"/>
      <c r="G52" s="41"/>
      <c r="H52" s="121">
        <v>2.296</v>
      </c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20</v>
      </c>
      <c r="D54" s="31">
        <v>20</v>
      </c>
      <c r="E54" s="31">
        <v>15</v>
      </c>
      <c r="F54" s="32"/>
      <c r="G54" s="32"/>
      <c r="H54" s="120">
        <v>0.5</v>
      </c>
      <c r="I54" s="120">
        <v>0.5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14</v>
      </c>
      <c r="D55" s="31">
        <v>14</v>
      </c>
      <c r="E55" s="31">
        <v>7</v>
      </c>
      <c r="F55" s="32"/>
      <c r="G55" s="32"/>
      <c r="H55" s="120">
        <v>0.18</v>
      </c>
      <c r="I55" s="120">
        <v>0.18</v>
      </c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>
        <v>2</v>
      </c>
      <c r="E57" s="31">
        <v>2</v>
      </c>
      <c r="F57" s="32"/>
      <c r="G57" s="32"/>
      <c r="H57" s="120"/>
      <c r="I57" s="120">
        <v>0.1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224</v>
      </c>
      <c r="D58" s="31">
        <v>265</v>
      </c>
      <c r="E58" s="31">
        <v>265</v>
      </c>
      <c r="F58" s="32"/>
      <c r="G58" s="32"/>
      <c r="H58" s="120">
        <v>7.425</v>
      </c>
      <c r="I58" s="120">
        <v>7.95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258</v>
      </c>
      <c r="D59" s="39">
        <v>301</v>
      </c>
      <c r="E59" s="39">
        <v>289</v>
      </c>
      <c r="F59" s="40">
        <f>IF(D59&gt;0,100*E59/D59,0)</f>
        <v>96.01328903654485</v>
      </c>
      <c r="G59" s="41"/>
      <c r="H59" s="121">
        <v>8.105</v>
      </c>
      <c r="I59" s="122">
        <v>8.73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123</v>
      </c>
      <c r="D61" s="31">
        <v>120</v>
      </c>
      <c r="E61" s="31">
        <v>100</v>
      </c>
      <c r="F61" s="32"/>
      <c r="G61" s="32"/>
      <c r="H61" s="120">
        <v>3.075</v>
      </c>
      <c r="I61" s="120">
        <v>2.75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129</v>
      </c>
      <c r="D62" s="31">
        <v>129</v>
      </c>
      <c r="E62" s="31">
        <v>125</v>
      </c>
      <c r="F62" s="32"/>
      <c r="G62" s="32"/>
      <c r="H62" s="120">
        <v>4.01</v>
      </c>
      <c r="I62" s="120">
        <v>4.01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272</v>
      </c>
      <c r="D63" s="31">
        <v>647</v>
      </c>
      <c r="E63" s="31">
        <v>294</v>
      </c>
      <c r="F63" s="32"/>
      <c r="G63" s="32"/>
      <c r="H63" s="120">
        <v>9.345</v>
      </c>
      <c r="I63" s="120">
        <v>16.8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524</v>
      </c>
      <c r="D64" s="39">
        <v>896</v>
      </c>
      <c r="E64" s="39">
        <v>519</v>
      </c>
      <c r="F64" s="40">
        <f>IF(D64&gt;0,100*E64/D64,0)</f>
        <v>57.924107142857146</v>
      </c>
      <c r="G64" s="41"/>
      <c r="H64" s="121">
        <v>16.43</v>
      </c>
      <c r="I64" s="122">
        <v>23.560000000000002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160</v>
      </c>
      <c r="D66" s="39">
        <v>233</v>
      </c>
      <c r="E66" s="39">
        <v>233</v>
      </c>
      <c r="F66" s="40">
        <f>IF(D66&gt;0,100*E66/D66,0)</f>
        <v>100</v>
      </c>
      <c r="G66" s="41"/>
      <c r="H66" s="121">
        <v>3.36</v>
      </c>
      <c r="I66" s="122">
        <v>5.126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61</v>
      </c>
      <c r="E72" s="31">
        <v>63</v>
      </c>
      <c r="F72" s="32"/>
      <c r="G72" s="32"/>
      <c r="H72" s="120">
        <v>0.032</v>
      </c>
      <c r="I72" s="120">
        <v>1.389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123</v>
      </c>
      <c r="D73" s="31">
        <v>115</v>
      </c>
      <c r="E73" s="31">
        <v>115</v>
      </c>
      <c r="F73" s="32"/>
      <c r="G73" s="32"/>
      <c r="H73" s="120">
        <v>5.633</v>
      </c>
      <c r="I73" s="120">
        <v>5.5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75</v>
      </c>
      <c r="D74" s="31">
        <v>80</v>
      </c>
      <c r="E74" s="31">
        <v>85</v>
      </c>
      <c r="F74" s="32"/>
      <c r="G74" s="32"/>
      <c r="H74" s="120">
        <v>1.81</v>
      </c>
      <c r="I74" s="120">
        <v>2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68</v>
      </c>
      <c r="D75" s="31">
        <v>202</v>
      </c>
      <c r="E75" s="31">
        <v>197</v>
      </c>
      <c r="F75" s="32"/>
      <c r="G75" s="32"/>
      <c r="H75" s="120">
        <v>1.982</v>
      </c>
      <c r="I75" s="120">
        <v>3.53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47</v>
      </c>
      <c r="D76" s="31">
        <v>30</v>
      </c>
      <c r="E76" s="31">
        <v>6</v>
      </c>
      <c r="F76" s="32"/>
      <c r="G76" s="32"/>
      <c r="H76" s="120">
        <v>1.128</v>
      </c>
      <c r="I76" s="120">
        <v>0.7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12</v>
      </c>
      <c r="D77" s="31">
        <v>29</v>
      </c>
      <c r="E77" s="31">
        <v>26</v>
      </c>
      <c r="F77" s="32"/>
      <c r="G77" s="32"/>
      <c r="H77" s="120">
        <v>0.372</v>
      </c>
      <c r="I77" s="120">
        <v>0.84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176</v>
      </c>
      <c r="D78" s="31">
        <v>185</v>
      </c>
      <c r="E78" s="31">
        <v>160</v>
      </c>
      <c r="F78" s="32"/>
      <c r="G78" s="32"/>
      <c r="H78" s="120">
        <v>7.04</v>
      </c>
      <c r="I78" s="120">
        <v>7.4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67</v>
      </c>
      <c r="D79" s="31">
        <v>67</v>
      </c>
      <c r="E79" s="31">
        <v>50</v>
      </c>
      <c r="F79" s="32"/>
      <c r="G79" s="32"/>
      <c r="H79" s="120">
        <v>1.646</v>
      </c>
      <c r="I79" s="120">
        <v>1.441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569</v>
      </c>
      <c r="D80" s="39">
        <v>769</v>
      </c>
      <c r="E80" s="39">
        <v>702</v>
      </c>
      <c r="F80" s="40">
        <f>IF(D80&gt;0,100*E80/D80,0)</f>
        <v>91.28738621586476</v>
      </c>
      <c r="G80" s="41"/>
      <c r="H80" s="121">
        <v>19.643</v>
      </c>
      <c r="I80" s="122">
        <v>22.799999999999997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158</v>
      </c>
      <c r="D82" s="31">
        <v>158</v>
      </c>
      <c r="E82" s="31">
        <v>152</v>
      </c>
      <c r="F82" s="32"/>
      <c r="G82" s="32"/>
      <c r="H82" s="120">
        <v>5.608</v>
      </c>
      <c r="I82" s="120">
        <v>5.608</v>
      </c>
      <c r="J82" s="120"/>
      <c r="K82" s="33"/>
    </row>
    <row r="83" spans="1:11" s="34" customFormat="1" ht="11.25" customHeight="1">
      <c r="A83" s="36" t="s">
        <v>66</v>
      </c>
      <c r="B83" s="30"/>
      <c r="C83" s="31">
        <v>205</v>
      </c>
      <c r="D83" s="31">
        <v>205</v>
      </c>
      <c r="E83" s="31">
        <v>210</v>
      </c>
      <c r="F83" s="32"/>
      <c r="G83" s="32"/>
      <c r="H83" s="120">
        <v>3.957</v>
      </c>
      <c r="I83" s="120">
        <v>4.8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363</v>
      </c>
      <c r="D84" s="39">
        <v>363</v>
      </c>
      <c r="E84" s="39">
        <v>362</v>
      </c>
      <c r="F84" s="40">
        <f>IF(D84&gt;0,100*E84/D84,0)</f>
        <v>99.72451790633609</v>
      </c>
      <c r="G84" s="41"/>
      <c r="H84" s="121">
        <v>9.565</v>
      </c>
      <c r="I84" s="122">
        <v>10.408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4721</v>
      </c>
      <c r="D86" s="31">
        <v>5683.540578446951</v>
      </c>
      <c r="E86" s="31">
        <v>5277</v>
      </c>
      <c r="F86" s="32">
        <f>IF(D86&gt;0,100*E86/D86,0)</f>
        <v>92.84705417625364</v>
      </c>
      <c r="G86" s="32"/>
      <c r="H86" s="120">
        <v>163.55700000000002</v>
      </c>
      <c r="I86" s="120">
        <v>182.1766252127052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4721</v>
      </c>
      <c r="D89" s="54">
        <v>5683.540578446951</v>
      </c>
      <c r="E89" s="54">
        <v>5277</v>
      </c>
      <c r="F89" s="55">
        <f>IF(D89&gt;0,100*E89/D89,0)</f>
        <v>92.84705417625364</v>
      </c>
      <c r="G89" s="41"/>
      <c r="H89" s="125">
        <v>163.55700000000002</v>
      </c>
      <c r="I89" s="126">
        <v>182.1766252127052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8"/>
  <sheetViews>
    <sheetView zoomScalePageLayoutView="0" workbookViewId="0" topLeftCell="A42">
      <selection activeCell="D81" sqref="D81"/>
    </sheetView>
  </sheetViews>
  <sheetFormatPr defaultColWidth="11.421875" defaultRowHeight="15"/>
  <cols>
    <col min="1" max="3" width="11.57421875" style="101" customWidth="1"/>
    <col min="4" max="4" width="12.28125" style="101" customWidth="1"/>
    <col min="5" max="5" width="1.8515625" style="101" customWidth="1"/>
    <col min="6" max="8" width="11.57421875" style="101" customWidth="1"/>
    <col min="9" max="9" width="12.57421875" style="101" customWidth="1"/>
    <col min="10" max="16384" width="11.57421875" style="101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">
      <c r="A3" s="175" t="s">
        <v>234</v>
      </c>
      <c r="B3" s="175"/>
      <c r="C3" s="175"/>
      <c r="D3" s="175"/>
      <c r="E3" s="175"/>
      <c r="F3" s="175"/>
      <c r="G3" s="175"/>
      <c r="H3" s="175"/>
      <c r="I3" s="175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2" t="s">
        <v>235</v>
      </c>
      <c r="B7" s="103"/>
      <c r="C7" s="103"/>
      <c r="D7" s="104"/>
      <c r="E7" s="104"/>
      <c r="F7" s="104"/>
      <c r="G7" s="104"/>
      <c r="H7" s="104"/>
      <c r="I7" s="104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5" t="s">
        <v>236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6"/>
      <c r="B11" s="107"/>
      <c r="C11" s="107"/>
      <c r="D11" s="108" t="s">
        <v>237</v>
      </c>
      <c r="E11" s="109"/>
      <c r="F11" s="106"/>
      <c r="G11" s="107"/>
      <c r="H11" s="107"/>
      <c r="I11" s="108" t="s">
        <v>237</v>
      </c>
    </row>
    <row r="12" spans="1:9" ht="12.75">
      <c r="A12" s="110"/>
      <c r="B12" s="111"/>
      <c r="C12" s="111"/>
      <c r="D12" s="112"/>
      <c r="E12" s="109"/>
      <c r="F12" s="110"/>
      <c r="G12" s="111"/>
      <c r="H12" s="111"/>
      <c r="I12" s="112"/>
    </row>
    <row r="13" spans="1:9" ht="5.25" customHeight="1">
      <c r="A13" s="113"/>
      <c r="B13" s="114"/>
      <c r="C13" s="114"/>
      <c r="D13" s="115"/>
      <c r="E13" s="109"/>
      <c r="F13" s="113"/>
      <c r="G13" s="114"/>
      <c r="H13" s="114"/>
      <c r="I13" s="115"/>
    </row>
    <row r="14" spans="1:9" ht="12.75">
      <c r="A14" s="110" t="s">
        <v>238</v>
      </c>
      <c r="B14" s="111"/>
      <c r="C14" s="111"/>
      <c r="D14" s="112">
        <v>9</v>
      </c>
      <c r="E14" s="109"/>
      <c r="F14" s="110" t="s">
        <v>270</v>
      </c>
      <c r="G14" s="111"/>
      <c r="H14" s="111"/>
      <c r="I14" s="112">
        <v>41</v>
      </c>
    </row>
    <row r="15" spans="1:9" ht="5.25" customHeight="1">
      <c r="A15" s="113"/>
      <c r="B15" s="114"/>
      <c r="C15" s="114"/>
      <c r="D15" s="115"/>
      <c r="E15" s="109"/>
      <c r="F15" s="113"/>
      <c r="G15" s="114"/>
      <c r="H15" s="114"/>
      <c r="I15" s="115"/>
    </row>
    <row r="16" spans="1:9" ht="12.75">
      <c r="A16" s="110" t="s">
        <v>239</v>
      </c>
      <c r="B16" s="111"/>
      <c r="C16" s="111"/>
      <c r="D16" s="112">
        <v>10</v>
      </c>
      <c r="E16" s="109"/>
      <c r="F16" s="110" t="s">
        <v>271</v>
      </c>
      <c r="G16" s="111"/>
      <c r="H16" s="111"/>
      <c r="I16" s="112">
        <v>42</v>
      </c>
    </row>
    <row r="17" spans="1:9" ht="5.25" customHeight="1">
      <c r="A17" s="113"/>
      <c r="B17" s="114"/>
      <c r="C17" s="114"/>
      <c r="D17" s="115"/>
      <c r="E17" s="109"/>
      <c r="F17" s="113"/>
      <c r="G17" s="114"/>
      <c r="H17" s="114"/>
      <c r="I17" s="115"/>
    </row>
    <row r="18" spans="1:9" ht="12.75">
      <c r="A18" s="110" t="s">
        <v>240</v>
      </c>
      <c r="B18" s="111"/>
      <c r="C18" s="111"/>
      <c r="D18" s="112">
        <v>11</v>
      </c>
      <c r="E18" s="109"/>
      <c r="F18" s="110" t="s">
        <v>272</v>
      </c>
      <c r="G18" s="111"/>
      <c r="H18" s="111"/>
      <c r="I18" s="112">
        <v>43</v>
      </c>
    </row>
    <row r="19" spans="1:9" ht="5.25" customHeight="1">
      <c r="A19" s="113"/>
      <c r="B19" s="114"/>
      <c r="C19" s="114"/>
      <c r="D19" s="115"/>
      <c r="E19" s="109"/>
      <c r="F19" s="113"/>
      <c r="G19" s="114"/>
      <c r="H19" s="114"/>
      <c r="I19" s="115"/>
    </row>
    <row r="20" spans="1:9" ht="12.75">
      <c r="A20" s="110" t="s">
        <v>241</v>
      </c>
      <c r="B20" s="111"/>
      <c r="C20" s="111"/>
      <c r="D20" s="112">
        <v>12</v>
      </c>
      <c r="E20" s="109"/>
      <c r="F20" s="110" t="s">
        <v>273</v>
      </c>
      <c r="G20" s="111"/>
      <c r="H20" s="111"/>
      <c r="I20" s="112">
        <v>44</v>
      </c>
    </row>
    <row r="21" spans="1:9" ht="5.25" customHeight="1">
      <c r="A21" s="113"/>
      <c r="B21" s="114"/>
      <c r="C21" s="114"/>
      <c r="D21" s="115"/>
      <c r="E21" s="109"/>
      <c r="F21" s="113"/>
      <c r="G21" s="114"/>
      <c r="H21" s="114"/>
      <c r="I21" s="115"/>
    </row>
    <row r="22" spans="1:9" ht="12.75">
      <c r="A22" s="110" t="s">
        <v>242</v>
      </c>
      <c r="B22" s="111"/>
      <c r="C22" s="111"/>
      <c r="D22" s="112">
        <v>13</v>
      </c>
      <c r="E22" s="109"/>
      <c r="F22" s="110" t="s">
        <v>274</v>
      </c>
      <c r="G22" s="111"/>
      <c r="H22" s="111"/>
      <c r="I22" s="112">
        <v>45</v>
      </c>
    </row>
    <row r="23" spans="1:9" ht="5.25" customHeight="1">
      <c r="A23" s="113"/>
      <c r="B23" s="114"/>
      <c r="C23" s="114"/>
      <c r="D23" s="115"/>
      <c r="E23" s="109"/>
      <c r="F23" s="113"/>
      <c r="G23" s="114"/>
      <c r="H23" s="114"/>
      <c r="I23" s="115"/>
    </row>
    <row r="24" spans="1:9" ht="12.75">
      <c r="A24" s="110" t="s">
        <v>243</v>
      </c>
      <c r="B24" s="111"/>
      <c r="C24" s="111"/>
      <c r="D24" s="112">
        <v>14</v>
      </c>
      <c r="E24" s="109"/>
      <c r="F24" s="110" t="s">
        <v>275</v>
      </c>
      <c r="G24" s="111"/>
      <c r="H24" s="111"/>
      <c r="I24" s="112">
        <v>46</v>
      </c>
    </row>
    <row r="25" spans="1:9" ht="5.25" customHeight="1">
      <c r="A25" s="113"/>
      <c r="B25" s="114"/>
      <c r="C25" s="114"/>
      <c r="D25" s="115"/>
      <c r="E25" s="109"/>
      <c r="F25" s="113"/>
      <c r="G25" s="114"/>
      <c r="H25" s="114"/>
      <c r="I25" s="115"/>
    </row>
    <row r="26" spans="1:9" ht="12.75">
      <c r="A26" s="110" t="s">
        <v>244</v>
      </c>
      <c r="B26" s="111"/>
      <c r="C26" s="111"/>
      <c r="D26" s="112">
        <v>15</v>
      </c>
      <c r="E26" s="109"/>
      <c r="F26" s="110" t="s">
        <v>276</v>
      </c>
      <c r="G26" s="111"/>
      <c r="H26" s="111"/>
      <c r="I26" s="112">
        <v>47</v>
      </c>
    </row>
    <row r="27" spans="1:9" ht="5.25" customHeight="1">
      <c r="A27" s="113"/>
      <c r="B27" s="114"/>
      <c r="C27" s="114"/>
      <c r="D27" s="115"/>
      <c r="E27" s="109"/>
      <c r="F27" s="113"/>
      <c r="G27" s="114"/>
      <c r="H27" s="114"/>
      <c r="I27" s="115"/>
    </row>
    <row r="28" spans="1:9" ht="12.75">
      <c r="A28" s="110" t="s">
        <v>245</v>
      </c>
      <c r="B28" s="111"/>
      <c r="C28" s="111"/>
      <c r="D28" s="112">
        <v>16</v>
      </c>
      <c r="E28" s="109"/>
      <c r="F28" s="110" t="s">
        <v>277</v>
      </c>
      <c r="G28" s="111"/>
      <c r="H28" s="111"/>
      <c r="I28" s="112">
        <v>48</v>
      </c>
    </row>
    <row r="29" spans="1:9" ht="5.25" customHeight="1">
      <c r="A29" s="113"/>
      <c r="B29" s="114"/>
      <c r="C29" s="114"/>
      <c r="D29" s="115"/>
      <c r="E29" s="109"/>
      <c r="F29" s="113"/>
      <c r="G29" s="114"/>
      <c r="H29" s="114"/>
      <c r="I29" s="115"/>
    </row>
    <row r="30" spans="1:9" ht="12.75">
      <c r="A30" s="110" t="s">
        <v>246</v>
      </c>
      <c r="B30" s="111"/>
      <c r="C30" s="111"/>
      <c r="D30" s="112">
        <v>17</v>
      </c>
      <c r="E30" s="109"/>
      <c r="F30" s="110" t="s">
        <v>278</v>
      </c>
      <c r="G30" s="111"/>
      <c r="H30" s="111"/>
      <c r="I30" s="112">
        <v>49</v>
      </c>
    </row>
    <row r="31" spans="1:9" ht="5.25" customHeight="1">
      <c r="A31" s="113"/>
      <c r="B31" s="114"/>
      <c r="C31" s="114"/>
      <c r="D31" s="115"/>
      <c r="E31" s="109"/>
      <c r="F31" s="113"/>
      <c r="G31" s="114"/>
      <c r="H31" s="114"/>
      <c r="I31" s="115"/>
    </row>
    <row r="32" spans="1:9" ht="12.75">
      <c r="A32" s="110" t="s">
        <v>247</v>
      </c>
      <c r="B32" s="111"/>
      <c r="C32" s="111"/>
      <c r="D32" s="112">
        <v>18</v>
      </c>
      <c r="E32" s="109"/>
      <c r="F32" s="110" t="s">
        <v>279</v>
      </c>
      <c r="G32" s="111"/>
      <c r="H32" s="111"/>
      <c r="I32" s="112">
        <v>50</v>
      </c>
    </row>
    <row r="33" spans="1:9" ht="5.25" customHeight="1">
      <c r="A33" s="113"/>
      <c r="B33" s="114"/>
      <c r="C33" s="114"/>
      <c r="D33" s="115"/>
      <c r="E33" s="109"/>
      <c r="F33" s="113"/>
      <c r="G33" s="114"/>
      <c r="H33" s="114"/>
      <c r="I33" s="115"/>
    </row>
    <row r="34" spans="1:9" ht="12.75">
      <c r="A34" s="110" t="s">
        <v>248</v>
      </c>
      <c r="B34" s="111"/>
      <c r="C34" s="111"/>
      <c r="D34" s="112">
        <v>19</v>
      </c>
      <c r="E34" s="109"/>
      <c r="F34" s="110" t="s">
        <v>280</v>
      </c>
      <c r="G34" s="111"/>
      <c r="H34" s="111"/>
      <c r="I34" s="112">
        <v>51</v>
      </c>
    </row>
    <row r="35" spans="1:9" ht="5.25" customHeight="1">
      <c r="A35" s="113"/>
      <c r="B35" s="114"/>
      <c r="C35" s="114"/>
      <c r="D35" s="115"/>
      <c r="E35" s="109"/>
      <c r="F35" s="113"/>
      <c r="G35" s="114"/>
      <c r="H35" s="114"/>
      <c r="I35" s="115"/>
    </row>
    <row r="36" spans="1:9" ht="12.75">
      <c r="A36" s="110" t="s">
        <v>249</v>
      </c>
      <c r="B36" s="111"/>
      <c r="C36" s="111"/>
      <c r="D36" s="112">
        <v>20</v>
      </c>
      <c r="E36" s="109"/>
      <c r="F36" s="110" t="s">
        <v>281</v>
      </c>
      <c r="G36" s="111"/>
      <c r="H36" s="111"/>
      <c r="I36" s="112">
        <v>52</v>
      </c>
    </row>
    <row r="37" spans="1:9" ht="5.25" customHeight="1">
      <c r="A37" s="113"/>
      <c r="B37" s="114"/>
      <c r="C37" s="114"/>
      <c r="D37" s="115"/>
      <c r="E37" s="109"/>
      <c r="F37" s="113"/>
      <c r="G37" s="114"/>
      <c r="H37" s="114"/>
      <c r="I37" s="115"/>
    </row>
    <row r="38" spans="1:9" ht="12.75">
      <c r="A38" s="110" t="s">
        <v>250</v>
      </c>
      <c r="B38" s="111"/>
      <c r="C38" s="111"/>
      <c r="D38" s="112">
        <v>21</v>
      </c>
      <c r="E38" s="109"/>
      <c r="F38" s="110" t="s">
        <v>282</v>
      </c>
      <c r="G38" s="111"/>
      <c r="H38" s="111"/>
      <c r="I38" s="112">
        <v>53</v>
      </c>
    </row>
    <row r="39" spans="1:9" ht="5.25" customHeight="1">
      <c r="A39" s="113"/>
      <c r="B39" s="114"/>
      <c r="C39" s="114"/>
      <c r="D39" s="115"/>
      <c r="E39" s="109"/>
      <c r="F39" s="113"/>
      <c r="G39" s="114"/>
      <c r="H39" s="114"/>
      <c r="I39" s="115"/>
    </row>
    <row r="40" spans="1:9" ht="12.75">
      <c r="A40" s="110" t="s">
        <v>251</v>
      </c>
      <c r="B40" s="111"/>
      <c r="C40" s="111"/>
      <c r="D40" s="112">
        <v>22</v>
      </c>
      <c r="E40" s="109"/>
      <c r="F40" s="110" t="s">
        <v>283</v>
      </c>
      <c r="G40" s="111"/>
      <c r="H40" s="111"/>
      <c r="I40" s="112">
        <v>54</v>
      </c>
    </row>
    <row r="41" spans="1:9" ht="5.25" customHeight="1">
      <c r="A41" s="113"/>
      <c r="B41" s="114"/>
      <c r="C41" s="114"/>
      <c r="D41" s="115"/>
      <c r="E41" s="109"/>
      <c r="F41" s="113"/>
      <c r="G41" s="114"/>
      <c r="H41" s="114"/>
      <c r="I41" s="115"/>
    </row>
    <row r="42" spans="1:9" ht="12.75">
      <c r="A42" s="110" t="s">
        <v>252</v>
      </c>
      <c r="B42" s="111"/>
      <c r="C42" s="111"/>
      <c r="D42" s="112">
        <v>23</v>
      </c>
      <c r="E42" s="109"/>
      <c r="F42" s="110" t="s">
        <v>284</v>
      </c>
      <c r="G42" s="111"/>
      <c r="H42" s="111"/>
      <c r="I42" s="112">
        <v>55</v>
      </c>
    </row>
    <row r="43" spans="1:9" ht="5.25" customHeight="1">
      <c r="A43" s="113"/>
      <c r="B43" s="114"/>
      <c r="C43" s="114"/>
      <c r="D43" s="115"/>
      <c r="E43" s="109"/>
      <c r="F43" s="113"/>
      <c r="G43" s="114"/>
      <c r="H43" s="114"/>
      <c r="I43" s="115"/>
    </row>
    <row r="44" spans="1:9" ht="12.75">
      <c r="A44" s="110" t="s">
        <v>253</v>
      </c>
      <c r="B44" s="111"/>
      <c r="C44" s="111"/>
      <c r="D44" s="112">
        <v>24</v>
      </c>
      <c r="E44" s="109"/>
      <c r="F44" s="110" t="s">
        <v>285</v>
      </c>
      <c r="G44" s="111"/>
      <c r="H44" s="111"/>
      <c r="I44" s="112">
        <v>56</v>
      </c>
    </row>
    <row r="45" spans="1:9" ht="5.25" customHeight="1">
      <c r="A45" s="113"/>
      <c r="B45" s="114"/>
      <c r="C45" s="114"/>
      <c r="D45" s="115"/>
      <c r="E45" s="109"/>
      <c r="F45" s="113"/>
      <c r="G45" s="114"/>
      <c r="H45" s="114"/>
      <c r="I45" s="115"/>
    </row>
    <row r="46" spans="1:9" ht="12.75">
      <c r="A46" s="110" t="s">
        <v>254</v>
      </c>
      <c r="B46" s="111"/>
      <c r="C46" s="111"/>
      <c r="D46" s="112">
        <v>25</v>
      </c>
      <c r="E46" s="109"/>
      <c r="F46" s="110" t="s">
        <v>286</v>
      </c>
      <c r="G46" s="111"/>
      <c r="H46" s="111"/>
      <c r="I46" s="112"/>
    </row>
    <row r="47" spans="1:9" ht="5.25" customHeight="1">
      <c r="A47" s="113"/>
      <c r="B47" s="114"/>
      <c r="C47" s="114"/>
      <c r="D47" s="115"/>
      <c r="E47" s="109"/>
      <c r="F47" s="113"/>
      <c r="G47" s="114"/>
      <c r="H47" s="114"/>
      <c r="I47" s="115"/>
    </row>
    <row r="48" spans="1:9" ht="12.75">
      <c r="A48" s="110" t="s">
        <v>255</v>
      </c>
      <c r="B48" s="111"/>
      <c r="C48" s="111"/>
      <c r="D48" s="112">
        <v>26</v>
      </c>
      <c r="E48" s="109"/>
      <c r="F48" s="110"/>
      <c r="G48" s="111"/>
      <c r="H48" s="111"/>
      <c r="I48" s="112"/>
    </row>
    <row r="49" spans="1:9" ht="5.25" customHeight="1">
      <c r="A49" s="113"/>
      <c r="B49" s="114"/>
      <c r="C49" s="114"/>
      <c r="D49" s="115"/>
      <c r="E49" s="109"/>
      <c r="F49" s="113"/>
      <c r="G49" s="114"/>
      <c r="H49" s="114"/>
      <c r="I49" s="115"/>
    </row>
    <row r="50" spans="1:9" ht="12.75">
      <c r="A50" s="110" t="s">
        <v>256</v>
      </c>
      <c r="B50" s="111"/>
      <c r="C50" s="111"/>
      <c r="D50" s="112">
        <v>27</v>
      </c>
      <c r="E50" s="109"/>
      <c r="F50" s="110"/>
      <c r="G50" s="111"/>
      <c r="H50" s="111"/>
      <c r="I50" s="112"/>
    </row>
    <row r="51" spans="1:9" ht="5.25" customHeight="1">
      <c r="A51" s="113"/>
      <c r="B51" s="114"/>
      <c r="C51" s="114"/>
      <c r="D51" s="115"/>
      <c r="E51" s="109"/>
      <c r="F51" s="113"/>
      <c r="G51" s="114"/>
      <c r="H51" s="114"/>
      <c r="I51" s="115"/>
    </row>
    <row r="52" spans="1:9" ht="12.75">
      <c r="A52" s="110" t="s">
        <v>257</v>
      </c>
      <c r="B52" s="111"/>
      <c r="C52" s="111"/>
      <c r="D52" s="112">
        <v>28</v>
      </c>
      <c r="E52" s="109"/>
      <c r="F52" s="110"/>
      <c r="G52" s="111"/>
      <c r="H52" s="111"/>
      <c r="I52" s="112"/>
    </row>
    <row r="53" spans="1:9" ht="5.25" customHeight="1">
      <c r="A53" s="113"/>
      <c r="B53" s="114"/>
      <c r="C53" s="114"/>
      <c r="D53" s="115"/>
      <c r="E53" s="109"/>
      <c r="F53" s="113"/>
      <c r="G53" s="114"/>
      <c r="H53" s="114"/>
      <c r="I53" s="115"/>
    </row>
    <row r="54" spans="1:9" ht="12.75">
      <c r="A54" s="110" t="s">
        <v>258</v>
      </c>
      <c r="B54" s="111"/>
      <c r="C54" s="111"/>
      <c r="D54" s="112">
        <v>29</v>
      </c>
      <c r="E54" s="109"/>
      <c r="F54" s="110"/>
      <c r="G54" s="111"/>
      <c r="H54" s="111"/>
      <c r="I54" s="112"/>
    </row>
    <row r="55" spans="1:9" ht="5.25" customHeight="1">
      <c r="A55" s="113"/>
      <c r="B55" s="114"/>
      <c r="C55" s="114"/>
      <c r="D55" s="115"/>
      <c r="E55" s="109"/>
      <c r="F55" s="113"/>
      <c r="G55" s="114"/>
      <c r="H55" s="114"/>
      <c r="I55" s="115"/>
    </row>
    <row r="56" spans="1:9" ht="12.75">
      <c r="A56" s="110" t="s">
        <v>259</v>
      </c>
      <c r="B56" s="111"/>
      <c r="C56" s="111"/>
      <c r="D56" s="112">
        <v>30</v>
      </c>
      <c r="E56" s="109"/>
      <c r="F56" s="110"/>
      <c r="G56" s="111"/>
      <c r="H56" s="111"/>
      <c r="I56" s="112"/>
    </row>
    <row r="57" spans="1:9" ht="5.25" customHeight="1">
      <c r="A57" s="113"/>
      <c r="B57" s="114"/>
      <c r="C57" s="114"/>
      <c r="D57" s="115"/>
      <c r="E57" s="109"/>
      <c r="F57" s="113"/>
      <c r="G57" s="114"/>
      <c r="H57" s="114"/>
      <c r="I57" s="115"/>
    </row>
    <row r="58" spans="1:9" ht="12.75">
      <c r="A58" s="110" t="s">
        <v>260</v>
      </c>
      <c r="B58" s="111"/>
      <c r="C58" s="111"/>
      <c r="D58" s="112">
        <v>31</v>
      </c>
      <c r="E58" s="109"/>
      <c r="F58" s="110"/>
      <c r="G58" s="111"/>
      <c r="H58" s="111"/>
      <c r="I58" s="112"/>
    </row>
    <row r="59" spans="1:9" ht="5.25" customHeight="1">
      <c r="A59" s="113"/>
      <c r="B59" s="114"/>
      <c r="C59" s="114"/>
      <c r="D59" s="115"/>
      <c r="E59" s="109"/>
      <c r="F59" s="113"/>
      <c r="G59" s="114"/>
      <c r="H59" s="114"/>
      <c r="I59" s="115"/>
    </row>
    <row r="60" spans="1:9" ht="12.75">
      <c r="A60" s="110" t="s">
        <v>261</v>
      </c>
      <c r="B60" s="111"/>
      <c r="C60" s="111"/>
      <c r="D60" s="112">
        <v>32</v>
      </c>
      <c r="E60" s="109"/>
      <c r="F60" s="110"/>
      <c r="G60" s="111"/>
      <c r="H60" s="111"/>
      <c r="I60" s="112"/>
    </row>
    <row r="61" spans="1:9" ht="5.25" customHeight="1">
      <c r="A61" s="113"/>
      <c r="B61" s="114"/>
      <c r="C61" s="114"/>
      <c r="D61" s="115"/>
      <c r="E61" s="109"/>
      <c r="F61" s="113"/>
      <c r="G61" s="114"/>
      <c r="H61" s="114"/>
      <c r="I61" s="115"/>
    </row>
    <row r="62" spans="1:9" ht="12.75">
      <c r="A62" s="110" t="s">
        <v>262</v>
      </c>
      <c r="B62" s="111"/>
      <c r="C62" s="111"/>
      <c r="D62" s="112">
        <v>33</v>
      </c>
      <c r="E62" s="109"/>
      <c r="F62" s="110"/>
      <c r="G62" s="111"/>
      <c r="H62" s="111"/>
      <c r="I62" s="112"/>
    </row>
    <row r="63" spans="1:9" ht="5.25" customHeight="1">
      <c r="A63" s="113"/>
      <c r="B63" s="114"/>
      <c r="C63" s="114"/>
      <c r="D63" s="115"/>
      <c r="E63" s="109"/>
      <c r="F63" s="113"/>
      <c r="G63" s="114"/>
      <c r="H63" s="114"/>
      <c r="I63" s="115"/>
    </row>
    <row r="64" spans="1:9" ht="12.75">
      <c r="A64" s="110" t="s">
        <v>263</v>
      </c>
      <c r="B64" s="111"/>
      <c r="C64" s="111"/>
      <c r="D64" s="112">
        <v>34</v>
      </c>
      <c r="E64" s="109"/>
      <c r="F64" s="110"/>
      <c r="G64" s="111"/>
      <c r="H64" s="111"/>
      <c r="I64" s="112"/>
    </row>
    <row r="65" spans="1:9" ht="5.25" customHeight="1">
      <c r="A65" s="113"/>
      <c r="B65" s="114"/>
      <c r="C65" s="114"/>
      <c r="D65" s="115"/>
      <c r="E65" s="109"/>
      <c r="F65" s="113"/>
      <c r="G65" s="114"/>
      <c r="H65" s="114"/>
      <c r="I65" s="115"/>
    </row>
    <row r="66" spans="1:9" ht="12.75">
      <c r="A66" s="110" t="s">
        <v>264</v>
      </c>
      <c r="B66" s="111"/>
      <c r="C66" s="111"/>
      <c r="D66" s="112">
        <v>35</v>
      </c>
      <c r="E66" s="109"/>
      <c r="F66" s="110"/>
      <c r="G66" s="111"/>
      <c r="H66" s="111"/>
      <c r="I66" s="112"/>
    </row>
    <row r="67" spans="1:9" ht="5.25" customHeight="1">
      <c r="A67" s="113"/>
      <c r="B67" s="114"/>
      <c r="C67" s="114"/>
      <c r="D67" s="115"/>
      <c r="E67" s="109"/>
      <c r="F67" s="113"/>
      <c r="G67" s="114"/>
      <c r="H67" s="114"/>
      <c r="I67" s="115"/>
    </row>
    <row r="68" spans="1:9" ht="12.75">
      <c r="A68" s="110" t="s">
        <v>265</v>
      </c>
      <c r="B68" s="111"/>
      <c r="C68" s="111"/>
      <c r="D68" s="112">
        <v>36</v>
      </c>
      <c r="E68" s="109"/>
      <c r="F68" s="110"/>
      <c r="G68" s="111"/>
      <c r="H68" s="111"/>
      <c r="I68" s="112"/>
    </row>
    <row r="69" spans="1:9" ht="5.25" customHeight="1">
      <c r="A69" s="113"/>
      <c r="B69" s="114"/>
      <c r="C69" s="114"/>
      <c r="D69" s="115"/>
      <c r="E69" s="109"/>
      <c r="F69" s="113"/>
      <c r="G69" s="114"/>
      <c r="H69" s="114"/>
      <c r="I69" s="115"/>
    </row>
    <row r="70" spans="1:9" ht="12.75">
      <c r="A70" s="110" t="s">
        <v>266</v>
      </c>
      <c r="B70" s="111"/>
      <c r="C70" s="111"/>
      <c r="D70" s="112">
        <v>37</v>
      </c>
      <c r="E70" s="109"/>
      <c r="F70" s="110"/>
      <c r="G70" s="111"/>
      <c r="H70" s="111"/>
      <c r="I70" s="112"/>
    </row>
    <row r="71" spans="1:9" ht="5.25" customHeight="1">
      <c r="A71" s="113"/>
      <c r="B71" s="114"/>
      <c r="C71" s="114"/>
      <c r="D71" s="115"/>
      <c r="E71" s="109"/>
      <c r="F71" s="113"/>
      <c r="G71" s="114"/>
      <c r="H71" s="114"/>
      <c r="I71" s="115"/>
    </row>
    <row r="72" spans="1:9" ht="12.75">
      <c r="A72" s="110" t="s">
        <v>267</v>
      </c>
      <c r="B72" s="111"/>
      <c r="C72" s="111"/>
      <c r="D72" s="112">
        <v>38</v>
      </c>
      <c r="E72" s="109"/>
      <c r="F72" s="110"/>
      <c r="G72" s="111"/>
      <c r="H72" s="111"/>
      <c r="I72" s="112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10" t="s">
        <v>268</v>
      </c>
      <c r="B74" s="111"/>
      <c r="C74" s="111"/>
      <c r="D74" s="112">
        <v>39</v>
      </c>
      <c r="E74" s="100"/>
      <c r="F74" s="110"/>
      <c r="G74" s="111"/>
      <c r="H74" s="111"/>
      <c r="I74" s="112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10" t="s">
        <v>269</v>
      </c>
      <c r="B76" s="111"/>
      <c r="C76" s="111"/>
      <c r="D76" s="112">
        <v>40</v>
      </c>
      <c r="E76" s="100"/>
      <c r="F76" s="110"/>
      <c r="G76" s="111"/>
      <c r="H76" s="111"/>
      <c r="I76" s="112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4" ht="12.75">
      <c r="A78" s="119"/>
      <c r="B78" s="119"/>
      <c r="C78" s="119"/>
      <c r="D78" s="119"/>
    </row>
    <row r="79" spans="1:14" ht="22.5" customHeight="1">
      <c r="A79" s="176" t="s">
        <v>308</v>
      </c>
      <c r="B79" s="177"/>
      <c r="C79" s="177"/>
      <c r="D79" s="177"/>
      <c r="E79" s="177"/>
      <c r="F79" s="177"/>
      <c r="G79" s="177"/>
      <c r="H79" s="177"/>
      <c r="I79" s="177"/>
      <c r="J79" s="131"/>
      <c r="K79" s="131"/>
      <c r="L79" s="131"/>
      <c r="M79" s="131"/>
      <c r="N79" s="131"/>
    </row>
    <row r="80" spans="1:4" ht="12.75">
      <c r="A80" s="119"/>
      <c r="B80" s="119"/>
      <c r="C80" s="119"/>
      <c r="D80" s="119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  <row r="83" spans="1:4" ht="12.75">
      <c r="A83" s="119"/>
      <c r="B83" s="119"/>
      <c r="C83" s="119"/>
      <c r="D83" s="119"/>
    </row>
    <row r="84" spans="1:4" ht="12.75">
      <c r="A84" s="119"/>
      <c r="B84" s="119"/>
      <c r="C84" s="119"/>
      <c r="D84" s="119"/>
    </row>
    <row r="85" spans="1:4" ht="12.75">
      <c r="A85" s="119"/>
      <c r="B85" s="119"/>
      <c r="C85" s="119"/>
      <c r="D85" s="119"/>
    </row>
    <row r="86" spans="1:4" ht="12.75">
      <c r="A86" s="119"/>
      <c r="B86" s="119"/>
      <c r="C86" s="119"/>
      <c r="D86" s="119"/>
    </row>
    <row r="87" spans="1:4" ht="12.75">
      <c r="A87" s="119"/>
      <c r="B87" s="119"/>
      <c r="C87" s="119"/>
      <c r="D87" s="119"/>
    </row>
    <row r="88" spans="1:4" ht="12.75">
      <c r="A88" s="119"/>
      <c r="B88" s="119"/>
      <c r="C88" s="119"/>
      <c r="D88" s="119"/>
    </row>
    <row r="104" ht="12.75" customHeight="1"/>
    <row r="105" ht="12.75" customHeight="1"/>
  </sheetData>
  <sheetProtection/>
  <mergeCells count="2">
    <mergeCell ref="A3:I3"/>
    <mergeCell ref="A79:I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7"/>
  <sheetViews>
    <sheetView workbookViewId="0" topLeftCell="A91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16.8</v>
      </c>
      <c r="D9" s="31">
        <v>7</v>
      </c>
      <c r="E9" s="31">
        <v>7</v>
      </c>
      <c r="F9" s="32"/>
      <c r="G9" s="32"/>
      <c r="H9" s="120">
        <v>1.3972986996485532</v>
      </c>
      <c r="I9" s="120">
        <v>0.533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3.5</v>
      </c>
      <c r="D10" s="31">
        <v>4</v>
      </c>
      <c r="E10" s="31">
        <v>4</v>
      </c>
      <c r="F10" s="32"/>
      <c r="G10" s="32"/>
      <c r="H10" s="120">
        <v>0.3007625319284802</v>
      </c>
      <c r="I10" s="120">
        <v>0.301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3.5</v>
      </c>
      <c r="D11" s="31">
        <v>5</v>
      </c>
      <c r="E11" s="31">
        <v>5</v>
      </c>
      <c r="F11" s="32"/>
      <c r="G11" s="32"/>
      <c r="H11" s="120">
        <v>0.36338235294117655</v>
      </c>
      <c r="I11" s="120">
        <v>0.363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18.2</v>
      </c>
      <c r="D12" s="31">
        <v>10.507493404746981</v>
      </c>
      <c r="E12" s="31">
        <v>18</v>
      </c>
      <c r="F12" s="32"/>
      <c r="G12" s="32"/>
      <c r="H12" s="120">
        <v>1.8093773352165727</v>
      </c>
      <c r="I12" s="120">
        <v>0.8760158587652208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42</v>
      </c>
      <c r="D13" s="39">
        <v>26.50749340474698</v>
      </c>
      <c r="E13" s="39">
        <v>34</v>
      </c>
      <c r="F13" s="40">
        <f>IF(D13&gt;0,100*E13/D13,0)</f>
        <v>128.26561712512301</v>
      </c>
      <c r="G13" s="41"/>
      <c r="H13" s="121">
        <v>3.8708209197347827</v>
      </c>
      <c r="I13" s="122">
        <v>2.073015858765221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50</v>
      </c>
      <c r="D33" s="31">
        <v>23</v>
      </c>
      <c r="E33" s="31">
        <v>23</v>
      </c>
      <c r="F33" s="32"/>
      <c r="G33" s="32"/>
      <c r="H33" s="120">
        <v>2.3</v>
      </c>
      <c r="I33" s="120">
        <v>1.642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28</v>
      </c>
      <c r="D34" s="31">
        <v>30</v>
      </c>
      <c r="E34" s="31">
        <v>27</v>
      </c>
      <c r="F34" s="32"/>
      <c r="G34" s="32"/>
      <c r="H34" s="120">
        <v>0.855</v>
      </c>
      <c r="I34" s="120">
        <v>1.109</v>
      </c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>
        <v>9</v>
      </c>
      <c r="D36" s="31">
        <v>7</v>
      </c>
      <c r="E36" s="31">
        <v>7</v>
      </c>
      <c r="F36" s="32"/>
      <c r="G36" s="32"/>
      <c r="H36" s="120">
        <v>0.307</v>
      </c>
      <c r="I36" s="120">
        <v>0.252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87</v>
      </c>
      <c r="D37" s="39">
        <v>60</v>
      </c>
      <c r="E37" s="39">
        <v>57</v>
      </c>
      <c r="F37" s="40">
        <f>IF(D37&gt;0,100*E37/D37,0)</f>
        <v>95</v>
      </c>
      <c r="G37" s="41"/>
      <c r="H37" s="121">
        <v>3.4619999999999997</v>
      </c>
      <c r="I37" s="122">
        <v>3.003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52</v>
      </c>
      <c r="D39" s="39">
        <v>36</v>
      </c>
      <c r="E39" s="39">
        <v>35</v>
      </c>
      <c r="F39" s="40">
        <f>IF(D39&gt;0,100*E39/D39,0)</f>
        <v>97.22222222222223</v>
      </c>
      <c r="G39" s="41"/>
      <c r="H39" s="121">
        <v>2.241</v>
      </c>
      <c r="I39" s="122">
        <v>1.47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1">
        <v>0.099</v>
      </c>
      <c r="I52" s="122">
        <v>0.099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150</v>
      </c>
      <c r="D61" s="31">
        <v>160</v>
      </c>
      <c r="E61" s="31">
        <v>160</v>
      </c>
      <c r="F61" s="32"/>
      <c r="G61" s="32"/>
      <c r="H61" s="120">
        <v>15</v>
      </c>
      <c r="I61" s="120">
        <v>15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53</v>
      </c>
      <c r="D62" s="31">
        <v>55</v>
      </c>
      <c r="E62" s="31">
        <v>55</v>
      </c>
      <c r="F62" s="32"/>
      <c r="G62" s="32"/>
      <c r="H62" s="120">
        <v>0.97</v>
      </c>
      <c r="I62" s="120">
        <v>1.023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12</v>
      </c>
      <c r="D63" s="31">
        <v>15</v>
      </c>
      <c r="E63" s="31">
        <v>15</v>
      </c>
      <c r="F63" s="32"/>
      <c r="G63" s="32"/>
      <c r="H63" s="120">
        <v>0.418</v>
      </c>
      <c r="I63" s="120">
        <v>0.418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215</v>
      </c>
      <c r="D64" s="39">
        <v>230</v>
      </c>
      <c r="E64" s="39">
        <v>230</v>
      </c>
      <c r="F64" s="40">
        <f>IF(D64&gt;0,100*E64/D64,0)</f>
        <v>100</v>
      </c>
      <c r="G64" s="41"/>
      <c r="H64" s="121">
        <v>16.388</v>
      </c>
      <c r="I64" s="122">
        <v>16.441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957</v>
      </c>
      <c r="D66" s="39">
        <v>613</v>
      </c>
      <c r="E66" s="39">
        <v>613</v>
      </c>
      <c r="F66" s="40">
        <f>IF(D66&gt;0,100*E66/D66,0)</f>
        <v>100</v>
      </c>
      <c r="G66" s="41"/>
      <c r="H66" s="121">
        <v>106.272</v>
      </c>
      <c r="I66" s="122">
        <v>76.577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6400</v>
      </c>
      <c r="D72" s="31">
        <v>7400</v>
      </c>
      <c r="E72" s="31">
        <v>7400</v>
      </c>
      <c r="F72" s="32"/>
      <c r="G72" s="32"/>
      <c r="H72" s="120">
        <v>630.255</v>
      </c>
      <c r="I72" s="120">
        <v>733.364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>
        <v>390</v>
      </c>
      <c r="F73" s="32"/>
      <c r="G73" s="32"/>
      <c r="H73" s="120">
        <v>12.2</v>
      </c>
      <c r="I73" s="120">
        <v>12.675</v>
      </c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1523</v>
      </c>
      <c r="D75" s="31">
        <v>1397</v>
      </c>
      <c r="E75" s="31">
        <v>1397</v>
      </c>
      <c r="F75" s="32"/>
      <c r="G75" s="32"/>
      <c r="H75" s="120">
        <v>151.132782786885</v>
      </c>
      <c r="I75" s="120">
        <v>138.075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5</v>
      </c>
      <c r="E76" s="31">
        <v>10</v>
      </c>
      <c r="F76" s="32"/>
      <c r="G76" s="32"/>
      <c r="H76" s="120">
        <v>0.6375</v>
      </c>
      <c r="I76" s="120">
        <v>0.2</v>
      </c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>
        <v>480</v>
      </c>
      <c r="D78" s="31">
        <v>475</v>
      </c>
      <c r="E78" s="31">
        <v>450</v>
      </c>
      <c r="F78" s="32"/>
      <c r="G78" s="32"/>
      <c r="H78" s="120">
        <v>28.8</v>
      </c>
      <c r="I78" s="120">
        <v>30.875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>
        <v>50</v>
      </c>
      <c r="F79" s="32"/>
      <c r="G79" s="32"/>
      <c r="H79" s="120">
        <v>3.48</v>
      </c>
      <c r="I79" s="120">
        <v>3.825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8870</v>
      </c>
      <c r="D80" s="39">
        <v>9732</v>
      </c>
      <c r="E80" s="39">
        <v>9697</v>
      </c>
      <c r="F80" s="40">
        <f>IF(D80&gt;0,100*E80/D80,0)</f>
        <v>99.64036169338266</v>
      </c>
      <c r="G80" s="41"/>
      <c r="H80" s="121">
        <v>826.5052827868851</v>
      </c>
      <c r="I80" s="122">
        <v>919.0140000000001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491</v>
      </c>
      <c r="D82" s="31">
        <v>398</v>
      </c>
      <c r="E82" s="31">
        <v>398</v>
      </c>
      <c r="F82" s="32"/>
      <c r="G82" s="32"/>
      <c r="H82" s="120">
        <v>50.4</v>
      </c>
      <c r="I82" s="120">
        <v>46.092</v>
      </c>
      <c r="J82" s="120"/>
      <c r="K82" s="33"/>
    </row>
    <row r="83" spans="1:11" s="34" customFormat="1" ht="11.25" customHeight="1">
      <c r="A83" s="36" t="s">
        <v>66</v>
      </c>
      <c r="B83" s="30"/>
      <c r="C83" s="31">
        <v>205</v>
      </c>
      <c r="D83" s="31">
        <v>150</v>
      </c>
      <c r="E83" s="31">
        <v>150</v>
      </c>
      <c r="F83" s="32"/>
      <c r="G83" s="32"/>
      <c r="H83" s="120">
        <v>17.425</v>
      </c>
      <c r="I83" s="120">
        <v>11.229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696</v>
      </c>
      <c r="D84" s="39">
        <v>548</v>
      </c>
      <c r="E84" s="39">
        <v>548</v>
      </c>
      <c r="F84" s="40">
        <f>IF(D84&gt;0,100*E84/D84,0)</f>
        <v>100</v>
      </c>
      <c r="G84" s="41"/>
      <c r="H84" s="121">
        <v>67.825</v>
      </c>
      <c r="I84" s="122">
        <v>57.321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10920</v>
      </c>
      <c r="D86" s="31">
        <v>11246.507493404748</v>
      </c>
      <c r="E86" s="31">
        <v>11215</v>
      </c>
      <c r="F86" s="32">
        <f>IF(D86&gt;0,100*E86/D86,0)</f>
        <v>99.71984641967096</v>
      </c>
      <c r="G86" s="32"/>
      <c r="H86" s="120">
        <v>1026.66310370662</v>
      </c>
      <c r="I86" s="120">
        <v>1075.9980158587653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10920</v>
      </c>
      <c r="D89" s="54">
        <v>11246.507493404748</v>
      </c>
      <c r="E89" s="54">
        <v>11215</v>
      </c>
      <c r="F89" s="55">
        <f>IF(D89&gt;0,100*E89/D89,0)</f>
        <v>99.71984641967096</v>
      </c>
      <c r="G89" s="41"/>
      <c r="H89" s="125">
        <v>1026.66310370662</v>
      </c>
      <c r="I89" s="126">
        <v>1075.9980158587653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9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7.090271293137608</v>
      </c>
      <c r="D9" s="31">
        <v>6.8371712929383195</v>
      </c>
      <c r="E9" s="31">
        <v>5</v>
      </c>
      <c r="F9" s="32"/>
      <c r="G9" s="32"/>
      <c r="H9" s="120">
        <v>0.4107047039950682</v>
      </c>
      <c r="I9" s="120">
        <v>0.3411989484606119</v>
      </c>
      <c r="J9" s="120">
        <v>0.357</v>
      </c>
      <c r="K9" s="33"/>
    </row>
    <row r="10" spans="1:11" s="34" customFormat="1" ht="11.25" customHeight="1">
      <c r="A10" s="36" t="s">
        <v>9</v>
      </c>
      <c r="B10" s="30"/>
      <c r="C10" s="31">
        <v>1.5563720509531838</v>
      </c>
      <c r="D10" s="31">
        <v>1.5648142338729396</v>
      </c>
      <c r="E10" s="31">
        <v>3</v>
      </c>
      <c r="F10" s="32"/>
      <c r="G10" s="32"/>
      <c r="H10" s="120">
        <v>0.0736120747543885</v>
      </c>
      <c r="I10" s="120">
        <v>0.08068071273897434</v>
      </c>
      <c r="J10" s="120">
        <v>0.069</v>
      </c>
      <c r="K10" s="33"/>
    </row>
    <row r="11" spans="1:11" s="34" customFormat="1" ht="11.25" customHeight="1">
      <c r="A11" s="29" t="s">
        <v>10</v>
      </c>
      <c r="B11" s="30"/>
      <c r="C11" s="31">
        <v>1.5253824251262171</v>
      </c>
      <c r="D11" s="31">
        <v>1.5288770105534295</v>
      </c>
      <c r="E11" s="31">
        <v>3</v>
      </c>
      <c r="F11" s="32"/>
      <c r="G11" s="32"/>
      <c r="H11" s="120">
        <v>0.0950223522475685</v>
      </c>
      <c r="I11" s="120">
        <v>0.09524004436329897</v>
      </c>
      <c r="J11" s="120">
        <v>0.14</v>
      </c>
      <c r="K11" s="33"/>
    </row>
    <row r="12" spans="1:11" s="34" customFormat="1" ht="11.25" customHeight="1">
      <c r="A12" s="36" t="s">
        <v>11</v>
      </c>
      <c r="B12" s="30"/>
      <c r="C12" s="31">
        <v>7.924890434927455</v>
      </c>
      <c r="D12" s="31">
        <v>7.880620053560236</v>
      </c>
      <c r="E12" s="31">
        <v>16</v>
      </c>
      <c r="F12" s="32"/>
      <c r="G12" s="32"/>
      <c r="H12" s="120">
        <v>0.45473513822928907</v>
      </c>
      <c r="I12" s="120">
        <v>0.47007742788016826</v>
      </c>
      <c r="J12" s="120">
        <v>0.93</v>
      </c>
      <c r="K12" s="33"/>
    </row>
    <row r="13" spans="1:11" s="43" customFormat="1" ht="11.25" customHeight="1">
      <c r="A13" s="37" t="s">
        <v>12</v>
      </c>
      <c r="B13" s="38"/>
      <c r="C13" s="39">
        <v>18.096916204144463</v>
      </c>
      <c r="D13" s="39">
        <v>17.811482590924925</v>
      </c>
      <c r="E13" s="39">
        <v>27</v>
      </c>
      <c r="F13" s="40">
        <f>IF(D13&gt;0,100*E13/D13,0)</f>
        <v>151.58760570418033</v>
      </c>
      <c r="G13" s="41"/>
      <c r="H13" s="121">
        <v>1.0340742692263143</v>
      </c>
      <c r="I13" s="122">
        <v>0.9871971334430534</v>
      </c>
      <c r="J13" s="122">
        <v>1.496</v>
      </c>
      <c r="K13" s="42">
        <f>IF(I13&gt;0,100*J13/I13,0)</f>
        <v>151.54014829666207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>
        <v>3</v>
      </c>
      <c r="E29" s="31">
        <v>3</v>
      </c>
      <c r="F29" s="32"/>
      <c r="G29" s="32"/>
      <c r="H29" s="120">
        <v>0.33</v>
      </c>
      <c r="I29" s="120">
        <v>0.33</v>
      </c>
      <c r="J29" s="120">
        <v>0.33</v>
      </c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/>
      <c r="E30" s="31">
        <v>250</v>
      </c>
      <c r="F30" s="32"/>
      <c r="G30" s="32"/>
      <c r="H30" s="120">
        <v>2</v>
      </c>
      <c r="I30" s="120"/>
      <c r="J30" s="120">
        <v>27.75</v>
      </c>
      <c r="K30" s="33"/>
    </row>
    <row r="31" spans="1:11" s="43" customFormat="1" ht="11.25" customHeight="1">
      <c r="A31" s="44" t="s">
        <v>24</v>
      </c>
      <c r="B31" s="38"/>
      <c r="C31" s="39">
        <v>28</v>
      </c>
      <c r="D31" s="39">
        <v>3</v>
      </c>
      <c r="E31" s="39">
        <v>253</v>
      </c>
      <c r="F31" s="40">
        <f>IF(D31&gt;0,100*E31/D31,0)</f>
        <v>8433.333333333334</v>
      </c>
      <c r="G31" s="41"/>
      <c r="H31" s="121">
        <v>2.33</v>
      </c>
      <c r="I31" s="122">
        <v>0.33</v>
      </c>
      <c r="J31" s="122">
        <v>28.08</v>
      </c>
      <c r="K31" s="42">
        <f>IF(I31&gt;0,100*J31/I31,0)</f>
        <v>8509.090909090908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50</v>
      </c>
      <c r="D33" s="31">
        <v>40</v>
      </c>
      <c r="E33" s="31">
        <v>30</v>
      </c>
      <c r="F33" s="32"/>
      <c r="G33" s="32"/>
      <c r="H33" s="120">
        <v>1.2</v>
      </c>
      <c r="I33" s="120">
        <v>1.6</v>
      </c>
      <c r="J33" s="120">
        <v>1.785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>
        <v>32</v>
      </c>
      <c r="D35" s="31">
        <v>30</v>
      </c>
      <c r="E35" s="31">
        <v>30</v>
      </c>
      <c r="F35" s="32"/>
      <c r="G35" s="32"/>
      <c r="H35" s="120">
        <v>1.05</v>
      </c>
      <c r="I35" s="120">
        <v>0.975</v>
      </c>
      <c r="J35" s="120">
        <v>0.98</v>
      </c>
      <c r="K35" s="33"/>
    </row>
    <row r="36" spans="1:11" s="34" customFormat="1" ht="11.25" customHeight="1">
      <c r="A36" s="36" t="s">
        <v>28</v>
      </c>
      <c r="B36" s="30"/>
      <c r="C36" s="31">
        <v>21</v>
      </c>
      <c r="D36" s="31">
        <v>43</v>
      </c>
      <c r="E36" s="31">
        <v>35</v>
      </c>
      <c r="F36" s="32"/>
      <c r="G36" s="32"/>
      <c r="H36" s="120">
        <v>0.737</v>
      </c>
      <c r="I36" s="120">
        <v>1.536</v>
      </c>
      <c r="J36" s="120">
        <v>1.258</v>
      </c>
      <c r="K36" s="33"/>
    </row>
    <row r="37" spans="1:11" s="43" customFormat="1" ht="11.25" customHeight="1">
      <c r="A37" s="37" t="s">
        <v>29</v>
      </c>
      <c r="B37" s="38"/>
      <c r="C37" s="39">
        <v>103</v>
      </c>
      <c r="D37" s="39">
        <v>113</v>
      </c>
      <c r="E37" s="39">
        <v>95</v>
      </c>
      <c r="F37" s="40">
        <f>IF(D37&gt;0,100*E37/D37,0)</f>
        <v>84.070796460177</v>
      </c>
      <c r="G37" s="41"/>
      <c r="H37" s="121">
        <v>2.987</v>
      </c>
      <c r="I37" s="122">
        <v>4.111000000000001</v>
      </c>
      <c r="J37" s="122">
        <v>4.023</v>
      </c>
      <c r="K37" s="42">
        <f>IF(I37&gt;0,100*J37/I37,0)</f>
        <v>97.85940160544877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35</v>
      </c>
      <c r="D39" s="39">
        <v>48</v>
      </c>
      <c r="E39" s="39">
        <v>43</v>
      </c>
      <c r="F39" s="40">
        <f>IF(D39&gt;0,100*E39/D39,0)</f>
        <v>89.58333333333333</v>
      </c>
      <c r="G39" s="41"/>
      <c r="H39" s="121">
        <v>1.63</v>
      </c>
      <c r="I39" s="122">
        <v>2.064</v>
      </c>
      <c r="J39" s="122">
        <v>1.765</v>
      </c>
      <c r="K39" s="42">
        <f>IF(I39&gt;0,100*J39/I39,0)</f>
        <v>85.51356589147287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0">
        <v>0.069</v>
      </c>
      <c r="I45" s="120">
        <v>0.09</v>
      </c>
      <c r="J45" s="120">
        <v>0.096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3</v>
      </c>
      <c r="D50" s="39">
        <v>3</v>
      </c>
      <c r="E50" s="39">
        <v>3</v>
      </c>
      <c r="F50" s="40">
        <f>IF(D50&gt;0,100*E50/D50,0)</f>
        <v>100</v>
      </c>
      <c r="G50" s="41"/>
      <c r="H50" s="121">
        <v>0.069</v>
      </c>
      <c r="I50" s="122">
        <v>0.09</v>
      </c>
      <c r="J50" s="122">
        <v>0.096</v>
      </c>
      <c r="K50" s="42">
        <f>IF(I50&gt;0,100*J50/I50,0)</f>
        <v>106.66666666666667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3</v>
      </c>
      <c r="D52" s="39">
        <v>5</v>
      </c>
      <c r="E52" s="39">
        <v>5</v>
      </c>
      <c r="F52" s="40">
        <f>IF(D52&gt;0,100*E52/D52,0)</f>
        <v>100</v>
      </c>
      <c r="G52" s="41"/>
      <c r="H52" s="121">
        <v>0.51</v>
      </c>
      <c r="I52" s="122">
        <v>0.495</v>
      </c>
      <c r="J52" s="122">
        <v>0.495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300</v>
      </c>
      <c r="D61" s="31">
        <v>300</v>
      </c>
      <c r="E61" s="31">
        <v>300</v>
      </c>
      <c r="F61" s="32"/>
      <c r="G61" s="32"/>
      <c r="H61" s="120">
        <v>36</v>
      </c>
      <c r="I61" s="120">
        <v>36</v>
      </c>
      <c r="J61" s="120">
        <v>36</v>
      </c>
      <c r="K61" s="33"/>
    </row>
    <row r="62" spans="1:11" s="34" customFormat="1" ht="11.25" customHeight="1">
      <c r="A62" s="36" t="s">
        <v>49</v>
      </c>
      <c r="B62" s="30"/>
      <c r="C62" s="31">
        <v>96</v>
      </c>
      <c r="D62" s="31">
        <v>95</v>
      </c>
      <c r="E62" s="31">
        <v>75</v>
      </c>
      <c r="F62" s="32"/>
      <c r="G62" s="32"/>
      <c r="H62" s="120">
        <v>2</v>
      </c>
      <c r="I62" s="120">
        <v>1.955</v>
      </c>
      <c r="J62" s="120">
        <v>1.502</v>
      </c>
      <c r="K62" s="33"/>
    </row>
    <row r="63" spans="1:11" s="34" customFormat="1" ht="11.25" customHeight="1">
      <c r="A63" s="36" t="s">
        <v>50</v>
      </c>
      <c r="B63" s="30"/>
      <c r="C63" s="31">
        <v>8</v>
      </c>
      <c r="D63" s="31">
        <v>8</v>
      </c>
      <c r="E63" s="31">
        <v>8</v>
      </c>
      <c r="F63" s="32"/>
      <c r="G63" s="32"/>
      <c r="H63" s="120">
        <v>0.168</v>
      </c>
      <c r="I63" s="120">
        <v>0.16</v>
      </c>
      <c r="J63" s="120">
        <v>0.16</v>
      </c>
      <c r="K63" s="33"/>
    </row>
    <row r="64" spans="1:11" s="43" customFormat="1" ht="11.25" customHeight="1">
      <c r="A64" s="37" t="s">
        <v>51</v>
      </c>
      <c r="B64" s="38"/>
      <c r="C64" s="39">
        <v>404</v>
      </c>
      <c r="D64" s="39">
        <v>403</v>
      </c>
      <c r="E64" s="39">
        <v>383</v>
      </c>
      <c r="F64" s="40">
        <f>IF(D64&gt;0,100*E64/D64,0)</f>
        <v>95.03722084367246</v>
      </c>
      <c r="G64" s="41"/>
      <c r="H64" s="121">
        <v>38.168</v>
      </c>
      <c r="I64" s="122">
        <v>38.114999999999995</v>
      </c>
      <c r="J64" s="122">
        <v>37.662</v>
      </c>
      <c r="K64" s="42">
        <f>IF(I64&gt;0,100*J64/I64,0)</f>
        <v>98.81149153876427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1376</v>
      </c>
      <c r="D66" s="39">
        <v>1030</v>
      </c>
      <c r="E66" s="39">
        <v>1306</v>
      </c>
      <c r="F66" s="40">
        <f>IF(D66&gt;0,100*E66/D66,0)</f>
        <v>126.79611650485437</v>
      </c>
      <c r="G66" s="41"/>
      <c r="H66" s="121">
        <v>152.724</v>
      </c>
      <c r="I66" s="122">
        <v>114.379</v>
      </c>
      <c r="J66" s="122">
        <v>158.473</v>
      </c>
      <c r="K66" s="42">
        <f>IF(I66&gt;0,100*J66/I66,0)</f>
        <v>138.55078292343876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2156</v>
      </c>
      <c r="D72" s="31">
        <v>1954</v>
      </c>
      <c r="E72" s="31">
        <v>2406</v>
      </c>
      <c r="F72" s="32"/>
      <c r="G72" s="32"/>
      <c r="H72" s="120">
        <v>219.906</v>
      </c>
      <c r="I72" s="120">
        <v>227.381</v>
      </c>
      <c r="J72" s="120">
        <v>239.017</v>
      </c>
      <c r="K72" s="33"/>
    </row>
    <row r="73" spans="1:11" s="34" customFormat="1" ht="11.25" customHeight="1">
      <c r="A73" s="36" t="s">
        <v>57</v>
      </c>
      <c r="B73" s="30"/>
      <c r="C73" s="31">
        <v>215</v>
      </c>
      <c r="D73" s="31">
        <v>180</v>
      </c>
      <c r="E73" s="31">
        <v>185</v>
      </c>
      <c r="F73" s="32"/>
      <c r="G73" s="32"/>
      <c r="H73" s="120">
        <v>7.15</v>
      </c>
      <c r="I73" s="120">
        <v>6.65</v>
      </c>
      <c r="J73" s="120">
        <v>6.6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1158</v>
      </c>
      <c r="D75" s="31">
        <v>1192</v>
      </c>
      <c r="E75" s="31">
        <v>190</v>
      </c>
      <c r="F75" s="32"/>
      <c r="G75" s="32"/>
      <c r="H75" s="120">
        <v>115.50672062663183</v>
      </c>
      <c r="I75" s="120">
        <v>118.286</v>
      </c>
      <c r="J75" s="120">
        <v>19</v>
      </c>
      <c r="K75" s="33"/>
    </row>
    <row r="76" spans="1:11" s="34" customFormat="1" ht="11.25" customHeight="1">
      <c r="A76" s="36" t="s">
        <v>60</v>
      </c>
      <c r="B76" s="30"/>
      <c r="C76" s="31">
        <v>52</v>
      </c>
      <c r="D76" s="31">
        <v>38</v>
      </c>
      <c r="E76" s="31">
        <v>12</v>
      </c>
      <c r="F76" s="32"/>
      <c r="G76" s="32"/>
      <c r="H76" s="120">
        <v>2.86</v>
      </c>
      <c r="I76" s="120">
        <v>1.14</v>
      </c>
      <c r="J76" s="120">
        <v>0.3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>
        <v>260</v>
      </c>
      <c r="D78" s="31">
        <v>250</v>
      </c>
      <c r="E78" s="31">
        <v>245</v>
      </c>
      <c r="F78" s="32"/>
      <c r="G78" s="32"/>
      <c r="H78" s="120">
        <v>13.75</v>
      </c>
      <c r="I78" s="120">
        <v>14</v>
      </c>
      <c r="J78" s="120">
        <v>13.72</v>
      </c>
      <c r="K78" s="33"/>
    </row>
    <row r="79" spans="1:11" s="34" customFormat="1" ht="11.25" customHeight="1">
      <c r="A79" s="36" t="s">
        <v>63</v>
      </c>
      <c r="B79" s="30"/>
      <c r="C79" s="31">
        <v>52</v>
      </c>
      <c r="D79" s="31">
        <v>35</v>
      </c>
      <c r="E79" s="31">
        <v>25</v>
      </c>
      <c r="F79" s="32"/>
      <c r="G79" s="32"/>
      <c r="H79" s="120">
        <v>4.75</v>
      </c>
      <c r="I79" s="120">
        <v>2.8</v>
      </c>
      <c r="J79" s="120">
        <v>2.125</v>
      </c>
      <c r="K79" s="33"/>
    </row>
    <row r="80" spans="1:11" s="43" customFormat="1" ht="11.25" customHeight="1">
      <c r="A80" s="44" t="s">
        <v>64</v>
      </c>
      <c r="B80" s="38"/>
      <c r="C80" s="39">
        <v>3893</v>
      </c>
      <c r="D80" s="39">
        <v>3649</v>
      </c>
      <c r="E80" s="39">
        <v>3063</v>
      </c>
      <c r="F80" s="40">
        <f>IF(D80&gt;0,100*E80/D80,0)</f>
        <v>83.94080570019183</v>
      </c>
      <c r="G80" s="41"/>
      <c r="H80" s="121">
        <v>363.9227206266319</v>
      </c>
      <c r="I80" s="122">
        <v>370.257</v>
      </c>
      <c r="J80" s="122">
        <v>280.762</v>
      </c>
      <c r="K80" s="42">
        <f>IF(I80&gt;0,100*J80/I80,0)</f>
        <v>75.82895124197518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270</v>
      </c>
      <c r="D82" s="31">
        <v>246</v>
      </c>
      <c r="E82" s="31">
        <v>205</v>
      </c>
      <c r="F82" s="32"/>
      <c r="G82" s="32"/>
      <c r="H82" s="120">
        <v>25</v>
      </c>
      <c r="I82" s="120">
        <v>25.256</v>
      </c>
      <c r="J82" s="120">
        <v>23.756</v>
      </c>
      <c r="K82" s="33"/>
    </row>
    <row r="83" spans="1:11" s="34" customFormat="1" ht="11.25" customHeight="1">
      <c r="A83" s="36" t="s">
        <v>66</v>
      </c>
      <c r="B83" s="30"/>
      <c r="C83" s="31">
        <v>35.08</v>
      </c>
      <c r="D83" s="31">
        <v>35</v>
      </c>
      <c r="E83" s="31">
        <v>35</v>
      </c>
      <c r="F83" s="32"/>
      <c r="G83" s="32"/>
      <c r="H83" s="120">
        <v>3.434</v>
      </c>
      <c r="I83" s="120">
        <v>3.6</v>
      </c>
      <c r="J83" s="120">
        <v>3.4</v>
      </c>
      <c r="K83" s="33"/>
    </row>
    <row r="84" spans="1:11" s="43" customFormat="1" ht="11.25" customHeight="1">
      <c r="A84" s="37" t="s">
        <v>67</v>
      </c>
      <c r="B84" s="38"/>
      <c r="C84" s="39">
        <v>305.08</v>
      </c>
      <c r="D84" s="39">
        <v>281</v>
      </c>
      <c r="E84" s="39">
        <v>240</v>
      </c>
      <c r="F84" s="40">
        <f>IF(D84&gt;0,100*E84/D84,0)</f>
        <v>85.40925266903915</v>
      </c>
      <c r="G84" s="41"/>
      <c r="H84" s="121">
        <v>28.434</v>
      </c>
      <c r="I84" s="122">
        <v>28.856</v>
      </c>
      <c r="J84" s="122">
        <v>27.156</v>
      </c>
      <c r="K84" s="42">
        <f>IF(I84&gt;0,100*J84/I84,0)</f>
        <v>94.10867757138895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6168.176916204145</v>
      </c>
      <c r="D86" s="31">
        <v>5552.811482590925</v>
      </c>
      <c r="E86" s="31">
        <v>5418</v>
      </c>
      <c r="F86" s="32">
        <f>IF(D86&gt;0,100*E86/D86,0)</f>
        <v>97.57219413960686</v>
      </c>
      <c r="G86" s="32"/>
      <c r="H86" s="120">
        <v>591.8087948958581</v>
      </c>
      <c r="I86" s="120">
        <v>559.684197133443</v>
      </c>
      <c r="J86" s="120">
        <v>540.0079999999999</v>
      </c>
      <c r="K86" s="33">
        <f>IF(I86&gt;0,100*J86/I86,0)</f>
        <v>96.4844108098425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6168.176916204145</v>
      </c>
      <c r="D89" s="54">
        <v>5552.811482590925</v>
      </c>
      <c r="E89" s="54">
        <v>5418</v>
      </c>
      <c r="F89" s="55">
        <f>IF(D89&gt;0,100*E89/D89,0)</f>
        <v>97.57219413960686</v>
      </c>
      <c r="G89" s="41"/>
      <c r="H89" s="125">
        <v>591.8087948958581</v>
      </c>
      <c r="I89" s="126">
        <v>559.684197133443</v>
      </c>
      <c r="J89" s="126">
        <v>540.0079999999999</v>
      </c>
      <c r="K89" s="55">
        <f>IF(I89&gt;0,100*J89/I89,0)</f>
        <v>96.4844108098425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10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275.6543191361388</v>
      </c>
      <c r="D9" s="31">
        <v>277.6371712929383</v>
      </c>
      <c r="E9" s="31">
        <v>284</v>
      </c>
      <c r="F9" s="32"/>
      <c r="G9" s="32"/>
      <c r="H9" s="120">
        <v>26.33837216382664</v>
      </c>
      <c r="I9" s="120">
        <v>22.864323226128963</v>
      </c>
      <c r="J9" s="120">
        <v>23.52</v>
      </c>
      <c r="K9" s="33"/>
    </row>
    <row r="10" spans="1:11" s="34" customFormat="1" ht="11.25" customHeight="1">
      <c r="A10" s="36" t="s">
        <v>9</v>
      </c>
      <c r="B10" s="30"/>
      <c r="C10" s="31">
        <v>176.35144026228812</v>
      </c>
      <c r="D10" s="31">
        <v>168.06481423387294</v>
      </c>
      <c r="E10" s="31">
        <v>169</v>
      </c>
      <c r="F10" s="32"/>
      <c r="G10" s="32"/>
      <c r="H10" s="120">
        <v>13.85248071565439</v>
      </c>
      <c r="I10" s="120">
        <v>14.388384017336675</v>
      </c>
      <c r="J10" s="120">
        <v>14.286</v>
      </c>
      <c r="K10" s="33"/>
    </row>
    <row r="11" spans="1:11" s="34" customFormat="1" ht="11.25" customHeight="1">
      <c r="A11" s="29" t="s">
        <v>10</v>
      </c>
      <c r="B11" s="30"/>
      <c r="C11" s="31">
        <v>273.3948575559747</v>
      </c>
      <c r="D11" s="31">
        <v>212.02887701055343</v>
      </c>
      <c r="E11" s="31">
        <v>226</v>
      </c>
      <c r="F11" s="32"/>
      <c r="G11" s="32"/>
      <c r="H11" s="120">
        <v>28.32147079965625</v>
      </c>
      <c r="I11" s="120">
        <v>21.95009298553977</v>
      </c>
      <c r="J11" s="120">
        <v>23.131</v>
      </c>
      <c r="K11" s="33"/>
    </row>
    <row r="12" spans="1:11" s="34" customFormat="1" ht="11.25" customHeight="1">
      <c r="A12" s="36" t="s">
        <v>11</v>
      </c>
      <c r="B12" s="30"/>
      <c r="C12" s="31">
        <v>438.2227107657741</v>
      </c>
      <c r="D12" s="31">
        <v>413.08062005356</v>
      </c>
      <c r="E12" s="31">
        <v>371.507493404747</v>
      </c>
      <c r="F12" s="32"/>
      <c r="G12" s="32"/>
      <c r="H12" s="120">
        <v>41.60599571707675</v>
      </c>
      <c r="I12" s="120">
        <v>40.75357722072386</v>
      </c>
      <c r="J12" s="120">
        <v>34.0520158587652</v>
      </c>
      <c r="K12" s="33"/>
    </row>
    <row r="13" spans="1:11" s="43" customFormat="1" ht="11.25" customHeight="1">
      <c r="A13" s="37" t="s">
        <v>12</v>
      </c>
      <c r="B13" s="38"/>
      <c r="C13" s="39">
        <v>1163.6233277201757</v>
      </c>
      <c r="D13" s="39">
        <v>1070.8114825909247</v>
      </c>
      <c r="E13" s="39">
        <v>1050.507493404747</v>
      </c>
      <c r="F13" s="40">
        <f>IF(D13&gt;0,100*E13/D13,0)</f>
        <v>98.10386893339523</v>
      </c>
      <c r="G13" s="41"/>
      <c r="H13" s="121">
        <v>110.11831939621403</v>
      </c>
      <c r="I13" s="122">
        <v>99.95637744972927</v>
      </c>
      <c r="J13" s="122">
        <v>94.9890158587652</v>
      </c>
      <c r="K13" s="42">
        <f>IF(I13&gt;0,100*J13/I13,0)</f>
        <v>95.03047057356366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80</v>
      </c>
      <c r="D15" s="39">
        <v>80</v>
      </c>
      <c r="E15" s="39">
        <v>80</v>
      </c>
      <c r="F15" s="40">
        <f>IF(D15&gt;0,100*E15/D15,0)</f>
        <v>100</v>
      </c>
      <c r="G15" s="41"/>
      <c r="H15" s="121">
        <v>2.5</v>
      </c>
      <c r="I15" s="122">
        <v>2.4</v>
      </c>
      <c r="J15" s="122">
        <v>2.2</v>
      </c>
      <c r="K15" s="42">
        <f>IF(I15&gt;0,100*J15/I15,0)</f>
        <v>91.66666666666669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16</v>
      </c>
      <c r="D17" s="39">
        <v>16</v>
      </c>
      <c r="E17" s="39">
        <v>16</v>
      </c>
      <c r="F17" s="40">
        <f>IF(D17&gt;0,100*E17/D17,0)</f>
        <v>100</v>
      </c>
      <c r="G17" s="41"/>
      <c r="H17" s="121">
        <v>0.324</v>
      </c>
      <c r="I17" s="122">
        <v>0.302</v>
      </c>
      <c r="J17" s="122">
        <v>0.324</v>
      </c>
      <c r="K17" s="42">
        <f>IF(I17&gt;0,100*J17/I17,0)</f>
        <v>107.28476821192052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57</v>
      </c>
      <c r="D19" s="31">
        <v>57</v>
      </c>
      <c r="E19" s="31">
        <v>57</v>
      </c>
      <c r="F19" s="32"/>
      <c r="G19" s="32"/>
      <c r="H19" s="120">
        <v>1.454</v>
      </c>
      <c r="I19" s="120">
        <v>1.163</v>
      </c>
      <c r="J19" s="120">
        <v>1.555</v>
      </c>
      <c r="K19" s="33"/>
    </row>
    <row r="20" spans="1:11" s="34" customFormat="1" ht="11.25" customHeight="1">
      <c r="A20" s="36" t="s">
        <v>16</v>
      </c>
      <c r="B20" s="30"/>
      <c r="C20" s="31">
        <v>75</v>
      </c>
      <c r="D20" s="31">
        <v>75</v>
      </c>
      <c r="E20" s="31">
        <v>70</v>
      </c>
      <c r="F20" s="32"/>
      <c r="G20" s="32"/>
      <c r="H20" s="120">
        <v>1.921</v>
      </c>
      <c r="I20" s="120">
        <v>1.575</v>
      </c>
      <c r="J20" s="120">
        <v>2</v>
      </c>
      <c r="K20" s="33"/>
    </row>
    <row r="21" spans="1:11" s="34" customFormat="1" ht="11.25" customHeight="1">
      <c r="A21" s="36" t="s">
        <v>17</v>
      </c>
      <c r="B21" s="30"/>
      <c r="C21" s="31">
        <v>160</v>
      </c>
      <c r="D21" s="31">
        <v>160</v>
      </c>
      <c r="E21" s="31">
        <v>160</v>
      </c>
      <c r="F21" s="32"/>
      <c r="G21" s="32"/>
      <c r="H21" s="120">
        <v>3.84</v>
      </c>
      <c r="I21" s="120">
        <v>3.36</v>
      </c>
      <c r="J21" s="120">
        <v>3.68</v>
      </c>
      <c r="K21" s="33"/>
    </row>
    <row r="22" spans="1:11" s="43" customFormat="1" ht="11.25" customHeight="1">
      <c r="A22" s="37" t="s">
        <v>18</v>
      </c>
      <c r="B22" s="38"/>
      <c r="C22" s="39">
        <v>292</v>
      </c>
      <c r="D22" s="39">
        <v>292</v>
      </c>
      <c r="E22" s="39">
        <v>287</v>
      </c>
      <c r="F22" s="40">
        <f>IF(D22&gt;0,100*E22/D22,0)</f>
        <v>98.28767123287672</v>
      </c>
      <c r="G22" s="41"/>
      <c r="H22" s="121">
        <v>7.215</v>
      </c>
      <c r="I22" s="122">
        <v>6.098</v>
      </c>
      <c r="J22" s="122">
        <v>7.234999999999999</v>
      </c>
      <c r="K22" s="42">
        <f>IF(I22&gt;0,100*J22/I22,0)</f>
        <v>118.64545752705806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1790</v>
      </c>
      <c r="D24" s="39">
        <v>1580</v>
      </c>
      <c r="E24" s="39">
        <v>1794</v>
      </c>
      <c r="F24" s="40">
        <f>IF(D24&gt;0,100*E24/D24,0)</f>
        <v>113.54430379746836</v>
      </c>
      <c r="G24" s="41"/>
      <c r="H24" s="121">
        <v>149.007</v>
      </c>
      <c r="I24" s="122">
        <v>121.211</v>
      </c>
      <c r="J24" s="122">
        <v>103.695</v>
      </c>
      <c r="K24" s="42">
        <f>IF(I24&gt;0,100*J24/I24,0)</f>
        <v>85.54916632978855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200</v>
      </c>
      <c r="D26" s="39">
        <v>170</v>
      </c>
      <c r="E26" s="39">
        <v>160</v>
      </c>
      <c r="F26" s="40">
        <f>IF(D26&gt;0,100*E26/D26,0)</f>
        <v>94.11764705882354</v>
      </c>
      <c r="G26" s="41"/>
      <c r="H26" s="121">
        <v>13.5</v>
      </c>
      <c r="I26" s="122">
        <v>10.5</v>
      </c>
      <c r="J26" s="122">
        <v>10</v>
      </c>
      <c r="K26" s="42">
        <f>IF(I26&gt;0,100*J26/I26,0)</f>
        <v>95.23809523809524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18</v>
      </c>
      <c r="D28" s="31">
        <v>30</v>
      </c>
      <c r="E28" s="31">
        <v>35</v>
      </c>
      <c r="F28" s="32"/>
      <c r="G28" s="32"/>
      <c r="H28" s="120">
        <v>0.58</v>
      </c>
      <c r="I28" s="120">
        <v>1.905</v>
      </c>
      <c r="J28" s="120">
        <v>0.84</v>
      </c>
      <c r="K28" s="33"/>
    </row>
    <row r="29" spans="1:11" s="34" customFormat="1" ht="11.25" customHeight="1">
      <c r="A29" s="36" t="s">
        <v>22</v>
      </c>
      <c r="B29" s="30"/>
      <c r="C29" s="31">
        <v>6</v>
      </c>
      <c r="D29" s="31">
        <v>6</v>
      </c>
      <c r="E29" s="31">
        <v>6</v>
      </c>
      <c r="F29" s="32"/>
      <c r="G29" s="32"/>
      <c r="H29" s="120">
        <v>0.78</v>
      </c>
      <c r="I29" s="120">
        <v>0.72</v>
      </c>
      <c r="J29" s="120">
        <v>0.72</v>
      </c>
      <c r="K29" s="33"/>
    </row>
    <row r="30" spans="1:11" s="34" customFormat="1" ht="11.25" customHeight="1">
      <c r="A30" s="36" t="s">
        <v>23</v>
      </c>
      <c r="B30" s="30"/>
      <c r="C30" s="31">
        <v>623</v>
      </c>
      <c r="D30" s="31">
        <v>600</v>
      </c>
      <c r="E30" s="31">
        <v>501</v>
      </c>
      <c r="F30" s="32"/>
      <c r="G30" s="32"/>
      <c r="H30" s="120">
        <v>52.84</v>
      </c>
      <c r="I30" s="120">
        <v>57</v>
      </c>
      <c r="J30" s="120">
        <v>48.972</v>
      </c>
      <c r="K30" s="33"/>
    </row>
    <row r="31" spans="1:11" s="43" customFormat="1" ht="11.25" customHeight="1">
      <c r="A31" s="44" t="s">
        <v>24</v>
      </c>
      <c r="B31" s="38"/>
      <c r="C31" s="39">
        <v>647</v>
      </c>
      <c r="D31" s="39">
        <v>636</v>
      </c>
      <c r="E31" s="39">
        <v>542</v>
      </c>
      <c r="F31" s="40">
        <f>IF(D31&gt;0,100*E31/D31,0)</f>
        <v>85.22012578616352</v>
      </c>
      <c r="G31" s="41"/>
      <c r="H31" s="121">
        <v>54.2</v>
      </c>
      <c r="I31" s="122">
        <v>59.625</v>
      </c>
      <c r="J31" s="122">
        <v>50.532000000000004</v>
      </c>
      <c r="K31" s="42">
        <f>IF(I31&gt;0,100*J31/I31,0)</f>
        <v>84.74968553459121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370</v>
      </c>
      <c r="D33" s="31">
        <v>390</v>
      </c>
      <c r="E33" s="31">
        <v>253</v>
      </c>
      <c r="F33" s="32"/>
      <c r="G33" s="32"/>
      <c r="H33" s="120">
        <v>13</v>
      </c>
      <c r="I33" s="120">
        <v>15.6</v>
      </c>
      <c r="J33" s="120">
        <v>13.462</v>
      </c>
      <c r="K33" s="33"/>
    </row>
    <row r="34" spans="1:11" s="34" customFormat="1" ht="11.25" customHeight="1">
      <c r="A34" s="36" t="s">
        <v>26</v>
      </c>
      <c r="B34" s="30"/>
      <c r="C34" s="31">
        <v>290</v>
      </c>
      <c r="D34" s="31">
        <v>284</v>
      </c>
      <c r="E34" s="31">
        <v>256</v>
      </c>
      <c r="F34" s="32"/>
      <c r="G34" s="32"/>
      <c r="H34" s="120">
        <v>10.689</v>
      </c>
      <c r="I34" s="120">
        <v>10.067</v>
      </c>
      <c r="J34" s="120">
        <v>9.219</v>
      </c>
      <c r="K34" s="33"/>
    </row>
    <row r="35" spans="1:11" s="34" customFormat="1" ht="11.25" customHeight="1">
      <c r="A35" s="36" t="s">
        <v>27</v>
      </c>
      <c r="B35" s="30"/>
      <c r="C35" s="31">
        <v>162</v>
      </c>
      <c r="D35" s="31">
        <v>150</v>
      </c>
      <c r="E35" s="31">
        <v>150</v>
      </c>
      <c r="F35" s="32"/>
      <c r="G35" s="32"/>
      <c r="H35" s="120">
        <v>5.35</v>
      </c>
      <c r="I35" s="120">
        <v>4.875</v>
      </c>
      <c r="J35" s="120">
        <v>4.88</v>
      </c>
      <c r="K35" s="33"/>
    </row>
    <row r="36" spans="1:11" s="34" customFormat="1" ht="11.25" customHeight="1">
      <c r="A36" s="36" t="s">
        <v>28</v>
      </c>
      <c r="B36" s="30"/>
      <c r="C36" s="31">
        <v>408</v>
      </c>
      <c r="D36" s="31">
        <v>435</v>
      </c>
      <c r="E36" s="31">
        <v>353</v>
      </c>
      <c r="F36" s="32"/>
      <c r="G36" s="32"/>
      <c r="H36" s="120">
        <v>14.727</v>
      </c>
      <c r="I36" s="120">
        <v>15.357</v>
      </c>
      <c r="J36" s="120">
        <v>12.585</v>
      </c>
      <c r="K36" s="33"/>
    </row>
    <row r="37" spans="1:11" s="43" customFormat="1" ht="11.25" customHeight="1">
      <c r="A37" s="37" t="s">
        <v>29</v>
      </c>
      <c r="B37" s="38"/>
      <c r="C37" s="39">
        <v>1230</v>
      </c>
      <c r="D37" s="39">
        <v>1259</v>
      </c>
      <c r="E37" s="39">
        <v>1012</v>
      </c>
      <c r="F37" s="40">
        <f>IF(D37&gt;0,100*E37/D37,0)</f>
        <v>80.38125496425735</v>
      </c>
      <c r="G37" s="41"/>
      <c r="H37" s="121">
        <v>43.766000000000005</v>
      </c>
      <c r="I37" s="122">
        <v>45.899</v>
      </c>
      <c r="J37" s="122">
        <v>40.146</v>
      </c>
      <c r="K37" s="42">
        <f>IF(I37&gt;0,100*J37/I37,0)</f>
        <v>87.46595786400574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247</v>
      </c>
      <c r="D39" s="39">
        <v>245</v>
      </c>
      <c r="E39" s="39">
        <v>239</v>
      </c>
      <c r="F39" s="40">
        <f>IF(D39&gt;0,100*E39/D39,0)</f>
        <v>97.55102040816327</v>
      </c>
      <c r="G39" s="41"/>
      <c r="H39" s="121">
        <v>11.13</v>
      </c>
      <c r="I39" s="122">
        <v>10.532</v>
      </c>
      <c r="J39" s="122">
        <v>9.805</v>
      </c>
      <c r="K39" s="42">
        <f>IF(I39&gt;0,100*J39/I39,0)</f>
        <v>93.09722749715154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18</v>
      </c>
      <c r="D41" s="31">
        <v>18</v>
      </c>
      <c r="E41" s="31">
        <v>18</v>
      </c>
      <c r="F41" s="32"/>
      <c r="G41" s="32"/>
      <c r="H41" s="120">
        <v>1.584</v>
      </c>
      <c r="I41" s="120">
        <v>1.278</v>
      </c>
      <c r="J41" s="120">
        <v>1.19</v>
      </c>
      <c r="K41" s="33"/>
    </row>
    <row r="42" spans="1:11" s="34" customFormat="1" ht="11.25" customHeight="1">
      <c r="A42" s="36" t="s">
        <v>32</v>
      </c>
      <c r="B42" s="30"/>
      <c r="C42" s="31">
        <v>5</v>
      </c>
      <c r="D42" s="31">
        <v>5</v>
      </c>
      <c r="E42" s="31">
        <v>3</v>
      </c>
      <c r="F42" s="32"/>
      <c r="G42" s="32"/>
      <c r="H42" s="120">
        <v>0.25</v>
      </c>
      <c r="I42" s="120">
        <v>0.25</v>
      </c>
      <c r="J42" s="120">
        <v>0.15</v>
      </c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25</v>
      </c>
      <c r="E43" s="31">
        <v>25</v>
      </c>
      <c r="F43" s="32"/>
      <c r="G43" s="32"/>
      <c r="H43" s="120">
        <v>1.263</v>
      </c>
      <c r="I43" s="120">
        <v>1.25</v>
      </c>
      <c r="J43" s="120">
        <v>1.25</v>
      </c>
      <c r="K43" s="33"/>
    </row>
    <row r="44" spans="1:11" s="34" customFormat="1" ht="11.25" customHeight="1">
      <c r="A44" s="36" t="s">
        <v>34</v>
      </c>
      <c r="B44" s="30"/>
      <c r="C44" s="31">
        <v>10</v>
      </c>
      <c r="D44" s="31">
        <v>10</v>
      </c>
      <c r="E44" s="31">
        <v>10</v>
      </c>
      <c r="F44" s="32"/>
      <c r="G44" s="32"/>
      <c r="H44" s="120">
        <v>0.4</v>
      </c>
      <c r="I44" s="120">
        <v>0.45</v>
      </c>
      <c r="J44" s="120">
        <v>0.45</v>
      </c>
      <c r="K44" s="33"/>
    </row>
    <row r="45" spans="1:11" s="34" customFormat="1" ht="11.25" customHeight="1">
      <c r="A45" s="36" t="s">
        <v>35</v>
      </c>
      <c r="B45" s="30"/>
      <c r="C45" s="31">
        <v>35</v>
      </c>
      <c r="D45" s="31">
        <v>35</v>
      </c>
      <c r="E45" s="31">
        <v>35</v>
      </c>
      <c r="F45" s="32"/>
      <c r="G45" s="32"/>
      <c r="H45" s="120">
        <v>0.805</v>
      </c>
      <c r="I45" s="120">
        <v>0.826</v>
      </c>
      <c r="J45" s="120">
        <v>1.12</v>
      </c>
      <c r="K45" s="33"/>
    </row>
    <row r="46" spans="1:11" s="34" customFormat="1" ht="11.25" customHeight="1">
      <c r="A46" s="36" t="s">
        <v>36</v>
      </c>
      <c r="B46" s="30"/>
      <c r="C46" s="31">
        <v>40</v>
      </c>
      <c r="D46" s="31">
        <v>40</v>
      </c>
      <c r="E46" s="31">
        <v>40</v>
      </c>
      <c r="F46" s="32"/>
      <c r="G46" s="32"/>
      <c r="H46" s="120">
        <v>1.6</v>
      </c>
      <c r="I46" s="120">
        <v>1.6</v>
      </c>
      <c r="J46" s="120">
        <v>1.6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>
        <v>40</v>
      </c>
      <c r="D48" s="31">
        <v>25</v>
      </c>
      <c r="E48" s="31">
        <v>9</v>
      </c>
      <c r="F48" s="32"/>
      <c r="G48" s="32"/>
      <c r="H48" s="120">
        <v>1.52</v>
      </c>
      <c r="I48" s="120">
        <v>0.95</v>
      </c>
      <c r="J48" s="120">
        <v>0.36</v>
      </c>
      <c r="K48" s="33"/>
    </row>
    <row r="49" spans="1:11" s="34" customFormat="1" ht="11.25" customHeight="1">
      <c r="A49" s="36" t="s">
        <v>39</v>
      </c>
      <c r="B49" s="30"/>
      <c r="C49" s="31">
        <v>35</v>
      </c>
      <c r="D49" s="31">
        <v>35</v>
      </c>
      <c r="E49" s="31">
        <v>35</v>
      </c>
      <c r="F49" s="32"/>
      <c r="G49" s="32"/>
      <c r="H49" s="120">
        <v>2.1</v>
      </c>
      <c r="I49" s="120">
        <v>2.1</v>
      </c>
      <c r="J49" s="120">
        <v>2.03</v>
      </c>
      <c r="K49" s="33"/>
    </row>
    <row r="50" spans="1:11" s="43" customFormat="1" ht="11.25" customHeight="1">
      <c r="A50" s="44" t="s">
        <v>40</v>
      </c>
      <c r="B50" s="38"/>
      <c r="C50" s="39">
        <v>208</v>
      </c>
      <c r="D50" s="39">
        <v>193</v>
      </c>
      <c r="E50" s="39">
        <v>175</v>
      </c>
      <c r="F50" s="40">
        <f>IF(D50&gt;0,100*E50/D50,0)</f>
        <v>90.67357512953367</v>
      </c>
      <c r="G50" s="41"/>
      <c r="H50" s="121">
        <v>9.521999999999998</v>
      </c>
      <c r="I50" s="122">
        <v>8.704</v>
      </c>
      <c r="J50" s="122">
        <v>8.15</v>
      </c>
      <c r="K50" s="42">
        <f>IF(I50&gt;0,100*J50/I50,0)</f>
        <v>93.63511029411764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33</v>
      </c>
      <c r="D52" s="39">
        <v>49</v>
      </c>
      <c r="E52" s="39">
        <v>49</v>
      </c>
      <c r="F52" s="40">
        <f>IF(D52&gt;0,100*E52/D52,0)</f>
        <v>100</v>
      </c>
      <c r="G52" s="41"/>
      <c r="H52" s="121">
        <v>2.37</v>
      </c>
      <c r="I52" s="122">
        <v>4.85</v>
      </c>
      <c r="J52" s="122">
        <v>4.85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120</v>
      </c>
      <c r="D54" s="31">
        <v>115</v>
      </c>
      <c r="E54" s="31">
        <v>105</v>
      </c>
      <c r="F54" s="32"/>
      <c r="G54" s="32"/>
      <c r="H54" s="120">
        <v>12.42</v>
      </c>
      <c r="I54" s="120">
        <v>12.45</v>
      </c>
      <c r="J54" s="120">
        <v>11.1</v>
      </c>
      <c r="K54" s="33"/>
    </row>
    <row r="55" spans="1:11" s="34" customFormat="1" ht="11.25" customHeight="1">
      <c r="A55" s="36" t="s">
        <v>43</v>
      </c>
      <c r="B55" s="30"/>
      <c r="C55" s="31">
        <v>480</v>
      </c>
      <c r="D55" s="31">
        <v>430</v>
      </c>
      <c r="E55" s="31">
        <v>310</v>
      </c>
      <c r="F55" s="32"/>
      <c r="G55" s="32"/>
      <c r="H55" s="120">
        <v>33.6</v>
      </c>
      <c r="I55" s="120">
        <v>30.1</v>
      </c>
      <c r="J55" s="120">
        <v>21.8</v>
      </c>
      <c r="K55" s="33"/>
    </row>
    <row r="56" spans="1:11" s="34" customFormat="1" ht="11.25" customHeight="1">
      <c r="A56" s="36" t="s">
        <v>44</v>
      </c>
      <c r="B56" s="30"/>
      <c r="C56" s="31">
        <v>75</v>
      </c>
      <c r="D56" s="31">
        <v>75</v>
      </c>
      <c r="E56" s="31">
        <v>37</v>
      </c>
      <c r="F56" s="32"/>
      <c r="G56" s="32"/>
      <c r="H56" s="120">
        <v>3.8</v>
      </c>
      <c r="I56" s="120">
        <v>3.8</v>
      </c>
      <c r="J56" s="120">
        <v>2.55</v>
      </c>
      <c r="K56" s="33"/>
    </row>
    <row r="57" spans="1:11" s="34" customFormat="1" ht="11.25" customHeight="1">
      <c r="A57" s="36" t="s">
        <v>45</v>
      </c>
      <c r="B57" s="30"/>
      <c r="C57" s="31">
        <v>5</v>
      </c>
      <c r="D57" s="31">
        <v>5</v>
      </c>
      <c r="E57" s="31">
        <v>3</v>
      </c>
      <c r="F57" s="32"/>
      <c r="G57" s="32"/>
      <c r="H57" s="120">
        <v>0.105</v>
      </c>
      <c r="I57" s="120">
        <v>0.105</v>
      </c>
      <c r="J57" s="120">
        <v>0.063</v>
      </c>
      <c r="K57" s="33"/>
    </row>
    <row r="58" spans="1:11" s="34" customFormat="1" ht="11.25" customHeight="1">
      <c r="A58" s="36" t="s">
        <v>46</v>
      </c>
      <c r="B58" s="30"/>
      <c r="C58" s="31">
        <v>865</v>
      </c>
      <c r="D58" s="31">
        <v>512</v>
      </c>
      <c r="E58" s="31">
        <v>607</v>
      </c>
      <c r="F58" s="32"/>
      <c r="G58" s="32"/>
      <c r="H58" s="120">
        <v>65.999</v>
      </c>
      <c r="I58" s="120">
        <v>41.35</v>
      </c>
      <c r="J58" s="120">
        <v>56.39</v>
      </c>
      <c r="K58" s="33"/>
    </row>
    <row r="59" spans="1:11" s="43" customFormat="1" ht="11.25" customHeight="1">
      <c r="A59" s="37" t="s">
        <v>47</v>
      </c>
      <c r="B59" s="38"/>
      <c r="C59" s="39">
        <v>1545</v>
      </c>
      <c r="D59" s="39">
        <v>1137</v>
      </c>
      <c r="E59" s="39">
        <v>1062</v>
      </c>
      <c r="F59" s="40">
        <f>IF(D59&gt;0,100*E59/D59,0)</f>
        <v>93.40369393139842</v>
      </c>
      <c r="G59" s="41"/>
      <c r="H59" s="121">
        <v>115.92399999999999</v>
      </c>
      <c r="I59" s="122">
        <v>87.80499999999999</v>
      </c>
      <c r="J59" s="122">
        <v>91.90299999999999</v>
      </c>
      <c r="K59" s="42">
        <f>IF(I59&gt;0,100*J59/I59,0)</f>
        <v>104.66716018449975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420</v>
      </c>
      <c r="D61" s="31">
        <v>480</v>
      </c>
      <c r="E61" s="31">
        <v>510</v>
      </c>
      <c r="F61" s="32"/>
      <c r="G61" s="32"/>
      <c r="H61" s="120">
        <v>48.8</v>
      </c>
      <c r="I61" s="120">
        <v>51.8</v>
      </c>
      <c r="J61" s="120">
        <v>52.5</v>
      </c>
      <c r="K61" s="33"/>
    </row>
    <row r="62" spans="1:11" s="34" customFormat="1" ht="11.25" customHeight="1">
      <c r="A62" s="36" t="s">
        <v>49</v>
      </c>
      <c r="B62" s="30"/>
      <c r="C62" s="31">
        <v>499</v>
      </c>
      <c r="D62" s="31">
        <v>540</v>
      </c>
      <c r="E62" s="31">
        <v>555</v>
      </c>
      <c r="F62" s="32"/>
      <c r="G62" s="32"/>
      <c r="H62" s="120">
        <v>9.9</v>
      </c>
      <c r="I62" s="120">
        <v>10.707</v>
      </c>
      <c r="J62" s="120">
        <v>10.137</v>
      </c>
      <c r="K62" s="33"/>
    </row>
    <row r="63" spans="1:11" s="34" customFormat="1" ht="11.25" customHeight="1">
      <c r="A63" s="36" t="s">
        <v>50</v>
      </c>
      <c r="B63" s="30"/>
      <c r="C63" s="31">
        <v>90</v>
      </c>
      <c r="D63" s="31">
        <v>119</v>
      </c>
      <c r="E63" s="31">
        <v>122</v>
      </c>
      <c r="F63" s="32"/>
      <c r="G63" s="32"/>
      <c r="H63" s="120">
        <v>3.5220000000000002</v>
      </c>
      <c r="I63" s="120">
        <v>5.528</v>
      </c>
      <c r="J63" s="120">
        <v>4.978</v>
      </c>
      <c r="K63" s="33"/>
    </row>
    <row r="64" spans="1:11" s="43" customFormat="1" ht="11.25" customHeight="1">
      <c r="A64" s="37" t="s">
        <v>51</v>
      </c>
      <c r="B64" s="38"/>
      <c r="C64" s="39">
        <v>1009</v>
      </c>
      <c r="D64" s="39">
        <v>1139</v>
      </c>
      <c r="E64" s="39">
        <v>1187</v>
      </c>
      <c r="F64" s="40">
        <f>IF(D64&gt;0,100*E64/D64,0)</f>
        <v>104.21422300263389</v>
      </c>
      <c r="G64" s="41"/>
      <c r="H64" s="121">
        <v>62.221999999999994</v>
      </c>
      <c r="I64" s="122">
        <v>68.035</v>
      </c>
      <c r="J64" s="122">
        <v>67.615</v>
      </c>
      <c r="K64" s="42">
        <f>IF(I64&gt;0,100*J64/I64,0)</f>
        <v>99.38267068420664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2607</v>
      </c>
      <c r="D66" s="39">
        <v>2692</v>
      </c>
      <c r="E66" s="39">
        <v>2729</v>
      </c>
      <c r="F66" s="40">
        <f>IF(D66&gt;0,100*E66/D66,0)</f>
        <v>101.37444279346211</v>
      </c>
      <c r="G66" s="41"/>
      <c r="H66" s="121">
        <v>289.355</v>
      </c>
      <c r="I66" s="122">
        <v>298.939</v>
      </c>
      <c r="J66" s="122">
        <v>339.425</v>
      </c>
      <c r="K66" s="42">
        <f>IF(I66&gt;0,100*J66/I66,0)</f>
        <v>113.54323122777556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15000</v>
      </c>
      <c r="D68" s="31">
        <v>12915</v>
      </c>
      <c r="E68" s="31">
        <v>17840</v>
      </c>
      <c r="F68" s="32"/>
      <c r="G68" s="32"/>
      <c r="H68" s="120">
        <v>1226.5</v>
      </c>
      <c r="I68" s="120">
        <v>960</v>
      </c>
      <c r="J68" s="120">
        <v>1531</v>
      </c>
      <c r="K68" s="33"/>
    </row>
    <row r="69" spans="1:11" s="34" customFormat="1" ht="11.25" customHeight="1">
      <c r="A69" s="36" t="s">
        <v>54</v>
      </c>
      <c r="B69" s="30"/>
      <c r="C69" s="31">
        <v>2250</v>
      </c>
      <c r="D69" s="31">
        <v>1640</v>
      </c>
      <c r="E69" s="31">
        <v>2340</v>
      </c>
      <c r="F69" s="32"/>
      <c r="G69" s="32"/>
      <c r="H69" s="120">
        <v>177</v>
      </c>
      <c r="I69" s="120">
        <v>122</v>
      </c>
      <c r="J69" s="120">
        <v>196</v>
      </c>
      <c r="K69" s="33"/>
    </row>
    <row r="70" spans="1:11" s="43" customFormat="1" ht="11.25" customHeight="1">
      <c r="A70" s="37" t="s">
        <v>55</v>
      </c>
      <c r="B70" s="38"/>
      <c r="C70" s="39">
        <v>17250</v>
      </c>
      <c r="D70" s="39">
        <v>14555</v>
      </c>
      <c r="E70" s="39">
        <v>20180</v>
      </c>
      <c r="F70" s="40">
        <f>IF(D70&gt;0,100*E70/D70,0)</f>
        <v>138.64651322569563</v>
      </c>
      <c r="G70" s="41"/>
      <c r="H70" s="121">
        <v>1403.5</v>
      </c>
      <c r="I70" s="122">
        <v>1082</v>
      </c>
      <c r="J70" s="122">
        <v>1727</v>
      </c>
      <c r="K70" s="42">
        <f>IF(I70&gt;0,100*J70/I70,0)</f>
        <v>159.61182994454714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9856</v>
      </c>
      <c r="D72" s="31">
        <v>9554</v>
      </c>
      <c r="E72" s="31">
        <v>11206</v>
      </c>
      <c r="F72" s="32"/>
      <c r="G72" s="32"/>
      <c r="H72" s="120">
        <v>901.18</v>
      </c>
      <c r="I72" s="120">
        <v>962.663</v>
      </c>
      <c r="J72" s="120">
        <v>1094.9</v>
      </c>
      <c r="K72" s="33"/>
    </row>
    <row r="73" spans="1:11" s="34" customFormat="1" ht="11.25" customHeight="1">
      <c r="A73" s="36" t="s">
        <v>57</v>
      </c>
      <c r="B73" s="30"/>
      <c r="C73" s="31">
        <v>1255</v>
      </c>
      <c r="D73" s="31">
        <v>1150</v>
      </c>
      <c r="E73" s="31">
        <v>1165</v>
      </c>
      <c r="F73" s="32"/>
      <c r="G73" s="32"/>
      <c r="H73" s="120">
        <v>43.425</v>
      </c>
      <c r="I73" s="120">
        <v>37.95</v>
      </c>
      <c r="J73" s="120">
        <v>38.725</v>
      </c>
      <c r="K73" s="33"/>
    </row>
    <row r="74" spans="1:11" s="34" customFormat="1" ht="11.25" customHeight="1">
      <c r="A74" s="36" t="s">
        <v>58</v>
      </c>
      <c r="B74" s="30"/>
      <c r="C74" s="31">
        <v>290</v>
      </c>
      <c r="D74" s="31">
        <v>215</v>
      </c>
      <c r="E74" s="31">
        <v>215</v>
      </c>
      <c r="F74" s="32"/>
      <c r="G74" s="32"/>
      <c r="H74" s="120">
        <v>10.15</v>
      </c>
      <c r="I74" s="120">
        <v>7.525</v>
      </c>
      <c r="J74" s="120">
        <v>7.525</v>
      </c>
      <c r="K74" s="33"/>
    </row>
    <row r="75" spans="1:11" s="34" customFormat="1" ht="11.25" customHeight="1">
      <c r="A75" s="36" t="s">
        <v>59</v>
      </c>
      <c r="B75" s="30"/>
      <c r="C75" s="31">
        <v>3579</v>
      </c>
      <c r="D75" s="31">
        <v>3627</v>
      </c>
      <c r="E75" s="31">
        <v>4147</v>
      </c>
      <c r="F75" s="32"/>
      <c r="G75" s="32"/>
      <c r="H75" s="120">
        <v>311.2249242819843</v>
      </c>
      <c r="I75" s="120">
        <v>310.793782786885</v>
      </c>
      <c r="J75" s="120">
        <v>359.623</v>
      </c>
      <c r="K75" s="33"/>
    </row>
    <row r="76" spans="1:11" s="34" customFormat="1" ht="11.25" customHeight="1">
      <c r="A76" s="36" t="s">
        <v>60</v>
      </c>
      <c r="B76" s="30"/>
      <c r="C76" s="31">
        <v>124</v>
      </c>
      <c r="D76" s="31">
        <v>110</v>
      </c>
      <c r="E76" s="31">
        <v>163</v>
      </c>
      <c r="F76" s="32"/>
      <c r="G76" s="32"/>
      <c r="H76" s="120">
        <v>7.51</v>
      </c>
      <c r="I76" s="120">
        <v>4.7775</v>
      </c>
      <c r="J76" s="120">
        <v>7.049</v>
      </c>
      <c r="K76" s="33"/>
    </row>
    <row r="77" spans="1:11" s="34" customFormat="1" ht="11.25" customHeight="1">
      <c r="A77" s="36" t="s">
        <v>61</v>
      </c>
      <c r="B77" s="30"/>
      <c r="C77" s="31">
        <v>330</v>
      </c>
      <c r="D77" s="31">
        <v>281</v>
      </c>
      <c r="E77" s="31">
        <v>254</v>
      </c>
      <c r="F77" s="32"/>
      <c r="G77" s="32"/>
      <c r="H77" s="120">
        <v>16.5</v>
      </c>
      <c r="I77" s="120">
        <v>11.24</v>
      </c>
      <c r="J77" s="120">
        <v>11.4</v>
      </c>
      <c r="K77" s="33"/>
    </row>
    <row r="78" spans="1:11" s="34" customFormat="1" ht="11.25" customHeight="1">
      <c r="A78" s="36" t="s">
        <v>62</v>
      </c>
      <c r="B78" s="30"/>
      <c r="C78" s="31">
        <v>1200</v>
      </c>
      <c r="D78" s="31">
        <v>1180</v>
      </c>
      <c r="E78" s="31">
        <v>1150</v>
      </c>
      <c r="F78" s="32"/>
      <c r="G78" s="32"/>
      <c r="H78" s="120">
        <v>72.45</v>
      </c>
      <c r="I78" s="120">
        <v>72.05</v>
      </c>
      <c r="J78" s="120">
        <v>72.545</v>
      </c>
      <c r="K78" s="33"/>
    </row>
    <row r="79" spans="1:11" s="34" customFormat="1" ht="11.25" customHeight="1">
      <c r="A79" s="36" t="s">
        <v>63</v>
      </c>
      <c r="B79" s="30"/>
      <c r="C79" s="31">
        <v>2357</v>
      </c>
      <c r="D79" s="31">
        <v>2765</v>
      </c>
      <c r="E79" s="31">
        <v>4167</v>
      </c>
      <c r="F79" s="32"/>
      <c r="G79" s="32"/>
      <c r="H79" s="120">
        <v>231.575</v>
      </c>
      <c r="I79" s="120">
        <v>249.28</v>
      </c>
      <c r="J79" s="120">
        <v>454.969</v>
      </c>
      <c r="K79" s="33"/>
    </row>
    <row r="80" spans="1:11" s="43" customFormat="1" ht="11.25" customHeight="1">
      <c r="A80" s="44" t="s">
        <v>64</v>
      </c>
      <c r="B80" s="38"/>
      <c r="C80" s="39">
        <v>18991</v>
      </c>
      <c r="D80" s="39">
        <v>18882</v>
      </c>
      <c r="E80" s="39">
        <v>22467</v>
      </c>
      <c r="F80" s="40">
        <f>IF(D80&gt;0,100*E80/D80,0)</f>
        <v>118.98633619319988</v>
      </c>
      <c r="G80" s="41"/>
      <c r="H80" s="121">
        <v>1594.0149242819841</v>
      </c>
      <c r="I80" s="122">
        <v>1656.2792827868848</v>
      </c>
      <c r="J80" s="122">
        <v>2046.7360000000003</v>
      </c>
      <c r="K80" s="42">
        <f>IF(I80&gt;0,100*J80/I80,0)</f>
        <v>123.57432839201648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990</v>
      </c>
      <c r="D82" s="31">
        <v>891</v>
      </c>
      <c r="E82" s="31">
        <v>734</v>
      </c>
      <c r="F82" s="32"/>
      <c r="G82" s="32"/>
      <c r="H82" s="120">
        <v>91</v>
      </c>
      <c r="I82" s="120">
        <v>85.883</v>
      </c>
      <c r="J82" s="120">
        <v>83.365</v>
      </c>
      <c r="K82" s="33"/>
    </row>
    <row r="83" spans="1:11" s="34" customFormat="1" ht="11.25" customHeight="1">
      <c r="A83" s="36" t="s">
        <v>66</v>
      </c>
      <c r="B83" s="30"/>
      <c r="C83" s="31">
        <v>485.58</v>
      </c>
      <c r="D83" s="31">
        <v>435</v>
      </c>
      <c r="E83" s="31">
        <v>385</v>
      </c>
      <c r="F83" s="32"/>
      <c r="G83" s="32"/>
      <c r="H83" s="120">
        <v>40.257999999999996</v>
      </c>
      <c r="I83" s="120">
        <v>37.725</v>
      </c>
      <c r="J83" s="120">
        <v>35.329</v>
      </c>
      <c r="K83" s="33"/>
    </row>
    <row r="84" spans="1:11" s="43" customFormat="1" ht="11.25" customHeight="1">
      <c r="A84" s="37" t="s">
        <v>67</v>
      </c>
      <c r="B84" s="38"/>
      <c r="C84" s="39">
        <v>1475.58</v>
      </c>
      <c r="D84" s="39">
        <v>1326</v>
      </c>
      <c r="E84" s="39">
        <v>1119</v>
      </c>
      <c r="F84" s="40">
        <f>IF(D84&gt;0,100*E84/D84,0)</f>
        <v>84.38914027149322</v>
      </c>
      <c r="G84" s="41"/>
      <c r="H84" s="121">
        <v>131.25799999999998</v>
      </c>
      <c r="I84" s="122">
        <v>123.608</v>
      </c>
      <c r="J84" s="122">
        <v>118.69399999999999</v>
      </c>
      <c r="K84" s="42">
        <f>IF(I84&gt;0,100*J84/I84,0)</f>
        <v>96.02452915668889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48784.20332772018</v>
      </c>
      <c r="D86" s="31">
        <v>45321.81148259093</v>
      </c>
      <c r="E86" s="31">
        <v>54148.507493404744</v>
      </c>
      <c r="F86" s="32">
        <f>IF(D86&gt;0,100*E86/D86,0)</f>
        <v>119.4756028544983</v>
      </c>
      <c r="G86" s="32"/>
      <c r="H86" s="120">
        <v>3999.9262436781983</v>
      </c>
      <c r="I86" s="120">
        <v>3686.7436602366142</v>
      </c>
      <c r="J86" s="120">
        <v>4723.299015858766</v>
      </c>
      <c r="K86" s="33">
        <f>IF(I86&gt;0,100*J86/I86,0)</f>
        <v>128.11574254000686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48784.20332772018</v>
      </c>
      <c r="D89" s="54">
        <v>45321.81148259093</v>
      </c>
      <c r="E89" s="54">
        <v>54148.507493404744</v>
      </c>
      <c r="F89" s="55">
        <f>IF(D89&gt;0,100*E89/D89,0)</f>
        <v>119.4756028544983</v>
      </c>
      <c r="G89" s="41"/>
      <c r="H89" s="125">
        <v>3999.9262436781983</v>
      </c>
      <c r="I89" s="126">
        <v>3686.7436602366142</v>
      </c>
      <c r="J89" s="126">
        <v>4723.299015858766</v>
      </c>
      <c r="K89" s="55">
        <f>IF(I89&gt;0,100*J89/I89,0)</f>
        <v>128.11574254000686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6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4</v>
      </c>
      <c r="E17" s="39">
        <v>2</v>
      </c>
      <c r="F17" s="40">
        <f>IF(D17&gt;0,100*E17/D17,0)</f>
        <v>50</v>
      </c>
      <c r="G17" s="41"/>
      <c r="H17" s="121">
        <v>0.186</v>
      </c>
      <c r="I17" s="122">
        <v>0.186</v>
      </c>
      <c r="J17" s="122">
        <v>0.04</v>
      </c>
      <c r="K17" s="42">
        <f>IF(I17&gt;0,100*J17/I17,0)</f>
        <v>21.50537634408602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1660</v>
      </c>
      <c r="D24" s="39">
        <v>1550</v>
      </c>
      <c r="E24" s="39">
        <v>1655</v>
      </c>
      <c r="F24" s="40">
        <f>IF(D24&gt;0,100*E24/D24,0)</f>
        <v>106.7741935483871</v>
      </c>
      <c r="G24" s="41"/>
      <c r="H24" s="121">
        <v>141.554</v>
      </c>
      <c r="I24" s="122">
        <v>113.65</v>
      </c>
      <c r="J24" s="122">
        <v>95.328</v>
      </c>
      <c r="K24" s="42">
        <f>IF(I24&gt;0,100*J24/I24,0)</f>
        <v>83.87857457105147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70</v>
      </c>
      <c r="E26" s="39">
        <v>40</v>
      </c>
      <c r="F26" s="40">
        <f>IF(D26&gt;0,100*E26/D26,0)</f>
        <v>57.142857142857146</v>
      </c>
      <c r="G26" s="41"/>
      <c r="H26" s="121">
        <v>4.6</v>
      </c>
      <c r="I26" s="122">
        <v>3.6</v>
      </c>
      <c r="J26" s="122">
        <v>3.2</v>
      </c>
      <c r="K26" s="42">
        <f>IF(I26&gt;0,100*J26/I26,0)</f>
        <v>88.88888888888889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8</v>
      </c>
      <c r="D28" s="31">
        <v>6</v>
      </c>
      <c r="E28" s="31">
        <v>21</v>
      </c>
      <c r="F28" s="32"/>
      <c r="G28" s="32"/>
      <c r="H28" s="120">
        <v>0.28</v>
      </c>
      <c r="I28" s="120">
        <v>0.225</v>
      </c>
      <c r="J28" s="120">
        <v>0.525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>
        <v>1</v>
      </c>
      <c r="F29" s="32"/>
      <c r="G29" s="32"/>
      <c r="H29" s="120"/>
      <c r="I29" s="120"/>
      <c r="J29" s="120">
        <v>0.06</v>
      </c>
      <c r="K29" s="33"/>
    </row>
    <row r="30" spans="1:11" s="34" customFormat="1" ht="11.25" customHeight="1">
      <c r="A30" s="36" t="s">
        <v>23</v>
      </c>
      <c r="B30" s="30"/>
      <c r="C30" s="31">
        <v>498</v>
      </c>
      <c r="D30" s="31">
        <v>400</v>
      </c>
      <c r="E30" s="31">
        <v>213</v>
      </c>
      <c r="F30" s="32"/>
      <c r="G30" s="32"/>
      <c r="H30" s="120">
        <v>39.84</v>
      </c>
      <c r="I30" s="120">
        <v>47.5</v>
      </c>
      <c r="J30" s="120">
        <v>17.04</v>
      </c>
      <c r="K30" s="33"/>
    </row>
    <row r="31" spans="1:11" s="43" customFormat="1" ht="11.25" customHeight="1">
      <c r="A31" s="44" t="s">
        <v>24</v>
      </c>
      <c r="B31" s="38"/>
      <c r="C31" s="39">
        <v>506</v>
      </c>
      <c r="D31" s="39">
        <v>406</v>
      </c>
      <c r="E31" s="39">
        <v>235</v>
      </c>
      <c r="F31" s="40">
        <f>IF(D31&gt;0,100*E31/D31,0)</f>
        <v>57.881773399014776</v>
      </c>
      <c r="G31" s="41"/>
      <c r="H31" s="121">
        <v>40.120000000000005</v>
      </c>
      <c r="I31" s="122">
        <v>47.725</v>
      </c>
      <c r="J31" s="122">
        <v>17.625</v>
      </c>
      <c r="K31" s="42">
        <f>IF(I31&gt;0,100*J31/I31,0)</f>
        <v>36.930330015715036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60</v>
      </c>
      <c r="D54" s="31">
        <v>50</v>
      </c>
      <c r="E54" s="31">
        <v>45</v>
      </c>
      <c r="F54" s="32"/>
      <c r="G54" s="32"/>
      <c r="H54" s="120">
        <v>5.16</v>
      </c>
      <c r="I54" s="120">
        <v>4</v>
      </c>
      <c r="J54" s="120">
        <v>3.6</v>
      </c>
      <c r="K54" s="33"/>
    </row>
    <row r="55" spans="1:11" s="34" customFormat="1" ht="11.25" customHeight="1">
      <c r="A55" s="36" t="s">
        <v>43</v>
      </c>
      <c r="B55" s="30"/>
      <c r="C55" s="31">
        <v>250</v>
      </c>
      <c r="D55" s="31">
        <v>200</v>
      </c>
      <c r="E55" s="31">
        <v>160</v>
      </c>
      <c r="F55" s="32"/>
      <c r="G55" s="32"/>
      <c r="H55" s="120">
        <v>20</v>
      </c>
      <c r="I55" s="120">
        <v>16</v>
      </c>
      <c r="J55" s="120">
        <v>12.8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850</v>
      </c>
      <c r="D58" s="31">
        <v>450</v>
      </c>
      <c r="E58" s="31">
        <v>535</v>
      </c>
      <c r="F58" s="32"/>
      <c r="G58" s="32"/>
      <c r="H58" s="120">
        <v>65.45</v>
      </c>
      <c r="I58" s="120">
        <v>38.25</v>
      </c>
      <c r="J58" s="120">
        <v>45.475</v>
      </c>
      <c r="K58" s="33"/>
    </row>
    <row r="59" spans="1:11" s="43" customFormat="1" ht="11.25" customHeight="1">
      <c r="A59" s="37" t="s">
        <v>47</v>
      </c>
      <c r="B59" s="38"/>
      <c r="C59" s="39">
        <v>1160</v>
      </c>
      <c r="D59" s="39">
        <v>700</v>
      </c>
      <c r="E59" s="39">
        <v>740</v>
      </c>
      <c r="F59" s="40">
        <f>IF(D59&gt;0,100*E59/D59,0)</f>
        <v>105.71428571428571</v>
      </c>
      <c r="G59" s="41"/>
      <c r="H59" s="121">
        <v>90.61</v>
      </c>
      <c r="I59" s="122">
        <v>58.25</v>
      </c>
      <c r="J59" s="122">
        <v>61.875</v>
      </c>
      <c r="K59" s="42">
        <f>IF(I59&gt;0,100*J59/I59,0)</f>
        <v>106.22317596566523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/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100</v>
      </c>
      <c r="D66" s="39">
        <v>100</v>
      </c>
      <c r="E66" s="39">
        <v>100</v>
      </c>
      <c r="F66" s="40">
        <f>IF(D66&gt;0,100*E66/D66,0)</f>
        <v>100</v>
      </c>
      <c r="G66" s="41"/>
      <c r="H66" s="121">
        <v>6.221</v>
      </c>
      <c r="I66" s="122">
        <v>5.8</v>
      </c>
      <c r="J66" s="122">
        <v>5.8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14900</v>
      </c>
      <c r="D68" s="31">
        <v>12885</v>
      </c>
      <c r="E68" s="31">
        <v>17800</v>
      </c>
      <c r="F68" s="32"/>
      <c r="G68" s="32"/>
      <c r="H68" s="120">
        <v>1223</v>
      </c>
      <c r="I68" s="120">
        <v>958</v>
      </c>
      <c r="J68" s="120">
        <v>1530</v>
      </c>
      <c r="K68" s="33"/>
    </row>
    <row r="69" spans="1:11" s="34" customFormat="1" ht="11.25" customHeight="1">
      <c r="A69" s="36" t="s">
        <v>54</v>
      </c>
      <c r="B69" s="30"/>
      <c r="C69" s="31">
        <v>2220</v>
      </c>
      <c r="D69" s="31">
        <v>1610</v>
      </c>
      <c r="E69" s="31">
        <v>2290</v>
      </c>
      <c r="F69" s="32"/>
      <c r="G69" s="32"/>
      <c r="H69" s="120">
        <v>174</v>
      </c>
      <c r="I69" s="120">
        <v>121</v>
      </c>
      <c r="J69" s="120">
        <v>195</v>
      </c>
      <c r="K69" s="33"/>
    </row>
    <row r="70" spans="1:11" s="43" customFormat="1" ht="11.25" customHeight="1">
      <c r="A70" s="37" t="s">
        <v>55</v>
      </c>
      <c r="B70" s="38"/>
      <c r="C70" s="39">
        <v>17120</v>
      </c>
      <c r="D70" s="39">
        <v>14495</v>
      </c>
      <c r="E70" s="39">
        <v>20090</v>
      </c>
      <c r="F70" s="40">
        <f>IF(D70&gt;0,100*E70/D70,0)</f>
        <v>138.5995170748534</v>
      </c>
      <c r="G70" s="41"/>
      <c r="H70" s="121">
        <v>1397</v>
      </c>
      <c r="I70" s="122">
        <v>1079</v>
      </c>
      <c r="J70" s="122">
        <v>1725</v>
      </c>
      <c r="K70" s="42">
        <f>IF(I70&gt;0,100*J70/I70,0)</f>
        <v>159.87025023169602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</v>
      </c>
      <c r="D72" s="31">
        <v>12</v>
      </c>
      <c r="E72" s="31">
        <v>10</v>
      </c>
      <c r="F72" s="32"/>
      <c r="G72" s="32"/>
      <c r="H72" s="120">
        <v>0.056</v>
      </c>
      <c r="I72" s="120">
        <v>0.57</v>
      </c>
      <c r="J72" s="120">
        <v>0.5</v>
      </c>
      <c r="K72" s="33"/>
    </row>
    <row r="73" spans="1:11" s="34" customFormat="1" ht="11.25" customHeight="1">
      <c r="A73" s="36" t="s">
        <v>57</v>
      </c>
      <c r="B73" s="30"/>
      <c r="C73" s="31">
        <v>75</v>
      </c>
      <c r="D73" s="31">
        <v>52</v>
      </c>
      <c r="E73" s="31">
        <v>260</v>
      </c>
      <c r="F73" s="32"/>
      <c r="G73" s="32"/>
      <c r="H73" s="120">
        <v>1.925</v>
      </c>
      <c r="I73" s="120">
        <v>1.81</v>
      </c>
      <c r="J73" s="120">
        <v>10.15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>
        <v>41</v>
      </c>
      <c r="F74" s="32"/>
      <c r="G74" s="32"/>
      <c r="H74" s="120"/>
      <c r="I74" s="120"/>
      <c r="J74" s="120">
        <v>1.435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>
        <v>46</v>
      </c>
      <c r="F76" s="32"/>
      <c r="G76" s="32"/>
      <c r="H76" s="120"/>
      <c r="I76" s="120"/>
      <c r="J76" s="120">
        <v>3.749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>
        <v>15</v>
      </c>
      <c r="F77" s="32"/>
      <c r="G77" s="32"/>
      <c r="H77" s="120"/>
      <c r="I77" s="120"/>
      <c r="J77" s="120">
        <v>0.54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1980</v>
      </c>
      <c r="D79" s="31">
        <v>2550</v>
      </c>
      <c r="E79" s="31">
        <v>3842</v>
      </c>
      <c r="F79" s="32"/>
      <c r="G79" s="32"/>
      <c r="H79" s="120">
        <v>209.7</v>
      </c>
      <c r="I79" s="120">
        <v>240.25</v>
      </c>
      <c r="J79" s="120">
        <v>422.875</v>
      </c>
      <c r="K79" s="33"/>
    </row>
    <row r="80" spans="1:11" s="43" customFormat="1" ht="11.25" customHeight="1">
      <c r="A80" s="44" t="s">
        <v>64</v>
      </c>
      <c r="B80" s="38"/>
      <c r="C80" s="39">
        <v>2057</v>
      </c>
      <c r="D80" s="39">
        <v>2614</v>
      </c>
      <c r="E80" s="39">
        <v>4214</v>
      </c>
      <c r="F80" s="40">
        <f>IF(D80&gt;0,100*E80/D80,0)</f>
        <v>161.2088752869166</v>
      </c>
      <c r="G80" s="41"/>
      <c r="H80" s="121">
        <v>211.68099999999998</v>
      </c>
      <c r="I80" s="122">
        <v>242.63</v>
      </c>
      <c r="J80" s="122">
        <v>439.249</v>
      </c>
      <c r="K80" s="42">
        <f>IF(I80&gt;0,100*J80/I80,0)</f>
        <v>181.03655772163378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22662</v>
      </c>
      <c r="D86" s="31">
        <v>19939</v>
      </c>
      <c r="E86" s="31">
        <v>27076</v>
      </c>
      <c r="F86" s="32">
        <f>IF(D86&gt;0,100*E86/D86,0)</f>
        <v>135.79417222528713</v>
      </c>
      <c r="G86" s="32"/>
      <c r="H86" s="120">
        <v>1891.972</v>
      </c>
      <c r="I86" s="120">
        <v>1550.841</v>
      </c>
      <c r="J86" s="120">
        <v>2348.117</v>
      </c>
      <c r="K86" s="33">
        <f>IF(I86&gt;0,100*J86/I86,0)</f>
        <v>151.40926761673185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22662</v>
      </c>
      <c r="D89" s="54">
        <v>19939</v>
      </c>
      <c r="E89" s="54">
        <v>27076</v>
      </c>
      <c r="F89" s="55">
        <f>IF(D89&gt;0,100*E89/D89,0)</f>
        <v>135.79417222528713</v>
      </c>
      <c r="G89" s="41"/>
      <c r="H89" s="125">
        <v>1891.972</v>
      </c>
      <c r="I89" s="126">
        <v>1550.841</v>
      </c>
      <c r="J89" s="126">
        <v>2348.117</v>
      </c>
      <c r="K89" s="55">
        <f>IF(I89&gt;0,100*J89/I89,0)</f>
        <v>151.40926761673185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7"/>
  <sheetViews>
    <sheetView workbookViewId="0" topLeftCell="A67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7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4</v>
      </c>
      <c r="D17" s="39">
        <v>3</v>
      </c>
      <c r="E17" s="39">
        <v>2</v>
      </c>
      <c r="F17" s="40">
        <f>IF(D17&gt;0,100*E17/D17,0)</f>
        <v>66.66666666666667</v>
      </c>
      <c r="G17" s="41"/>
      <c r="H17" s="121">
        <v>0.102</v>
      </c>
      <c r="I17" s="122">
        <v>0.102</v>
      </c>
      <c r="J17" s="122">
        <v>0.068</v>
      </c>
      <c r="K17" s="42">
        <f>IF(I17&gt;0,100*J17/I17,0)</f>
        <v>66.66666666666667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652</v>
      </c>
      <c r="D24" s="39">
        <v>650</v>
      </c>
      <c r="E24" s="39">
        <v>596</v>
      </c>
      <c r="F24" s="40">
        <f>IF(D24&gt;0,100*E24/D24,0)</f>
        <v>91.6923076923077</v>
      </c>
      <c r="G24" s="41"/>
      <c r="H24" s="121">
        <v>16.605</v>
      </c>
      <c r="I24" s="122">
        <v>16.609</v>
      </c>
      <c r="J24" s="122">
        <v>16.581</v>
      </c>
      <c r="K24" s="42">
        <f>IF(I24&gt;0,100*J24/I24,0)</f>
        <v>99.83141670178817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100</v>
      </c>
      <c r="D26" s="39">
        <v>100</v>
      </c>
      <c r="E26" s="39">
        <v>100</v>
      </c>
      <c r="F26" s="40">
        <f>IF(D26&gt;0,100*E26/D26,0)</f>
        <v>100</v>
      </c>
      <c r="G26" s="41"/>
      <c r="H26" s="121">
        <v>2</v>
      </c>
      <c r="I26" s="122">
        <v>1.75</v>
      </c>
      <c r="J26" s="122">
        <v>1.91</v>
      </c>
      <c r="K26" s="42">
        <f>IF(I26&gt;0,100*J26/I26,0)</f>
        <v>109.14285714285714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>
        <v>75</v>
      </c>
      <c r="D30" s="31">
        <v>65</v>
      </c>
      <c r="E30" s="31">
        <v>65</v>
      </c>
      <c r="F30" s="32"/>
      <c r="G30" s="32"/>
      <c r="H30" s="120">
        <v>0.938</v>
      </c>
      <c r="I30" s="120">
        <v>1.17</v>
      </c>
      <c r="J30" s="120">
        <v>1.17</v>
      </c>
      <c r="K30" s="33"/>
    </row>
    <row r="31" spans="1:11" s="43" customFormat="1" ht="11.25" customHeight="1">
      <c r="A31" s="44" t="s">
        <v>24</v>
      </c>
      <c r="B31" s="38"/>
      <c r="C31" s="39">
        <v>75</v>
      </c>
      <c r="D31" s="39">
        <v>65</v>
      </c>
      <c r="E31" s="39">
        <v>65</v>
      </c>
      <c r="F31" s="40">
        <f>IF(D31&gt;0,100*E31/D31,0)</f>
        <v>100</v>
      </c>
      <c r="G31" s="41"/>
      <c r="H31" s="121">
        <v>0.938</v>
      </c>
      <c r="I31" s="122">
        <v>1.17</v>
      </c>
      <c r="J31" s="122">
        <v>1.17</v>
      </c>
      <c r="K31" s="42">
        <f>IF(I31&gt;0,100*J31/I31,0)</f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70</v>
      </c>
      <c r="D54" s="31">
        <v>60</v>
      </c>
      <c r="E54" s="31">
        <v>65</v>
      </c>
      <c r="F54" s="32"/>
      <c r="G54" s="32"/>
      <c r="H54" s="120">
        <v>1.89</v>
      </c>
      <c r="I54" s="120">
        <v>2.88</v>
      </c>
      <c r="J54" s="120">
        <v>2.925</v>
      </c>
      <c r="K54" s="33"/>
    </row>
    <row r="55" spans="1:11" s="34" customFormat="1" ht="11.25" customHeight="1">
      <c r="A55" s="36" t="s">
        <v>43</v>
      </c>
      <c r="B55" s="30"/>
      <c r="C55" s="31">
        <v>400</v>
      </c>
      <c r="D55" s="31">
        <v>360</v>
      </c>
      <c r="E55" s="31">
        <v>280</v>
      </c>
      <c r="F55" s="32"/>
      <c r="G55" s="32"/>
      <c r="H55" s="120">
        <v>16</v>
      </c>
      <c r="I55" s="120">
        <v>14.4</v>
      </c>
      <c r="J55" s="120">
        <v>11.2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332</v>
      </c>
      <c r="D58" s="31">
        <v>230</v>
      </c>
      <c r="E58" s="31">
        <v>30</v>
      </c>
      <c r="F58" s="32"/>
      <c r="G58" s="32"/>
      <c r="H58" s="120">
        <v>14.94</v>
      </c>
      <c r="I58" s="120">
        <v>10.35</v>
      </c>
      <c r="J58" s="120">
        <v>1.35</v>
      </c>
      <c r="K58" s="33"/>
    </row>
    <row r="59" spans="1:11" s="43" customFormat="1" ht="11.25" customHeight="1">
      <c r="A59" s="37" t="s">
        <v>47</v>
      </c>
      <c r="B59" s="38"/>
      <c r="C59" s="39">
        <v>802</v>
      </c>
      <c r="D59" s="39">
        <v>650</v>
      </c>
      <c r="E59" s="39">
        <v>375</v>
      </c>
      <c r="F59" s="40">
        <f>IF(D59&gt;0,100*E59/D59,0)</f>
        <v>57.69230769230769</v>
      </c>
      <c r="G59" s="41"/>
      <c r="H59" s="121">
        <v>32.83</v>
      </c>
      <c r="I59" s="122">
        <v>27.630000000000003</v>
      </c>
      <c r="J59" s="122">
        <v>15.475</v>
      </c>
      <c r="K59" s="42">
        <f>IF(I59&gt;0,100*J59/I59,0)</f>
        <v>56.00796235975388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/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250</v>
      </c>
      <c r="D66" s="39">
        <v>250</v>
      </c>
      <c r="E66" s="39">
        <v>250</v>
      </c>
      <c r="F66" s="40">
        <f>IF(D66&gt;0,100*E66/D66,0)</f>
        <v>100</v>
      </c>
      <c r="G66" s="41"/>
      <c r="H66" s="121">
        <v>10</v>
      </c>
      <c r="I66" s="122">
        <v>10</v>
      </c>
      <c r="J66" s="122">
        <v>10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160</v>
      </c>
      <c r="D68" s="31">
        <v>180</v>
      </c>
      <c r="E68" s="31">
        <v>200</v>
      </c>
      <c r="F68" s="32"/>
      <c r="G68" s="32"/>
      <c r="H68" s="120">
        <v>6.5</v>
      </c>
      <c r="I68" s="120">
        <v>7.2</v>
      </c>
      <c r="J68" s="120">
        <v>9</v>
      </c>
      <c r="K68" s="33"/>
    </row>
    <row r="69" spans="1:11" s="34" customFormat="1" ht="11.25" customHeight="1">
      <c r="A69" s="36" t="s">
        <v>54</v>
      </c>
      <c r="B69" s="30"/>
      <c r="C69" s="31">
        <v>90</v>
      </c>
      <c r="D69" s="31">
        <v>70</v>
      </c>
      <c r="E69" s="31">
        <v>110</v>
      </c>
      <c r="F69" s="32"/>
      <c r="G69" s="32"/>
      <c r="H69" s="120">
        <v>3.6</v>
      </c>
      <c r="I69" s="120">
        <v>2.8</v>
      </c>
      <c r="J69" s="120">
        <v>4.5</v>
      </c>
      <c r="K69" s="33"/>
    </row>
    <row r="70" spans="1:11" s="43" customFormat="1" ht="11.25" customHeight="1">
      <c r="A70" s="37" t="s">
        <v>55</v>
      </c>
      <c r="B70" s="38"/>
      <c r="C70" s="39">
        <v>250</v>
      </c>
      <c r="D70" s="39">
        <v>250</v>
      </c>
      <c r="E70" s="39">
        <v>310</v>
      </c>
      <c r="F70" s="40">
        <f>IF(D70&gt;0,100*E70/D70,0)</f>
        <v>124</v>
      </c>
      <c r="G70" s="41"/>
      <c r="H70" s="121">
        <v>10.1</v>
      </c>
      <c r="I70" s="122">
        <v>10</v>
      </c>
      <c r="J70" s="122">
        <v>13.5</v>
      </c>
      <c r="K70" s="42">
        <f>IF(I70&gt;0,100*J70/I70,0)</f>
        <v>135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120</v>
      </c>
      <c r="D79" s="31">
        <v>120</v>
      </c>
      <c r="E79" s="31">
        <v>100</v>
      </c>
      <c r="F79" s="32"/>
      <c r="G79" s="32"/>
      <c r="H79" s="120">
        <v>3.06</v>
      </c>
      <c r="I79" s="120">
        <v>2.65</v>
      </c>
      <c r="J79" s="120">
        <v>2.6</v>
      </c>
      <c r="K79" s="33"/>
    </row>
    <row r="80" spans="1:11" s="43" customFormat="1" ht="11.25" customHeight="1">
      <c r="A80" s="44" t="s">
        <v>64</v>
      </c>
      <c r="B80" s="38"/>
      <c r="C80" s="39">
        <v>120</v>
      </c>
      <c r="D80" s="39">
        <v>120</v>
      </c>
      <c r="E80" s="39">
        <v>100</v>
      </c>
      <c r="F80" s="40">
        <f>IF(D80&gt;0,100*E80/D80,0)</f>
        <v>83.33333333333333</v>
      </c>
      <c r="G80" s="41"/>
      <c r="H80" s="121">
        <v>3.06</v>
      </c>
      <c r="I80" s="122">
        <v>2.65</v>
      </c>
      <c r="J80" s="122">
        <v>2.6</v>
      </c>
      <c r="K80" s="42">
        <f>IF(I80&gt;0,100*J80/I80,0)</f>
        <v>98.11320754716982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2253</v>
      </c>
      <c r="D86" s="31">
        <v>2088</v>
      </c>
      <c r="E86" s="31">
        <v>1798</v>
      </c>
      <c r="F86" s="32">
        <f>IF(D86&gt;0,100*E86/D86,0)</f>
        <v>86.11111111111111</v>
      </c>
      <c r="G86" s="32"/>
      <c r="H86" s="120">
        <v>75.63499999999999</v>
      </c>
      <c r="I86" s="120">
        <v>69.911</v>
      </c>
      <c r="J86" s="120">
        <v>61.304</v>
      </c>
      <c r="K86" s="33">
        <f>IF(I86&gt;0,100*J86/I86,0)</f>
        <v>87.68863269013461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2253</v>
      </c>
      <c r="D89" s="54">
        <v>2088</v>
      </c>
      <c r="E89" s="54">
        <v>1798</v>
      </c>
      <c r="F89" s="55">
        <f>IF(D89&gt;0,100*E89/D89,0)</f>
        <v>86.11111111111111</v>
      </c>
      <c r="G89" s="41"/>
      <c r="H89" s="125">
        <v>75.63499999999999</v>
      </c>
      <c r="I89" s="126">
        <v>69.911</v>
      </c>
      <c r="J89" s="126">
        <v>61.304</v>
      </c>
      <c r="K89" s="55">
        <f>IF(I89&gt;0,100*J89/I89,0)</f>
        <v>87.68863269013461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&amp;C&amp;[29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8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121">
        <v>0.026</v>
      </c>
      <c r="I17" s="122">
        <v>0.026</v>
      </c>
      <c r="J17" s="122">
        <v>0.026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20">
        <v>0.01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/>
      <c r="E22" s="39"/>
      <c r="F22" s="40"/>
      <c r="G22" s="41"/>
      <c r="H22" s="121">
        <v>0.01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883</v>
      </c>
      <c r="D24" s="39">
        <v>957</v>
      </c>
      <c r="E24" s="39">
        <v>957</v>
      </c>
      <c r="F24" s="40">
        <f>IF(D24&gt;0,100*E24/D24,0)</f>
        <v>100</v>
      </c>
      <c r="G24" s="41"/>
      <c r="H24" s="121">
        <v>8.218</v>
      </c>
      <c r="I24" s="122">
        <v>14.159</v>
      </c>
      <c r="J24" s="122">
        <v>14.1586</v>
      </c>
      <c r="K24" s="42">
        <f>IF(I24&gt;0,100*J24/I24,0)</f>
        <v>99.99717494173316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200</v>
      </c>
      <c r="D26" s="39">
        <v>190</v>
      </c>
      <c r="E26" s="39">
        <v>190</v>
      </c>
      <c r="F26" s="40">
        <f>IF(D26&gt;0,100*E26/D26,0)</f>
        <v>100</v>
      </c>
      <c r="G26" s="41"/>
      <c r="H26" s="121">
        <v>2.6</v>
      </c>
      <c r="I26" s="122">
        <v>2.5</v>
      </c>
      <c r="J26" s="122">
        <v>2.4</v>
      </c>
      <c r="K26" s="42">
        <f>IF(I26&gt;0,100*J26/I26,0)</f>
        <v>96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25</v>
      </c>
      <c r="E30" s="31">
        <v>8</v>
      </c>
      <c r="F30" s="32"/>
      <c r="G30" s="32"/>
      <c r="H30" s="120">
        <v>0.625</v>
      </c>
      <c r="I30" s="120">
        <v>0.5</v>
      </c>
      <c r="J30" s="120">
        <v>0.16</v>
      </c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25</v>
      </c>
      <c r="E31" s="39">
        <v>8</v>
      </c>
      <c r="F31" s="40">
        <f>IF(D31&gt;0,100*E31/D31,0)</f>
        <v>32</v>
      </c>
      <c r="G31" s="41"/>
      <c r="H31" s="121">
        <v>0.625</v>
      </c>
      <c r="I31" s="122">
        <v>0.5</v>
      </c>
      <c r="J31" s="122">
        <v>0.16</v>
      </c>
      <c r="K31" s="42">
        <f>IF(I31&gt;0,100*J31/I31,0)</f>
        <v>32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208</v>
      </c>
      <c r="D33" s="31">
        <v>220</v>
      </c>
      <c r="E33" s="31">
        <v>220</v>
      </c>
      <c r="F33" s="32"/>
      <c r="G33" s="32"/>
      <c r="H33" s="120">
        <v>1.601</v>
      </c>
      <c r="I33" s="120">
        <v>2.64</v>
      </c>
      <c r="J33" s="120">
        <v>2.64</v>
      </c>
      <c r="K33" s="33"/>
    </row>
    <row r="34" spans="1:11" s="34" customFormat="1" ht="11.25" customHeight="1">
      <c r="A34" s="36" t="s">
        <v>26</v>
      </c>
      <c r="B34" s="30"/>
      <c r="C34" s="31">
        <v>23</v>
      </c>
      <c r="D34" s="31">
        <v>31</v>
      </c>
      <c r="E34" s="31">
        <v>31</v>
      </c>
      <c r="F34" s="32"/>
      <c r="G34" s="32"/>
      <c r="H34" s="120">
        <v>0.237</v>
      </c>
      <c r="I34" s="120">
        <v>0.312</v>
      </c>
      <c r="J34" s="120">
        <v>0.312</v>
      </c>
      <c r="K34" s="33"/>
    </row>
    <row r="35" spans="1:11" s="34" customFormat="1" ht="11.25" customHeight="1">
      <c r="A35" s="36" t="s">
        <v>27</v>
      </c>
      <c r="B35" s="30"/>
      <c r="C35" s="31">
        <v>11</v>
      </c>
      <c r="D35" s="31">
        <v>12</v>
      </c>
      <c r="E35" s="31">
        <v>12</v>
      </c>
      <c r="F35" s="32"/>
      <c r="G35" s="32"/>
      <c r="H35" s="120">
        <v>0.14</v>
      </c>
      <c r="I35" s="120">
        <v>0.15</v>
      </c>
      <c r="J35" s="120">
        <v>0.15</v>
      </c>
      <c r="K35" s="33"/>
    </row>
    <row r="36" spans="1:11" s="34" customFormat="1" ht="11.25" customHeight="1">
      <c r="A36" s="36" t="s">
        <v>28</v>
      </c>
      <c r="B36" s="30"/>
      <c r="C36" s="31">
        <v>595</v>
      </c>
      <c r="D36" s="31">
        <v>516</v>
      </c>
      <c r="E36" s="31">
        <v>516</v>
      </c>
      <c r="F36" s="32"/>
      <c r="G36" s="32"/>
      <c r="H36" s="120">
        <v>7.135</v>
      </c>
      <c r="I36" s="120">
        <v>5.157</v>
      </c>
      <c r="J36" s="120">
        <v>5.157</v>
      </c>
      <c r="K36" s="33"/>
    </row>
    <row r="37" spans="1:11" s="43" customFormat="1" ht="11.25" customHeight="1">
      <c r="A37" s="37" t="s">
        <v>29</v>
      </c>
      <c r="B37" s="38"/>
      <c r="C37" s="39">
        <v>837</v>
      </c>
      <c r="D37" s="39">
        <v>779</v>
      </c>
      <c r="E37" s="39">
        <v>779</v>
      </c>
      <c r="F37" s="40">
        <f>IF(D37&gt;0,100*E37/D37,0)</f>
        <v>100</v>
      </c>
      <c r="G37" s="41"/>
      <c r="H37" s="121">
        <v>9.113</v>
      </c>
      <c r="I37" s="122">
        <v>8.259</v>
      </c>
      <c r="J37" s="122">
        <v>8.259</v>
      </c>
      <c r="K37" s="42">
        <f>IF(I37&gt;0,100*J37/I37,0)</f>
        <v>100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97</v>
      </c>
      <c r="D39" s="39">
        <v>114</v>
      </c>
      <c r="E39" s="39">
        <v>114</v>
      </c>
      <c r="F39" s="40">
        <f>IF(D39&gt;0,100*E39/D39,0)</f>
        <v>100</v>
      </c>
      <c r="G39" s="41"/>
      <c r="H39" s="121">
        <v>1.372</v>
      </c>
      <c r="I39" s="122">
        <v>1.647</v>
      </c>
      <c r="J39" s="122">
        <v>1.64</v>
      </c>
      <c r="K39" s="42">
        <f>IF(I39&gt;0,100*J39/I39,0)</f>
        <v>99.57498482088646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>
        <v>3</v>
      </c>
      <c r="E43" s="31">
        <v>2</v>
      </c>
      <c r="F43" s="32"/>
      <c r="G43" s="32"/>
      <c r="H43" s="120">
        <v>0.033</v>
      </c>
      <c r="I43" s="120">
        <v>0.032</v>
      </c>
      <c r="J43" s="120">
        <v>0.022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120">
        <v>0.05</v>
      </c>
      <c r="I46" s="120">
        <v>0.075</v>
      </c>
      <c r="J46" s="120">
        <v>0.075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>
        <v>2</v>
      </c>
      <c r="F47" s="32"/>
      <c r="G47" s="32"/>
      <c r="H47" s="120">
        <v>0.01</v>
      </c>
      <c r="I47" s="120">
        <v>0.01</v>
      </c>
      <c r="J47" s="120">
        <v>0.01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10</v>
      </c>
      <c r="E50" s="39">
        <v>9</v>
      </c>
      <c r="F50" s="40">
        <f>IF(D50&gt;0,100*E50/D50,0)</f>
        <v>90</v>
      </c>
      <c r="G50" s="41"/>
      <c r="H50" s="121">
        <v>0.093</v>
      </c>
      <c r="I50" s="122">
        <v>0.11699999999999999</v>
      </c>
      <c r="J50" s="122">
        <v>0.107</v>
      </c>
      <c r="K50" s="42">
        <f>IF(I50&gt;0,100*J50/I50,0)</f>
        <v>91.45299145299145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10</v>
      </c>
      <c r="E52" s="39">
        <v>16</v>
      </c>
      <c r="F52" s="40">
        <f>IF(D52&gt;0,100*E52/D52,0)</f>
        <v>160</v>
      </c>
      <c r="G52" s="41"/>
      <c r="H52" s="121">
        <v>0.15</v>
      </c>
      <c r="I52" s="122">
        <v>0.15</v>
      </c>
      <c r="J52" s="122">
        <v>0.24</v>
      </c>
      <c r="K52" s="42">
        <f>IF(I52&gt;0,100*J52/I52,0)</f>
        <v>160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150</v>
      </c>
      <c r="D54" s="31">
        <v>115</v>
      </c>
      <c r="E54" s="31">
        <v>120</v>
      </c>
      <c r="F54" s="32"/>
      <c r="G54" s="32"/>
      <c r="H54" s="120">
        <v>1.8</v>
      </c>
      <c r="I54" s="120">
        <v>1.495</v>
      </c>
      <c r="J54" s="120">
        <v>1.56</v>
      </c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12</v>
      </c>
      <c r="E55" s="31">
        <v>12</v>
      </c>
      <c r="F55" s="32"/>
      <c r="G55" s="32"/>
      <c r="H55" s="120">
        <v>0.15</v>
      </c>
      <c r="I55" s="120">
        <v>0.12</v>
      </c>
      <c r="J55" s="120">
        <v>0.12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32</v>
      </c>
      <c r="E58" s="31">
        <v>32</v>
      </c>
      <c r="F58" s="32"/>
      <c r="G58" s="32"/>
      <c r="H58" s="120">
        <v>0.357</v>
      </c>
      <c r="I58" s="120">
        <v>0.336</v>
      </c>
      <c r="J58" s="120">
        <v>0.357</v>
      </c>
      <c r="K58" s="33"/>
    </row>
    <row r="59" spans="1:11" s="43" customFormat="1" ht="11.25" customHeight="1">
      <c r="A59" s="37" t="s">
        <v>47</v>
      </c>
      <c r="B59" s="38"/>
      <c r="C59" s="39">
        <v>197</v>
      </c>
      <c r="D59" s="39">
        <v>159</v>
      </c>
      <c r="E59" s="39">
        <v>164</v>
      </c>
      <c r="F59" s="40">
        <f>IF(D59&gt;0,100*E59/D59,0)</f>
        <v>103.14465408805032</v>
      </c>
      <c r="G59" s="41"/>
      <c r="H59" s="121">
        <v>2.307</v>
      </c>
      <c r="I59" s="122">
        <v>1.9510000000000003</v>
      </c>
      <c r="J59" s="122">
        <v>2.037</v>
      </c>
      <c r="K59" s="42">
        <f>IF(I59&gt;0,100*J59/I59,0)</f>
        <v>104.40799589953868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1803</v>
      </c>
      <c r="D61" s="31">
        <v>2100</v>
      </c>
      <c r="E61" s="31">
        <v>2100</v>
      </c>
      <c r="F61" s="32"/>
      <c r="G61" s="32"/>
      <c r="H61" s="120">
        <v>27.947</v>
      </c>
      <c r="I61" s="120">
        <v>26</v>
      </c>
      <c r="J61" s="120">
        <v>31.5</v>
      </c>
      <c r="K61" s="33"/>
    </row>
    <row r="62" spans="1:11" s="34" customFormat="1" ht="11.25" customHeight="1">
      <c r="A62" s="36" t="s">
        <v>49</v>
      </c>
      <c r="B62" s="30"/>
      <c r="C62" s="31">
        <v>1104</v>
      </c>
      <c r="D62" s="31">
        <v>925</v>
      </c>
      <c r="E62" s="31">
        <v>950</v>
      </c>
      <c r="F62" s="32"/>
      <c r="G62" s="32"/>
      <c r="H62" s="120">
        <v>19.03</v>
      </c>
      <c r="I62" s="120">
        <v>15.5</v>
      </c>
      <c r="J62" s="120">
        <v>16.886</v>
      </c>
      <c r="K62" s="33"/>
    </row>
    <row r="63" spans="1:11" s="34" customFormat="1" ht="11.25" customHeight="1">
      <c r="A63" s="36" t="s">
        <v>50</v>
      </c>
      <c r="B63" s="30"/>
      <c r="C63" s="31">
        <v>838</v>
      </c>
      <c r="D63" s="31">
        <v>775</v>
      </c>
      <c r="E63" s="31">
        <v>775</v>
      </c>
      <c r="F63" s="32"/>
      <c r="G63" s="32"/>
      <c r="H63" s="120">
        <v>6.352</v>
      </c>
      <c r="I63" s="120">
        <v>13.175</v>
      </c>
      <c r="J63" s="120">
        <v>13.175</v>
      </c>
      <c r="K63" s="33"/>
    </row>
    <row r="64" spans="1:11" s="43" customFormat="1" ht="11.25" customHeight="1">
      <c r="A64" s="37" t="s">
        <v>51</v>
      </c>
      <c r="B64" s="38"/>
      <c r="C64" s="39">
        <v>3745</v>
      </c>
      <c r="D64" s="39">
        <v>3800</v>
      </c>
      <c r="E64" s="39">
        <v>3825</v>
      </c>
      <c r="F64" s="40">
        <f>IF(D64&gt;0,100*E64/D64,0)</f>
        <v>100.65789473684211</v>
      </c>
      <c r="G64" s="41"/>
      <c r="H64" s="121">
        <v>53.32900000000001</v>
      </c>
      <c r="I64" s="122">
        <v>54.675</v>
      </c>
      <c r="J64" s="122">
        <v>61.56099999999999</v>
      </c>
      <c r="K64" s="42">
        <f>IF(I64&gt;0,100*J64/I64,0)</f>
        <v>112.5944215820759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7347</v>
      </c>
      <c r="D66" s="39">
        <v>7281</v>
      </c>
      <c r="E66" s="39">
        <v>9620</v>
      </c>
      <c r="F66" s="40">
        <f>IF(D66&gt;0,100*E66/D66,0)</f>
        <v>132.12470814448565</v>
      </c>
      <c r="G66" s="41"/>
      <c r="H66" s="121">
        <v>85.96</v>
      </c>
      <c r="I66" s="122">
        <v>86.644</v>
      </c>
      <c r="J66" s="122">
        <v>114.508</v>
      </c>
      <c r="K66" s="42">
        <f>IF(I66&gt;0,100*J66/I66,0)</f>
        <v>132.15918009325515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202</v>
      </c>
      <c r="D72" s="31">
        <v>261</v>
      </c>
      <c r="E72" s="31">
        <v>261</v>
      </c>
      <c r="F72" s="32"/>
      <c r="G72" s="32"/>
      <c r="H72" s="120">
        <v>2.75</v>
      </c>
      <c r="I72" s="120">
        <v>2.98</v>
      </c>
      <c r="J72" s="120">
        <v>2.98</v>
      </c>
      <c r="K72" s="33"/>
    </row>
    <row r="73" spans="1:11" s="34" customFormat="1" ht="11.25" customHeight="1">
      <c r="A73" s="36" t="s">
        <v>57</v>
      </c>
      <c r="B73" s="30"/>
      <c r="C73" s="31">
        <v>231</v>
      </c>
      <c r="D73" s="31">
        <v>220</v>
      </c>
      <c r="E73" s="31">
        <v>225</v>
      </c>
      <c r="F73" s="32"/>
      <c r="G73" s="32"/>
      <c r="H73" s="120">
        <v>4.325</v>
      </c>
      <c r="I73" s="120">
        <v>4.1</v>
      </c>
      <c r="J73" s="120">
        <v>4.1</v>
      </c>
      <c r="K73" s="33"/>
    </row>
    <row r="74" spans="1:11" s="34" customFormat="1" ht="11.25" customHeight="1">
      <c r="A74" s="36" t="s">
        <v>58</v>
      </c>
      <c r="B74" s="30"/>
      <c r="C74" s="31">
        <v>104</v>
      </c>
      <c r="D74" s="31">
        <v>90</v>
      </c>
      <c r="E74" s="31">
        <v>90</v>
      </c>
      <c r="F74" s="32"/>
      <c r="G74" s="32"/>
      <c r="H74" s="120">
        <v>1.352</v>
      </c>
      <c r="I74" s="120">
        <v>1.215</v>
      </c>
      <c r="J74" s="120">
        <v>1.215</v>
      </c>
      <c r="K74" s="33"/>
    </row>
    <row r="75" spans="1:11" s="34" customFormat="1" ht="11.25" customHeight="1">
      <c r="A75" s="36" t="s">
        <v>59</v>
      </c>
      <c r="B75" s="30"/>
      <c r="C75" s="31">
        <v>790</v>
      </c>
      <c r="D75" s="31">
        <v>799</v>
      </c>
      <c r="E75" s="31">
        <v>799</v>
      </c>
      <c r="F75" s="32"/>
      <c r="G75" s="32"/>
      <c r="H75" s="120">
        <v>8.287</v>
      </c>
      <c r="I75" s="120">
        <v>8.1475</v>
      </c>
      <c r="J75" s="120">
        <v>8.1475</v>
      </c>
      <c r="K75" s="33"/>
    </row>
    <row r="76" spans="1:11" s="34" customFormat="1" ht="11.25" customHeight="1">
      <c r="A76" s="36" t="s">
        <v>60</v>
      </c>
      <c r="B76" s="30"/>
      <c r="C76" s="31">
        <v>22</v>
      </c>
      <c r="D76" s="31">
        <v>20</v>
      </c>
      <c r="E76" s="31">
        <v>20</v>
      </c>
      <c r="F76" s="32"/>
      <c r="G76" s="32"/>
      <c r="H76" s="120">
        <v>0.264</v>
      </c>
      <c r="I76" s="120">
        <v>0.24</v>
      </c>
      <c r="J76" s="120">
        <v>0.188</v>
      </c>
      <c r="K76" s="33"/>
    </row>
    <row r="77" spans="1:11" s="34" customFormat="1" ht="11.25" customHeight="1">
      <c r="A77" s="36" t="s">
        <v>61</v>
      </c>
      <c r="B77" s="30"/>
      <c r="C77" s="31">
        <v>73</v>
      </c>
      <c r="D77" s="31">
        <v>53</v>
      </c>
      <c r="E77" s="31">
        <v>53</v>
      </c>
      <c r="F77" s="32"/>
      <c r="G77" s="32"/>
      <c r="H77" s="120">
        <v>0.738</v>
      </c>
      <c r="I77" s="120">
        <v>0.72</v>
      </c>
      <c r="J77" s="120">
        <v>0.6</v>
      </c>
      <c r="K77" s="33"/>
    </row>
    <row r="78" spans="1:11" s="34" customFormat="1" ht="11.25" customHeight="1">
      <c r="A78" s="36" t="s">
        <v>62</v>
      </c>
      <c r="B78" s="30"/>
      <c r="C78" s="31">
        <v>507</v>
      </c>
      <c r="D78" s="31">
        <v>450</v>
      </c>
      <c r="E78" s="31">
        <v>450</v>
      </c>
      <c r="F78" s="32"/>
      <c r="G78" s="32"/>
      <c r="H78" s="120">
        <v>9.582</v>
      </c>
      <c r="I78" s="120">
        <v>7.8</v>
      </c>
      <c r="J78" s="120">
        <v>7.8</v>
      </c>
      <c r="K78" s="33"/>
    </row>
    <row r="79" spans="1:11" s="34" customFormat="1" ht="11.25" customHeight="1">
      <c r="A79" s="36" t="s">
        <v>63</v>
      </c>
      <c r="B79" s="30"/>
      <c r="C79" s="31">
        <v>344</v>
      </c>
      <c r="D79" s="31">
        <v>250</v>
      </c>
      <c r="E79" s="31">
        <v>140</v>
      </c>
      <c r="F79" s="32"/>
      <c r="G79" s="32"/>
      <c r="H79" s="120">
        <v>4.175</v>
      </c>
      <c r="I79" s="120">
        <v>3.844</v>
      </c>
      <c r="J79" s="120">
        <v>2.92</v>
      </c>
      <c r="K79" s="33"/>
    </row>
    <row r="80" spans="1:11" s="43" customFormat="1" ht="11.25" customHeight="1">
      <c r="A80" s="44" t="s">
        <v>64</v>
      </c>
      <c r="B80" s="38"/>
      <c r="C80" s="39">
        <v>2273</v>
      </c>
      <c r="D80" s="39">
        <v>2143</v>
      </c>
      <c r="E80" s="39">
        <v>2038</v>
      </c>
      <c r="F80" s="40">
        <f>IF(D80&gt;0,100*E80/D80,0)</f>
        <v>95.10032664489034</v>
      </c>
      <c r="G80" s="41"/>
      <c r="H80" s="121">
        <v>31.473</v>
      </c>
      <c r="I80" s="122">
        <v>29.0465</v>
      </c>
      <c r="J80" s="122">
        <v>27.950500000000005</v>
      </c>
      <c r="K80" s="42">
        <f>IF(I80&gt;0,100*J80/I80,0)</f>
        <v>96.22673988260205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>
        <v>1</v>
      </c>
      <c r="E82" s="31">
        <v>1</v>
      </c>
      <c r="F82" s="32"/>
      <c r="G82" s="32"/>
      <c r="H82" s="120">
        <v>0.05</v>
      </c>
      <c r="I82" s="120">
        <v>0.025</v>
      </c>
      <c r="J82" s="120">
        <v>0.025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20">
        <v>0.016</v>
      </c>
      <c r="I83" s="120">
        <v>0.024</v>
      </c>
      <c r="J83" s="120">
        <v>0.024</v>
      </c>
      <c r="K83" s="33"/>
    </row>
    <row r="84" spans="1:11" s="43" customFormat="1" ht="11.25" customHeight="1">
      <c r="A84" s="37" t="s">
        <v>67</v>
      </c>
      <c r="B84" s="38"/>
      <c r="C84" s="39">
        <v>11</v>
      </c>
      <c r="D84" s="39">
        <v>10</v>
      </c>
      <c r="E84" s="39">
        <v>10</v>
      </c>
      <c r="F84" s="40">
        <f>IF(D84&gt;0,100*E84/D84,0)</f>
        <v>100</v>
      </c>
      <c r="G84" s="41"/>
      <c r="H84" s="121">
        <v>0.066</v>
      </c>
      <c r="I84" s="122">
        <v>0.049</v>
      </c>
      <c r="J84" s="122">
        <v>0.049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15638</v>
      </c>
      <c r="D86" s="31">
        <v>15480</v>
      </c>
      <c r="E86" s="31">
        <v>17732</v>
      </c>
      <c r="F86" s="32">
        <f>IF(D86&gt;0,100*E86/D86,0)</f>
        <v>114.54780361757106</v>
      </c>
      <c r="G86" s="32"/>
      <c r="H86" s="120">
        <v>195.342</v>
      </c>
      <c r="I86" s="120">
        <v>199.7235</v>
      </c>
      <c r="J86" s="120">
        <v>233.09609999999998</v>
      </c>
      <c r="K86" s="33">
        <f>IF(I86&gt;0,100*J86/I86,0)</f>
        <v>116.70940074653207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15638</v>
      </c>
      <c r="D89" s="54">
        <v>15480</v>
      </c>
      <c r="E89" s="54">
        <v>17732</v>
      </c>
      <c r="F89" s="55">
        <f>IF(D89&gt;0,100*E89/D89,0)</f>
        <v>114.54780361757106</v>
      </c>
      <c r="G89" s="41"/>
      <c r="H89" s="125">
        <v>195.342</v>
      </c>
      <c r="I89" s="126">
        <v>199.7235</v>
      </c>
      <c r="J89" s="126">
        <v>233.09609999999998</v>
      </c>
      <c r="K89" s="55">
        <f>IF(I89&gt;0,100*J89/I89,0)</f>
        <v>116.70940074653207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7"/>
  <sheetViews>
    <sheetView workbookViewId="0" topLeftCell="A82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6</v>
      </c>
      <c r="D17" s="39">
        <v>3</v>
      </c>
      <c r="E17" s="39">
        <v>3</v>
      </c>
      <c r="F17" s="40">
        <f>IF(D17&gt;0,100*E17/D17,0)</f>
        <v>100</v>
      </c>
      <c r="G17" s="41"/>
      <c r="H17" s="121">
        <v>0.094</v>
      </c>
      <c r="I17" s="122">
        <v>0.036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>
        <v>38</v>
      </c>
      <c r="F26" s="40">
        <f>IF(D26&gt;0,100*E26/D26,0)</f>
        <v>100</v>
      </c>
      <c r="G26" s="41"/>
      <c r="H26" s="121">
        <v>1.6</v>
      </c>
      <c r="I26" s="122">
        <v>1.5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>
        <v>150</v>
      </c>
      <c r="D30" s="31">
        <v>150</v>
      </c>
      <c r="E30" s="31">
        <v>150</v>
      </c>
      <c r="F30" s="32"/>
      <c r="G30" s="32"/>
      <c r="H30" s="120">
        <v>4.5</v>
      </c>
      <c r="I30" s="120">
        <v>4.5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150</v>
      </c>
      <c r="D31" s="39">
        <v>150</v>
      </c>
      <c r="E31" s="39">
        <v>150</v>
      </c>
      <c r="F31" s="40">
        <f>IF(D31&gt;0,100*E31/D31,0)</f>
        <v>100</v>
      </c>
      <c r="G31" s="41"/>
      <c r="H31" s="121">
        <v>4.5</v>
      </c>
      <c r="I31" s="122">
        <v>4.5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100</v>
      </c>
      <c r="D33" s="31">
        <v>120</v>
      </c>
      <c r="E33" s="31">
        <v>120</v>
      </c>
      <c r="F33" s="32"/>
      <c r="G33" s="32"/>
      <c r="H33" s="120">
        <v>3.2</v>
      </c>
      <c r="I33" s="120">
        <v>3.6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9</v>
      </c>
      <c r="E34" s="31">
        <v>9</v>
      </c>
      <c r="F34" s="32"/>
      <c r="G34" s="32"/>
      <c r="H34" s="120">
        <v>0.29</v>
      </c>
      <c r="I34" s="120">
        <v>0.346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15</v>
      </c>
      <c r="D35" s="31">
        <v>12</v>
      </c>
      <c r="E35" s="31">
        <v>14</v>
      </c>
      <c r="F35" s="32"/>
      <c r="G35" s="32"/>
      <c r="H35" s="120">
        <v>0.63</v>
      </c>
      <c r="I35" s="120">
        <v>0.5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203</v>
      </c>
      <c r="D36" s="31">
        <v>201</v>
      </c>
      <c r="E36" s="31">
        <v>201</v>
      </c>
      <c r="F36" s="32"/>
      <c r="G36" s="32"/>
      <c r="H36" s="120">
        <v>9.624</v>
      </c>
      <c r="I36" s="120">
        <v>9.636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326</v>
      </c>
      <c r="D37" s="39">
        <v>342</v>
      </c>
      <c r="E37" s="39">
        <v>344</v>
      </c>
      <c r="F37" s="40">
        <f>IF(D37&gt;0,100*E37/D37,0)</f>
        <v>100.58479532163743</v>
      </c>
      <c r="G37" s="41"/>
      <c r="H37" s="121">
        <v>13.744</v>
      </c>
      <c r="I37" s="122">
        <v>14.081999999999999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34</v>
      </c>
      <c r="D39" s="39">
        <v>38</v>
      </c>
      <c r="E39" s="39">
        <v>35</v>
      </c>
      <c r="F39" s="40">
        <f>IF(D39&gt;0,100*E39/D39,0)</f>
        <v>92.10526315789474</v>
      </c>
      <c r="G39" s="41"/>
      <c r="H39" s="121">
        <v>1.053</v>
      </c>
      <c r="I39" s="122">
        <v>1.193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>
        <v>12</v>
      </c>
      <c r="F43" s="32"/>
      <c r="G43" s="32"/>
      <c r="H43" s="120">
        <v>0.288</v>
      </c>
      <c r="I43" s="120">
        <v>0.288</v>
      </c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>
        <v>4</v>
      </c>
      <c r="D45" s="31">
        <v>2</v>
      </c>
      <c r="E45" s="31">
        <v>2</v>
      </c>
      <c r="F45" s="32"/>
      <c r="G45" s="32"/>
      <c r="H45" s="120">
        <v>0.088</v>
      </c>
      <c r="I45" s="120">
        <v>0.05</v>
      </c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16</v>
      </c>
      <c r="D50" s="39">
        <v>14</v>
      </c>
      <c r="E50" s="39">
        <v>14</v>
      </c>
      <c r="F50" s="40">
        <f>IF(D50&gt;0,100*E50/D50,0)</f>
        <v>100</v>
      </c>
      <c r="G50" s="41"/>
      <c r="H50" s="121">
        <v>0.376</v>
      </c>
      <c r="I50" s="122">
        <v>0.33799999999999997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100</v>
      </c>
      <c r="D54" s="31">
        <v>125</v>
      </c>
      <c r="E54" s="31">
        <v>120</v>
      </c>
      <c r="F54" s="32"/>
      <c r="G54" s="32"/>
      <c r="H54" s="120">
        <v>5</v>
      </c>
      <c r="I54" s="120">
        <v>6.875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225</v>
      </c>
      <c r="D55" s="31">
        <v>270</v>
      </c>
      <c r="E55" s="31">
        <v>270</v>
      </c>
      <c r="F55" s="32"/>
      <c r="G55" s="32"/>
      <c r="H55" s="120">
        <v>13.5</v>
      </c>
      <c r="I55" s="120">
        <v>13.5</v>
      </c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65</v>
      </c>
      <c r="E58" s="31">
        <v>50</v>
      </c>
      <c r="F58" s="32"/>
      <c r="G58" s="32"/>
      <c r="H58" s="120">
        <v>2.25</v>
      </c>
      <c r="I58" s="120">
        <v>2.73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375</v>
      </c>
      <c r="D59" s="39">
        <v>460</v>
      </c>
      <c r="E59" s="39">
        <v>440</v>
      </c>
      <c r="F59" s="40">
        <f>IF(D59&gt;0,100*E59/D59,0)</f>
        <v>95.65217391304348</v>
      </c>
      <c r="G59" s="41"/>
      <c r="H59" s="121">
        <v>20.75</v>
      </c>
      <c r="I59" s="122">
        <v>23.105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200</v>
      </c>
      <c r="E61" s="31">
        <v>200</v>
      </c>
      <c r="F61" s="32"/>
      <c r="G61" s="32"/>
      <c r="H61" s="120">
        <v>5.4</v>
      </c>
      <c r="I61" s="120">
        <v>7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130</v>
      </c>
      <c r="D62" s="31">
        <v>130</v>
      </c>
      <c r="E62" s="31">
        <v>130</v>
      </c>
      <c r="F62" s="32"/>
      <c r="G62" s="32"/>
      <c r="H62" s="120">
        <v>3.46</v>
      </c>
      <c r="I62" s="120">
        <v>3.136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376</v>
      </c>
      <c r="D63" s="31">
        <v>668</v>
      </c>
      <c r="E63" s="31">
        <v>668</v>
      </c>
      <c r="F63" s="32"/>
      <c r="G63" s="32"/>
      <c r="H63" s="120">
        <v>22.56</v>
      </c>
      <c r="I63" s="120">
        <v>36.74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706</v>
      </c>
      <c r="D64" s="39">
        <v>998</v>
      </c>
      <c r="E64" s="39">
        <v>998</v>
      </c>
      <c r="F64" s="40">
        <f>IF(D64&gt;0,100*E64/D64,0)</f>
        <v>100</v>
      </c>
      <c r="G64" s="41"/>
      <c r="H64" s="121">
        <v>31.419999999999998</v>
      </c>
      <c r="I64" s="122">
        <v>46.876000000000005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587</v>
      </c>
      <c r="D66" s="39">
        <v>485</v>
      </c>
      <c r="E66" s="39">
        <v>485</v>
      </c>
      <c r="F66" s="40">
        <f>IF(D66&gt;0,100*E66/D66,0)</f>
        <v>100</v>
      </c>
      <c r="G66" s="41"/>
      <c r="H66" s="121">
        <v>31.698</v>
      </c>
      <c r="I66" s="122">
        <v>34.348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23</v>
      </c>
      <c r="D72" s="31">
        <v>21</v>
      </c>
      <c r="E72" s="31">
        <v>21</v>
      </c>
      <c r="F72" s="32"/>
      <c r="G72" s="32"/>
      <c r="H72" s="120">
        <v>0.396</v>
      </c>
      <c r="I72" s="120">
        <v>0.36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95</v>
      </c>
      <c r="D73" s="31">
        <v>70</v>
      </c>
      <c r="E73" s="31">
        <v>70</v>
      </c>
      <c r="F73" s="32"/>
      <c r="G73" s="32"/>
      <c r="H73" s="120">
        <v>1.9</v>
      </c>
      <c r="I73" s="120">
        <v>1.61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325</v>
      </c>
      <c r="D74" s="31">
        <v>410</v>
      </c>
      <c r="E74" s="31">
        <v>410</v>
      </c>
      <c r="F74" s="32"/>
      <c r="G74" s="32"/>
      <c r="H74" s="120">
        <v>16.25</v>
      </c>
      <c r="I74" s="120">
        <v>20.5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41</v>
      </c>
      <c r="D75" s="31">
        <v>175</v>
      </c>
      <c r="E75" s="31">
        <v>175</v>
      </c>
      <c r="F75" s="32"/>
      <c r="G75" s="32"/>
      <c r="H75" s="120">
        <v>1.567</v>
      </c>
      <c r="I75" s="120">
        <v>6.8768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30</v>
      </c>
      <c r="D76" s="31">
        <v>20</v>
      </c>
      <c r="E76" s="31">
        <v>18</v>
      </c>
      <c r="F76" s="32"/>
      <c r="G76" s="32"/>
      <c r="H76" s="120">
        <v>0.625</v>
      </c>
      <c r="I76" s="120">
        <v>0.5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63</v>
      </c>
      <c r="D77" s="31">
        <v>70</v>
      </c>
      <c r="E77" s="31">
        <v>70</v>
      </c>
      <c r="F77" s="32"/>
      <c r="G77" s="32"/>
      <c r="H77" s="120">
        <v>2.52</v>
      </c>
      <c r="I77" s="120">
        <v>2.9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150</v>
      </c>
      <c r="D78" s="31">
        <v>145</v>
      </c>
      <c r="E78" s="31">
        <v>145</v>
      </c>
      <c r="F78" s="32"/>
      <c r="G78" s="32"/>
      <c r="H78" s="120">
        <v>4.5</v>
      </c>
      <c r="I78" s="120">
        <v>4.06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375</v>
      </c>
      <c r="D79" s="31">
        <v>248</v>
      </c>
      <c r="E79" s="31">
        <v>248</v>
      </c>
      <c r="F79" s="32"/>
      <c r="G79" s="32"/>
      <c r="H79" s="120">
        <v>18.5</v>
      </c>
      <c r="I79" s="120">
        <v>13.198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1102</v>
      </c>
      <c r="D80" s="39">
        <v>1159</v>
      </c>
      <c r="E80" s="39">
        <v>1157</v>
      </c>
      <c r="F80" s="40">
        <f>IF(D80&gt;0,100*E80/D80,0)</f>
        <v>99.8274374460742</v>
      </c>
      <c r="G80" s="41"/>
      <c r="H80" s="121">
        <v>46.257999999999996</v>
      </c>
      <c r="I80" s="122">
        <v>50.0048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3340</v>
      </c>
      <c r="D86" s="31">
        <v>3687</v>
      </c>
      <c r="E86" s="31">
        <v>3664</v>
      </c>
      <c r="F86" s="32">
        <f>IF(D86&gt;0,100*E86/D86,0)</f>
        <v>99.3761866015731</v>
      </c>
      <c r="G86" s="32"/>
      <c r="H86" s="120">
        <v>151.493</v>
      </c>
      <c r="I86" s="120">
        <v>175.9828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3340</v>
      </c>
      <c r="D89" s="54">
        <v>3687</v>
      </c>
      <c r="E89" s="54">
        <v>3664</v>
      </c>
      <c r="F89" s="55">
        <f>IF(D89&gt;0,100*E89/D89,0)</f>
        <v>99.3761866015731</v>
      </c>
      <c r="G89" s="41"/>
      <c r="H89" s="125">
        <v>151.493</v>
      </c>
      <c r="I89" s="126">
        <v>175.9828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10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9</v>
      </c>
      <c r="D17" s="39">
        <v>9</v>
      </c>
      <c r="E17" s="39">
        <v>5</v>
      </c>
      <c r="F17" s="40">
        <f>IF(D17&gt;0,100*E17/D17,0)</f>
        <v>55.55555555555556</v>
      </c>
      <c r="G17" s="41"/>
      <c r="H17" s="121">
        <v>0.123</v>
      </c>
      <c r="I17" s="122">
        <v>0.182</v>
      </c>
      <c r="J17" s="122">
        <v>0.1</v>
      </c>
      <c r="K17" s="42">
        <f>IF(I17&gt;0,100*J17/I17,0)</f>
        <v>54.94505494505495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20">
        <v>0.382</v>
      </c>
      <c r="I20" s="120">
        <v>0.37</v>
      </c>
      <c r="J20" s="120">
        <v>0.35</v>
      </c>
      <c r="K20" s="33"/>
    </row>
    <row r="21" spans="1:11" s="34" customFormat="1" ht="11.25" customHeight="1">
      <c r="A21" s="36" t="s">
        <v>17</v>
      </c>
      <c r="B21" s="30"/>
      <c r="C21" s="31"/>
      <c r="D21" s="31">
        <v>40</v>
      </c>
      <c r="E21" s="31">
        <v>40</v>
      </c>
      <c r="F21" s="32"/>
      <c r="G21" s="32"/>
      <c r="H21" s="120"/>
      <c r="I21" s="120">
        <v>0.74</v>
      </c>
      <c r="J21" s="120">
        <v>0.7</v>
      </c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60</v>
      </c>
      <c r="E22" s="39">
        <v>60</v>
      </c>
      <c r="F22" s="40">
        <f>IF(D22&gt;0,100*E22/D22,0)</f>
        <v>100</v>
      </c>
      <c r="G22" s="41"/>
      <c r="H22" s="121">
        <v>0.382</v>
      </c>
      <c r="I22" s="122">
        <v>1.1099999999999999</v>
      </c>
      <c r="J22" s="122">
        <v>1.0499999999999998</v>
      </c>
      <c r="K22" s="42">
        <f>IF(I22&gt;0,100*J22/I22,0)</f>
        <v>94.5945945945946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297</v>
      </c>
      <c r="D24" s="39">
        <v>282</v>
      </c>
      <c r="E24" s="39">
        <v>301</v>
      </c>
      <c r="F24" s="40">
        <f>IF(D24&gt;0,100*E24/D24,0)</f>
        <v>106.73758865248227</v>
      </c>
      <c r="G24" s="41"/>
      <c r="H24" s="121">
        <v>15.314</v>
      </c>
      <c r="I24" s="122">
        <v>10.768</v>
      </c>
      <c r="J24" s="122">
        <v>17.801</v>
      </c>
      <c r="K24" s="42">
        <f>IF(I24&gt;0,100*J24/I24,0)</f>
        <v>165.3138930163447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26</v>
      </c>
      <c r="D26" s="39">
        <v>26</v>
      </c>
      <c r="E26" s="39">
        <v>28</v>
      </c>
      <c r="F26" s="40">
        <f>IF(D26&gt;0,100*E26/D26,0)</f>
        <v>107.6923076923077</v>
      </c>
      <c r="G26" s="41"/>
      <c r="H26" s="121">
        <v>1.699</v>
      </c>
      <c r="I26" s="122">
        <v>1.7</v>
      </c>
      <c r="J26" s="122">
        <v>1.45</v>
      </c>
      <c r="K26" s="42">
        <f>IF(I26&gt;0,100*J26/I26,0)</f>
        <v>85.29411764705883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>
        <v>285</v>
      </c>
      <c r="E28" s="31"/>
      <c r="F28" s="32"/>
      <c r="G28" s="32"/>
      <c r="H28" s="120"/>
      <c r="I28" s="120">
        <v>15.105</v>
      </c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>
        <v>360</v>
      </c>
      <c r="E30" s="31">
        <v>364</v>
      </c>
      <c r="F30" s="32"/>
      <c r="G30" s="32"/>
      <c r="H30" s="120"/>
      <c r="I30" s="120">
        <v>12.74</v>
      </c>
      <c r="J30" s="120">
        <v>12.74</v>
      </c>
      <c r="K30" s="33"/>
    </row>
    <row r="31" spans="1:11" s="43" customFormat="1" ht="11.25" customHeight="1">
      <c r="A31" s="44" t="s">
        <v>24</v>
      </c>
      <c r="B31" s="38"/>
      <c r="C31" s="39">
        <v>0</v>
      </c>
      <c r="D31" s="39">
        <v>645</v>
      </c>
      <c r="E31" s="39">
        <v>364</v>
      </c>
      <c r="F31" s="40">
        <f>IF(D31&gt;0,100*E31/D31,0)</f>
        <v>56.434108527131784</v>
      </c>
      <c r="G31" s="41"/>
      <c r="H31" s="121">
        <v>0</v>
      </c>
      <c r="I31" s="122">
        <v>27.845</v>
      </c>
      <c r="J31" s="122">
        <v>12.74</v>
      </c>
      <c r="K31" s="42">
        <f>IF(I31&gt;0,100*J31/I31,0)</f>
        <v>45.75327706949183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47</v>
      </c>
      <c r="D33" s="31">
        <v>50</v>
      </c>
      <c r="E33" s="31">
        <v>30</v>
      </c>
      <c r="F33" s="32"/>
      <c r="G33" s="32"/>
      <c r="H33" s="120">
        <v>2.4</v>
      </c>
      <c r="I33" s="120">
        <v>1.375</v>
      </c>
      <c r="J33" s="120">
        <v>0.9</v>
      </c>
      <c r="K33" s="33"/>
    </row>
    <row r="34" spans="1:11" s="34" customFormat="1" ht="11.25" customHeight="1">
      <c r="A34" s="36" t="s">
        <v>26</v>
      </c>
      <c r="B34" s="30"/>
      <c r="C34" s="31">
        <v>111</v>
      </c>
      <c r="D34" s="31">
        <v>111</v>
      </c>
      <c r="E34" s="31">
        <v>128</v>
      </c>
      <c r="F34" s="32"/>
      <c r="G34" s="32"/>
      <c r="H34" s="120">
        <v>4.032</v>
      </c>
      <c r="I34" s="120">
        <v>4.032</v>
      </c>
      <c r="J34" s="120">
        <v>4.138</v>
      </c>
      <c r="K34" s="33"/>
    </row>
    <row r="35" spans="1:11" s="34" customFormat="1" ht="11.25" customHeight="1">
      <c r="A35" s="36" t="s">
        <v>27</v>
      </c>
      <c r="B35" s="30"/>
      <c r="C35" s="31">
        <v>35</v>
      </c>
      <c r="D35" s="31">
        <v>36</v>
      </c>
      <c r="E35" s="31">
        <v>30</v>
      </c>
      <c r="F35" s="32"/>
      <c r="G35" s="32"/>
      <c r="H35" s="120">
        <v>1.641</v>
      </c>
      <c r="I35" s="120">
        <v>1.7</v>
      </c>
      <c r="J35" s="120">
        <v>1.4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193</v>
      </c>
      <c r="D37" s="39">
        <v>197</v>
      </c>
      <c r="E37" s="39">
        <v>188</v>
      </c>
      <c r="F37" s="40">
        <f>IF(D37&gt;0,100*E37/D37,0)</f>
        <v>95.43147208121827</v>
      </c>
      <c r="G37" s="41"/>
      <c r="H37" s="121">
        <v>8.073</v>
      </c>
      <c r="I37" s="122">
        <v>7.107</v>
      </c>
      <c r="J37" s="122">
        <v>6.438000000000001</v>
      </c>
      <c r="K37" s="42">
        <f>IF(I37&gt;0,100*J37/I37,0)</f>
        <v>90.58674546222035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236</v>
      </c>
      <c r="D39" s="39">
        <v>236</v>
      </c>
      <c r="E39" s="39">
        <v>194</v>
      </c>
      <c r="F39" s="40">
        <f>IF(D39&gt;0,100*E39/D39,0)</f>
        <v>82.20338983050847</v>
      </c>
      <c r="G39" s="41"/>
      <c r="H39" s="121">
        <v>7.377</v>
      </c>
      <c r="I39" s="122">
        <v>7.37</v>
      </c>
      <c r="J39" s="122">
        <v>6.075</v>
      </c>
      <c r="K39" s="42">
        <f>IF(I39&gt;0,100*J39/I39,0)</f>
        <v>82.42876526458616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374</v>
      </c>
      <c r="D41" s="31">
        <v>205</v>
      </c>
      <c r="E41" s="31">
        <v>180</v>
      </c>
      <c r="F41" s="32"/>
      <c r="G41" s="32"/>
      <c r="H41" s="120">
        <v>28.05</v>
      </c>
      <c r="I41" s="120">
        <v>15.375</v>
      </c>
      <c r="J41" s="120">
        <v>13.5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6</v>
      </c>
      <c r="E43" s="31">
        <v>6</v>
      </c>
      <c r="F43" s="32"/>
      <c r="G43" s="32"/>
      <c r="H43" s="120">
        <v>0.132</v>
      </c>
      <c r="I43" s="120">
        <v>0.132</v>
      </c>
      <c r="J43" s="120">
        <v>0.132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>
        <v>10</v>
      </c>
      <c r="D45" s="31">
        <v>10</v>
      </c>
      <c r="E45" s="31">
        <v>13</v>
      </c>
      <c r="F45" s="32"/>
      <c r="G45" s="32"/>
      <c r="H45" s="120">
        <v>0.22</v>
      </c>
      <c r="I45" s="120">
        <v>0.28</v>
      </c>
      <c r="J45" s="120">
        <v>0.364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>
        <v>900</v>
      </c>
      <c r="D48" s="31">
        <v>569</v>
      </c>
      <c r="E48" s="31">
        <v>715</v>
      </c>
      <c r="F48" s="32"/>
      <c r="G48" s="32"/>
      <c r="H48" s="120">
        <v>40.5</v>
      </c>
      <c r="I48" s="120">
        <v>25.605</v>
      </c>
      <c r="J48" s="120">
        <v>32.175</v>
      </c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15</v>
      </c>
      <c r="E49" s="31">
        <v>15</v>
      </c>
      <c r="F49" s="32"/>
      <c r="G49" s="32"/>
      <c r="H49" s="120">
        <v>0.6</v>
      </c>
      <c r="I49" s="120">
        <v>0.6</v>
      </c>
      <c r="J49" s="120">
        <v>0.585</v>
      </c>
      <c r="K49" s="33"/>
    </row>
    <row r="50" spans="1:11" s="43" customFormat="1" ht="11.25" customHeight="1">
      <c r="A50" s="44" t="s">
        <v>40</v>
      </c>
      <c r="B50" s="38"/>
      <c r="C50" s="39">
        <v>1305</v>
      </c>
      <c r="D50" s="39">
        <v>805</v>
      </c>
      <c r="E50" s="39">
        <v>929</v>
      </c>
      <c r="F50" s="40">
        <f>IF(D50&gt;0,100*E50/D50,0)</f>
        <v>115.40372670807453</v>
      </c>
      <c r="G50" s="41"/>
      <c r="H50" s="121">
        <v>69.502</v>
      </c>
      <c r="I50" s="122">
        <v>41.992</v>
      </c>
      <c r="J50" s="122">
        <v>46.756</v>
      </c>
      <c r="K50" s="42">
        <f>IF(I50&gt;0,100*J50/I50,0)</f>
        <v>111.34501809868549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5</v>
      </c>
      <c r="D52" s="39">
        <v>255</v>
      </c>
      <c r="E52" s="39">
        <v>255</v>
      </c>
      <c r="F52" s="40">
        <f>IF(D52&gt;0,100*E52/D52,0)</f>
        <v>100</v>
      </c>
      <c r="G52" s="41"/>
      <c r="H52" s="121">
        <v>0.2</v>
      </c>
      <c r="I52" s="122">
        <v>8.8</v>
      </c>
      <c r="J52" s="122">
        <v>8.8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4850</v>
      </c>
      <c r="D54" s="31">
        <v>4900</v>
      </c>
      <c r="E54" s="31">
        <v>5300</v>
      </c>
      <c r="F54" s="32"/>
      <c r="G54" s="32"/>
      <c r="H54" s="120">
        <v>320.1</v>
      </c>
      <c r="I54" s="120">
        <v>357.7</v>
      </c>
      <c r="J54" s="120">
        <v>408.1</v>
      </c>
      <c r="K54" s="33"/>
    </row>
    <row r="55" spans="1:11" s="34" customFormat="1" ht="11.25" customHeight="1">
      <c r="A55" s="36" t="s">
        <v>43</v>
      </c>
      <c r="B55" s="30"/>
      <c r="C55" s="31">
        <v>700</v>
      </c>
      <c r="D55" s="31">
        <v>900</v>
      </c>
      <c r="E55" s="31">
        <v>1515</v>
      </c>
      <c r="F55" s="32"/>
      <c r="G55" s="32"/>
      <c r="H55" s="120">
        <v>49</v>
      </c>
      <c r="I55" s="120">
        <v>63</v>
      </c>
      <c r="J55" s="120">
        <v>90.9</v>
      </c>
      <c r="K55" s="33"/>
    </row>
    <row r="56" spans="1:11" s="34" customFormat="1" ht="11.25" customHeight="1">
      <c r="A56" s="36" t="s">
        <v>44</v>
      </c>
      <c r="B56" s="30"/>
      <c r="C56" s="31">
        <v>1000</v>
      </c>
      <c r="D56" s="31">
        <v>800</v>
      </c>
      <c r="E56" s="31">
        <v>780</v>
      </c>
      <c r="F56" s="32"/>
      <c r="G56" s="32"/>
      <c r="H56" s="120">
        <v>60.992</v>
      </c>
      <c r="I56" s="120">
        <v>50</v>
      </c>
      <c r="J56" s="120">
        <v>48.8</v>
      </c>
      <c r="K56" s="33"/>
    </row>
    <row r="57" spans="1:11" s="34" customFormat="1" ht="11.25" customHeight="1">
      <c r="A57" s="36" t="s">
        <v>45</v>
      </c>
      <c r="B57" s="30"/>
      <c r="C57" s="31">
        <v>1</v>
      </c>
      <c r="D57" s="31">
        <v>1</v>
      </c>
      <c r="E57" s="31">
        <v>12</v>
      </c>
      <c r="F57" s="32"/>
      <c r="G57" s="32"/>
      <c r="H57" s="120">
        <v>0.04</v>
      </c>
      <c r="I57" s="120">
        <v>0.04</v>
      </c>
      <c r="J57" s="120">
        <v>0.48</v>
      </c>
      <c r="K57" s="33"/>
    </row>
    <row r="58" spans="1:11" s="34" customFormat="1" ht="11.25" customHeight="1">
      <c r="A58" s="36" t="s">
        <v>46</v>
      </c>
      <c r="B58" s="30"/>
      <c r="C58" s="31">
        <v>926</v>
      </c>
      <c r="D58" s="31">
        <v>847</v>
      </c>
      <c r="E58" s="31">
        <v>894</v>
      </c>
      <c r="F58" s="32"/>
      <c r="G58" s="32"/>
      <c r="H58" s="120">
        <v>45.121</v>
      </c>
      <c r="I58" s="120">
        <v>55.055</v>
      </c>
      <c r="J58" s="120">
        <v>58.11</v>
      </c>
      <c r="K58" s="33"/>
    </row>
    <row r="59" spans="1:11" s="43" customFormat="1" ht="11.25" customHeight="1">
      <c r="A59" s="37" t="s">
        <v>47</v>
      </c>
      <c r="B59" s="38"/>
      <c r="C59" s="39">
        <v>7477</v>
      </c>
      <c r="D59" s="39">
        <v>7448</v>
      </c>
      <c r="E59" s="39">
        <v>8501</v>
      </c>
      <c r="F59" s="40">
        <f>IF(D59&gt;0,100*E59/D59,0)</f>
        <v>114.13802363050483</v>
      </c>
      <c r="G59" s="41"/>
      <c r="H59" s="121">
        <v>475.25300000000004</v>
      </c>
      <c r="I59" s="122">
        <v>525.795</v>
      </c>
      <c r="J59" s="122">
        <v>606.39</v>
      </c>
      <c r="K59" s="42">
        <f>IF(I59&gt;0,100*J59/I59,0)</f>
        <v>115.32821727098965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>
        <v>150</v>
      </c>
      <c r="F61" s="32"/>
      <c r="G61" s="32"/>
      <c r="H61" s="120">
        <v>3.3</v>
      </c>
      <c r="I61" s="120">
        <v>3.75</v>
      </c>
      <c r="J61" s="120">
        <v>3.75</v>
      </c>
      <c r="K61" s="33"/>
    </row>
    <row r="62" spans="1:11" s="34" customFormat="1" ht="11.25" customHeight="1">
      <c r="A62" s="36" t="s">
        <v>49</v>
      </c>
      <c r="B62" s="30"/>
      <c r="C62" s="31">
        <v>65</v>
      </c>
      <c r="D62" s="31">
        <v>65</v>
      </c>
      <c r="E62" s="31">
        <v>65</v>
      </c>
      <c r="F62" s="32"/>
      <c r="G62" s="32"/>
      <c r="H62" s="120">
        <v>1.675</v>
      </c>
      <c r="I62" s="120">
        <v>1.675</v>
      </c>
      <c r="J62" s="120">
        <v>1.44</v>
      </c>
      <c r="K62" s="33"/>
    </row>
    <row r="63" spans="1:11" s="34" customFormat="1" ht="11.25" customHeight="1">
      <c r="A63" s="36" t="s">
        <v>50</v>
      </c>
      <c r="B63" s="30"/>
      <c r="C63" s="31">
        <v>35</v>
      </c>
      <c r="D63" s="31">
        <v>35</v>
      </c>
      <c r="E63" s="31">
        <v>57</v>
      </c>
      <c r="F63" s="32"/>
      <c r="G63" s="32"/>
      <c r="H63" s="120">
        <v>2.45</v>
      </c>
      <c r="I63" s="120">
        <v>2.5</v>
      </c>
      <c r="J63" s="120">
        <v>1.672</v>
      </c>
      <c r="K63" s="33"/>
    </row>
    <row r="64" spans="1:11" s="43" customFormat="1" ht="11.25" customHeight="1">
      <c r="A64" s="37" t="s">
        <v>51</v>
      </c>
      <c r="B64" s="38"/>
      <c r="C64" s="39">
        <v>210</v>
      </c>
      <c r="D64" s="39">
        <v>250</v>
      </c>
      <c r="E64" s="39">
        <v>272</v>
      </c>
      <c r="F64" s="40">
        <f>IF(D64&gt;0,100*E64/D64,0)</f>
        <v>108.8</v>
      </c>
      <c r="G64" s="41"/>
      <c r="H64" s="121">
        <v>7.425</v>
      </c>
      <c r="I64" s="122">
        <v>7.925</v>
      </c>
      <c r="J64" s="122">
        <v>6.861999999999999</v>
      </c>
      <c r="K64" s="42">
        <f>IF(I64&gt;0,100*J64/I64,0)</f>
        <v>86.58675078864353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290</v>
      </c>
      <c r="D66" s="39">
        <v>49</v>
      </c>
      <c r="E66" s="39">
        <v>122</v>
      </c>
      <c r="F66" s="40">
        <f>IF(D66&gt;0,100*E66/D66,0)</f>
        <v>248.9795918367347</v>
      </c>
      <c r="G66" s="41"/>
      <c r="H66" s="121">
        <v>13.05</v>
      </c>
      <c r="I66" s="122">
        <v>2.646</v>
      </c>
      <c r="J66" s="122">
        <v>6.035</v>
      </c>
      <c r="K66" s="42">
        <f>IF(I66&gt;0,100*J66/I66,0)</f>
        <v>228.0801209372638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95</v>
      </c>
      <c r="D72" s="31">
        <v>73</v>
      </c>
      <c r="E72" s="31">
        <v>70</v>
      </c>
      <c r="F72" s="32"/>
      <c r="G72" s="32"/>
      <c r="H72" s="120">
        <v>1.71</v>
      </c>
      <c r="I72" s="120">
        <v>1.701</v>
      </c>
      <c r="J72" s="120">
        <v>1.652</v>
      </c>
      <c r="K72" s="33"/>
    </row>
    <row r="73" spans="1:11" s="34" customFormat="1" ht="11.25" customHeight="1">
      <c r="A73" s="36" t="s">
        <v>57</v>
      </c>
      <c r="B73" s="30"/>
      <c r="C73" s="31">
        <v>130</v>
      </c>
      <c r="D73" s="31">
        <v>95</v>
      </c>
      <c r="E73" s="31">
        <v>80</v>
      </c>
      <c r="F73" s="32"/>
      <c r="G73" s="32"/>
      <c r="H73" s="120">
        <v>3.56</v>
      </c>
      <c r="I73" s="120">
        <v>3.74</v>
      </c>
      <c r="J73" s="120">
        <v>3.67</v>
      </c>
      <c r="K73" s="33"/>
    </row>
    <row r="74" spans="1:11" s="34" customFormat="1" ht="11.25" customHeight="1">
      <c r="A74" s="36" t="s">
        <v>58</v>
      </c>
      <c r="B74" s="30"/>
      <c r="C74" s="31">
        <v>324</v>
      </c>
      <c r="D74" s="31">
        <v>228</v>
      </c>
      <c r="E74" s="31">
        <v>285</v>
      </c>
      <c r="F74" s="32"/>
      <c r="G74" s="32"/>
      <c r="H74" s="120">
        <v>14.256</v>
      </c>
      <c r="I74" s="120">
        <v>10.26</v>
      </c>
      <c r="J74" s="120">
        <v>12.825</v>
      </c>
      <c r="K74" s="33"/>
    </row>
    <row r="75" spans="1:11" s="34" customFormat="1" ht="11.25" customHeight="1">
      <c r="A75" s="36" t="s">
        <v>59</v>
      </c>
      <c r="B75" s="30"/>
      <c r="C75" s="31">
        <v>154</v>
      </c>
      <c r="D75" s="31">
        <v>201</v>
      </c>
      <c r="E75" s="31">
        <v>135</v>
      </c>
      <c r="F75" s="32"/>
      <c r="G75" s="32"/>
      <c r="H75" s="120">
        <v>6.388</v>
      </c>
      <c r="I75" s="120">
        <v>7.682</v>
      </c>
      <c r="J75" s="120">
        <v>5.30496</v>
      </c>
      <c r="K75" s="33"/>
    </row>
    <row r="76" spans="1:11" s="34" customFormat="1" ht="11.25" customHeight="1">
      <c r="A76" s="36" t="s">
        <v>60</v>
      </c>
      <c r="B76" s="30"/>
      <c r="C76" s="31">
        <v>35</v>
      </c>
      <c r="D76" s="31">
        <v>35</v>
      </c>
      <c r="E76" s="31">
        <v>40</v>
      </c>
      <c r="F76" s="32"/>
      <c r="G76" s="32"/>
      <c r="H76" s="120">
        <v>0.845</v>
      </c>
      <c r="I76" s="120">
        <v>0.75</v>
      </c>
      <c r="J76" s="120">
        <v>1.08</v>
      </c>
      <c r="K76" s="33"/>
    </row>
    <row r="77" spans="1:11" s="34" customFormat="1" ht="11.25" customHeight="1">
      <c r="A77" s="36" t="s">
        <v>61</v>
      </c>
      <c r="B77" s="30"/>
      <c r="C77" s="31">
        <v>79</v>
      </c>
      <c r="D77" s="31">
        <v>95</v>
      </c>
      <c r="E77" s="31">
        <v>100</v>
      </c>
      <c r="F77" s="32"/>
      <c r="G77" s="32"/>
      <c r="H77" s="120">
        <v>3.37</v>
      </c>
      <c r="I77" s="120">
        <v>3.8</v>
      </c>
      <c r="J77" s="120">
        <v>3.8</v>
      </c>
      <c r="K77" s="33"/>
    </row>
    <row r="78" spans="1:11" s="34" customFormat="1" ht="11.25" customHeight="1">
      <c r="A78" s="36" t="s">
        <v>62</v>
      </c>
      <c r="B78" s="30"/>
      <c r="C78" s="31"/>
      <c r="D78" s="31">
        <v>366</v>
      </c>
      <c r="E78" s="31">
        <v>350</v>
      </c>
      <c r="F78" s="32"/>
      <c r="G78" s="32"/>
      <c r="H78" s="120"/>
      <c r="I78" s="120">
        <v>12.81</v>
      </c>
      <c r="J78" s="120">
        <v>12.6</v>
      </c>
      <c r="K78" s="33"/>
    </row>
    <row r="79" spans="1:11" s="34" customFormat="1" ht="11.25" customHeight="1">
      <c r="A79" s="36" t="s">
        <v>63</v>
      </c>
      <c r="B79" s="30"/>
      <c r="C79" s="31">
        <v>570</v>
      </c>
      <c r="D79" s="31">
        <v>275</v>
      </c>
      <c r="E79" s="31">
        <v>371</v>
      </c>
      <c r="F79" s="32"/>
      <c r="G79" s="32"/>
      <c r="H79" s="120">
        <v>24.629</v>
      </c>
      <c r="I79" s="120">
        <v>11.809</v>
      </c>
      <c r="J79" s="120">
        <v>17.679</v>
      </c>
      <c r="K79" s="33"/>
    </row>
    <row r="80" spans="1:11" s="43" customFormat="1" ht="11.25" customHeight="1">
      <c r="A80" s="44" t="s">
        <v>64</v>
      </c>
      <c r="B80" s="38"/>
      <c r="C80" s="39">
        <v>1387</v>
      </c>
      <c r="D80" s="39">
        <v>1368</v>
      </c>
      <c r="E80" s="39">
        <v>1431</v>
      </c>
      <c r="F80" s="40">
        <f>IF(D80&gt;0,100*E80/D80,0)</f>
        <v>104.60526315789474</v>
      </c>
      <c r="G80" s="41"/>
      <c r="H80" s="121">
        <v>54.758</v>
      </c>
      <c r="I80" s="122">
        <v>52.552</v>
      </c>
      <c r="J80" s="122">
        <v>58.61095999999999</v>
      </c>
      <c r="K80" s="42">
        <f>IF(I80&gt;0,100*J80/I80,0)</f>
        <v>111.52945653828588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11455</v>
      </c>
      <c r="D86" s="31">
        <v>11630</v>
      </c>
      <c r="E86" s="31">
        <v>12650</v>
      </c>
      <c r="F86" s="32">
        <f>IF(D86&gt;0,100*E86/D86,0)</f>
        <v>108.77042132416165</v>
      </c>
      <c r="G86" s="32"/>
      <c r="H86" s="120">
        <v>653.156</v>
      </c>
      <c r="I86" s="120">
        <v>695.7919999999999</v>
      </c>
      <c r="J86" s="120">
        <v>779.1079599999999</v>
      </c>
      <c r="K86" s="33">
        <f>IF(I86&gt;0,100*J86/I86,0)</f>
        <v>111.97426242325292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11455</v>
      </c>
      <c r="D89" s="54">
        <v>11630</v>
      </c>
      <c r="E89" s="54">
        <v>12650</v>
      </c>
      <c r="F89" s="55">
        <f>IF(D89&gt;0,100*E89/D89,0)</f>
        <v>108.77042132416165</v>
      </c>
      <c r="G89" s="41"/>
      <c r="H89" s="125">
        <v>653.156</v>
      </c>
      <c r="I89" s="126">
        <v>695.7919999999999</v>
      </c>
      <c r="J89" s="126">
        <v>779.1079599999999</v>
      </c>
      <c r="K89" s="55">
        <f>IF(I89&gt;0,100*J89/I89,0)</f>
        <v>111.97426242325292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7"/>
  <sheetViews>
    <sheetView workbookViewId="0" topLeftCell="A82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1</v>
      </c>
      <c r="E17" s="39">
        <v>1</v>
      </c>
      <c r="F17" s="40">
        <f>IF(D17&gt;0,100*E17/D17,0)</f>
        <v>100</v>
      </c>
      <c r="G17" s="41"/>
      <c r="H17" s="121">
        <v>0.009</v>
      </c>
      <c r="I17" s="122">
        <v>0.005</v>
      </c>
      <c r="J17" s="122">
        <v>0.005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215</v>
      </c>
      <c r="D24" s="39">
        <v>239</v>
      </c>
      <c r="E24" s="39">
        <v>249</v>
      </c>
      <c r="F24" s="40">
        <f>IF(D24&gt;0,100*E24/D24,0)</f>
        <v>104.18410041841004</v>
      </c>
      <c r="G24" s="41"/>
      <c r="H24" s="121">
        <v>6.445</v>
      </c>
      <c r="I24" s="122">
        <v>7.285</v>
      </c>
      <c r="J24" s="122">
        <v>7.33895</v>
      </c>
      <c r="K24" s="42">
        <f>IF(I24&gt;0,100*J24/I24,0)</f>
        <v>100.74056280027453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22</v>
      </c>
      <c r="D26" s="39">
        <v>18</v>
      </c>
      <c r="E26" s="39">
        <v>17</v>
      </c>
      <c r="F26" s="40">
        <f>IF(D26&gt;0,100*E26/D26,0)</f>
        <v>94.44444444444444</v>
      </c>
      <c r="G26" s="41"/>
      <c r="H26" s="121">
        <v>0.52</v>
      </c>
      <c r="I26" s="122">
        <v>0.473</v>
      </c>
      <c r="J26" s="122">
        <v>0.45</v>
      </c>
      <c r="K26" s="42">
        <f>IF(I26&gt;0,100*J26/I26,0)</f>
        <v>95.13742071881607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>
        <v>14</v>
      </c>
      <c r="D30" s="31">
        <v>6</v>
      </c>
      <c r="E30" s="31">
        <v>8</v>
      </c>
      <c r="F30" s="32"/>
      <c r="G30" s="32"/>
      <c r="H30" s="120">
        <v>0.18</v>
      </c>
      <c r="I30" s="120">
        <v>0.18</v>
      </c>
      <c r="J30" s="120">
        <v>0.29</v>
      </c>
      <c r="K30" s="33"/>
    </row>
    <row r="31" spans="1:11" s="43" customFormat="1" ht="11.25" customHeight="1">
      <c r="A31" s="44" t="s">
        <v>24</v>
      </c>
      <c r="B31" s="38"/>
      <c r="C31" s="39">
        <v>14</v>
      </c>
      <c r="D31" s="39">
        <v>6</v>
      </c>
      <c r="E31" s="39">
        <v>8</v>
      </c>
      <c r="F31" s="40">
        <f>IF(D31&gt;0,100*E31/D31,0)</f>
        <v>133.33333333333334</v>
      </c>
      <c r="G31" s="41"/>
      <c r="H31" s="121">
        <v>0.18</v>
      </c>
      <c r="I31" s="122">
        <v>0.18</v>
      </c>
      <c r="J31" s="122">
        <v>0.29</v>
      </c>
      <c r="K31" s="42">
        <f>IF(I31&gt;0,100*J31/I31,0)</f>
        <v>161.1111111111111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158</v>
      </c>
      <c r="D33" s="31">
        <v>147</v>
      </c>
      <c r="E33" s="31">
        <v>100</v>
      </c>
      <c r="F33" s="32"/>
      <c r="G33" s="32"/>
      <c r="H33" s="120">
        <v>2.434</v>
      </c>
      <c r="I33" s="120">
        <v>2.8</v>
      </c>
      <c r="J33" s="120">
        <v>1.86</v>
      </c>
      <c r="K33" s="33"/>
    </row>
    <row r="34" spans="1:11" s="34" customFormat="1" ht="11.25" customHeight="1">
      <c r="A34" s="36" t="s">
        <v>26</v>
      </c>
      <c r="B34" s="30"/>
      <c r="C34" s="31">
        <v>76</v>
      </c>
      <c r="D34" s="31">
        <v>76</v>
      </c>
      <c r="E34" s="31">
        <v>76</v>
      </c>
      <c r="F34" s="32"/>
      <c r="G34" s="32"/>
      <c r="H34" s="120">
        <v>1.856</v>
      </c>
      <c r="I34" s="120">
        <v>1.827</v>
      </c>
      <c r="J34" s="120">
        <v>1.826</v>
      </c>
      <c r="K34" s="33"/>
    </row>
    <row r="35" spans="1:11" s="34" customFormat="1" ht="11.25" customHeight="1">
      <c r="A35" s="36" t="s">
        <v>27</v>
      </c>
      <c r="B35" s="30"/>
      <c r="C35" s="31">
        <v>50</v>
      </c>
      <c r="D35" s="31">
        <v>36</v>
      </c>
      <c r="E35" s="31">
        <v>36</v>
      </c>
      <c r="F35" s="32"/>
      <c r="G35" s="32"/>
      <c r="H35" s="120">
        <v>1.075</v>
      </c>
      <c r="I35" s="120">
        <v>0.75</v>
      </c>
      <c r="J35" s="120">
        <v>0.75</v>
      </c>
      <c r="K35" s="33"/>
    </row>
    <row r="36" spans="1:11" s="34" customFormat="1" ht="11.25" customHeight="1">
      <c r="A36" s="36" t="s">
        <v>28</v>
      </c>
      <c r="B36" s="30"/>
      <c r="C36" s="31">
        <v>446</v>
      </c>
      <c r="D36" s="31">
        <v>280</v>
      </c>
      <c r="E36" s="31">
        <v>280</v>
      </c>
      <c r="F36" s="32"/>
      <c r="G36" s="32"/>
      <c r="H36" s="120">
        <v>6.911</v>
      </c>
      <c r="I36" s="120">
        <v>6.995</v>
      </c>
      <c r="J36" s="120">
        <v>6.995</v>
      </c>
      <c r="K36" s="33"/>
    </row>
    <row r="37" spans="1:11" s="43" customFormat="1" ht="11.25" customHeight="1">
      <c r="A37" s="37" t="s">
        <v>29</v>
      </c>
      <c r="B37" s="38"/>
      <c r="C37" s="39">
        <v>730</v>
      </c>
      <c r="D37" s="39">
        <v>539</v>
      </c>
      <c r="E37" s="39">
        <v>492</v>
      </c>
      <c r="F37" s="40">
        <f>IF(D37&gt;0,100*E37/D37,0)</f>
        <v>91.28014842300557</v>
      </c>
      <c r="G37" s="41"/>
      <c r="H37" s="121">
        <v>12.276</v>
      </c>
      <c r="I37" s="122">
        <v>12.372</v>
      </c>
      <c r="J37" s="122">
        <v>11.431000000000001</v>
      </c>
      <c r="K37" s="42">
        <f>IF(I37&gt;0,100*J37/I37,0)</f>
        <v>92.39411574523118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12</v>
      </c>
      <c r="D39" s="39">
        <v>13</v>
      </c>
      <c r="E39" s="39">
        <v>19</v>
      </c>
      <c r="F39" s="40">
        <f>IF(D39&gt;0,100*E39/D39,0)</f>
        <v>146.15384615384616</v>
      </c>
      <c r="G39" s="41"/>
      <c r="H39" s="121">
        <v>0.23</v>
      </c>
      <c r="I39" s="122">
        <v>0.357</v>
      </c>
      <c r="J39" s="122">
        <v>0.35</v>
      </c>
      <c r="K39" s="42">
        <f>IF(I39&gt;0,100*J39/I39,0)</f>
        <v>98.03921568627452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/>
      <c r="E41" s="31"/>
      <c r="F41" s="32"/>
      <c r="G41" s="32"/>
      <c r="H41" s="120">
        <v>0.014</v>
      </c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>
        <v>8</v>
      </c>
      <c r="D42" s="31">
        <v>7</v>
      </c>
      <c r="E42" s="31">
        <v>7</v>
      </c>
      <c r="F42" s="32"/>
      <c r="G42" s="32"/>
      <c r="H42" s="120">
        <v>0.2</v>
      </c>
      <c r="I42" s="120">
        <v>0.175</v>
      </c>
      <c r="J42" s="120">
        <v>0.175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>
        <v>12</v>
      </c>
      <c r="F43" s="32"/>
      <c r="G43" s="32"/>
      <c r="H43" s="120"/>
      <c r="I43" s="120"/>
      <c r="J43" s="120">
        <v>0.456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0">
        <v>0.042</v>
      </c>
      <c r="I45" s="120">
        <v>0.06</v>
      </c>
      <c r="J45" s="120">
        <v>0.06</v>
      </c>
      <c r="K45" s="33"/>
    </row>
    <row r="46" spans="1:11" s="34" customFormat="1" ht="11.25" customHeight="1">
      <c r="A46" s="36" t="s">
        <v>36</v>
      </c>
      <c r="B46" s="30"/>
      <c r="C46" s="31"/>
      <c r="D46" s="31">
        <v>7</v>
      </c>
      <c r="E46" s="31">
        <v>7</v>
      </c>
      <c r="F46" s="32"/>
      <c r="G46" s="32"/>
      <c r="H46" s="120"/>
      <c r="I46" s="120">
        <v>0.105</v>
      </c>
      <c r="J46" s="120">
        <v>0.105</v>
      </c>
      <c r="K46" s="33"/>
    </row>
    <row r="47" spans="1:11" s="34" customFormat="1" ht="11.25" customHeight="1">
      <c r="A47" s="36" t="s">
        <v>37</v>
      </c>
      <c r="B47" s="30"/>
      <c r="C47" s="31">
        <v>90</v>
      </c>
      <c r="D47" s="31">
        <v>129</v>
      </c>
      <c r="E47" s="31">
        <v>130</v>
      </c>
      <c r="F47" s="32"/>
      <c r="G47" s="32"/>
      <c r="H47" s="120">
        <v>2.7</v>
      </c>
      <c r="I47" s="120">
        <v>3.999</v>
      </c>
      <c r="J47" s="120">
        <v>3.38</v>
      </c>
      <c r="K47" s="33"/>
    </row>
    <row r="48" spans="1:11" s="34" customFormat="1" ht="11.25" customHeight="1">
      <c r="A48" s="36" t="s">
        <v>38</v>
      </c>
      <c r="B48" s="30"/>
      <c r="C48" s="31">
        <v>26</v>
      </c>
      <c r="D48" s="31"/>
      <c r="E48" s="31">
        <v>1</v>
      </c>
      <c r="F48" s="32"/>
      <c r="G48" s="32"/>
      <c r="H48" s="120">
        <v>0.468</v>
      </c>
      <c r="I48" s="120"/>
      <c r="J48" s="120">
        <v>0.018</v>
      </c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>
        <v>5</v>
      </c>
      <c r="F49" s="32"/>
      <c r="G49" s="32"/>
      <c r="H49" s="120">
        <v>0.125</v>
      </c>
      <c r="I49" s="120">
        <v>0.125</v>
      </c>
      <c r="J49" s="120">
        <v>0.125</v>
      </c>
      <c r="K49" s="33"/>
    </row>
    <row r="50" spans="1:11" s="43" customFormat="1" ht="11.25" customHeight="1">
      <c r="A50" s="44" t="s">
        <v>40</v>
      </c>
      <c r="B50" s="38"/>
      <c r="C50" s="39">
        <v>133</v>
      </c>
      <c r="D50" s="39">
        <v>151</v>
      </c>
      <c r="E50" s="39">
        <v>165</v>
      </c>
      <c r="F50" s="40">
        <f>IF(D50&gt;0,100*E50/D50,0)</f>
        <v>109.27152317880795</v>
      </c>
      <c r="G50" s="41"/>
      <c r="H50" s="121">
        <v>3.5490000000000004</v>
      </c>
      <c r="I50" s="122">
        <v>4.464</v>
      </c>
      <c r="J50" s="122">
        <v>4.319</v>
      </c>
      <c r="K50" s="42">
        <f>IF(I50&gt;0,100*J50/I50,0)</f>
        <v>96.75179211469532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21"/>
      <c r="I52" s="122"/>
      <c r="J52" s="122">
        <v>0.012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75</v>
      </c>
      <c r="D58" s="31">
        <v>25</v>
      </c>
      <c r="E58" s="31">
        <v>25</v>
      </c>
      <c r="F58" s="32"/>
      <c r="G58" s="32"/>
      <c r="H58" s="120">
        <v>1.8</v>
      </c>
      <c r="I58" s="120">
        <v>0.6</v>
      </c>
      <c r="J58" s="120">
        <v>0.6</v>
      </c>
      <c r="K58" s="33"/>
    </row>
    <row r="59" spans="1:11" s="43" customFormat="1" ht="11.25" customHeight="1">
      <c r="A59" s="37" t="s">
        <v>47</v>
      </c>
      <c r="B59" s="38"/>
      <c r="C59" s="39">
        <v>75</v>
      </c>
      <c r="D59" s="39">
        <v>25</v>
      </c>
      <c r="E59" s="39">
        <v>25</v>
      </c>
      <c r="F59" s="40">
        <f>IF(D59&gt;0,100*E59/D59,0)</f>
        <v>100</v>
      </c>
      <c r="G59" s="41"/>
      <c r="H59" s="121">
        <v>1.8</v>
      </c>
      <c r="I59" s="122">
        <v>0.6</v>
      </c>
      <c r="J59" s="122">
        <v>0.6</v>
      </c>
      <c r="K59" s="42">
        <f>IF(I59&gt;0,100*J59/I59,0)</f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250</v>
      </c>
      <c r="D61" s="31">
        <v>250</v>
      </c>
      <c r="E61" s="31">
        <v>160</v>
      </c>
      <c r="F61" s="32"/>
      <c r="G61" s="32"/>
      <c r="H61" s="120">
        <v>8.75</v>
      </c>
      <c r="I61" s="120">
        <v>7</v>
      </c>
      <c r="J61" s="120">
        <v>4.8</v>
      </c>
      <c r="K61" s="33"/>
    </row>
    <row r="62" spans="1:11" s="34" customFormat="1" ht="11.25" customHeight="1">
      <c r="A62" s="36" t="s">
        <v>49</v>
      </c>
      <c r="B62" s="30"/>
      <c r="C62" s="31">
        <v>62</v>
      </c>
      <c r="D62" s="31">
        <v>62</v>
      </c>
      <c r="E62" s="31">
        <v>60</v>
      </c>
      <c r="F62" s="32"/>
      <c r="G62" s="32"/>
      <c r="H62" s="120">
        <v>1.2</v>
      </c>
      <c r="I62" s="120">
        <v>1.2</v>
      </c>
      <c r="J62" s="120">
        <v>1.2</v>
      </c>
      <c r="K62" s="33"/>
    </row>
    <row r="63" spans="1:11" s="34" customFormat="1" ht="11.25" customHeight="1">
      <c r="A63" s="36" t="s">
        <v>50</v>
      </c>
      <c r="B63" s="30"/>
      <c r="C63" s="31">
        <v>93</v>
      </c>
      <c r="D63" s="31">
        <v>77</v>
      </c>
      <c r="E63" s="31">
        <v>77</v>
      </c>
      <c r="F63" s="32"/>
      <c r="G63" s="32"/>
      <c r="H63" s="120">
        <v>2.7</v>
      </c>
      <c r="I63" s="120">
        <v>2.5</v>
      </c>
      <c r="J63" s="120">
        <v>2.5</v>
      </c>
      <c r="K63" s="33"/>
    </row>
    <row r="64" spans="1:11" s="43" customFormat="1" ht="11.25" customHeight="1">
      <c r="A64" s="37" t="s">
        <v>51</v>
      </c>
      <c r="B64" s="38"/>
      <c r="C64" s="39">
        <v>405</v>
      </c>
      <c r="D64" s="39">
        <v>389</v>
      </c>
      <c r="E64" s="39">
        <v>297</v>
      </c>
      <c r="F64" s="40">
        <f>IF(D64&gt;0,100*E64/D64,0)</f>
        <v>76.34961439588689</v>
      </c>
      <c r="G64" s="41"/>
      <c r="H64" s="121">
        <v>12.649999999999999</v>
      </c>
      <c r="I64" s="122">
        <v>10.7</v>
      </c>
      <c r="J64" s="122">
        <v>8.5</v>
      </c>
      <c r="K64" s="42">
        <f>IF(I64&gt;0,100*J64/I64,0)</f>
        <v>79.4392523364486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495</v>
      </c>
      <c r="D66" s="39">
        <v>492</v>
      </c>
      <c r="E66" s="39">
        <v>492</v>
      </c>
      <c r="F66" s="40">
        <f>IF(D66&gt;0,100*E66/D66,0)</f>
        <v>100</v>
      </c>
      <c r="G66" s="41"/>
      <c r="H66" s="121">
        <v>12.375</v>
      </c>
      <c r="I66" s="122">
        <v>12.177</v>
      </c>
      <c r="J66" s="122">
        <v>12.177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89</v>
      </c>
      <c r="D72" s="31">
        <v>89</v>
      </c>
      <c r="E72" s="31">
        <v>186</v>
      </c>
      <c r="F72" s="32"/>
      <c r="G72" s="32"/>
      <c r="H72" s="120">
        <v>1.313</v>
      </c>
      <c r="I72" s="120">
        <v>1.261</v>
      </c>
      <c r="J72" s="120">
        <v>2.635</v>
      </c>
      <c r="K72" s="33"/>
    </row>
    <row r="73" spans="1:11" s="34" customFormat="1" ht="11.25" customHeight="1">
      <c r="A73" s="36" t="s">
        <v>57</v>
      </c>
      <c r="B73" s="30"/>
      <c r="C73" s="31">
        <v>10</v>
      </c>
      <c r="D73" s="31">
        <v>6</v>
      </c>
      <c r="E73" s="31">
        <v>6</v>
      </c>
      <c r="F73" s="32"/>
      <c r="G73" s="32"/>
      <c r="H73" s="120">
        <v>0.21</v>
      </c>
      <c r="I73" s="120">
        <v>0.11</v>
      </c>
      <c r="J73" s="120">
        <v>0.105</v>
      </c>
      <c r="K73" s="33"/>
    </row>
    <row r="74" spans="1:11" s="34" customFormat="1" ht="11.25" customHeight="1">
      <c r="A74" s="36" t="s">
        <v>58</v>
      </c>
      <c r="B74" s="30"/>
      <c r="C74" s="31">
        <v>25</v>
      </c>
      <c r="D74" s="31">
        <v>25</v>
      </c>
      <c r="E74" s="31">
        <v>25</v>
      </c>
      <c r="F74" s="32"/>
      <c r="G74" s="32"/>
      <c r="H74" s="120">
        <v>0.5</v>
      </c>
      <c r="I74" s="120">
        <v>0.5</v>
      </c>
      <c r="J74" s="120">
        <v>0.5</v>
      </c>
      <c r="K74" s="33"/>
    </row>
    <row r="75" spans="1:11" s="34" customFormat="1" ht="11.25" customHeight="1">
      <c r="A75" s="36" t="s">
        <v>59</v>
      </c>
      <c r="B75" s="30"/>
      <c r="C75" s="31">
        <v>230</v>
      </c>
      <c r="D75" s="31">
        <v>251</v>
      </c>
      <c r="E75" s="31">
        <v>188</v>
      </c>
      <c r="F75" s="32"/>
      <c r="G75" s="32"/>
      <c r="H75" s="120">
        <v>7.654</v>
      </c>
      <c r="I75" s="120">
        <v>6.389</v>
      </c>
      <c r="J75" s="120">
        <v>6.389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>
        <v>6</v>
      </c>
      <c r="D77" s="31">
        <v>6</v>
      </c>
      <c r="E77" s="31">
        <v>5</v>
      </c>
      <c r="F77" s="32"/>
      <c r="G77" s="32"/>
      <c r="H77" s="120">
        <v>0.102</v>
      </c>
      <c r="I77" s="120">
        <v>0.112</v>
      </c>
      <c r="J77" s="120">
        <v>0.108</v>
      </c>
      <c r="K77" s="33"/>
    </row>
    <row r="78" spans="1:11" s="34" customFormat="1" ht="11.25" customHeight="1">
      <c r="A78" s="36" t="s">
        <v>62</v>
      </c>
      <c r="B78" s="30"/>
      <c r="C78" s="31">
        <v>0</v>
      </c>
      <c r="D78" s="31">
        <v>9</v>
      </c>
      <c r="E78" s="31">
        <v>9</v>
      </c>
      <c r="F78" s="32"/>
      <c r="G78" s="32"/>
      <c r="H78" s="120"/>
      <c r="I78" s="120">
        <v>0.216</v>
      </c>
      <c r="J78" s="120">
        <v>0.216</v>
      </c>
      <c r="K78" s="33"/>
    </row>
    <row r="79" spans="1:11" s="34" customFormat="1" ht="11.25" customHeight="1">
      <c r="A79" s="36" t="s">
        <v>63</v>
      </c>
      <c r="B79" s="30"/>
      <c r="C79" s="31">
        <v>9</v>
      </c>
      <c r="D79" s="31">
        <v>15</v>
      </c>
      <c r="E79" s="31">
        <v>10</v>
      </c>
      <c r="F79" s="32"/>
      <c r="G79" s="32"/>
      <c r="H79" s="120">
        <v>0.107</v>
      </c>
      <c r="I79" s="120">
        <v>0.2</v>
      </c>
      <c r="J79" s="120">
        <v>0.175</v>
      </c>
      <c r="K79" s="33"/>
    </row>
    <row r="80" spans="1:11" s="43" customFormat="1" ht="11.25" customHeight="1">
      <c r="A80" s="44" t="s">
        <v>64</v>
      </c>
      <c r="B80" s="38"/>
      <c r="C80" s="39">
        <v>369</v>
      </c>
      <c r="D80" s="39">
        <v>401</v>
      </c>
      <c r="E80" s="39">
        <v>429</v>
      </c>
      <c r="F80" s="40">
        <f>IF(D80&gt;0,100*E80/D80,0)</f>
        <v>106.98254364089776</v>
      </c>
      <c r="G80" s="41"/>
      <c r="H80" s="121">
        <v>9.886</v>
      </c>
      <c r="I80" s="122">
        <v>8.787999999999998</v>
      </c>
      <c r="J80" s="122">
        <v>10.128</v>
      </c>
      <c r="K80" s="42">
        <f>IF(I80&gt;0,100*J80/I80,0)</f>
        <v>115.24806554392354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55</v>
      </c>
      <c r="D82" s="31">
        <v>42</v>
      </c>
      <c r="E82" s="31">
        <v>51</v>
      </c>
      <c r="F82" s="32"/>
      <c r="G82" s="32"/>
      <c r="H82" s="120">
        <v>0.8</v>
      </c>
      <c r="I82" s="120">
        <v>0.85</v>
      </c>
      <c r="J82" s="120">
        <v>1.03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>
        <v>55</v>
      </c>
      <c r="D84" s="39">
        <v>42</v>
      </c>
      <c r="E84" s="39">
        <v>51</v>
      </c>
      <c r="F84" s="40">
        <f>IF(D84&gt;0,100*E84/D84,0)</f>
        <v>121.42857142857143</v>
      </c>
      <c r="G84" s="41"/>
      <c r="H84" s="121">
        <v>0.8</v>
      </c>
      <c r="I84" s="122">
        <v>0.85</v>
      </c>
      <c r="J84" s="122">
        <v>1.03</v>
      </c>
      <c r="K84" s="42">
        <f>IF(I84&gt;0,100*J84/I84,0)</f>
        <v>121.1764705882353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2528</v>
      </c>
      <c r="D86" s="31">
        <v>2316</v>
      </c>
      <c r="E86" s="31">
        <v>2246</v>
      </c>
      <c r="F86" s="32">
        <f>IF(D86&gt;0,100*E86/D86,0)</f>
        <v>96.97754749568222</v>
      </c>
      <c r="G86" s="32"/>
      <c r="H86" s="120">
        <v>60.72</v>
      </c>
      <c r="I86" s="120">
        <v>58.25099999999999</v>
      </c>
      <c r="J86" s="120">
        <v>56.630950000000006</v>
      </c>
      <c r="K86" s="33">
        <f>IF(I86&gt;0,100*J86/I86,0)</f>
        <v>97.21884602839438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2528</v>
      </c>
      <c r="D89" s="54">
        <v>2316</v>
      </c>
      <c r="E89" s="54">
        <v>2246</v>
      </c>
      <c r="F89" s="55">
        <f>IF(D89&gt;0,100*E89/D89,0)</f>
        <v>96.97754749568222</v>
      </c>
      <c r="G89" s="41"/>
      <c r="H89" s="125">
        <v>60.72</v>
      </c>
      <c r="I89" s="126">
        <v>58.25099999999999</v>
      </c>
      <c r="J89" s="126">
        <v>56.630950000000006</v>
      </c>
      <c r="K89" s="55">
        <f>IF(I89&gt;0,100*J89/I89,0)</f>
        <v>97.21884602839438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7"/>
  <sheetViews>
    <sheetView workbookViewId="0" topLeftCell="A70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9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0">
        <v>0.018</v>
      </c>
      <c r="I9" s="120">
        <v>0.020833333333333336</v>
      </c>
      <c r="J9" s="120">
        <v>0.0208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3.35</v>
      </c>
      <c r="E12" s="31">
        <v>3</v>
      </c>
      <c r="F12" s="32"/>
      <c r="G12" s="32"/>
      <c r="H12" s="120">
        <v>0.064</v>
      </c>
      <c r="I12" s="120">
        <v>0.07107583333333334</v>
      </c>
      <c r="J12" s="120">
        <v>0.07107583</v>
      </c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4.35</v>
      </c>
      <c r="E13" s="39">
        <v>4</v>
      </c>
      <c r="F13" s="40">
        <f>IF(D13&gt;0,100*E13/D13,0)</f>
        <v>91.95402298850576</v>
      </c>
      <c r="G13" s="41"/>
      <c r="H13" s="121">
        <v>0.082</v>
      </c>
      <c r="I13" s="122">
        <v>0.09190916666666668</v>
      </c>
      <c r="J13" s="122">
        <v>0.09187583</v>
      </c>
      <c r="K13" s="42">
        <f>IF(I13&gt;0,100*J13/I13,0)</f>
        <v>99.96372868139738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1</v>
      </c>
      <c r="F15" s="40">
        <f>IF(D15&gt;0,100*E15/D15,0)</f>
        <v>50</v>
      </c>
      <c r="G15" s="41"/>
      <c r="H15" s="121">
        <v>0.02</v>
      </c>
      <c r="I15" s="122">
        <v>0.02</v>
      </c>
      <c r="J15" s="122">
        <v>0.01</v>
      </c>
      <c r="K15" s="42">
        <f>IF(I15&gt;0,100*J15/I15,0)</f>
        <v>50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121">
        <v>0.021</v>
      </c>
      <c r="I17" s="122">
        <v>0.016</v>
      </c>
      <c r="J17" s="122">
        <v>0.016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39</v>
      </c>
      <c r="D19" s="31"/>
      <c r="E19" s="31"/>
      <c r="F19" s="32"/>
      <c r="G19" s="32"/>
      <c r="H19" s="120">
        <v>0.443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/>
      <c r="E20" s="31"/>
      <c r="F20" s="32"/>
      <c r="G20" s="32"/>
      <c r="H20" s="120">
        <v>0.033</v>
      </c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/>
      <c r="E21" s="31"/>
      <c r="F21" s="32"/>
      <c r="G21" s="32"/>
      <c r="H21" s="120">
        <v>0.031</v>
      </c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/>
      <c r="E22" s="39"/>
      <c r="F22" s="40"/>
      <c r="G22" s="41"/>
      <c r="H22" s="121">
        <v>0.507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724</v>
      </c>
      <c r="D24" s="39">
        <v>780</v>
      </c>
      <c r="E24" s="39">
        <v>780</v>
      </c>
      <c r="F24" s="40">
        <f>IF(D24&gt;0,100*E24/D24,0)</f>
        <v>100</v>
      </c>
      <c r="G24" s="41"/>
      <c r="H24" s="121">
        <v>15.511</v>
      </c>
      <c r="I24" s="122">
        <v>17.193</v>
      </c>
      <c r="J24" s="122">
        <v>15.9975</v>
      </c>
      <c r="K24" s="42">
        <f>IF(I24&gt;0,100*J24/I24,0)</f>
        <v>93.04658872797067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10</v>
      </c>
      <c r="E26" s="39">
        <v>10</v>
      </c>
      <c r="F26" s="40">
        <f>IF(D26&gt;0,100*E26/D26,0)</f>
        <v>100</v>
      </c>
      <c r="G26" s="41"/>
      <c r="H26" s="121">
        <v>0.23</v>
      </c>
      <c r="I26" s="122">
        <v>0.22</v>
      </c>
      <c r="J26" s="122">
        <v>0.19</v>
      </c>
      <c r="K26" s="42">
        <f>IF(I26&gt;0,100*J26/I26,0)</f>
        <v>86.36363636363636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90</v>
      </c>
      <c r="D28" s="31"/>
      <c r="E28" s="31"/>
      <c r="F28" s="32"/>
      <c r="G28" s="32"/>
      <c r="H28" s="120">
        <v>1.35</v>
      </c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>
        <v>90</v>
      </c>
      <c r="D31" s="39"/>
      <c r="E31" s="39"/>
      <c r="F31" s="40"/>
      <c r="G31" s="41"/>
      <c r="H31" s="121">
        <v>1.35</v>
      </c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133</v>
      </c>
      <c r="D33" s="31">
        <v>126</v>
      </c>
      <c r="E33" s="31">
        <v>90</v>
      </c>
      <c r="F33" s="32"/>
      <c r="G33" s="32"/>
      <c r="H33" s="120">
        <v>1.013</v>
      </c>
      <c r="I33" s="120">
        <v>1.06</v>
      </c>
      <c r="J33" s="120">
        <v>0.757</v>
      </c>
      <c r="K33" s="33"/>
    </row>
    <row r="34" spans="1:11" s="34" customFormat="1" ht="11.25" customHeight="1">
      <c r="A34" s="36" t="s">
        <v>26</v>
      </c>
      <c r="B34" s="30"/>
      <c r="C34" s="31">
        <v>27</v>
      </c>
      <c r="D34" s="31">
        <v>21</v>
      </c>
      <c r="E34" s="31">
        <v>21</v>
      </c>
      <c r="F34" s="32"/>
      <c r="G34" s="32"/>
      <c r="H34" s="120">
        <v>0.387</v>
      </c>
      <c r="I34" s="120">
        <v>0.298</v>
      </c>
      <c r="J34" s="120">
        <v>0.298</v>
      </c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35</v>
      </c>
      <c r="E35" s="31">
        <v>35</v>
      </c>
      <c r="F35" s="32"/>
      <c r="G35" s="32"/>
      <c r="H35" s="120">
        <v>0.538</v>
      </c>
      <c r="I35" s="120">
        <v>0.56</v>
      </c>
      <c r="J35" s="120">
        <v>0.56</v>
      </c>
      <c r="K35" s="33"/>
    </row>
    <row r="36" spans="1:11" s="34" customFormat="1" ht="11.25" customHeight="1">
      <c r="A36" s="36" t="s">
        <v>28</v>
      </c>
      <c r="B36" s="30"/>
      <c r="C36" s="31">
        <v>221</v>
      </c>
      <c r="D36" s="31">
        <v>106</v>
      </c>
      <c r="E36" s="31">
        <v>106</v>
      </c>
      <c r="F36" s="32"/>
      <c r="G36" s="32"/>
      <c r="H36" s="120">
        <v>3.319</v>
      </c>
      <c r="I36" s="120">
        <v>1.591</v>
      </c>
      <c r="J36" s="120">
        <v>1.591</v>
      </c>
      <c r="K36" s="33"/>
    </row>
    <row r="37" spans="1:11" s="43" customFormat="1" ht="11.25" customHeight="1">
      <c r="A37" s="37" t="s">
        <v>29</v>
      </c>
      <c r="B37" s="38"/>
      <c r="C37" s="39">
        <v>417</v>
      </c>
      <c r="D37" s="39">
        <v>288</v>
      </c>
      <c r="E37" s="39">
        <v>252</v>
      </c>
      <c r="F37" s="40">
        <f>IF(D37&gt;0,100*E37/D37,0)</f>
        <v>87.5</v>
      </c>
      <c r="G37" s="41"/>
      <c r="H37" s="121">
        <v>5.257</v>
      </c>
      <c r="I37" s="122">
        <v>3.5090000000000003</v>
      </c>
      <c r="J37" s="122">
        <v>3.206</v>
      </c>
      <c r="K37" s="42">
        <f>IF(I37&gt;0,100*J37/I37,0)</f>
        <v>91.36506127101738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16</v>
      </c>
      <c r="D39" s="39">
        <v>16</v>
      </c>
      <c r="E39" s="39">
        <v>19</v>
      </c>
      <c r="F39" s="40">
        <f>IF(D39&gt;0,100*E39/D39,0)</f>
        <v>118.75</v>
      </c>
      <c r="G39" s="41"/>
      <c r="H39" s="121">
        <v>0.28</v>
      </c>
      <c r="I39" s="122">
        <v>0.354</v>
      </c>
      <c r="J39" s="122">
        <v>0.35</v>
      </c>
      <c r="K39" s="42">
        <f>IF(I39&gt;0,100*J39/I39,0)</f>
        <v>98.87005649717514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</v>
      </c>
      <c r="D41" s="31"/>
      <c r="E41" s="31"/>
      <c r="F41" s="32"/>
      <c r="G41" s="32"/>
      <c r="H41" s="120">
        <v>0.012</v>
      </c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>
        <v>32</v>
      </c>
      <c r="F42" s="32"/>
      <c r="G42" s="32"/>
      <c r="H42" s="120"/>
      <c r="I42" s="120"/>
      <c r="J42" s="120">
        <v>0.8</v>
      </c>
      <c r="K42" s="33"/>
    </row>
    <row r="43" spans="1:11" s="34" customFormat="1" ht="11.25" customHeight="1">
      <c r="A43" s="36" t="s">
        <v>33</v>
      </c>
      <c r="B43" s="30"/>
      <c r="C43" s="31"/>
      <c r="D43" s="31">
        <v>2</v>
      </c>
      <c r="E43" s="31">
        <v>2</v>
      </c>
      <c r="F43" s="32"/>
      <c r="G43" s="32"/>
      <c r="H43" s="120"/>
      <c r="I43" s="120">
        <v>0.03</v>
      </c>
      <c r="J43" s="120">
        <v>0.024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120">
        <v>0.07</v>
      </c>
      <c r="I45" s="120">
        <v>0.1</v>
      </c>
      <c r="J45" s="120">
        <v>0.11</v>
      </c>
      <c r="K45" s="33"/>
    </row>
    <row r="46" spans="1:11" s="34" customFormat="1" ht="11.25" customHeight="1">
      <c r="A46" s="36" t="s">
        <v>36</v>
      </c>
      <c r="B46" s="30"/>
      <c r="C46" s="31">
        <v>10</v>
      </c>
      <c r="D46" s="31">
        <v>26</v>
      </c>
      <c r="E46" s="31">
        <v>26</v>
      </c>
      <c r="F46" s="32"/>
      <c r="G46" s="32"/>
      <c r="H46" s="120">
        <v>0.12</v>
      </c>
      <c r="I46" s="120">
        <v>0.39</v>
      </c>
      <c r="J46" s="120">
        <v>0.39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1</v>
      </c>
      <c r="F47" s="32"/>
      <c r="G47" s="32"/>
      <c r="H47" s="120"/>
      <c r="I47" s="120"/>
      <c r="J47" s="120">
        <v>0.013</v>
      </c>
      <c r="K47" s="33"/>
    </row>
    <row r="48" spans="1:11" s="34" customFormat="1" ht="11.25" customHeight="1">
      <c r="A48" s="36" t="s">
        <v>38</v>
      </c>
      <c r="B48" s="30"/>
      <c r="C48" s="31">
        <v>250</v>
      </c>
      <c r="D48" s="31">
        <v>232</v>
      </c>
      <c r="E48" s="31">
        <v>245</v>
      </c>
      <c r="F48" s="32"/>
      <c r="G48" s="32"/>
      <c r="H48" s="120">
        <v>3.75</v>
      </c>
      <c r="I48" s="120">
        <v>3.48</v>
      </c>
      <c r="J48" s="120">
        <v>3.675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266</v>
      </c>
      <c r="D50" s="39">
        <v>265</v>
      </c>
      <c r="E50" s="39">
        <v>311</v>
      </c>
      <c r="F50" s="40">
        <f>IF(D50&gt;0,100*E50/D50,0)</f>
        <v>117.35849056603773</v>
      </c>
      <c r="G50" s="41"/>
      <c r="H50" s="121">
        <v>3.952</v>
      </c>
      <c r="I50" s="122">
        <v>4</v>
      </c>
      <c r="J50" s="122">
        <v>5.012</v>
      </c>
      <c r="K50" s="42">
        <f>IF(I50&gt;0,100*J50/I50,0)</f>
        <v>125.29999999999998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21"/>
      <c r="I52" s="122"/>
      <c r="J52" s="122">
        <v>0.018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300</v>
      </c>
      <c r="D54" s="31">
        <v>275</v>
      </c>
      <c r="E54" s="31">
        <v>200</v>
      </c>
      <c r="F54" s="32"/>
      <c r="G54" s="32"/>
      <c r="H54" s="120">
        <v>9.9</v>
      </c>
      <c r="I54" s="120">
        <v>6.875</v>
      </c>
      <c r="J54" s="120">
        <v>5.4</v>
      </c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15</v>
      </c>
      <c r="E55" s="31">
        <v>8</v>
      </c>
      <c r="F55" s="32"/>
      <c r="G55" s="32"/>
      <c r="H55" s="120">
        <v>0.24</v>
      </c>
      <c r="I55" s="120">
        <v>0.24</v>
      </c>
      <c r="J55" s="120">
        <v>0.128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15</v>
      </c>
      <c r="F58" s="32"/>
      <c r="G58" s="32"/>
      <c r="H58" s="120">
        <v>0.27</v>
      </c>
      <c r="I58" s="120">
        <v>0.27</v>
      </c>
      <c r="J58" s="120">
        <v>0.27</v>
      </c>
      <c r="K58" s="33"/>
    </row>
    <row r="59" spans="1:11" s="43" customFormat="1" ht="11.25" customHeight="1">
      <c r="A59" s="37" t="s">
        <v>47</v>
      </c>
      <c r="B59" s="38"/>
      <c r="C59" s="39">
        <v>330</v>
      </c>
      <c r="D59" s="39">
        <v>305</v>
      </c>
      <c r="E59" s="39">
        <v>223</v>
      </c>
      <c r="F59" s="40">
        <f>IF(D59&gt;0,100*E59/D59,0)</f>
        <v>73.11475409836065</v>
      </c>
      <c r="G59" s="41"/>
      <c r="H59" s="121">
        <v>10.41</v>
      </c>
      <c r="I59" s="122">
        <v>7.385</v>
      </c>
      <c r="J59" s="122">
        <v>5.798</v>
      </c>
      <c r="K59" s="42">
        <f>IF(I59&gt;0,100*J59/I59,0)</f>
        <v>78.5104942450914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220</v>
      </c>
      <c r="D61" s="31">
        <v>200</v>
      </c>
      <c r="E61" s="31">
        <v>200</v>
      </c>
      <c r="F61" s="32"/>
      <c r="G61" s="32"/>
      <c r="H61" s="120">
        <v>5.5</v>
      </c>
      <c r="I61" s="120">
        <v>5</v>
      </c>
      <c r="J61" s="120">
        <v>5</v>
      </c>
      <c r="K61" s="33"/>
    </row>
    <row r="62" spans="1:11" s="34" customFormat="1" ht="11.25" customHeight="1">
      <c r="A62" s="36" t="s">
        <v>49</v>
      </c>
      <c r="B62" s="30"/>
      <c r="C62" s="31">
        <v>25</v>
      </c>
      <c r="D62" s="31">
        <v>25</v>
      </c>
      <c r="E62" s="31">
        <v>20</v>
      </c>
      <c r="F62" s="32"/>
      <c r="G62" s="32"/>
      <c r="H62" s="120">
        <v>0.425</v>
      </c>
      <c r="I62" s="120">
        <v>0.425</v>
      </c>
      <c r="J62" s="120">
        <v>0.36</v>
      </c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166</v>
      </c>
      <c r="E63" s="31">
        <v>148</v>
      </c>
      <c r="F63" s="32"/>
      <c r="G63" s="32"/>
      <c r="H63" s="120">
        <v>2.158</v>
      </c>
      <c r="I63" s="120">
        <v>2.2</v>
      </c>
      <c r="J63" s="120">
        <v>2.7</v>
      </c>
      <c r="K63" s="33"/>
    </row>
    <row r="64" spans="1:11" s="43" customFormat="1" ht="11.25" customHeight="1">
      <c r="A64" s="37" t="s">
        <v>51</v>
      </c>
      <c r="B64" s="38"/>
      <c r="C64" s="39">
        <v>411</v>
      </c>
      <c r="D64" s="39">
        <v>391</v>
      </c>
      <c r="E64" s="39">
        <v>368</v>
      </c>
      <c r="F64" s="40">
        <f>IF(D64&gt;0,100*E64/D64,0)</f>
        <v>94.11764705882354</v>
      </c>
      <c r="G64" s="41"/>
      <c r="H64" s="121">
        <v>8.083</v>
      </c>
      <c r="I64" s="122">
        <v>7.625</v>
      </c>
      <c r="J64" s="122">
        <v>8.06</v>
      </c>
      <c r="K64" s="42">
        <f>IF(I64&gt;0,100*J64/I64,0)</f>
        <v>105.70491803278688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137</v>
      </c>
      <c r="D66" s="39">
        <v>127</v>
      </c>
      <c r="E66" s="39">
        <v>127</v>
      </c>
      <c r="F66" s="40">
        <f>IF(D66&gt;0,100*E66/D66,0)</f>
        <v>100</v>
      </c>
      <c r="G66" s="41"/>
      <c r="H66" s="121">
        <v>2.603</v>
      </c>
      <c r="I66" s="122">
        <v>2.35</v>
      </c>
      <c r="J66" s="122">
        <v>2.35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472</v>
      </c>
      <c r="D68" s="31">
        <v>260</v>
      </c>
      <c r="E68" s="31">
        <v>300</v>
      </c>
      <c r="F68" s="32"/>
      <c r="G68" s="32"/>
      <c r="H68" s="120">
        <v>7.59</v>
      </c>
      <c r="I68" s="120">
        <v>4.2</v>
      </c>
      <c r="J68" s="120">
        <v>5.192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>
        <v>472</v>
      </c>
      <c r="D70" s="39">
        <v>260</v>
      </c>
      <c r="E70" s="39">
        <v>300</v>
      </c>
      <c r="F70" s="40">
        <f>IF(D70&gt;0,100*E70/D70,0)</f>
        <v>115.38461538461539</v>
      </c>
      <c r="G70" s="41"/>
      <c r="H70" s="121">
        <v>7.59</v>
      </c>
      <c r="I70" s="122">
        <v>4.2</v>
      </c>
      <c r="J70" s="122">
        <v>5.192</v>
      </c>
      <c r="K70" s="42">
        <f>IF(I70&gt;0,100*J70/I70,0)</f>
        <v>123.61904761904762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>
        <v>15</v>
      </c>
      <c r="E72" s="31">
        <v>285</v>
      </c>
      <c r="F72" s="32"/>
      <c r="G72" s="32"/>
      <c r="H72" s="120"/>
      <c r="I72" s="120">
        <v>0.115</v>
      </c>
      <c r="J72" s="120">
        <v>2.855</v>
      </c>
      <c r="K72" s="33"/>
    </row>
    <row r="73" spans="1:11" s="34" customFormat="1" ht="11.25" customHeight="1">
      <c r="A73" s="36" t="s">
        <v>57</v>
      </c>
      <c r="B73" s="30"/>
      <c r="C73" s="31">
        <v>15</v>
      </c>
      <c r="D73" s="31">
        <v>16</v>
      </c>
      <c r="E73" s="31">
        <v>16</v>
      </c>
      <c r="F73" s="32"/>
      <c r="G73" s="32"/>
      <c r="H73" s="120">
        <v>0.375</v>
      </c>
      <c r="I73" s="120">
        <v>0.4</v>
      </c>
      <c r="J73" s="120">
        <v>0.37</v>
      </c>
      <c r="K73" s="33"/>
    </row>
    <row r="74" spans="1:11" s="34" customFormat="1" ht="11.25" customHeight="1">
      <c r="A74" s="36" t="s">
        <v>58</v>
      </c>
      <c r="B74" s="30"/>
      <c r="C74" s="31">
        <v>94</v>
      </c>
      <c r="D74" s="31">
        <v>100</v>
      </c>
      <c r="E74" s="31">
        <v>90</v>
      </c>
      <c r="F74" s="32"/>
      <c r="G74" s="32"/>
      <c r="H74" s="120">
        <v>1.868</v>
      </c>
      <c r="I74" s="120">
        <v>2</v>
      </c>
      <c r="J74" s="120">
        <v>1.8</v>
      </c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113</v>
      </c>
      <c r="E75" s="31">
        <v>18</v>
      </c>
      <c r="F75" s="32"/>
      <c r="G75" s="32"/>
      <c r="H75" s="120">
        <v>1.386</v>
      </c>
      <c r="I75" s="120">
        <v>1.386</v>
      </c>
      <c r="J75" s="120">
        <v>0.234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>
        <v>2</v>
      </c>
      <c r="F76" s="32"/>
      <c r="G76" s="32"/>
      <c r="H76" s="120">
        <v>0.07</v>
      </c>
      <c r="I76" s="120">
        <v>0.07</v>
      </c>
      <c r="J76" s="120">
        <v>0.038</v>
      </c>
      <c r="K76" s="33"/>
    </row>
    <row r="77" spans="1:11" s="34" customFormat="1" ht="11.25" customHeight="1">
      <c r="A77" s="36" t="s">
        <v>61</v>
      </c>
      <c r="B77" s="30"/>
      <c r="C77" s="31">
        <v>33</v>
      </c>
      <c r="D77" s="31">
        <v>33</v>
      </c>
      <c r="E77" s="31">
        <v>22</v>
      </c>
      <c r="F77" s="32"/>
      <c r="G77" s="32"/>
      <c r="H77" s="120">
        <v>0.495</v>
      </c>
      <c r="I77" s="120">
        <v>0.551</v>
      </c>
      <c r="J77" s="120">
        <v>0.34</v>
      </c>
      <c r="K77" s="33"/>
    </row>
    <row r="78" spans="1:11" s="34" customFormat="1" ht="11.25" customHeight="1">
      <c r="A78" s="36" t="s">
        <v>62</v>
      </c>
      <c r="B78" s="30"/>
      <c r="C78" s="31">
        <v>19</v>
      </c>
      <c r="D78" s="31">
        <v>20</v>
      </c>
      <c r="E78" s="31">
        <v>20</v>
      </c>
      <c r="F78" s="32"/>
      <c r="G78" s="32"/>
      <c r="H78" s="120">
        <v>0.39</v>
      </c>
      <c r="I78" s="120">
        <v>0.41</v>
      </c>
      <c r="J78" s="120">
        <v>0.4</v>
      </c>
      <c r="K78" s="33"/>
    </row>
    <row r="79" spans="1:11" s="34" customFormat="1" ht="11.25" customHeight="1">
      <c r="A79" s="36" t="s">
        <v>63</v>
      </c>
      <c r="B79" s="30"/>
      <c r="C79" s="31">
        <v>34</v>
      </c>
      <c r="D79" s="31">
        <v>34</v>
      </c>
      <c r="E79" s="31">
        <v>25</v>
      </c>
      <c r="F79" s="32"/>
      <c r="G79" s="32"/>
      <c r="H79" s="120">
        <v>0.443</v>
      </c>
      <c r="I79" s="120">
        <v>0.417</v>
      </c>
      <c r="J79" s="120">
        <v>0.306</v>
      </c>
      <c r="K79" s="33"/>
    </row>
    <row r="80" spans="1:11" s="43" customFormat="1" ht="11.25" customHeight="1">
      <c r="A80" s="44" t="s">
        <v>64</v>
      </c>
      <c r="B80" s="38"/>
      <c r="C80" s="39">
        <v>313</v>
      </c>
      <c r="D80" s="39">
        <v>336</v>
      </c>
      <c r="E80" s="39">
        <v>478</v>
      </c>
      <c r="F80" s="40">
        <f>IF(D80&gt;0,100*E80/D80,0)</f>
        <v>142.26190476190476</v>
      </c>
      <c r="G80" s="41"/>
      <c r="H80" s="121">
        <v>5.026999999999999</v>
      </c>
      <c r="I80" s="122">
        <v>5.348999999999999</v>
      </c>
      <c r="J80" s="122">
        <v>6.343000000000001</v>
      </c>
      <c r="K80" s="42">
        <f>IF(I80&gt;0,100*J80/I80,0)</f>
        <v>118.58291269396152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21</v>
      </c>
      <c r="D82" s="31">
        <v>21</v>
      </c>
      <c r="E82" s="31">
        <v>19</v>
      </c>
      <c r="F82" s="32"/>
      <c r="G82" s="32"/>
      <c r="H82" s="120">
        <v>0.382</v>
      </c>
      <c r="I82" s="120">
        <v>0.382</v>
      </c>
      <c r="J82" s="120">
        <v>0.344</v>
      </c>
      <c r="K82" s="33"/>
    </row>
    <row r="83" spans="1:11" s="34" customFormat="1" ht="11.25" customHeight="1">
      <c r="A83" s="36" t="s">
        <v>66</v>
      </c>
      <c r="B83" s="30"/>
      <c r="C83" s="31">
        <v>30</v>
      </c>
      <c r="D83" s="31">
        <v>30</v>
      </c>
      <c r="E83" s="31">
        <v>29</v>
      </c>
      <c r="F83" s="32"/>
      <c r="G83" s="32"/>
      <c r="H83" s="120">
        <v>0.509</v>
      </c>
      <c r="I83" s="120">
        <v>0.59</v>
      </c>
      <c r="J83" s="120">
        <v>0.575</v>
      </c>
      <c r="K83" s="33"/>
    </row>
    <row r="84" spans="1:11" s="43" customFormat="1" ht="11.25" customHeight="1">
      <c r="A84" s="37" t="s">
        <v>67</v>
      </c>
      <c r="B84" s="38"/>
      <c r="C84" s="39">
        <v>51</v>
      </c>
      <c r="D84" s="39">
        <v>51</v>
      </c>
      <c r="E84" s="39">
        <v>48</v>
      </c>
      <c r="F84" s="40">
        <f>IF(D84&gt;0,100*E84/D84,0)</f>
        <v>94.11764705882354</v>
      </c>
      <c r="G84" s="41"/>
      <c r="H84" s="121">
        <v>0.891</v>
      </c>
      <c r="I84" s="122">
        <v>0.972</v>
      </c>
      <c r="J84" s="122">
        <v>0.9189999999999999</v>
      </c>
      <c r="K84" s="42">
        <f>IF(I84&gt;0,100*J84/I84,0)</f>
        <v>94.54732510288065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3289</v>
      </c>
      <c r="D86" s="31">
        <v>2838.35</v>
      </c>
      <c r="E86" s="31">
        <v>2925</v>
      </c>
      <c r="F86" s="32">
        <f>IF(D86&gt;0,100*E86/D86,0)</f>
        <v>103.05282998925432</v>
      </c>
      <c r="G86" s="32"/>
      <c r="H86" s="120">
        <v>61.814</v>
      </c>
      <c r="I86" s="120">
        <v>53.284909166666665</v>
      </c>
      <c r="J86" s="120">
        <v>53.55337583000001</v>
      </c>
      <c r="K86" s="33">
        <f>IF(I86&gt;0,100*J86/I86,0)</f>
        <v>100.50383244999746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3289</v>
      </c>
      <c r="D89" s="54">
        <v>2838.35</v>
      </c>
      <c r="E89" s="54">
        <v>2925</v>
      </c>
      <c r="F89" s="55">
        <f>IF(D89&gt;0,100*E89/D89,0)</f>
        <v>103.05282998925432</v>
      </c>
      <c r="G89" s="41"/>
      <c r="H89" s="125">
        <v>61.814</v>
      </c>
      <c r="I89" s="126">
        <v>53.284909166666665</v>
      </c>
      <c r="J89" s="126">
        <v>53.55337583000001</v>
      </c>
      <c r="K89" s="55">
        <f>IF(I89&gt;0,100*J89/I89,0)</f>
        <v>100.50383244999746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4"/>
  <sheetViews>
    <sheetView showZeros="0" view="pageBreakPreview" zoomScale="90" zoomScaleNormal="90" zoomScaleSheetLayoutView="90" zoomScalePageLayoutView="0" workbookViewId="0" topLeftCell="K40">
      <selection activeCell="R52" sqref="R52"/>
    </sheetView>
  </sheetViews>
  <sheetFormatPr defaultColWidth="8.7109375" defaultRowHeight="15"/>
  <cols>
    <col min="1" max="1" width="24.57421875" style="66" customWidth="1"/>
    <col min="2" max="2" width="0.9921875" style="66" customWidth="1"/>
    <col min="3" max="3" width="1.1484375" style="66" customWidth="1"/>
    <col min="4" max="4" width="6.421875" style="66" customWidth="1"/>
    <col min="5" max="7" width="9.421875" style="66" customWidth="1"/>
    <col min="8" max="8" width="10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4.28125" style="66" customWidth="1"/>
    <col min="16" max="16" width="0.9921875" style="66" customWidth="1"/>
    <col min="17" max="17" width="1.1484375" style="66" customWidth="1"/>
    <col min="18" max="18" width="6.421875" style="66" customWidth="1"/>
    <col min="19" max="19" width="9.421875" style="66" customWidth="1"/>
    <col min="20" max="20" width="9.7109375" style="66" customWidth="1"/>
    <col min="21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9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9.75">
      <c r="A2" s="67" t="s">
        <v>119</v>
      </c>
      <c r="B2" s="68"/>
      <c r="C2" s="68"/>
      <c r="D2" s="68"/>
      <c r="E2" s="68"/>
      <c r="F2" s="68"/>
      <c r="G2" s="68"/>
      <c r="H2" s="68"/>
      <c r="J2" s="69" t="s">
        <v>120</v>
      </c>
      <c r="M2" s="69" t="s">
        <v>127</v>
      </c>
      <c r="O2" s="67" t="s">
        <v>119</v>
      </c>
      <c r="P2" s="68"/>
      <c r="Q2" s="68"/>
      <c r="R2" s="68"/>
      <c r="S2" s="68"/>
      <c r="T2" s="68"/>
      <c r="U2" s="68"/>
      <c r="V2" s="68"/>
      <c r="X2" s="69" t="s">
        <v>120</v>
      </c>
      <c r="AA2" s="69" t="s">
        <v>127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0.5" thickBot="1">
      <c r="A4" s="70"/>
      <c r="B4" s="71"/>
      <c r="C4" s="72"/>
      <c r="D4" s="180" t="s">
        <v>121</v>
      </c>
      <c r="E4" s="181"/>
      <c r="F4" s="181"/>
      <c r="G4" s="181"/>
      <c r="H4" s="182"/>
      <c r="J4" s="180" t="s">
        <v>122</v>
      </c>
      <c r="K4" s="181"/>
      <c r="L4" s="181"/>
      <c r="M4" s="181"/>
      <c r="N4" s="182"/>
      <c r="O4" s="70"/>
      <c r="P4" s="71"/>
      <c r="Q4" s="72"/>
      <c r="R4" s="180" t="s">
        <v>121</v>
      </c>
      <c r="S4" s="181"/>
      <c r="T4" s="181"/>
      <c r="U4" s="181"/>
      <c r="V4" s="182"/>
      <c r="X4" s="180" t="s">
        <v>122</v>
      </c>
      <c r="Y4" s="181"/>
      <c r="Z4" s="181"/>
      <c r="AA4" s="181"/>
      <c r="AB4" s="182"/>
    </row>
    <row r="5" spans="1:28" s="69" customFormat="1" ht="9.75">
      <c r="A5" s="73" t="s">
        <v>123</v>
      </c>
      <c r="B5" s="74"/>
      <c r="C5" s="72"/>
      <c r="D5" s="70"/>
      <c r="E5" s="75" t="s">
        <v>307</v>
      </c>
      <c r="F5" s="75" t="s">
        <v>124</v>
      </c>
      <c r="G5" s="75" t="s">
        <v>125</v>
      </c>
      <c r="H5" s="76">
        <f>G6</f>
        <v>2014</v>
      </c>
      <c r="J5" s="70"/>
      <c r="K5" s="75" t="s">
        <v>307</v>
      </c>
      <c r="L5" s="75" t="s">
        <v>124</v>
      </c>
      <c r="M5" s="75" t="s">
        <v>125</v>
      </c>
      <c r="N5" s="76">
        <f>M6</f>
        <v>2014</v>
      </c>
      <c r="O5" s="73" t="s">
        <v>123</v>
      </c>
      <c r="P5" s="74"/>
      <c r="Q5" s="72"/>
      <c r="R5" s="70"/>
      <c r="S5" s="75" t="s">
        <v>307</v>
      </c>
      <c r="T5" s="75" t="s">
        <v>124</v>
      </c>
      <c r="U5" s="75" t="s">
        <v>125</v>
      </c>
      <c r="V5" s="76">
        <f>U6</f>
        <v>2014</v>
      </c>
      <c r="X5" s="70"/>
      <c r="Y5" s="75" t="s">
        <v>307</v>
      </c>
      <c r="Z5" s="75" t="s">
        <v>124</v>
      </c>
      <c r="AA5" s="75" t="s">
        <v>125</v>
      </c>
      <c r="AB5" s="76">
        <f>AA6</f>
        <v>2014</v>
      </c>
    </row>
    <row r="6" spans="1:28" s="69" customFormat="1" ht="23.25" customHeight="1" thickBot="1">
      <c r="A6" s="77"/>
      <c r="B6" s="78"/>
      <c r="C6" s="79"/>
      <c r="D6" s="80" t="s">
        <v>126</v>
      </c>
      <c r="E6" s="81">
        <f>G6-2</f>
        <v>2012</v>
      </c>
      <c r="F6" s="81">
        <f>G6-1</f>
        <v>2013</v>
      </c>
      <c r="G6" s="81">
        <v>2014</v>
      </c>
      <c r="H6" s="82" t="str">
        <f>CONCATENATE(F6,"=100")</f>
        <v>2013=100</v>
      </c>
      <c r="I6" s="83"/>
      <c r="J6" s="80" t="s">
        <v>126</v>
      </c>
      <c r="K6" s="81">
        <f>M6-2</f>
        <v>2012</v>
      </c>
      <c r="L6" s="81">
        <f>M6-1</f>
        <v>2013</v>
      </c>
      <c r="M6" s="81">
        <v>2014</v>
      </c>
      <c r="N6" s="82" t="str">
        <f>CONCATENATE(L6,"=100")</f>
        <v>2013=100</v>
      </c>
      <c r="O6" s="77"/>
      <c r="P6" s="78"/>
      <c r="Q6" s="79"/>
      <c r="R6" s="80" t="s">
        <v>126</v>
      </c>
      <c r="S6" s="81">
        <f>U6-2</f>
        <v>2012</v>
      </c>
      <c r="T6" s="81">
        <f>U6-1</f>
        <v>2013</v>
      </c>
      <c r="U6" s="81">
        <v>2014</v>
      </c>
      <c r="V6" s="82" t="str">
        <f>CONCATENATE(T6,"=100")</f>
        <v>2013=100</v>
      </c>
      <c r="W6" s="83"/>
      <c r="X6" s="80" t="s">
        <v>126</v>
      </c>
      <c r="Y6" s="81">
        <f>AA6-2</f>
        <v>2012</v>
      </c>
      <c r="Z6" s="81">
        <f>AA6-1</f>
        <v>2013</v>
      </c>
      <c r="AA6" s="81">
        <v>2014</v>
      </c>
      <c r="AB6" s="82" t="str">
        <f>CONCATENATE(Z6,"=100")</f>
        <v>2013=100</v>
      </c>
    </row>
    <row r="7" spans="1:28" s="90" customFormat="1" ht="6.7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6" customHeight="1">
      <c r="A8" s="84"/>
      <c r="B8" s="84"/>
      <c r="C8" s="84"/>
      <c r="D8" s="85"/>
      <c r="E8" s="86"/>
      <c r="F8" s="86"/>
      <c r="G8" s="86"/>
      <c r="H8" s="86"/>
      <c r="I8" s="86"/>
      <c r="J8" s="86"/>
      <c r="K8" s="86"/>
      <c r="L8" s="86"/>
      <c r="M8" s="86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128</v>
      </c>
      <c r="B9" s="84"/>
      <c r="C9" s="84"/>
      <c r="D9" s="98"/>
      <c r="E9" s="86"/>
      <c r="F9" s="86"/>
      <c r="G9" s="86"/>
      <c r="H9" s="86">
        <f aca="true" t="shared" si="0" ref="H9:H22">IF(AND(F9&gt;0,G9&gt;0),G9*100/F9,"")</f>
      </c>
      <c r="I9" s="87"/>
      <c r="J9" s="99"/>
      <c r="K9" s="88"/>
      <c r="L9" s="88"/>
      <c r="M9" s="88"/>
      <c r="N9" s="88">
        <f aca="true" t="shared" si="1" ref="N9:N22">IF(AND(L9&gt;0,M9&gt;0),M9*100/L9,"")</f>
      </c>
      <c r="O9" s="84" t="s">
        <v>138</v>
      </c>
      <c r="P9" s="84"/>
      <c r="Q9" s="84"/>
      <c r="R9" s="98"/>
      <c r="S9" s="86"/>
      <c r="T9" s="86"/>
      <c r="U9" s="86"/>
      <c r="V9" s="86">
        <f aca="true" t="shared" si="2" ref="V9:V15">IF(AND(T9&gt;0,U9&gt;0),U9*100/T9,"")</f>
      </c>
      <c r="W9" s="87"/>
      <c r="X9" s="99"/>
      <c r="Y9" s="88"/>
      <c r="Z9" s="88"/>
      <c r="AA9" s="88"/>
      <c r="AB9" s="89">
        <f aca="true" t="shared" si="3" ref="AB9:AB15">IF(AND(Z9&gt;0,AA9&gt;0),AA9*100/Z9,"")</f>
      </c>
    </row>
    <row r="10" spans="1:28" s="90" customFormat="1" ht="11.25" customHeight="1">
      <c r="A10" s="84" t="s">
        <v>129</v>
      </c>
      <c r="B10" s="86"/>
      <c r="C10" s="86"/>
      <c r="D10" s="98">
        <v>9</v>
      </c>
      <c r="E10" s="93">
        <v>1777.216</v>
      </c>
      <c r="F10" s="93">
        <v>1779.391</v>
      </c>
      <c r="G10" s="93">
        <v>1871.65628</v>
      </c>
      <c r="H10" s="93">
        <f t="shared" si="0"/>
        <v>105.1852167398846</v>
      </c>
      <c r="I10" s="88"/>
      <c r="J10" s="99">
        <v>9</v>
      </c>
      <c r="K10" s="89">
        <v>4692.328</v>
      </c>
      <c r="L10" s="89">
        <v>6696.32136990625</v>
      </c>
      <c r="M10" s="89">
        <v>5698.594236452742</v>
      </c>
      <c r="N10" s="88">
        <f t="shared" si="1"/>
        <v>85.10036961581076</v>
      </c>
      <c r="O10" s="84" t="s">
        <v>200</v>
      </c>
      <c r="P10" s="86"/>
      <c r="Q10" s="86"/>
      <c r="R10" s="98">
        <v>5</v>
      </c>
      <c r="S10" s="93">
        <v>1.905</v>
      </c>
      <c r="T10" s="93">
        <v>1.844</v>
      </c>
      <c r="U10" s="93">
        <v>1.999</v>
      </c>
      <c r="V10" s="93">
        <f t="shared" si="2"/>
        <v>108.40563991323211</v>
      </c>
      <c r="W10" s="88"/>
      <c r="X10" s="99">
        <v>9</v>
      </c>
      <c r="Y10" s="89">
        <v>48.925</v>
      </c>
      <c r="Z10" s="89">
        <v>47.297</v>
      </c>
      <c r="AA10" s="89">
        <v>53.78</v>
      </c>
      <c r="AB10" s="89">
        <f t="shared" si="3"/>
        <v>113.7070004440028</v>
      </c>
    </row>
    <row r="11" spans="1:28" s="90" customFormat="1" ht="11.25" customHeight="1">
      <c r="A11" s="84" t="s">
        <v>130</v>
      </c>
      <c r="B11" s="86"/>
      <c r="C11" s="86"/>
      <c r="D11" s="98">
        <v>9</v>
      </c>
      <c r="E11" s="93">
        <v>410.955</v>
      </c>
      <c r="F11" s="93">
        <v>342.501</v>
      </c>
      <c r="G11" s="93">
        <v>295.70126</v>
      </c>
      <c r="H11" s="93">
        <f t="shared" si="0"/>
        <v>86.3358822310008</v>
      </c>
      <c r="I11" s="88"/>
      <c r="J11" s="99">
        <v>9</v>
      </c>
      <c r="K11" s="89">
        <v>499.371</v>
      </c>
      <c r="L11" s="89">
        <v>906.2295</v>
      </c>
      <c r="M11" s="89">
        <v>789.2381965069352</v>
      </c>
      <c r="N11" s="88">
        <f t="shared" si="1"/>
        <v>87.09032276116979</v>
      </c>
      <c r="O11" s="84" t="s">
        <v>142</v>
      </c>
      <c r="P11" s="86"/>
      <c r="Q11" s="86"/>
      <c r="R11" s="98">
        <v>5</v>
      </c>
      <c r="S11" s="93">
        <v>8.850485727695869</v>
      </c>
      <c r="T11" s="93">
        <v>9.536</v>
      </c>
      <c r="U11" s="93">
        <v>10.2521251883187</v>
      </c>
      <c r="V11" s="93">
        <f t="shared" si="2"/>
        <v>107.50970205871121</v>
      </c>
      <c r="W11" s="88"/>
      <c r="X11" s="99">
        <v>10</v>
      </c>
      <c r="Y11" s="89">
        <v>463.3209201700328</v>
      </c>
      <c r="Z11" s="89">
        <v>485.897001633573</v>
      </c>
      <c r="AA11" s="89">
        <v>456.70628000000005</v>
      </c>
      <c r="AB11" s="89">
        <f t="shared" si="3"/>
        <v>93.9924054819366</v>
      </c>
    </row>
    <row r="12" spans="1:28" ht="11.25">
      <c r="A12" s="84" t="s">
        <v>131</v>
      </c>
      <c r="B12" s="86"/>
      <c r="C12" s="86"/>
      <c r="D12" s="98">
        <v>9</v>
      </c>
      <c r="E12" s="93">
        <v>2188.171</v>
      </c>
      <c r="F12" s="93">
        <v>2121.892</v>
      </c>
      <c r="G12" s="93">
        <v>2167.35754</v>
      </c>
      <c r="H12" s="93">
        <f t="shared" si="0"/>
        <v>102.14268869480634</v>
      </c>
      <c r="I12" s="88"/>
      <c r="J12" s="99">
        <v>9</v>
      </c>
      <c r="K12" s="89">
        <v>5191.699</v>
      </c>
      <c r="L12" s="89">
        <v>7602.550869906251</v>
      </c>
      <c r="M12" s="89">
        <v>6487.832432959678</v>
      </c>
      <c r="N12" s="88">
        <f t="shared" si="1"/>
        <v>85.33757345368056</v>
      </c>
      <c r="O12" s="84" t="s">
        <v>201</v>
      </c>
      <c r="P12" s="86"/>
      <c r="Q12" s="86"/>
      <c r="R12" s="98">
        <v>5</v>
      </c>
      <c r="S12" s="93">
        <v>6.745</v>
      </c>
      <c r="T12" s="93">
        <v>6.608</v>
      </c>
      <c r="U12" s="93">
        <v>6.53299291282023</v>
      </c>
      <c r="V12" s="93">
        <f t="shared" si="2"/>
        <v>98.86490485502769</v>
      </c>
      <c r="W12" s="88"/>
      <c r="X12" s="99">
        <v>9</v>
      </c>
      <c r="Y12" s="89">
        <v>370.32</v>
      </c>
      <c r="Z12" s="89">
        <v>360.06199999999995</v>
      </c>
      <c r="AA12" s="89">
        <v>332.77500000000003</v>
      </c>
      <c r="AB12" s="89">
        <f t="shared" si="3"/>
        <v>92.42158294960313</v>
      </c>
    </row>
    <row r="13" spans="1:28" s="69" customFormat="1" ht="11.25">
      <c r="A13" s="84" t="s">
        <v>132</v>
      </c>
      <c r="B13" s="86"/>
      <c r="C13" s="86"/>
      <c r="D13" s="98">
        <v>9</v>
      </c>
      <c r="E13" s="93">
        <v>414.231</v>
      </c>
      <c r="F13" s="93">
        <v>370.909</v>
      </c>
      <c r="G13" s="93">
        <v>370.44419271586855</v>
      </c>
      <c r="H13" s="93">
        <f t="shared" si="0"/>
        <v>99.8746842799362</v>
      </c>
      <c r="I13" s="88"/>
      <c r="J13" s="99">
        <v>9</v>
      </c>
      <c r="K13" s="89">
        <v>809.3499999999999</v>
      </c>
      <c r="L13" s="89">
        <v>1195.126890382192</v>
      </c>
      <c r="M13" s="89">
        <v>708.3443278497158</v>
      </c>
      <c r="N13" s="88">
        <f t="shared" si="1"/>
        <v>59.269382485670036</v>
      </c>
      <c r="O13" s="84" t="s">
        <v>143</v>
      </c>
      <c r="P13" s="86"/>
      <c r="Q13" s="86"/>
      <c r="R13" s="98">
        <v>3</v>
      </c>
      <c r="S13" s="93">
        <v>7.267801351500933</v>
      </c>
      <c r="T13" s="93">
        <v>7.242</v>
      </c>
      <c r="U13" s="93">
        <v>7.112649762385707</v>
      </c>
      <c r="V13" s="93">
        <f t="shared" si="2"/>
        <v>98.21388790921992</v>
      </c>
      <c r="W13" s="88"/>
      <c r="X13" s="99">
        <v>5</v>
      </c>
      <c r="Y13" s="89">
        <v>92.30441419075979</v>
      </c>
      <c r="Z13" s="89">
        <v>88.55631279865479</v>
      </c>
      <c r="AA13" s="89">
        <v>79.79752009404466</v>
      </c>
      <c r="AB13" s="89">
        <f t="shared" si="3"/>
        <v>90.10935253760567</v>
      </c>
    </row>
    <row r="14" spans="1:28" s="69" customFormat="1" ht="12" customHeight="1">
      <c r="A14" s="84" t="s">
        <v>144</v>
      </c>
      <c r="B14" s="86"/>
      <c r="C14" s="86"/>
      <c r="D14" s="98">
        <v>9</v>
      </c>
      <c r="E14" s="93">
        <v>2276.569</v>
      </c>
      <c r="F14" s="93">
        <v>2397.975</v>
      </c>
      <c r="G14" s="93">
        <v>2415.3385652841316</v>
      </c>
      <c r="H14" s="93">
        <f t="shared" si="0"/>
        <v>100.72409284017272</v>
      </c>
      <c r="I14" s="88"/>
      <c r="J14" s="99">
        <v>9</v>
      </c>
      <c r="K14" s="89">
        <v>5146.9039999999995</v>
      </c>
      <c r="L14" s="89">
        <v>8865.357155617807</v>
      </c>
      <c r="M14" s="89">
        <v>6225.109952219779</v>
      </c>
      <c r="N14" s="88">
        <f t="shared" si="1"/>
        <v>70.21837747704329</v>
      </c>
      <c r="O14" s="84" t="s">
        <v>300</v>
      </c>
      <c r="P14" s="86"/>
      <c r="Q14" s="86"/>
      <c r="R14" s="98">
        <v>3</v>
      </c>
      <c r="S14" s="93">
        <v>27.1</v>
      </c>
      <c r="T14" s="93">
        <v>29.6</v>
      </c>
      <c r="U14" s="93">
        <v>26.3</v>
      </c>
      <c r="V14" s="93">
        <f t="shared" si="2"/>
        <v>88.85135135135134</v>
      </c>
      <c r="W14" s="88"/>
      <c r="X14" s="99">
        <v>6</v>
      </c>
      <c r="Y14" s="89">
        <v>5.151</v>
      </c>
      <c r="Z14" s="89">
        <v>4.827</v>
      </c>
      <c r="AA14" s="89">
        <v>4.597</v>
      </c>
      <c r="AB14" s="89">
        <f t="shared" si="3"/>
        <v>95.2351356950487</v>
      </c>
    </row>
    <row r="15" spans="1:28" s="69" customFormat="1" ht="11.25">
      <c r="A15" s="84" t="s">
        <v>145</v>
      </c>
      <c r="B15" s="86"/>
      <c r="C15" s="86"/>
      <c r="D15" s="98">
        <v>9</v>
      </c>
      <c r="E15" s="93">
        <v>2690.8</v>
      </c>
      <c r="F15" s="93">
        <v>2768.884</v>
      </c>
      <c r="G15" s="93">
        <v>2785.782758</v>
      </c>
      <c r="H15" s="93">
        <f t="shared" si="0"/>
        <v>100.61030935207108</v>
      </c>
      <c r="I15" s="88"/>
      <c r="J15" s="99">
        <v>9</v>
      </c>
      <c r="K15" s="89">
        <v>5956.253999999999</v>
      </c>
      <c r="L15" s="89">
        <v>10060.484045999998</v>
      </c>
      <c r="M15" s="89">
        <v>6933.454280069496</v>
      </c>
      <c r="N15" s="88">
        <f t="shared" si="1"/>
        <v>68.91770066298356</v>
      </c>
      <c r="O15" s="84" t="s">
        <v>202</v>
      </c>
      <c r="P15" s="86"/>
      <c r="Q15" s="86"/>
      <c r="R15" s="98"/>
      <c r="S15" s="93">
        <v>2.8598718134081906</v>
      </c>
      <c r="T15" s="93">
        <v>2.6078155509583034</v>
      </c>
      <c r="U15" s="93">
        <v>2.548580707865082</v>
      </c>
      <c r="V15" s="93">
        <f t="shared" si="2"/>
        <v>97.72856469578709</v>
      </c>
      <c r="W15" s="88"/>
      <c r="X15" s="99">
        <v>3</v>
      </c>
      <c r="Y15" s="89">
        <v>90.16842966777426</v>
      </c>
      <c r="Z15" s="89">
        <v>83.17721746190477</v>
      </c>
      <c r="AA15" s="89">
        <v>85.24529976385155</v>
      </c>
      <c r="AB15" s="89">
        <f t="shared" si="3"/>
        <v>102.48635667921201</v>
      </c>
    </row>
    <row r="16" spans="1:28" s="69" customFormat="1" ht="11.25">
      <c r="A16" s="84" t="s">
        <v>133</v>
      </c>
      <c r="B16" s="86"/>
      <c r="C16" s="86"/>
      <c r="D16" s="98">
        <v>9</v>
      </c>
      <c r="E16" s="93">
        <v>438.745</v>
      </c>
      <c r="F16" s="93">
        <v>431.918</v>
      </c>
      <c r="G16" s="93">
        <v>430.209002</v>
      </c>
      <c r="H16" s="93">
        <f t="shared" si="0"/>
        <v>99.60432350585064</v>
      </c>
      <c r="I16" s="88"/>
      <c r="J16" s="99">
        <v>9</v>
      </c>
      <c r="K16" s="89">
        <v>683.9119999999999</v>
      </c>
      <c r="L16" s="89">
        <v>964.7217440000001</v>
      </c>
      <c r="M16" s="89">
        <v>670.5175641164426</v>
      </c>
      <c r="N16" s="88">
        <f t="shared" si="1"/>
        <v>69.50372667421111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s="69" customFormat="1" ht="12" customHeight="1">
      <c r="A17" s="84" t="s">
        <v>134</v>
      </c>
      <c r="B17" s="86"/>
      <c r="C17" s="86"/>
      <c r="D17" s="98">
        <v>9</v>
      </c>
      <c r="E17" s="93">
        <v>161.702</v>
      </c>
      <c r="F17" s="93">
        <v>154.994</v>
      </c>
      <c r="G17" s="93">
        <v>133.926</v>
      </c>
      <c r="H17" s="93">
        <f t="shared" si="0"/>
        <v>86.40721576319082</v>
      </c>
      <c r="I17" s="88"/>
      <c r="J17" s="99">
        <v>9</v>
      </c>
      <c r="K17" s="89">
        <v>257.203</v>
      </c>
      <c r="L17" s="89">
        <v>383.2532213378939</v>
      </c>
      <c r="M17" s="89">
        <v>228.77231094401427</v>
      </c>
      <c r="N17" s="88">
        <f t="shared" si="1"/>
        <v>59.69220823386582</v>
      </c>
      <c r="O17" s="84" t="s">
        <v>203</v>
      </c>
      <c r="P17" s="86"/>
      <c r="Q17" s="86"/>
      <c r="R17" s="98"/>
      <c r="S17" s="93"/>
      <c r="T17" s="93"/>
      <c r="U17" s="93"/>
      <c r="V17" s="93"/>
      <c r="W17" s="88"/>
      <c r="X17" s="99"/>
      <c r="Y17" s="89"/>
      <c r="Z17" s="89"/>
      <c r="AA17" s="89"/>
      <c r="AB17" s="89"/>
    </row>
    <row r="18" spans="1:28" s="90" customFormat="1" ht="11.25" customHeight="1">
      <c r="A18" s="84" t="s">
        <v>135</v>
      </c>
      <c r="B18" s="86"/>
      <c r="C18" s="86"/>
      <c r="D18" s="98">
        <v>9</v>
      </c>
      <c r="E18" s="93">
        <v>125.879</v>
      </c>
      <c r="F18" s="93">
        <v>140.867</v>
      </c>
      <c r="G18" s="93">
        <v>192.96249799999998</v>
      </c>
      <c r="H18" s="93">
        <f t="shared" si="0"/>
        <v>136.98204547551944</v>
      </c>
      <c r="I18" s="88"/>
      <c r="J18" s="99">
        <v>9</v>
      </c>
      <c r="K18" s="89">
        <v>217.313</v>
      </c>
      <c r="L18" s="89">
        <v>393.58629999999994</v>
      </c>
      <c r="M18" s="89">
        <v>449.55190444118284</v>
      </c>
      <c r="N18" s="88">
        <f t="shared" si="1"/>
        <v>114.21939850070567</v>
      </c>
      <c r="O18" s="84" t="s">
        <v>204</v>
      </c>
      <c r="P18" s="86"/>
      <c r="Q18" s="86"/>
      <c r="R18" s="98">
        <v>0</v>
      </c>
      <c r="S18" s="93">
        <v>0</v>
      </c>
      <c r="T18" s="93">
        <v>0</v>
      </c>
      <c r="U18" s="93">
        <v>0</v>
      </c>
      <c r="V18" s="93">
        <f aca="true" t="shared" si="4" ref="V18:V23">IF(AND(T18&gt;0,U18&gt;0),U18*100/T18,"")</f>
      </c>
      <c r="W18" s="88"/>
      <c r="X18" s="99">
        <v>8</v>
      </c>
      <c r="Y18" s="89">
        <v>2942.2799999999997</v>
      </c>
      <c r="Z18" s="89">
        <v>3641.243228436382</v>
      </c>
      <c r="AA18" s="89">
        <v>3334.648</v>
      </c>
      <c r="AB18" s="89">
        <f aca="true" t="shared" si="5" ref="AB18:AB24">IF(AND(Z18&gt;0,AA18&gt;0),AA18*100/Z18,"")</f>
        <v>91.57993000736619</v>
      </c>
    </row>
    <row r="19" spans="1:28" s="90" customFormat="1" ht="11.25" customHeight="1">
      <c r="A19" s="84" t="s">
        <v>294</v>
      </c>
      <c r="B19" s="86"/>
      <c r="C19" s="86"/>
      <c r="D19" s="98"/>
      <c r="E19" s="93">
        <f>E12+E15+E16+E17+E18</f>
        <v>5605.297</v>
      </c>
      <c r="F19" s="93">
        <f>F12+F15+F16+F17+F18</f>
        <v>5618.554999999999</v>
      </c>
      <c r="G19" s="93">
        <f>G12+G15+G16+G17+G18</f>
        <v>5710.237798</v>
      </c>
      <c r="H19" s="93">
        <f t="shared" si="0"/>
        <v>101.63178607310957</v>
      </c>
      <c r="I19" s="88"/>
      <c r="J19" s="99"/>
      <c r="K19" s="93">
        <f>K12+K15+K16+K17+K18</f>
        <v>12306.380999999998</v>
      </c>
      <c r="L19" s="93">
        <f>L12+L15+L16+L17+L18</f>
        <v>19404.596181244142</v>
      </c>
      <c r="M19" s="93">
        <f>M12+M15+M16+M17+M18</f>
        <v>14770.128492530814</v>
      </c>
      <c r="N19" s="88">
        <f t="shared" si="1"/>
        <v>76.11664965647233</v>
      </c>
      <c r="O19" s="84" t="s">
        <v>309</v>
      </c>
      <c r="P19" s="86"/>
      <c r="Q19" s="86"/>
      <c r="R19" s="98">
        <v>0</v>
      </c>
      <c r="S19" s="93">
        <v>0</v>
      </c>
      <c r="T19" s="93">
        <v>0</v>
      </c>
      <c r="U19" s="93">
        <v>0</v>
      </c>
      <c r="V19" s="93">
        <f t="shared" si="4"/>
      </c>
      <c r="W19" s="88"/>
      <c r="X19" s="99">
        <v>8</v>
      </c>
      <c r="Y19" s="89">
        <v>683.6038249999999</v>
      </c>
      <c r="Z19" s="89">
        <v>818.5365180812464</v>
      </c>
      <c r="AA19" s="89">
        <v>965.937</v>
      </c>
      <c r="AB19" s="89">
        <f t="shared" si="5"/>
        <v>118.00780767414983</v>
      </c>
    </row>
    <row r="20" spans="1:28" s="90" customFormat="1" ht="11.25" customHeight="1">
      <c r="A20" s="84" t="s">
        <v>146</v>
      </c>
      <c r="B20" s="86"/>
      <c r="C20" s="86"/>
      <c r="D20" s="98">
        <v>7</v>
      </c>
      <c r="E20" s="93">
        <v>390.433</v>
      </c>
      <c r="F20" s="93">
        <v>439.42810981922355</v>
      </c>
      <c r="G20" s="93">
        <v>417.2390888192235</v>
      </c>
      <c r="H20" s="93">
        <f t="shared" si="0"/>
        <v>94.95047756295601</v>
      </c>
      <c r="I20" s="88"/>
      <c r="J20" s="99">
        <v>10</v>
      </c>
      <c r="K20" s="89">
        <v>4264.9259999999995</v>
      </c>
      <c r="L20" s="89">
        <v>4925.687803307518</v>
      </c>
      <c r="M20" s="89">
        <v>4621.34109015207</v>
      </c>
      <c r="N20" s="88">
        <f t="shared" si="1"/>
        <v>93.82123420507723</v>
      </c>
      <c r="O20" s="84" t="s">
        <v>310</v>
      </c>
      <c r="P20" s="86"/>
      <c r="Q20" s="86"/>
      <c r="R20" s="98">
        <v>0</v>
      </c>
      <c r="S20" s="93">
        <v>0</v>
      </c>
      <c r="T20" s="93">
        <v>0</v>
      </c>
      <c r="U20" s="93">
        <v>0</v>
      </c>
      <c r="V20" s="93">
        <f t="shared" si="4"/>
      </c>
      <c r="W20" s="88"/>
      <c r="X20" s="99">
        <v>10</v>
      </c>
      <c r="Y20" s="89">
        <v>56.634</v>
      </c>
      <c r="Z20" s="89">
        <v>54.15644400000001</v>
      </c>
      <c r="AA20" s="89">
        <v>74.664444</v>
      </c>
      <c r="AB20" s="89">
        <f t="shared" si="5"/>
        <v>137.86806977208474</v>
      </c>
    </row>
    <row r="21" spans="1:28" s="90" customFormat="1" ht="11.25" customHeight="1">
      <c r="A21" s="84" t="s">
        <v>147</v>
      </c>
      <c r="B21" s="86"/>
      <c r="C21" s="86"/>
      <c r="D21" s="98">
        <v>6</v>
      </c>
      <c r="E21" s="93">
        <v>7.729</v>
      </c>
      <c r="F21" s="93">
        <v>8.184</v>
      </c>
      <c r="G21" s="93">
        <v>6.849793</v>
      </c>
      <c r="H21" s="93">
        <f t="shared" si="0"/>
        <v>83.69737292277615</v>
      </c>
      <c r="I21" s="88"/>
      <c r="J21" s="99">
        <v>10</v>
      </c>
      <c r="K21" s="89">
        <v>27.380000000000003</v>
      </c>
      <c r="L21" s="89">
        <v>45.25</v>
      </c>
      <c r="M21" s="89">
        <v>43.527093908653846</v>
      </c>
      <c r="N21" s="88">
        <f t="shared" si="1"/>
        <v>96.19247272630683</v>
      </c>
      <c r="O21" s="84" t="s">
        <v>205</v>
      </c>
      <c r="P21" s="86"/>
      <c r="Q21" s="86"/>
      <c r="R21" s="98">
        <v>0</v>
      </c>
      <c r="S21" s="93">
        <v>0</v>
      </c>
      <c r="T21" s="93">
        <v>0</v>
      </c>
      <c r="U21" s="93">
        <v>0</v>
      </c>
      <c r="V21" s="93">
        <f t="shared" si="4"/>
      </c>
      <c r="W21" s="88"/>
      <c r="X21" s="99">
        <v>10</v>
      </c>
      <c r="Y21" s="89">
        <v>178.525</v>
      </c>
      <c r="Z21" s="89">
        <v>200.00600000000003</v>
      </c>
      <c r="AA21" s="89">
        <v>124.85799999999999</v>
      </c>
      <c r="AB21" s="89">
        <f t="shared" si="5"/>
        <v>62.4271271861844</v>
      </c>
    </row>
    <row r="22" spans="1:28" s="90" customFormat="1" ht="11.25" customHeight="1">
      <c r="A22" s="84" t="s">
        <v>148</v>
      </c>
      <c r="B22" s="86"/>
      <c r="C22" s="86"/>
      <c r="D22" s="98">
        <v>9</v>
      </c>
      <c r="E22" s="93">
        <v>112.819</v>
      </c>
      <c r="F22" s="93">
        <v>113.234</v>
      </c>
      <c r="G22" s="93">
        <v>110.022</v>
      </c>
      <c r="H22" s="93">
        <f t="shared" si="0"/>
        <v>97.1633961530989</v>
      </c>
      <c r="I22" s="88"/>
      <c r="J22" s="99">
        <v>10</v>
      </c>
      <c r="K22" s="89">
        <v>899.6019999999999</v>
      </c>
      <c r="L22" s="89">
        <v>851.4670000000001</v>
      </c>
      <c r="M22" s="89">
        <v>860.9665</v>
      </c>
      <c r="N22" s="88">
        <f t="shared" si="1"/>
        <v>101.11566273267195</v>
      </c>
      <c r="O22" s="84" t="s">
        <v>206</v>
      </c>
      <c r="P22" s="86"/>
      <c r="Q22" s="86"/>
      <c r="R22" s="98">
        <v>0</v>
      </c>
      <c r="S22" s="93">
        <v>0</v>
      </c>
      <c r="T22" s="93">
        <v>0</v>
      </c>
      <c r="U22" s="93">
        <v>0</v>
      </c>
      <c r="V22" s="93">
        <f t="shared" si="4"/>
      </c>
      <c r="W22" s="88"/>
      <c r="X22" s="99">
        <v>10</v>
      </c>
      <c r="Y22" s="89">
        <v>1256.088</v>
      </c>
      <c r="Z22" s="89">
        <v>1404.6140000000003</v>
      </c>
      <c r="AA22" s="89">
        <v>1461.505</v>
      </c>
      <c r="AB22" s="89">
        <f t="shared" si="5"/>
        <v>104.05029424453976</v>
      </c>
    </row>
    <row r="23" spans="1:28" s="90" customFormat="1" ht="11.25" customHeight="1">
      <c r="A23" s="84"/>
      <c r="B23" s="86"/>
      <c r="C23" s="86"/>
      <c r="D23" s="98"/>
      <c r="E23" s="93"/>
      <c r="F23" s="93"/>
      <c r="G23" s="93"/>
      <c r="H23" s="93"/>
      <c r="I23" s="88"/>
      <c r="J23" s="99"/>
      <c r="K23" s="89"/>
      <c r="L23" s="89"/>
      <c r="M23" s="89"/>
      <c r="N23" s="88"/>
      <c r="O23" s="84" t="s">
        <v>207</v>
      </c>
      <c r="P23" s="86"/>
      <c r="Q23" s="86"/>
      <c r="R23" s="98">
        <v>0</v>
      </c>
      <c r="S23" s="93">
        <v>0</v>
      </c>
      <c r="T23" s="93">
        <v>0</v>
      </c>
      <c r="U23" s="93">
        <v>0</v>
      </c>
      <c r="V23" s="93">
        <f t="shared" si="4"/>
      </c>
      <c r="W23" s="88"/>
      <c r="X23" s="99"/>
      <c r="Y23" s="89">
        <v>436.65299999999996</v>
      </c>
      <c r="Z23" s="89">
        <v>534.011262</v>
      </c>
      <c r="AA23" s="89">
        <v>0</v>
      </c>
      <c r="AB23" s="89">
        <f t="shared" si="5"/>
      </c>
    </row>
    <row r="24" spans="1:28" s="90" customFormat="1" ht="11.25" customHeight="1">
      <c r="A24" s="84" t="s">
        <v>149</v>
      </c>
      <c r="B24" s="86"/>
      <c r="C24" s="86"/>
      <c r="D24" s="98"/>
      <c r="E24" s="93"/>
      <c r="F24" s="93"/>
      <c r="G24" s="93"/>
      <c r="H24" s="93"/>
      <c r="I24" s="88"/>
      <c r="J24" s="99"/>
      <c r="K24" s="89"/>
      <c r="L24" s="89"/>
      <c r="M24" s="89"/>
      <c r="N24" s="88"/>
      <c r="O24" s="90" t="s">
        <v>302</v>
      </c>
      <c r="Y24" s="89">
        <f>SUM(Y21:Y23)</f>
        <v>1871.266</v>
      </c>
      <c r="Z24" s="89">
        <f>SUM(Z21:Z23)</f>
        <v>2138.6312620000003</v>
      </c>
      <c r="AA24" s="89"/>
      <c r="AB24" s="89">
        <f t="shared" si="5"/>
      </c>
    </row>
    <row r="25" spans="1:28" s="90" customFormat="1" ht="11.25" customHeight="1">
      <c r="A25" s="84" t="s">
        <v>150</v>
      </c>
      <c r="B25" s="86"/>
      <c r="C25" s="86"/>
      <c r="D25" s="98">
        <v>8</v>
      </c>
      <c r="E25" s="93">
        <v>6.554</v>
      </c>
      <c r="F25" s="93">
        <v>6.526029273663683</v>
      </c>
      <c r="G25" s="93">
        <v>7.654029273663683</v>
      </c>
      <c r="H25" s="93">
        <f aca="true" t="shared" si="6" ref="H25:H32">IF(AND(F25&gt;0,G25&gt;0),G25*100/F25,"")</f>
        <v>117.28462979092257</v>
      </c>
      <c r="I25" s="88"/>
      <c r="J25" s="99">
        <v>8</v>
      </c>
      <c r="K25" s="89">
        <v>9.971</v>
      </c>
      <c r="L25" s="89">
        <v>10.206674951286471</v>
      </c>
      <c r="M25" s="89">
        <v>12.225738306349005</v>
      </c>
      <c r="N25" s="88">
        <f aca="true" t="shared" si="7" ref="N25:N32">IF(AND(L25&gt;0,M25&gt;0),M25*100/L25,"")</f>
        <v>119.7817934312491</v>
      </c>
      <c r="O25" s="84"/>
      <c r="P25" s="86"/>
      <c r="Q25" s="86"/>
      <c r="R25" s="98"/>
      <c r="S25" s="93"/>
      <c r="T25" s="93"/>
      <c r="U25" s="93"/>
      <c r="V25" s="93"/>
      <c r="W25" s="88"/>
      <c r="X25" s="99"/>
      <c r="Y25" s="89"/>
      <c r="Z25" s="89"/>
      <c r="AA25" s="89"/>
      <c r="AB25" s="89"/>
    </row>
    <row r="26" spans="1:28" s="90" customFormat="1" ht="11.25" customHeight="1">
      <c r="A26" s="84" t="s">
        <v>151</v>
      </c>
      <c r="B26" s="86"/>
      <c r="C26" s="86"/>
      <c r="D26" s="98">
        <v>8</v>
      </c>
      <c r="E26" s="93">
        <v>24.564</v>
      </c>
      <c r="F26" s="93">
        <v>18.445</v>
      </c>
      <c r="G26" s="93">
        <v>22.770857</v>
      </c>
      <c r="H26" s="93">
        <f t="shared" si="6"/>
        <v>123.45273515857956</v>
      </c>
      <c r="I26" s="88"/>
      <c r="J26" s="99">
        <v>8</v>
      </c>
      <c r="K26" s="89">
        <v>25.887999999999998</v>
      </c>
      <c r="L26" s="89">
        <v>28.115199999999998</v>
      </c>
      <c r="M26" s="89">
        <v>35.652308327868845</v>
      </c>
      <c r="N26" s="88">
        <f t="shared" si="7"/>
        <v>126.80794846868899</v>
      </c>
      <c r="O26" s="84" t="s">
        <v>208</v>
      </c>
      <c r="P26" s="86"/>
      <c r="Q26" s="86"/>
      <c r="R26" s="98"/>
      <c r="S26" s="93"/>
      <c r="T26" s="93"/>
      <c r="U26" s="93"/>
      <c r="V26" s="93"/>
      <c r="W26" s="88"/>
      <c r="X26" s="99"/>
      <c r="Y26" s="89"/>
      <c r="Z26" s="89"/>
      <c r="AA26" s="89"/>
      <c r="AB26" s="89"/>
    </row>
    <row r="27" spans="1:28" s="90" customFormat="1" ht="11.25" customHeight="1">
      <c r="A27" s="84" t="s">
        <v>152</v>
      </c>
      <c r="B27" s="86"/>
      <c r="C27" s="86"/>
      <c r="D27" s="98">
        <v>8</v>
      </c>
      <c r="E27" s="93">
        <v>36.298</v>
      </c>
      <c r="F27" s="93">
        <v>31.397</v>
      </c>
      <c r="G27" s="93">
        <v>31.046445</v>
      </c>
      <c r="H27" s="93">
        <f t="shared" si="6"/>
        <v>98.88347612829251</v>
      </c>
      <c r="I27" s="88"/>
      <c r="J27" s="99">
        <v>8</v>
      </c>
      <c r="K27" s="89">
        <v>15.054</v>
      </c>
      <c r="L27" s="89">
        <v>40.68999999999999</v>
      </c>
      <c r="M27" s="89">
        <v>17.50882504</v>
      </c>
      <c r="N27" s="88">
        <f t="shared" si="7"/>
        <v>43.02979857458836</v>
      </c>
      <c r="O27" s="84" t="s">
        <v>209</v>
      </c>
      <c r="P27" s="86"/>
      <c r="Q27" s="86"/>
      <c r="R27" s="98">
        <v>0</v>
      </c>
      <c r="S27" s="93">
        <v>0</v>
      </c>
      <c r="T27" s="93">
        <v>0</v>
      </c>
      <c r="U27" s="93">
        <v>0</v>
      </c>
      <c r="V27" s="93">
        <f>IF(AND(T27&gt;0,U27&gt;0),U27*100/T27,"")</f>
      </c>
      <c r="W27" s="88"/>
      <c r="X27" s="99">
        <v>8</v>
      </c>
      <c r="Y27" s="89">
        <v>94.128643729348</v>
      </c>
      <c r="Z27" s="89">
        <v>104.90051083218947</v>
      </c>
      <c r="AA27" s="89">
        <v>98.04378662712153</v>
      </c>
      <c r="AB27" s="89">
        <f aca="true" t="shared" si="8" ref="AB27:AB44">IF(AND(Z27&gt;0,AA27&gt;0),AA27*100/Z27,"")</f>
        <v>93.4635931220233</v>
      </c>
    </row>
    <row r="28" spans="1:28" s="90" customFormat="1" ht="11.25" customHeight="1">
      <c r="A28" s="84" t="s">
        <v>153</v>
      </c>
      <c r="B28" s="86"/>
      <c r="C28" s="86"/>
      <c r="D28" s="98">
        <v>8</v>
      </c>
      <c r="E28" s="93">
        <v>33.84</v>
      </c>
      <c r="F28" s="93">
        <v>27.316</v>
      </c>
      <c r="G28" s="93">
        <v>38.30730405221118</v>
      </c>
      <c r="H28" s="93">
        <f t="shared" si="6"/>
        <v>140.23760452559372</v>
      </c>
      <c r="I28" s="88"/>
      <c r="J28" s="99">
        <v>8</v>
      </c>
      <c r="K28" s="89">
        <v>20.029999999999998</v>
      </c>
      <c r="L28" s="89">
        <v>26.470530399999998</v>
      </c>
      <c r="M28" s="89">
        <v>33.49886786540332</v>
      </c>
      <c r="N28" s="88">
        <f t="shared" si="7"/>
        <v>126.55155510372138</v>
      </c>
      <c r="O28" s="84" t="s">
        <v>210</v>
      </c>
      <c r="P28" s="86"/>
      <c r="Q28" s="86"/>
      <c r="R28" s="98">
        <v>0</v>
      </c>
      <c r="S28" s="93">
        <v>0</v>
      </c>
      <c r="T28" s="93">
        <v>0</v>
      </c>
      <c r="U28" s="93">
        <v>0</v>
      </c>
      <c r="V28" s="93">
        <f>IF(AND(T28&gt;0,U28&gt;0),U28*100/T28,"")</f>
      </c>
      <c r="W28" s="88"/>
      <c r="X28" s="99">
        <v>10</v>
      </c>
      <c r="Y28" s="89">
        <v>464.86624464596997</v>
      </c>
      <c r="Z28" s="89">
        <v>472.22599681197914</v>
      </c>
      <c r="AA28" s="89">
        <v>472.754072</v>
      </c>
      <c r="AB28" s="89">
        <f t="shared" si="8"/>
        <v>100.11182679301562</v>
      </c>
    </row>
    <row r="29" spans="1:28" s="90" customFormat="1" ht="12" customHeight="1">
      <c r="A29" s="84" t="s">
        <v>154</v>
      </c>
      <c r="B29" s="86"/>
      <c r="C29" s="86"/>
      <c r="D29" s="98">
        <v>8</v>
      </c>
      <c r="E29" s="93">
        <v>153.479</v>
      </c>
      <c r="F29" s="93">
        <v>122.631</v>
      </c>
      <c r="G29" s="93">
        <v>129.07439</v>
      </c>
      <c r="H29" s="93">
        <f t="shared" si="6"/>
        <v>105.25429132927236</v>
      </c>
      <c r="I29" s="88"/>
      <c r="J29" s="99">
        <v>8</v>
      </c>
      <c r="K29" s="89">
        <v>121.01700000000004</v>
      </c>
      <c r="L29" s="89">
        <v>177.71999999999997</v>
      </c>
      <c r="M29" s="89">
        <v>113.51526792748132</v>
      </c>
      <c r="N29" s="88">
        <f t="shared" si="7"/>
        <v>63.87309696572212</v>
      </c>
      <c r="O29" s="84" t="s">
        <v>301</v>
      </c>
      <c r="P29" s="86"/>
      <c r="Q29" s="86"/>
      <c r="R29" s="98"/>
      <c r="S29" s="93"/>
      <c r="T29" s="93"/>
      <c r="U29" s="93"/>
      <c r="V29" s="93"/>
      <c r="W29" s="88"/>
      <c r="X29" s="99"/>
      <c r="Y29" s="89">
        <f>SUM(Y27:Y28)</f>
        <v>558.9948883753179</v>
      </c>
      <c r="Z29" s="89">
        <f>SUM(Z27:Z28)</f>
        <v>577.1265076441687</v>
      </c>
      <c r="AA29" s="89">
        <f>SUM(AA27:AA28)</f>
        <v>570.7978586271215</v>
      </c>
      <c r="AB29" s="89">
        <f t="shared" si="8"/>
        <v>98.90342083872032</v>
      </c>
    </row>
    <row r="30" spans="1:28" s="90" customFormat="1" ht="12" customHeight="1">
      <c r="A30" s="84" t="s">
        <v>155</v>
      </c>
      <c r="B30" s="86"/>
      <c r="C30" s="86"/>
      <c r="D30" s="98">
        <v>8</v>
      </c>
      <c r="E30" s="93">
        <v>100.187</v>
      </c>
      <c r="F30" s="93">
        <v>72.1678</v>
      </c>
      <c r="G30" s="93">
        <v>93.85182</v>
      </c>
      <c r="H30" s="93">
        <f t="shared" si="6"/>
        <v>130.04666901305015</v>
      </c>
      <c r="I30" s="88"/>
      <c r="J30" s="99">
        <v>8</v>
      </c>
      <c r="K30" s="89">
        <v>60.06699999999999</v>
      </c>
      <c r="L30" s="89">
        <v>82.24199999999999</v>
      </c>
      <c r="M30" s="89">
        <v>75.63996399333334</v>
      </c>
      <c r="N30" s="88">
        <f t="shared" si="7"/>
        <v>91.97242770522769</v>
      </c>
      <c r="O30" s="84" t="s">
        <v>211</v>
      </c>
      <c r="P30" s="86"/>
      <c r="Q30" s="86"/>
      <c r="R30" s="98">
        <v>0</v>
      </c>
      <c r="S30" s="93">
        <v>0</v>
      </c>
      <c r="T30" s="93">
        <v>0</v>
      </c>
      <c r="U30" s="93">
        <v>0</v>
      </c>
      <c r="V30" s="93">
        <f aca="true" t="shared" si="9" ref="V30:V44">IF(AND(T30&gt;0,U30&gt;0),U30*100/T30,"")</f>
      </c>
      <c r="W30" s="88"/>
      <c r="X30" s="99">
        <v>10</v>
      </c>
      <c r="Y30" s="89">
        <v>400.55553109169983</v>
      </c>
      <c r="Z30" s="89">
        <v>426.7347697406995</v>
      </c>
      <c r="AA30" s="89">
        <v>410.00046399999997</v>
      </c>
      <c r="AB30" s="89">
        <f t="shared" si="8"/>
        <v>96.07852302476596</v>
      </c>
    </row>
    <row r="31" spans="1:28" s="90" customFormat="1" ht="11.25" customHeight="1">
      <c r="A31" s="84" t="s">
        <v>156</v>
      </c>
      <c r="B31" s="86"/>
      <c r="C31" s="86"/>
      <c r="D31" s="98">
        <v>8</v>
      </c>
      <c r="E31" s="93">
        <v>6.662</v>
      </c>
      <c r="F31" s="93">
        <v>3.564</v>
      </c>
      <c r="G31" s="93">
        <v>4.671</v>
      </c>
      <c r="H31" s="93">
        <f t="shared" si="6"/>
        <v>131.06060606060606</v>
      </c>
      <c r="I31" s="88"/>
      <c r="J31" s="99">
        <v>8</v>
      </c>
      <c r="K31" s="89">
        <v>2.8069999999999995</v>
      </c>
      <c r="L31" s="89">
        <v>2.4949999999999997</v>
      </c>
      <c r="M31" s="89">
        <v>3.0829999999999997</v>
      </c>
      <c r="N31" s="88">
        <f t="shared" si="7"/>
        <v>123.56713426853707</v>
      </c>
      <c r="O31" s="84" t="s">
        <v>212</v>
      </c>
      <c r="P31" s="86"/>
      <c r="Q31" s="86"/>
      <c r="R31" s="98">
        <v>0</v>
      </c>
      <c r="S31" s="93">
        <v>0</v>
      </c>
      <c r="T31" s="93">
        <v>0</v>
      </c>
      <c r="U31" s="93">
        <v>0</v>
      </c>
      <c r="V31" s="93">
        <f t="shared" si="9"/>
      </c>
      <c r="W31" s="88"/>
      <c r="X31" s="99">
        <v>8</v>
      </c>
      <c r="Y31" s="89">
        <v>118.114</v>
      </c>
      <c r="Z31" s="89">
        <v>127.0128766549249</v>
      </c>
      <c r="AA31" s="89">
        <v>136.6345095541477</v>
      </c>
      <c r="AB31" s="89">
        <f t="shared" si="8"/>
        <v>107.57532082779557</v>
      </c>
    </row>
    <row r="32" spans="1:28" s="90" customFormat="1" ht="11.25" customHeight="1">
      <c r="A32" s="84" t="s">
        <v>157</v>
      </c>
      <c r="B32" s="86"/>
      <c r="C32" s="86"/>
      <c r="D32" s="98">
        <v>8</v>
      </c>
      <c r="E32" s="93">
        <v>73.051</v>
      </c>
      <c r="F32" s="93">
        <v>84.157</v>
      </c>
      <c r="G32" s="93">
        <v>104.793027</v>
      </c>
      <c r="H32" s="93">
        <f t="shared" si="6"/>
        <v>124.52086813931106</v>
      </c>
      <c r="I32" s="88"/>
      <c r="J32" s="99">
        <v>8</v>
      </c>
      <c r="K32" s="89">
        <v>60.147</v>
      </c>
      <c r="L32" s="89">
        <v>89.214</v>
      </c>
      <c r="M32" s="89">
        <v>69.1503881438309</v>
      </c>
      <c r="N32" s="88">
        <f t="shared" si="7"/>
        <v>77.51069130834946</v>
      </c>
      <c r="O32" s="84" t="s">
        <v>213</v>
      </c>
      <c r="P32" s="86"/>
      <c r="Q32" s="86"/>
      <c r="R32" s="98">
        <v>0</v>
      </c>
      <c r="S32" s="93">
        <v>0</v>
      </c>
      <c r="T32" s="93">
        <v>0</v>
      </c>
      <c r="U32" s="93">
        <v>0</v>
      </c>
      <c r="V32" s="93">
        <f t="shared" si="9"/>
      </c>
      <c r="W32" s="88"/>
      <c r="X32" s="99">
        <v>6</v>
      </c>
      <c r="Y32" s="89">
        <v>96.946</v>
      </c>
      <c r="Z32" s="89">
        <v>92.0772957587424</v>
      </c>
      <c r="AA32" s="89">
        <v>105.73020432950847</v>
      </c>
      <c r="AB32" s="89">
        <f t="shared" si="8"/>
        <v>114.82766023726298</v>
      </c>
    </row>
    <row r="33" spans="1:28" s="90" customFormat="1" ht="11.25" customHeight="1">
      <c r="A33" s="84"/>
      <c r="B33" s="86"/>
      <c r="C33" s="86"/>
      <c r="D33" s="98"/>
      <c r="E33" s="93"/>
      <c r="F33" s="93"/>
      <c r="G33" s="93"/>
      <c r="H33" s="93"/>
      <c r="I33" s="88"/>
      <c r="J33" s="99"/>
      <c r="K33" s="89"/>
      <c r="L33" s="89"/>
      <c r="M33" s="89"/>
      <c r="N33" s="88"/>
      <c r="O33" s="84" t="s">
        <v>214</v>
      </c>
      <c r="P33" s="86"/>
      <c r="Q33" s="86"/>
      <c r="R33" s="98">
        <v>0</v>
      </c>
      <c r="S33" s="93">
        <v>0</v>
      </c>
      <c r="T33" s="93">
        <v>0</v>
      </c>
      <c r="U33" s="93">
        <v>0</v>
      </c>
      <c r="V33" s="93">
        <f t="shared" si="9"/>
      </c>
      <c r="W33" s="88"/>
      <c r="X33" s="99">
        <v>9</v>
      </c>
      <c r="Y33" s="89">
        <v>737.531</v>
      </c>
      <c r="Z33" s="89">
        <v>809.7277600000001</v>
      </c>
      <c r="AA33" s="89">
        <v>1057.617</v>
      </c>
      <c r="AB33" s="89">
        <f t="shared" si="8"/>
        <v>130.61389917025937</v>
      </c>
    </row>
    <row r="34" spans="1:28" s="90" customFormat="1" ht="11.25" customHeight="1">
      <c r="A34" s="84" t="s">
        <v>158</v>
      </c>
      <c r="B34" s="86"/>
      <c r="C34" s="86"/>
      <c r="D34" s="98"/>
      <c r="E34" s="93"/>
      <c r="F34" s="93"/>
      <c r="G34" s="93"/>
      <c r="H34" s="93"/>
      <c r="I34" s="88"/>
      <c r="J34" s="99"/>
      <c r="K34" s="89"/>
      <c r="L34" s="89"/>
      <c r="M34" s="89"/>
      <c r="N34" s="88"/>
      <c r="O34" s="84" t="s">
        <v>215</v>
      </c>
      <c r="P34" s="86"/>
      <c r="Q34" s="86"/>
      <c r="R34" s="98">
        <v>0</v>
      </c>
      <c r="S34" s="93">
        <v>0</v>
      </c>
      <c r="T34" s="93">
        <v>0</v>
      </c>
      <c r="U34" s="93">
        <v>0</v>
      </c>
      <c r="V34" s="93">
        <f t="shared" si="9"/>
      </c>
      <c r="W34" s="88"/>
      <c r="X34" s="99">
        <v>6</v>
      </c>
      <c r="Y34" s="89">
        <v>210.726</v>
      </c>
      <c r="Z34" s="89">
        <v>170.99070371300974</v>
      </c>
      <c r="AA34" s="89">
        <v>230.95354444487216</v>
      </c>
      <c r="AB34" s="89">
        <f t="shared" si="8"/>
        <v>135.06789517195267</v>
      </c>
    </row>
    <row r="35" spans="1:28" s="90" customFormat="1" ht="11.25" customHeight="1">
      <c r="A35" s="84" t="s">
        <v>159</v>
      </c>
      <c r="B35" s="86"/>
      <c r="C35" s="86"/>
      <c r="D35" s="98">
        <v>4</v>
      </c>
      <c r="E35" s="93">
        <v>3.278</v>
      </c>
      <c r="F35" s="93">
        <v>3.184</v>
      </c>
      <c r="G35" s="93">
        <v>4.509750169082176</v>
      </c>
      <c r="H35" s="93">
        <f>IF(AND(F35&gt;0,G35&gt;0),G35*100/F35,"")</f>
        <v>141.63788219479196</v>
      </c>
      <c r="I35" s="88"/>
      <c r="J35" s="99">
        <v>4</v>
      </c>
      <c r="K35" s="89">
        <v>72.13199999999999</v>
      </c>
      <c r="L35" s="89">
        <v>74.70916428571428</v>
      </c>
      <c r="M35" s="89">
        <v>111.93514393779338</v>
      </c>
      <c r="N35" s="88">
        <f>IF(AND(L35&gt;0,M35&gt;0),M35*100/L35,"")</f>
        <v>149.82786249584294</v>
      </c>
      <c r="O35" s="84" t="s">
        <v>216</v>
      </c>
      <c r="P35" s="86"/>
      <c r="Q35" s="86"/>
      <c r="R35" s="98">
        <v>0</v>
      </c>
      <c r="S35" s="93">
        <v>0</v>
      </c>
      <c r="T35" s="93">
        <v>0</v>
      </c>
      <c r="U35" s="93">
        <v>0</v>
      </c>
      <c r="V35" s="93">
        <f t="shared" si="9"/>
      </c>
      <c r="W35" s="88"/>
      <c r="X35" s="99">
        <v>8</v>
      </c>
      <c r="Y35" s="89">
        <v>371.211</v>
      </c>
      <c r="Z35" s="89">
        <v>363.02299999999997</v>
      </c>
      <c r="AA35" s="89">
        <v>366.76599999999996</v>
      </c>
      <c r="AB35" s="89">
        <f t="shared" si="8"/>
        <v>101.03106414745072</v>
      </c>
    </row>
    <row r="36" spans="1:28" s="90" customFormat="1" ht="11.25" customHeight="1">
      <c r="A36" s="84" t="s">
        <v>160</v>
      </c>
      <c r="B36" s="86"/>
      <c r="C36" s="86"/>
      <c r="D36" s="98">
        <v>6</v>
      </c>
      <c r="E36" s="93">
        <v>12.004</v>
      </c>
      <c r="F36" s="93">
        <v>11.188</v>
      </c>
      <c r="G36" s="93">
        <v>13.929745831610187</v>
      </c>
      <c r="H36" s="93">
        <f>IF(AND(F36&gt;0,G36&gt;0),G36*100/F36,"")</f>
        <v>124.50613006444571</v>
      </c>
      <c r="I36" s="88"/>
      <c r="J36" s="99">
        <v>6</v>
      </c>
      <c r="K36" s="89">
        <v>318.279</v>
      </c>
      <c r="L36" s="89">
        <v>304.37520353063064</v>
      </c>
      <c r="M36" s="89">
        <v>416.72578612448257</v>
      </c>
      <c r="N36" s="88">
        <f>IF(AND(L36&gt;0,M36&gt;0),M36*100/L36,"")</f>
        <v>136.91187103634925</v>
      </c>
      <c r="O36" s="84" t="s">
        <v>217</v>
      </c>
      <c r="P36" s="86"/>
      <c r="Q36" s="86"/>
      <c r="R36" s="98">
        <v>0</v>
      </c>
      <c r="S36" s="93">
        <v>0</v>
      </c>
      <c r="T36" s="93">
        <v>0</v>
      </c>
      <c r="U36" s="93">
        <v>0</v>
      </c>
      <c r="V36" s="93">
        <f t="shared" si="9"/>
      </c>
      <c r="W36" s="88"/>
      <c r="X36" s="99">
        <v>10</v>
      </c>
      <c r="Y36" s="89">
        <v>23.285</v>
      </c>
      <c r="Z36" s="89">
        <v>26.401</v>
      </c>
      <c r="AA36" s="89">
        <v>24.88335</v>
      </c>
      <c r="AB36" s="89">
        <f t="shared" si="8"/>
        <v>94.25154350214007</v>
      </c>
    </row>
    <row r="37" spans="1:28" s="90" customFormat="1" ht="11.25" customHeight="1">
      <c r="A37" s="84" t="s">
        <v>161</v>
      </c>
      <c r="B37" s="86"/>
      <c r="C37" s="86"/>
      <c r="D37" s="98">
        <v>9</v>
      </c>
      <c r="E37" s="93">
        <v>36.224</v>
      </c>
      <c r="F37" s="93">
        <v>35.392</v>
      </c>
      <c r="G37" s="93">
        <v>33.555</v>
      </c>
      <c r="H37" s="93">
        <f>IF(AND(F37&gt;0,G37&gt;0),G37*100/F37,"")</f>
        <v>94.80956148282097</v>
      </c>
      <c r="I37" s="88"/>
      <c r="J37" s="99">
        <v>9</v>
      </c>
      <c r="K37" s="89">
        <v>1069.527</v>
      </c>
      <c r="L37" s="89">
        <v>1019.4013770712452</v>
      </c>
      <c r="M37" s="89">
        <v>973.3249000000001</v>
      </c>
      <c r="N37" s="88">
        <f>IF(AND(L37&gt;0,M37&gt;0),M37*100/L37,"")</f>
        <v>95.48004563191552</v>
      </c>
      <c r="O37" s="84" t="s">
        <v>218</v>
      </c>
      <c r="P37" s="86"/>
      <c r="Q37" s="86"/>
      <c r="R37" s="98">
        <v>0</v>
      </c>
      <c r="S37" s="93">
        <v>0</v>
      </c>
      <c r="T37" s="93">
        <v>0</v>
      </c>
      <c r="U37" s="93">
        <v>0</v>
      </c>
      <c r="V37" s="93">
        <f t="shared" si="9"/>
      </c>
      <c r="W37" s="88"/>
      <c r="X37" s="99">
        <v>9</v>
      </c>
      <c r="Y37" s="89">
        <v>18.804000000000002</v>
      </c>
      <c r="Z37" s="89">
        <v>23.949539697851197</v>
      </c>
      <c r="AA37" s="89">
        <v>25.145999999999997</v>
      </c>
      <c r="AB37" s="89">
        <f t="shared" si="8"/>
        <v>104.9957548965175</v>
      </c>
    </row>
    <row r="38" spans="1:28" s="90" customFormat="1" ht="11.25" customHeight="1">
      <c r="A38" s="84" t="s">
        <v>162</v>
      </c>
      <c r="B38" s="86"/>
      <c r="C38" s="86"/>
      <c r="D38" s="98">
        <v>8</v>
      </c>
      <c r="E38" s="93">
        <v>20.621</v>
      </c>
      <c r="F38" s="93">
        <v>21.289315996389725</v>
      </c>
      <c r="G38" s="93">
        <v>23.174869286871676</v>
      </c>
      <c r="H38" s="93">
        <f>IF(AND(F38&gt;0,G38&gt;0),G38*100/F38,"")</f>
        <v>108.85680540794127</v>
      </c>
      <c r="I38" s="88"/>
      <c r="J38" s="99">
        <v>10</v>
      </c>
      <c r="K38" s="89">
        <v>740.911</v>
      </c>
      <c r="L38" s="89">
        <v>801.1094785370515</v>
      </c>
      <c r="M38" s="89">
        <v>924.7074500000001</v>
      </c>
      <c r="N38" s="88">
        <f>IF(AND(L38&gt;0,M38&gt;0),M38*100/L38,"")</f>
        <v>115.42834965436403</v>
      </c>
      <c r="O38" s="84" t="s">
        <v>219</v>
      </c>
      <c r="P38" s="86"/>
      <c r="Q38" s="86"/>
      <c r="R38" s="98">
        <v>0</v>
      </c>
      <c r="S38" s="93">
        <v>0</v>
      </c>
      <c r="T38" s="93">
        <v>0</v>
      </c>
      <c r="U38" s="93">
        <v>0</v>
      </c>
      <c r="V38" s="93">
        <f t="shared" si="9"/>
      </c>
      <c r="W38" s="88"/>
      <c r="X38" s="99"/>
      <c r="Y38" s="89">
        <v>76.337</v>
      </c>
      <c r="Z38" s="89">
        <v>64.62400000000001</v>
      </c>
      <c r="AA38" s="89">
        <v>0</v>
      </c>
      <c r="AB38" s="89">
        <f t="shared" si="8"/>
      </c>
    </row>
    <row r="39" spans="1:28" s="90" customFormat="1" ht="11.25" customHeight="1">
      <c r="A39" s="84" t="s">
        <v>163</v>
      </c>
      <c r="B39" s="86"/>
      <c r="C39" s="86"/>
      <c r="D39" s="98">
        <v>7</v>
      </c>
      <c r="E39" s="93">
        <v>72.127</v>
      </c>
      <c r="F39" s="93">
        <v>71.05331599638971</v>
      </c>
      <c r="G39" s="93">
        <v>75.16936528756403</v>
      </c>
      <c r="H39" s="93">
        <f>IF(AND(F39&gt;0,G39&gt;0),G39*100/F39,"")</f>
        <v>105.79290246127775</v>
      </c>
      <c r="I39" s="88"/>
      <c r="J39" s="99">
        <v>10</v>
      </c>
      <c r="K39" s="89">
        <v>2200.849</v>
      </c>
      <c r="L39" s="89">
        <v>2199.595223424642</v>
      </c>
      <c r="M39" s="89">
        <v>2426.693280062276</v>
      </c>
      <c r="N39" s="88">
        <f>IF(AND(L39&gt;0,M39&gt;0),M39*100/L39,"")</f>
        <v>110.32453854323504</v>
      </c>
      <c r="O39" s="84" t="s">
        <v>220</v>
      </c>
      <c r="P39" s="86"/>
      <c r="Q39" s="86"/>
      <c r="R39" s="98">
        <v>0</v>
      </c>
      <c r="S39" s="93">
        <v>0</v>
      </c>
      <c r="T39" s="93">
        <v>0</v>
      </c>
      <c r="U39" s="93">
        <v>0</v>
      </c>
      <c r="V39" s="93">
        <f t="shared" si="9"/>
      </c>
      <c r="W39" s="88"/>
      <c r="X39" s="99">
        <v>10</v>
      </c>
      <c r="Y39" s="89">
        <v>434.32699999999994</v>
      </c>
      <c r="Z39" s="89">
        <v>538.587</v>
      </c>
      <c r="AA39" s="89">
        <v>646.5952</v>
      </c>
      <c r="AB39" s="89">
        <f t="shared" si="8"/>
        <v>120.05399313388551</v>
      </c>
    </row>
    <row r="40" spans="1:28" s="90" customFormat="1" ht="11.25" customHeight="1">
      <c r="A40" s="84"/>
      <c r="B40" s="86"/>
      <c r="C40" s="86"/>
      <c r="D40" s="98"/>
      <c r="E40" s="93"/>
      <c r="F40" s="93"/>
      <c r="G40" s="93"/>
      <c r="H40" s="93"/>
      <c r="I40" s="88"/>
      <c r="J40" s="99"/>
      <c r="K40" s="89"/>
      <c r="L40" s="89"/>
      <c r="M40" s="89"/>
      <c r="N40" s="88"/>
      <c r="O40" s="84" t="s">
        <v>221</v>
      </c>
      <c r="P40" s="86"/>
      <c r="Q40" s="86"/>
      <c r="R40" s="98">
        <v>0</v>
      </c>
      <c r="S40" s="93">
        <v>0</v>
      </c>
      <c r="T40" s="93">
        <v>0</v>
      </c>
      <c r="U40" s="93">
        <v>0</v>
      </c>
      <c r="V40" s="93">
        <f t="shared" si="9"/>
      </c>
      <c r="W40" s="88"/>
      <c r="X40" s="99">
        <v>9</v>
      </c>
      <c r="Y40" s="89">
        <v>13.677</v>
      </c>
      <c r="Z40" s="89">
        <v>13.4063</v>
      </c>
      <c r="AA40" s="89">
        <v>12.2123</v>
      </c>
      <c r="AB40" s="89">
        <f t="shared" si="8"/>
        <v>91.09373951052864</v>
      </c>
    </row>
    <row r="41" spans="1:28" s="90" customFormat="1" ht="11.25" customHeight="1">
      <c r="A41" s="84" t="s">
        <v>136</v>
      </c>
      <c r="B41" s="86"/>
      <c r="C41" s="86"/>
      <c r="D41" s="98"/>
      <c r="E41" s="93"/>
      <c r="F41" s="93"/>
      <c r="G41" s="93"/>
      <c r="H41" s="93"/>
      <c r="I41" s="88"/>
      <c r="J41" s="99"/>
      <c r="K41" s="89"/>
      <c r="L41" s="89"/>
      <c r="M41" s="89"/>
      <c r="N41" s="88"/>
      <c r="O41" s="84" t="s">
        <v>222</v>
      </c>
      <c r="P41" s="86"/>
      <c r="Q41" s="86"/>
      <c r="R41" s="98">
        <v>0</v>
      </c>
      <c r="S41" s="93">
        <v>0</v>
      </c>
      <c r="T41" s="93">
        <v>0</v>
      </c>
      <c r="U41" s="93">
        <v>0</v>
      </c>
      <c r="V41" s="93">
        <f t="shared" si="9"/>
      </c>
      <c r="W41" s="88"/>
      <c r="X41" s="99">
        <v>9</v>
      </c>
      <c r="Y41" s="89">
        <v>153.335</v>
      </c>
      <c r="Z41" s="89">
        <v>217.1886330245776</v>
      </c>
      <c r="AA41" s="89">
        <v>215.9706</v>
      </c>
      <c r="AB41" s="89">
        <f t="shared" si="8"/>
        <v>99.43918196472106</v>
      </c>
    </row>
    <row r="42" spans="1:28" s="90" customFormat="1" ht="11.25" customHeight="1">
      <c r="A42" s="84" t="s">
        <v>137</v>
      </c>
      <c r="B42" s="86"/>
      <c r="C42" s="86"/>
      <c r="D42" s="98">
        <v>9</v>
      </c>
      <c r="E42" s="93">
        <v>7.638</v>
      </c>
      <c r="F42" s="93">
        <v>4.774</v>
      </c>
      <c r="G42" s="93">
        <v>8.662</v>
      </c>
      <c r="H42" s="93">
        <f aca="true" t="shared" si="10" ref="H42:H49">IF(AND(F42&gt;0,G42&gt;0),G42*100/F42,"")</f>
        <v>181.44113950565566</v>
      </c>
      <c r="I42" s="88"/>
      <c r="J42" s="99">
        <v>9</v>
      </c>
      <c r="K42" s="89">
        <v>548.043</v>
      </c>
      <c r="L42" s="89">
        <v>333.025</v>
      </c>
      <c r="M42" s="89">
        <v>749.5020000000001</v>
      </c>
      <c r="N42" s="88">
        <f aca="true" t="shared" si="11" ref="N42:N49">IF(AND(L42&gt;0,M42&gt;0),M42*100/L42,"")</f>
        <v>225.05877937091816</v>
      </c>
      <c r="O42" s="84" t="s">
        <v>223</v>
      </c>
      <c r="P42" s="86"/>
      <c r="Q42" s="86"/>
      <c r="R42" s="98">
        <v>0</v>
      </c>
      <c r="S42" s="93">
        <v>0</v>
      </c>
      <c r="T42" s="93">
        <v>0</v>
      </c>
      <c r="U42" s="93">
        <v>0</v>
      </c>
      <c r="V42" s="93">
        <f t="shared" si="9"/>
      </c>
      <c r="W42" s="88"/>
      <c r="X42" s="99">
        <v>6</v>
      </c>
      <c r="Y42" s="89">
        <v>12.931</v>
      </c>
      <c r="Z42" s="89">
        <v>13.554</v>
      </c>
      <c r="AA42" s="89">
        <v>16.036</v>
      </c>
      <c r="AB42" s="89">
        <f t="shared" si="8"/>
        <v>118.31193743544343</v>
      </c>
    </row>
    <row r="43" spans="1:28" s="90" customFormat="1" ht="11.25" customHeight="1">
      <c r="A43" s="84" t="s">
        <v>164</v>
      </c>
      <c r="B43" s="86"/>
      <c r="C43" s="86"/>
      <c r="D43" s="98">
        <v>9</v>
      </c>
      <c r="E43" s="93">
        <v>31.314</v>
      </c>
      <c r="F43" s="93">
        <v>26.605</v>
      </c>
      <c r="G43" s="93">
        <v>29.957</v>
      </c>
      <c r="H43" s="93">
        <f t="shared" si="10"/>
        <v>112.59913550084572</v>
      </c>
      <c r="I43" s="88"/>
      <c r="J43" s="99">
        <v>9</v>
      </c>
      <c r="K43" s="89">
        <v>2912.187</v>
      </c>
      <c r="L43" s="89">
        <v>2135.648</v>
      </c>
      <c r="M43" s="89">
        <v>2839.272</v>
      </c>
      <c r="N43" s="88">
        <f t="shared" si="11"/>
        <v>132.94662790871902</v>
      </c>
      <c r="O43" s="84" t="s">
        <v>224</v>
      </c>
      <c r="P43" s="86"/>
      <c r="Q43" s="86"/>
      <c r="R43" s="98">
        <v>0</v>
      </c>
      <c r="S43" s="93">
        <v>0</v>
      </c>
      <c r="T43" s="93">
        <v>0</v>
      </c>
      <c r="U43" s="93">
        <v>0</v>
      </c>
      <c r="V43" s="93">
        <f t="shared" si="9"/>
      </c>
      <c r="W43" s="88"/>
      <c r="X43" s="99">
        <v>10</v>
      </c>
      <c r="Y43" s="89">
        <v>212.063</v>
      </c>
      <c r="Z43" s="89">
        <v>148.95305</v>
      </c>
      <c r="AA43" s="89">
        <v>196.3310213425</v>
      </c>
      <c r="AB43" s="89">
        <f t="shared" si="8"/>
        <v>131.80731871049304</v>
      </c>
    </row>
    <row r="44" spans="1:28" s="90" customFormat="1" ht="11.25" customHeight="1">
      <c r="A44" s="84" t="s">
        <v>295</v>
      </c>
      <c r="B44" s="86"/>
      <c r="C44" s="86"/>
      <c r="D44" s="98"/>
      <c r="E44" s="93">
        <f>SUM(E42:E43)</f>
        <v>38.952</v>
      </c>
      <c r="F44" s="93">
        <f>SUM(F42:F43)</f>
        <v>31.379</v>
      </c>
      <c r="G44" s="93">
        <f>SUM(G42:G43)</f>
        <v>38.619</v>
      </c>
      <c r="H44" s="93">
        <f t="shared" si="10"/>
        <v>123.07275566461647</v>
      </c>
      <c r="I44" s="88"/>
      <c r="J44" s="99"/>
      <c r="K44" s="93">
        <f>SUM(K42:K43)</f>
        <v>3460.23</v>
      </c>
      <c r="L44" s="93">
        <f>SUM(L42:L43)</f>
        <v>2468.6730000000002</v>
      </c>
      <c r="M44" s="93">
        <f>SUM(M42:M43)</f>
        <v>3588.774</v>
      </c>
      <c r="N44" s="88">
        <f t="shared" si="11"/>
        <v>145.37259491232737</v>
      </c>
      <c r="O44" s="84" t="s">
        <v>225</v>
      </c>
      <c r="P44" s="86"/>
      <c r="Q44" s="86"/>
      <c r="R44" s="98">
        <v>0</v>
      </c>
      <c r="S44" s="93">
        <v>0</v>
      </c>
      <c r="T44" s="93">
        <v>0</v>
      </c>
      <c r="U44" s="93">
        <v>0</v>
      </c>
      <c r="V44" s="93">
        <f t="shared" si="9"/>
      </c>
      <c r="W44" s="88"/>
      <c r="X44" s="99">
        <v>10</v>
      </c>
      <c r="Y44" s="89">
        <v>14.405999999999999</v>
      </c>
      <c r="Z44" s="89">
        <v>15.003</v>
      </c>
      <c r="AA44" s="89">
        <v>12.802999999999999</v>
      </c>
      <c r="AB44" s="89">
        <f t="shared" si="8"/>
        <v>85.33626608011731</v>
      </c>
    </row>
    <row r="45" spans="1:28" s="90" customFormat="1" ht="11.25" customHeight="1">
      <c r="A45" s="84" t="s">
        <v>165</v>
      </c>
      <c r="B45" s="86"/>
      <c r="C45" s="86"/>
      <c r="D45" s="98">
        <v>7</v>
      </c>
      <c r="E45" s="93">
        <v>69.662</v>
      </c>
      <c r="F45" s="93">
        <v>63.87</v>
      </c>
      <c r="G45" s="93">
        <v>74.585</v>
      </c>
      <c r="H45" s="93">
        <f t="shared" si="10"/>
        <v>116.77626428683261</v>
      </c>
      <c r="I45" s="88"/>
      <c r="J45" s="99">
        <v>10</v>
      </c>
      <c r="K45" s="89">
        <v>190.70000000000002</v>
      </c>
      <c r="L45" s="89">
        <v>145.60399999999998</v>
      </c>
      <c r="M45" s="89">
        <v>225.84500000000003</v>
      </c>
      <c r="N45" s="88">
        <f t="shared" si="11"/>
        <v>155.10906293783142</v>
      </c>
      <c r="O45" s="84"/>
      <c r="P45" s="86"/>
      <c r="Q45" s="86"/>
      <c r="R45" s="98"/>
      <c r="S45" s="93"/>
      <c r="T45" s="93"/>
      <c r="U45" s="93"/>
      <c r="V45" s="93"/>
      <c r="W45" s="88"/>
      <c r="X45" s="99"/>
      <c r="Y45" s="89"/>
      <c r="Z45" s="89"/>
      <c r="AA45" s="89"/>
      <c r="AB45" s="89"/>
    </row>
    <row r="46" spans="1:28" s="90" customFormat="1" ht="11.25" customHeight="1">
      <c r="A46" s="84" t="s">
        <v>166</v>
      </c>
      <c r="B46" s="86"/>
      <c r="C46" s="86"/>
      <c r="D46" s="98">
        <v>6</v>
      </c>
      <c r="E46" s="93">
        <v>753.015</v>
      </c>
      <c r="F46" s="93">
        <v>849.051</v>
      </c>
      <c r="G46" s="93">
        <v>796.8843449999999</v>
      </c>
      <c r="H46" s="93">
        <f t="shared" si="10"/>
        <v>93.85588674885253</v>
      </c>
      <c r="I46" s="88"/>
      <c r="J46" s="99">
        <v>10</v>
      </c>
      <c r="K46" s="89">
        <v>642.017</v>
      </c>
      <c r="L46" s="89">
        <v>1029.3357999999998</v>
      </c>
      <c r="M46" s="89">
        <v>980.1367178721263</v>
      </c>
      <c r="N46" s="88">
        <f t="shared" si="11"/>
        <v>95.22030787932631</v>
      </c>
      <c r="O46" s="84" t="s">
        <v>226</v>
      </c>
      <c r="P46" s="86"/>
      <c r="Q46" s="86"/>
      <c r="R46" s="98"/>
      <c r="S46" s="93"/>
      <c r="T46" s="93"/>
      <c r="U46" s="93"/>
      <c r="V46" s="93"/>
      <c r="W46" s="88"/>
      <c r="X46" s="99"/>
      <c r="Y46" s="89"/>
      <c r="Z46" s="89"/>
      <c r="AA46" s="89"/>
      <c r="AB46" s="89"/>
    </row>
    <row r="47" spans="1:28" s="90" customFormat="1" ht="11.25" customHeight="1">
      <c r="A47" s="84" t="s">
        <v>167</v>
      </c>
      <c r="B47" s="86"/>
      <c r="C47" s="86"/>
      <c r="D47" s="98">
        <v>9</v>
      </c>
      <c r="E47" s="93">
        <v>0.481</v>
      </c>
      <c r="F47" s="93">
        <v>0.528</v>
      </c>
      <c r="G47" s="93">
        <v>0.803</v>
      </c>
      <c r="H47" s="93">
        <f t="shared" si="10"/>
        <v>152.08333333333334</v>
      </c>
      <c r="I47" s="88"/>
      <c r="J47" s="99">
        <v>9</v>
      </c>
      <c r="K47" s="89">
        <v>1.3330000000000002</v>
      </c>
      <c r="L47" s="89">
        <v>1.456</v>
      </c>
      <c r="M47" s="89">
        <v>2.714</v>
      </c>
      <c r="N47" s="88">
        <f t="shared" si="11"/>
        <v>186.4010989010989</v>
      </c>
      <c r="O47" s="84" t="s">
        <v>227</v>
      </c>
      <c r="P47" s="86"/>
      <c r="Q47" s="86"/>
      <c r="R47" s="98">
        <v>0</v>
      </c>
      <c r="S47" s="93">
        <v>0</v>
      </c>
      <c r="T47" s="93">
        <v>0</v>
      </c>
      <c r="U47" s="93">
        <v>0</v>
      </c>
      <c r="V47" s="93">
        <f>IF(AND(T47&gt;0,U47&gt;0),U47*100/T47,"")</f>
      </c>
      <c r="W47" s="88"/>
      <c r="X47" s="99">
        <v>10</v>
      </c>
      <c r="Y47" s="89">
        <v>236.454</v>
      </c>
      <c r="Z47" s="89">
        <v>261.60600000000005</v>
      </c>
      <c r="AA47" s="89">
        <v>238.46620000000001</v>
      </c>
      <c r="AB47" s="89">
        <f>IF(AND(Z47&gt;0,AA47&gt;0),AA47*100/Z47,"")</f>
        <v>91.15471357690572</v>
      </c>
    </row>
    <row r="48" spans="1:28" s="90" customFormat="1" ht="11.25" customHeight="1">
      <c r="A48" s="84" t="s">
        <v>168</v>
      </c>
      <c r="B48" s="86"/>
      <c r="C48" s="86"/>
      <c r="D48" s="98">
        <v>7</v>
      </c>
      <c r="E48" s="93">
        <v>28.832</v>
      </c>
      <c r="F48" s="93">
        <v>41.9632</v>
      </c>
      <c r="G48" s="93">
        <v>42.985</v>
      </c>
      <c r="H48" s="93">
        <f t="shared" si="10"/>
        <v>102.43499065848171</v>
      </c>
      <c r="I48" s="88"/>
      <c r="J48" s="99">
        <v>7</v>
      </c>
      <c r="K48" s="89">
        <v>53.6282</v>
      </c>
      <c r="L48" s="89">
        <v>107.675</v>
      </c>
      <c r="M48" s="89">
        <v>105.64700000000002</v>
      </c>
      <c r="N48" s="88">
        <f t="shared" si="11"/>
        <v>98.11655444625032</v>
      </c>
      <c r="O48" s="84" t="s">
        <v>228</v>
      </c>
      <c r="P48" s="86"/>
      <c r="Q48" s="86"/>
      <c r="R48" s="98">
        <v>0</v>
      </c>
      <c r="S48" s="93">
        <v>0</v>
      </c>
      <c r="T48" s="93">
        <v>0</v>
      </c>
      <c r="U48" s="93">
        <v>0</v>
      </c>
      <c r="V48" s="93">
        <f>IF(AND(T48&gt;0,U48&gt;0),U48*100/T48,"")</f>
      </c>
      <c r="W48" s="88"/>
      <c r="X48" s="99">
        <v>10</v>
      </c>
      <c r="Y48" s="89">
        <v>5092.7517</v>
      </c>
      <c r="Z48" s="89">
        <v>7162.803300539005</v>
      </c>
      <c r="AA48" s="89">
        <v>5631.7383802918</v>
      </c>
      <c r="AB48" s="89">
        <f>IF(AND(Z48&gt;0,AA48&gt;0),AA48*100/Z48,"")</f>
        <v>78.62478060605139</v>
      </c>
    </row>
    <row r="49" spans="1:28" s="90" customFormat="1" ht="11.25" customHeight="1">
      <c r="A49" s="84" t="s">
        <v>169</v>
      </c>
      <c r="B49" s="86"/>
      <c r="C49" s="86"/>
      <c r="D49" s="98">
        <v>10</v>
      </c>
      <c r="E49" s="93">
        <v>9.659</v>
      </c>
      <c r="F49" s="93">
        <v>9.668</v>
      </c>
      <c r="G49" s="93">
        <v>10.27504</v>
      </c>
      <c r="H49" s="93">
        <f t="shared" si="10"/>
        <v>106.27885808853954</v>
      </c>
      <c r="I49" s="88"/>
      <c r="J49" s="99">
        <v>9</v>
      </c>
      <c r="K49" s="89">
        <v>32.30799999999999</v>
      </c>
      <c r="L49" s="89">
        <v>31.964</v>
      </c>
      <c r="M49" s="89">
        <v>33.8084</v>
      </c>
      <c r="N49" s="88">
        <f t="shared" si="11"/>
        <v>105.77024152171192</v>
      </c>
      <c r="O49" s="84" t="s">
        <v>316</v>
      </c>
      <c r="P49" s="86"/>
      <c r="Q49" s="86"/>
      <c r="R49" s="98">
        <v>0</v>
      </c>
      <c r="S49" s="93">
        <v>0</v>
      </c>
      <c r="T49" s="93">
        <v>0</v>
      </c>
      <c r="U49" s="93">
        <v>0</v>
      </c>
      <c r="V49" s="93">
        <f>IF(AND(T49&gt;0,U49&gt;0),U49*100/T49,"")</f>
      </c>
      <c r="W49" s="88"/>
      <c r="X49" s="99">
        <v>10</v>
      </c>
      <c r="Y49" s="89">
        <v>35596.176329999995</v>
      </c>
      <c r="Z49" s="89">
        <v>53549.84050418823</v>
      </c>
      <c r="AA49" s="89">
        <v>41332.124403321206</v>
      </c>
      <c r="AB49" s="89">
        <f>IF(AND(Z49&gt;0,AA49&gt;0),AA49*100/Z49,"")</f>
        <v>77.18440244483743</v>
      </c>
    </row>
    <row r="50" spans="1:28" s="90" customFormat="1" ht="11.25" customHeight="1">
      <c r="A50" s="84"/>
      <c r="B50" s="86"/>
      <c r="C50" s="86"/>
      <c r="D50" s="98"/>
      <c r="E50" s="93"/>
      <c r="F50" s="93"/>
      <c r="G50" s="93"/>
      <c r="H50" s="93"/>
      <c r="I50" s="88"/>
      <c r="J50" s="99"/>
      <c r="K50" s="89"/>
      <c r="L50" s="89"/>
      <c r="M50" s="89"/>
      <c r="N50" s="88"/>
      <c r="O50" s="84" t="s">
        <v>229</v>
      </c>
      <c r="P50" s="86"/>
      <c r="Q50" s="86"/>
      <c r="R50" s="98">
        <v>0</v>
      </c>
      <c r="S50" s="93">
        <v>0</v>
      </c>
      <c r="T50" s="93">
        <v>0</v>
      </c>
      <c r="U50" s="93">
        <v>0</v>
      </c>
      <c r="V50" s="93">
        <f>IF(AND(T50&gt;0,U50&gt;0),U50*100/T50,"")</f>
      </c>
      <c r="W50" s="88"/>
      <c r="X50" s="99">
        <v>10</v>
      </c>
      <c r="Y50" s="89">
        <v>0.986</v>
      </c>
      <c r="Z50" s="89">
        <v>0.503</v>
      </c>
      <c r="AA50" s="89">
        <v>0.38</v>
      </c>
      <c r="AB50" s="89">
        <f>IF(AND(Z50&gt;0,AA50&gt;0),AA50*100/Z50,"")</f>
        <v>75.54671968190854</v>
      </c>
    </row>
    <row r="51" spans="1:28" s="90" customFormat="1" ht="11.25" customHeight="1">
      <c r="A51" s="84" t="s">
        <v>170</v>
      </c>
      <c r="B51" s="86"/>
      <c r="C51" s="86"/>
      <c r="D51" s="98"/>
      <c r="E51" s="93"/>
      <c r="F51" s="93"/>
      <c r="G51" s="93"/>
      <c r="H51" s="93"/>
      <c r="I51" s="88"/>
      <c r="J51" s="99"/>
      <c r="K51" s="89"/>
      <c r="L51" s="89"/>
      <c r="M51" s="89"/>
      <c r="N51" s="88"/>
      <c r="O51" s="84"/>
      <c r="P51" s="86"/>
      <c r="Q51" s="86"/>
      <c r="R51" s="98"/>
      <c r="S51" s="93"/>
      <c r="T51" s="93"/>
      <c r="U51" s="93"/>
      <c r="V51" s="93"/>
      <c r="W51" s="88"/>
      <c r="X51" s="99"/>
      <c r="Y51" s="89"/>
      <c r="Z51" s="89"/>
      <c r="AA51" s="89"/>
      <c r="AB51" s="89"/>
    </row>
    <row r="52" spans="1:28" s="90" customFormat="1" ht="11.25" customHeight="1">
      <c r="A52" s="84" t="s">
        <v>171</v>
      </c>
      <c r="B52" s="86"/>
      <c r="C52" s="86"/>
      <c r="D52" s="98">
        <v>8</v>
      </c>
      <c r="E52" s="93">
        <v>107.354</v>
      </c>
      <c r="F52" s="93">
        <v>107.02886629275088</v>
      </c>
      <c r="G52" s="93">
        <v>108.42386629275087</v>
      </c>
      <c r="H52" s="93">
        <f>IF(AND(F52&gt;0,G52&gt;0),G52*100/F52,"")</f>
        <v>101.3033866921325</v>
      </c>
      <c r="I52" s="88"/>
      <c r="J52" s="99">
        <v>8</v>
      </c>
      <c r="K52" s="89">
        <v>4502.591</v>
      </c>
      <c r="L52" s="89">
        <v>4387.277550663345</v>
      </c>
      <c r="M52" s="89">
        <v>4426.3929</v>
      </c>
      <c r="N52" s="88">
        <f>IF(AND(L52&gt;0,M52&gt;0),M52*100/L52,"")</f>
        <v>100.8915631364772</v>
      </c>
      <c r="O52" s="84" t="s">
        <v>230</v>
      </c>
      <c r="P52" s="86"/>
      <c r="Q52" s="86"/>
      <c r="R52" s="98"/>
      <c r="S52" s="93"/>
      <c r="T52" s="93"/>
      <c r="U52" s="93"/>
      <c r="V52" s="93"/>
      <c r="W52" s="88"/>
      <c r="X52" s="99"/>
      <c r="Y52" s="89"/>
      <c r="Z52" s="89"/>
      <c r="AA52" s="89"/>
      <c r="AB52" s="89"/>
    </row>
    <row r="53" spans="1:28" s="90" customFormat="1" ht="11.25" customHeight="1">
      <c r="A53" s="84" t="s">
        <v>172</v>
      </c>
      <c r="B53" s="86"/>
      <c r="C53" s="86"/>
      <c r="D53" s="98">
        <v>8</v>
      </c>
      <c r="E53" s="93">
        <v>261.526</v>
      </c>
      <c r="F53" s="93">
        <v>249.18805567365408</v>
      </c>
      <c r="G53" s="93">
        <v>236.96933576231427</v>
      </c>
      <c r="H53" s="93">
        <f>IF(AND(F53&gt;0,G53&gt;0),G53*100/F53,"")</f>
        <v>95.09658684148894</v>
      </c>
      <c r="I53" s="88"/>
      <c r="J53" s="99">
        <v>8</v>
      </c>
      <c r="K53" s="89">
        <v>10343.748573768346</v>
      </c>
      <c r="L53" s="89">
        <v>11241.615770029222</v>
      </c>
      <c r="M53" s="89">
        <v>10182.543999999998</v>
      </c>
      <c r="N53" s="88">
        <f>IF(AND(L53&gt;0,M53&gt;0),M53*100/L53,"")</f>
        <v>90.57900757600372</v>
      </c>
      <c r="O53" s="84" t="s">
        <v>231</v>
      </c>
      <c r="P53" s="86"/>
      <c r="Q53" s="86"/>
      <c r="R53" s="98">
        <v>0</v>
      </c>
      <c r="S53" s="93">
        <v>0</v>
      </c>
      <c r="T53" s="93">
        <v>0</v>
      </c>
      <c r="U53" s="93">
        <v>0</v>
      </c>
      <c r="V53" s="93">
        <f>IF(AND(T53&gt;0,U53&gt;0),U53*100/T53,"")</f>
      </c>
      <c r="W53" s="88"/>
      <c r="X53" s="99">
        <v>10</v>
      </c>
      <c r="Y53" s="89">
        <v>461.96299999999997</v>
      </c>
      <c r="Z53" s="89">
        <v>549.913</v>
      </c>
      <c r="AA53" s="89">
        <v>468.05899999999997</v>
      </c>
      <c r="AB53" s="89">
        <f>IF(AND(Z53&gt;0,AA53&gt;0),AA53*100/Z53,"")</f>
        <v>85.11510002491302</v>
      </c>
    </row>
    <row r="54" spans="1:28" s="90" customFormat="1" ht="11.25" customHeight="1">
      <c r="A54" s="84" t="s">
        <v>173</v>
      </c>
      <c r="B54" s="86"/>
      <c r="C54" s="86"/>
      <c r="D54" s="98">
        <v>8</v>
      </c>
      <c r="E54" s="93">
        <v>94.499</v>
      </c>
      <c r="F54" s="93">
        <v>97.245</v>
      </c>
      <c r="G54" s="93">
        <v>110.57931086452469</v>
      </c>
      <c r="H54" s="93">
        <f>IF(AND(F54&gt;0,G54&gt;0),G54*100/F54,"")</f>
        <v>113.71207863080332</v>
      </c>
      <c r="I54" s="88"/>
      <c r="J54" s="99">
        <v>8</v>
      </c>
      <c r="K54" s="89">
        <v>986.2629999999998</v>
      </c>
      <c r="L54" s="89">
        <v>1386.1610000000003</v>
      </c>
      <c r="M54" s="89">
        <v>1267.224275</v>
      </c>
      <c r="N54" s="88">
        <f>IF(AND(L54&gt;0,M54&gt;0),M54*100/L54,"")</f>
        <v>91.41970341107562</v>
      </c>
      <c r="O54" s="84" t="s">
        <v>232</v>
      </c>
      <c r="P54" s="86"/>
      <c r="Q54" s="86"/>
      <c r="R54" s="98">
        <v>0</v>
      </c>
      <c r="S54" s="93">
        <v>0</v>
      </c>
      <c r="T54" s="93">
        <v>0</v>
      </c>
      <c r="U54" s="93">
        <v>0</v>
      </c>
      <c r="V54" s="93">
        <f>IF(AND(T54&gt;0,U54&gt;0),U54*100/T54,"")</f>
      </c>
      <c r="W54" s="88"/>
      <c r="X54" s="99">
        <v>10</v>
      </c>
      <c r="Y54" s="89">
        <v>3184.0780000000004</v>
      </c>
      <c r="Z54" s="89">
        <v>8717.713915905795</v>
      </c>
      <c r="AA54" s="89">
        <v>4019.9686</v>
      </c>
      <c r="AB54" s="89">
        <f>IF(AND(Z54&gt;0,AA54&gt;0),AA54*100/Z54,"")</f>
        <v>46.112646489412974</v>
      </c>
    </row>
    <row r="55" spans="1:28" s="90" customFormat="1" ht="11.25" customHeight="1">
      <c r="A55" s="84"/>
      <c r="B55" s="86"/>
      <c r="C55" s="86"/>
      <c r="D55" s="98"/>
      <c r="E55" s="93"/>
      <c r="F55" s="93"/>
      <c r="G55" s="93"/>
      <c r="H55" s="93"/>
      <c r="I55" s="88"/>
      <c r="J55" s="99"/>
      <c r="K55" s="89"/>
      <c r="L55" s="89"/>
      <c r="M55" s="89"/>
      <c r="N55" s="88"/>
      <c r="O55" s="84" t="s">
        <v>233</v>
      </c>
      <c r="P55" s="86"/>
      <c r="Q55" s="86"/>
      <c r="R55" s="98">
        <v>0</v>
      </c>
      <c r="S55" s="93">
        <v>0</v>
      </c>
      <c r="T55" s="93">
        <v>0</v>
      </c>
      <c r="U55" s="93">
        <v>0</v>
      </c>
      <c r="V55" s="93">
        <f>IF(AND(T55&gt;0,U55&gt;0),U55*100/T55,"")</f>
      </c>
      <c r="W55" s="88"/>
      <c r="X55" s="99">
        <v>10</v>
      </c>
      <c r="Y55" s="89">
        <v>611.612084</v>
      </c>
      <c r="Z55" s="89">
        <v>1771.0681906212988</v>
      </c>
      <c r="AA55" s="89">
        <v>824.2348999999999</v>
      </c>
      <c r="AB55" s="89">
        <f>IF(AND(Z55&gt;0,AA55&gt;0),AA55*100/Z55,"")</f>
        <v>46.538857417503195</v>
      </c>
    </row>
    <row r="56" spans="1:14" s="90" customFormat="1" ht="11.25" customHeight="1">
      <c r="A56" s="84" t="s">
        <v>138</v>
      </c>
      <c r="B56" s="86"/>
      <c r="C56" s="86"/>
      <c r="D56" s="98"/>
      <c r="E56" s="93"/>
      <c r="F56" s="93"/>
      <c r="G56" s="93"/>
      <c r="H56" s="93"/>
      <c r="I56" s="88"/>
      <c r="J56" s="99"/>
      <c r="K56" s="89"/>
      <c r="L56" s="89"/>
      <c r="M56" s="89"/>
      <c r="N56" s="88"/>
    </row>
    <row r="57" spans="1:14" s="90" customFormat="1" ht="11.25" customHeight="1">
      <c r="A57" s="84" t="s">
        <v>174</v>
      </c>
      <c r="B57" s="86"/>
      <c r="C57" s="86"/>
      <c r="D57" s="98">
        <v>10</v>
      </c>
      <c r="E57" s="93">
        <v>4.721</v>
      </c>
      <c r="F57" s="93">
        <v>5.6835405784469515</v>
      </c>
      <c r="G57" s="93">
        <v>5.277</v>
      </c>
      <c r="H57" s="93">
        <f aca="true" t="shared" si="12" ref="H57:H87">IF(AND(F57&gt;0,G57&gt;0),G57*100/F57,"")</f>
        <v>92.84705417625364</v>
      </c>
      <c r="I57" s="88"/>
      <c r="J57" s="99"/>
      <c r="K57" s="89">
        <v>163.55700000000002</v>
      </c>
      <c r="L57" s="89">
        <v>182.1766252127052</v>
      </c>
      <c r="M57" s="89">
        <v>0</v>
      </c>
      <c r="N57" s="88">
        <f aca="true" t="shared" si="13" ref="N57:N87">IF(AND(L57&gt;0,M57&gt;0),M57*100/L57,"")</f>
      </c>
    </row>
    <row r="58" spans="1:28" s="90" customFormat="1" ht="11.25" customHeight="1">
      <c r="A58" s="84" t="s">
        <v>175</v>
      </c>
      <c r="B58" s="86"/>
      <c r="C58" s="86"/>
      <c r="D58" s="98">
        <v>7</v>
      </c>
      <c r="E58" s="93">
        <v>10.231</v>
      </c>
      <c r="F58" s="93">
        <v>10.001</v>
      </c>
      <c r="G58" s="93">
        <v>10.411</v>
      </c>
      <c r="H58" s="93">
        <f t="shared" si="12"/>
        <v>104.09959004099589</v>
      </c>
      <c r="I58" s="88"/>
      <c r="J58" s="99">
        <v>7</v>
      </c>
      <c r="K58" s="89">
        <v>50.21199999999999</v>
      </c>
      <c r="L58" s="89">
        <v>36.672</v>
      </c>
      <c r="M58" s="89">
        <v>52.213800000000006</v>
      </c>
      <c r="N58" s="88">
        <f t="shared" si="13"/>
        <v>142.38056282722516</v>
      </c>
      <c r="O58" s="67" t="s">
        <v>119</v>
      </c>
      <c r="P58" s="68"/>
      <c r="Q58" s="68"/>
      <c r="R58" s="68"/>
      <c r="S58" s="68"/>
      <c r="T58" s="68"/>
      <c r="U58" s="68"/>
      <c r="V58" s="68"/>
      <c r="W58" s="69"/>
      <c r="X58" s="69" t="s">
        <v>120</v>
      </c>
      <c r="Y58" s="69"/>
      <c r="Z58" s="69"/>
      <c r="AA58" s="69" t="s">
        <v>127</v>
      </c>
      <c r="AB58" s="69"/>
    </row>
    <row r="59" spans="1:28" s="90" customFormat="1" ht="11.25" customHeight="1" thickBot="1">
      <c r="A59" s="84" t="s">
        <v>176</v>
      </c>
      <c r="B59" s="86"/>
      <c r="C59" s="86"/>
      <c r="D59" s="98">
        <v>8</v>
      </c>
      <c r="E59" s="93">
        <v>33.196</v>
      </c>
      <c r="F59" s="93">
        <v>33.61873231123039</v>
      </c>
      <c r="G59" s="93">
        <v>33.40773231123038</v>
      </c>
      <c r="H59" s="93">
        <f t="shared" si="12"/>
        <v>99.37237371699015</v>
      </c>
      <c r="I59" s="88"/>
      <c r="J59" s="99">
        <v>8</v>
      </c>
      <c r="K59" s="89">
        <v>876.9259999999999</v>
      </c>
      <c r="L59" s="89">
        <v>908.6052896752059</v>
      </c>
      <c r="M59" s="89">
        <v>901.703689675206</v>
      </c>
      <c r="N59" s="88">
        <f t="shared" si="13"/>
        <v>99.24041824558748</v>
      </c>
      <c r="O59" s="68"/>
      <c r="P59" s="68"/>
      <c r="Q59" s="68"/>
      <c r="R59" s="68"/>
      <c r="S59" s="68"/>
      <c r="T59" s="68"/>
      <c r="U59" s="68"/>
      <c r="V59" s="68"/>
      <c r="W59" s="69"/>
      <c r="X59" s="69"/>
      <c r="Y59" s="69"/>
      <c r="Z59" s="69"/>
      <c r="AA59" s="69"/>
      <c r="AB59" s="69"/>
    </row>
    <row r="60" spans="1:28" s="90" customFormat="1" ht="11.25" customHeight="1" thickBot="1">
      <c r="A60" s="84" t="s">
        <v>177</v>
      </c>
      <c r="B60" s="86"/>
      <c r="C60" s="86"/>
      <c r="D60" s="98">
        <v>9</v>
      </c>
      <c r="E60" s="93">
        <v>18.942</v>
      </c>
      <c r="F60" s="93">
        <v>18.73</v>
      </c>
      <c r="G60" s="93">
        <v>17.942</v>
      </c>
      <c r="H60" s="93">
        <f t="shared" si="12"/>
        <v>95.79284570208222</v>
      </c>
      <c r="I60" s="88"/>
      <c r="J60" s="99">
        <v>9</v>
      </c>
      <c r="K60" s="89">
        <v>871.324</v>
      </c>
      <c r="L60" s="89">
        <v>888.622</v>
      </c>
      <c r="M60" s="89">
        <v>929.041</v>
      </c>
      <c r="N60" s="88">
        <f t="shared" si="13"/>
        <v>104.54850318808224</v>
      </c>
      <c r="O60" s="70"/>
      <c r="P60" s="71"/>
      <c r="Q60" s="72"/>
      <c r="R60" s="180" t="s">
        <v>121</v>
      </c>
      <c r="S60" s="181"/>
      <c r="T60" s="181"/>
      <c r="U60" s="181"/>
      <c r="V60" s="182"/>
      <c r="W60" s="69"/>
      <c r="X60" s="180" t="s">
        <v>122</v>
      </c>
      <c r="Y60" s="181"/>
      <c r="Z60" s="181"/>
      <c r="AA60" s="181"/>
      <c r="AB60" s="182"/>
    </row>
    <row r="61" spans="1:28" s="90" customFormat="1" ht="11.25" customHeight="1">
      <c r="A61" s="84" t="s">
        <v>178</v>
      </c>
      <c r="B61" s="86"/>
      <c r="C61" s="86"/>
      <c r="D61" s="98">
        <v>9</v>
      </c>
      <c r="E61" s="93">
        <v>28.13</v>
      </c>
      <c r="F61" s="93">
        <v>27.211</v>
      </c>
      <c r="G61" s="93">
        <v>23.789</v>
      </c>
      <c r="H61" s="93">
        <f t="shared" si="12"/>
        <v>87.42420344713535</v>
      </c>
      <c r="I61" s="88"/>
      <c r="J61" s="99">
        <v>9</v>
      </c>
      <c r="K61" s="89">
        <v>882.8689999999999</v>
      </c>
      <c r="L61" s="89">
        <v>866.0799999999999</v>
      </c>
      <c r="M61" s="89">
        <v>745.7700000000001</v>
      </c>
      <c r="N61" s="88">
        <f t="shared" si="13"/>
        <v>86.10867356364311</v>
      </c>
      <c r="O61" s="73" t="s">
        <v>123</v>
      </c>
      <c r="P61" s="74"/>
      <c r="Q61" s="72"/>
      <c r="R61" s="70"/>
      <c r="S61" s="75" t="s">
        <v>124</v>
      </c>
      <c r="T61" s="75" t="s">
        <v>124</v>
      </c>
      <c r="U61" s="75" t="s">
        <v>125</v>
      </c>
      <c r="V61" s="76">
        <f>U62</f>
        <v>2015</v>
      </c>
      <c r="W61" s="69"/>
      <c r="X61" s="70"/>
      <c r="Y61" s="75" t="s">
        <v>124</v>
      </c>
      <c r="Z61" s="75" t="s">
        <v>124</v>
      </c>
      <c r="AA61" s="75" t="s">
        <v>125</v>
      </c>
      <c r="AB61" s="76">
        <f>AA62</f>
        <v>2015</v>
      </c>
    </row>
    <row r="62" spans="1:28" s="90" customFormat="1" ht="11.25" customHeight="1" thickBot="1">
      <c r="A62" s="84" t="s">
        <v>139</v>
      </c>
      <c r="B62" s="86"/>
      <c r="C62" s="86"/>
      <c r="D62" s="98">
        <v>5</v>
      </c>
      <c r="E62" s="93">
        <v>10.369740668256375</v>
      </c>
      <c r="F62" s="93">
        <v>10.92</v>
      </c>
      <c r="G62" s="93">
        <v>11.246507493404748</v>
      </c>
      <c r="H62" s="93">
        <f t="shared" si="12"/>
        <v>102.98999536084933</v>
      </c>
      <c r="I62" s="88"/>
      <c r="J62" s="99">
        <v>5</v>
      </c>
      <c r="K62" s="89">
        <v>919.2745675240812</v>
      </c>
      <c r="L62" s="89">
        <v>1026.66310370662</v>
      </c>
      <c r="M62" s="89">
        <v>1075.9980158587653</v>
      </c>
      <c r="N62" s="88">
        <f t="shared" si="13"/>
        <v>104.80536526286264</v>
      </c>
      <c r="O62" s="77"/>
      <c r="P62" s="78"/>
      <c r="Q62" s="79"/>
      <c r="R62" s="80" t="s">
        <v>126</v>
      </c>
      <c r="S62" s="81">
        <f>U62-2</f>
        <v>2013</v>
      </c>
      <c r="T62" s="81">
        <f>U62-1</f>
        <v>2014</v>
      </c>
      <c r="U62" s="81">
        <v>2015</v>
      </c>
      <c r="V62" s="82" t="str">
        <f>CONCATENATE(T62,"=100")</f>
        <v>2014=100</v>
      </c>
      <c r="W62" s="83"/>
      <c r="X62" s="80" t="s">
        <v>126</v>
      </c>
      <c r="Y62" s="81">
        <f>AA62-2</f>
        <v>2013</v>
      </c>
      <c r="Z62" s="81">
        <f>AA62-1</f>
        <v>2014</v>
      </c>
      <c r="AA62" s="81">
        <v>2015</v>
      </c>
      <c r="AB62" s="82" t="str">
        <f>CONCATENATE(Z62,"=100")</f>
        <v>2014=100</v>
      </c>
    </row>
    <row r="63" spans="1:28" s="90" customFormat="1" ht="11.25" customHeight="1">
      <c r="A63" s="84" t="s">
        <v>179</v>
      </c>
      <c r="B63" s="86"/>
      <c r="C63" s="86"/>
      <c r="D63" s="98">
        <v>9</v>
      </c>
      <c r="E63" s="93">
        <v>32.246285743259655</v>
      </c>
      <c r="F63" s="93">
        <v>28.849</v>
      </c>
      <c r="G63" s="93">
        <v>37.484</v>
      </c>
      <c r="H63" s="93">
        <f t="shared" si="12"/>
        <v>129.93171340427745</v>
      </c>
      <c r="I63" s="88"/>
      <c r="J63" s="99">
        <v>9</v>
      </c>
      <c r="K63" s="89">
        <v>2488.842881258259</v>
      </c>
      <c r="L63" s="89">
        <v>2100.3963593965514</v>
      </c>
      <c r="M63" s="89">
        <v>3107.293</v>
      </c>
      <c r="N63" s="88">
        <f t="shared" si="13"/>
        <v>147.93841105746023</v>
      </c>
      <c r="O63" s="84"/>
      <c r="P63" s="84"/>
      <c r="Q63" s="84"/>
      <c r="R63" s="85"/>
      <c r="S63" s="86"/>
      <c r="T63" s="86"/>
      <c r="U63" s="86"/>
      <c r="V63" s="86">
        <f>IF(AND(T63&gt;0,U63&gt;0),U63*100/T63,"")</f>
      </c>
      <c r="W63" s="87"/>
      <c r="X63" s="87"/>
      <c r="Y63" s="88"/>
      <c r="Z63" s="88"/>
      <c r="AA63" s="88"/>
      <c r="AB63" s="89">
        <f>IF(AND(Z63&gt;0,AA63&gt;0),AA63*100/Z63,"")</f>
      </c>
    </row>
    <row r="64" spans="1:28" s="90" customFormat="1" ht="11.25" customHeight="1">
      <c r="A64" s="84" t="s">
        <v>180</v>
      </c>
      <c r="B64" s="86"/>
      <c r="C64" s="86"/>
      <c r="D64" s="98">
        <v>9</v>
      </c>
      <c r="E64" s="93">
        <v>6.168176916204144</v>
      </c>
      <c r="F64" s="93">
        <v>5.552811482590925</v>
      </c>
      <c r="G64" s="93">
        <v>5.418</v>
      </c>
      <c r="H64" s="93">
        <f t="shared" si="12"/>
        <v>97.57219413960689</v>
      </c>
      <c r="I64" s="88"/>
      <c r="J64" s="99">
        <v>10</v>
      </c>
      <c r="K64" s="89">
        <v>591.8087948958581</v>
      </c>
      <c r="L64" s="89">
        <v>559.684197133443</v>
      </c>
      <c r="M64" s="89">
        <v>540.0079999999999</v>
      </c>
      <c r="N64" s="88">
        <f t="shared" si="13"/>
        <v>96.4844108098425</v>
      </c>
      <c r="O64" s="84" t="s">
        <v>128</v>
      </c>
      <c r="P64" s="84"/>
      <c r="Q64" s="84"/>
      <c r="R64" s="98"/>
      <c r="S64" s="86"/>
      <c r="T64" s="86"/>
      <c r="U64" s="86"/>
      <c r="V64" s="86">
        <f aca="true" t="shared" si="14" ref="V64:V71">IF(AND(T64&gt;0,U64&gt;0),U64*100/T64,"")</f>
      </c>
      <c r="W64" s="87"/>
      <c r="X64" s="99"/>
      <c r="Y64" s="88"/>
      <c r="Z64" s="88"/>
      <c r="AA64" s="88"/>
      <c r="AB64" s="89">
        <f aca="true" t="shared" si="15" ref="AB64:AB71">IF(AND(Z64&gt;0,AA64&gt;0),AA64*100/Z64,"")</f>
      </c>
    </row>
    <row r="65" spans="1:28" s="90" customFormat="1" ht="11.25" customHeight="1">
      <c r="A65" s="84" t="s">
        <v>181</v>
      </c>
      <c r="B65" s="86"/>
      <c r="C65" s="86"/>
      <c r="D65" s="98">
        <v>10</v>
      </c>
      <c r="E65" s="93">
        <v>48.78420332772018</v>
      </c>
      <c r="F65" s="93">
        <v>45.32181148259093</v>
      </c>
      <c r="G65" s="93">
        <v>54.14850749340474</v>
      </c>
      <c r="H65" s="93">
        <f t="shared" si="12"/>
        <v>119.47560285449828</v>
      </c>
      <c r="I65" s="88"/>
      <c r="J65" s="99">
        <v>10</v>
      </c>
      <c r="K65" s="89">
        <v>3999.9262436781983</v>
      </c>
      <c r="L65" s="89">
        <v>3686.7436602366142</v>
      </c>
      <c r="M65" s="89">
        <v>4723.299015858766</v>
      </c>
      <c r="N65" s="88">
        <f t="shared" si="13"/>
        <v>128.11574254000686</v>
      </c>
      <c r="O65" s="84" t="s">
        <v>129</v>
      </c>
      <c r="P65" s="86"/>
      <c r="Q65" s="86"/>
      <c r="R65" s="98">
        <v>10</v>
      </c>
      <c r="S65" s="93">
        <v>1779.391</v>
      </c>
      <c r="T65" s="93">
        <v>1871.65628</v>
      </c>
      <c r="U65" s="93">
        <v>1842.82728</v>
      </c>
      <c r="V65" s="93">
        <f t="shared" si="14"/>
        <v>98.45970650123857</v>
      </c>
      <c r="W65" s="88"/>
      <c r="X65" s="99">
        <v>9</v>
      </c>
      <c r="Y65" s="89">
        <v>6696.32136990625</v>
      </c>
      <c r="Z65" s="89">
        <v>5698.594236452742</v>
      </c>
      <c r="AA65" s="89">
        <v>0</v>
      </c>
      <c r="AB65" s="89">
        <f t="shared" si="15"/>
      </c>
    </row>
    <row r="66" spans="1:28" s="90" customFormat="1" ht="11.25" customHeight="1">
      <c r="A66" s="84" t="s">
        <v>182</v>
      </c>
      <c r="B66" s="86"/>
      <c r="C66" s="86"/>
      <c r="D66" s="98">
        <v>6</v>
      </c>
      <c r="E66" s="93">
        <v>22.662</v>
      </c>
      <c r="F66" s="93">
        <v>19.939</v>
      </c>
      <c r="G66" s="93">
        <v>27.076</v>
      </c>
      <c r="H66" s="93">
        <f t="shared" si="12"/>
        <v>135.79417222528713</v>
      </c>
      <c r="I66" s="88"/>
      <c r="J66" s="99">
        <v>10</v>
      </c>
      <c r="K66" s="89">
        <v>1891.972</v>
      </c>
      <c r="L66" s="89">
        <v>1550.841</v>
      </c>
      <c r="M66" s="89">
        <v>2348.117</v>
      </c>
      <c r="N66" s="88">
        <f t="shared" si="13"/>
        <v>151.40926761673185</v>
      </c>
      <c r="O66" s="84" t="s">
        <v>130</v>
      </c>
      <c r="P66" s="86"/>
      <c r="Q66" s="86"/>
      <c r="R66" s="98">
        <v>10</v>
      </c>
      <c r="S66" s="93">
        <v>342.501</v>
      </c>
      <c r="T66" s="93">
        <v>295.70126</v>
      </c>
      <c r="U66" s="93">
        <v>310.85326000000003</v>
      </c>
      <c r="V66" s="93">
        <f t="shared" si="14"/>
        <v>105.12409044181958</v>
      </c>
      <c r="W66" s="88"/>
      <c r="X66" s="99">
        <v>9</v>
      </c>
      <c r="Y66" s="89">
        <v>906.2295</v>
      </c>
      <c r="Z66" s="89">
        <v>789.2381965069352</v>
      </c>
      <c r="AA66" s="89">
        <v>0</v>
      </c>
      <c r="AB66" s="89">
        <f t="shared" si="15"/>
      </c>
    </row>
    <row r="67" spans="1:28" s="90" customFormat="1" ht="11.25" customHeight="1">
      <c r="A67" s="84" t="s">
        <v>183</v>
      </c>
      <c r="B67" s="86"/>
      <c r="C67" s="86"/>
      <c r="D67" s="98">
        <v>5</v>
      </c>
      <c r="E67" s="93">
        <v>17.44</v>
      </c>
      <c r="F67" s="93">
        <v>18.096108215373718</v>
      </c>
      <c r="G67" s="93">
        <v>18.36710821537372</v>
      </c>
      <c r="H67" s="93">
        <f t="shared" si="12"/>
        <v>101.49755956791732</v>
      </c>
      <c r="I67" s="88"/>
      <c r="J67" s="99">
        <v>6</v>
      </c>
      <c r="K67" s="89">
        <v>970.2959999999999</v>
      </c>
      <c r="L67" s="89">
        <v>999.6036992516574</v>
      </c>
      <c r="M67" s="89">
        <v>1093.1787106820532</v>
      </c>
      <c r="N67" s="88">
        <f t="shared" si="13"/>
        <v>109.36121099796347</v>
      </c>
      <c r="O67" s="84" t="s">
        <v>131</v>
      </c>
      <c r="P67" s="86"/>
      <c r="Q67" s="86"/>
      <c r="R67" s="98">
        <v>10</v>
      </c>
      <c r="S67" s="93">
        <v>2121.892</v>
      </c>
      <c r="T67" s="93">
        <v>2167.35754</v>
      </c>
      <c r="U67" s="93">
        <v>2153.68054</v>
      </c>
      <c r="V67" s="93">
        <f t="shared" si="14"/>
        <v>99.36895506405463</v>
      </c>
      <c r="W67" s="88"/>
      <c r="X67" s="99">
        <v>9</v>
      </c>
      <c r="Y67" s="89">
        <v>7602.550869906251</v>
      </c>
      <c r="Z67" s="89">
        <v>6487.832432959678</v>
      </c>
      <c r="AA67" s="89">
        <v>0</v>
      </c>
      <c r="AB67" s="89">
        <f t="shared" si="15"/>
      </c>
    </row>
    <row r="68" spans="1:28" s="90" customFormat="1" ht="11.25" customHeight="1">
      <c r="A68" s="84" t="s">
        <v>184</v>
      </c>
      <c r="B68" s="86"/>
      <c r="C68" s="86"/>
      <c r="D68" s="98">
        <v>7</v>
      </c>
      <c r="E68" s="93">
        <v>2.253</v>
      </c>
      <c r="F68" s="93">
        <v>2.088</v>
      </c>
      <c r="G68" s="93">
        <v>1.798</v>
      </c>
      <c r="H68" s="93">
        <f t="shared" si="12"/>
        <v>86.11111111111111</v>
      </c>
      <c r="I68" s="88"/>
      <c r="J68" s="99">
        <v>10</v>
      </c>
      <c r="K68" s="89">
        <v>75.63499999999999</v>
      </c>
      <c r="L68" s="89">
        <v>69.911</v>
      </c>
      <c r="M68" s="89">
        <v>61.304</v>
      </c>
      <c r="N68" s="88">
        <f t="shared" si="13"/>
        <v>87.68863269013461</v>
      </c>
      <c r="O68" s="84" t="s">
        <v>132</v>
      </c>
      <c r="P68" s="86"/>
      <c r="Q68" s="86"/>
      <c r="R68" s="98">
        <v>10</v>
      </c>
      <c r="S68" s="93">
        <v>370.909</v>
      </c>
      <c r="T68" s="93">
        <v>370.44419271586855</v>
      </c>
      <c r="U68" s="93">
        <v>372.36519271586855</v>
      </c>
      <c r="V68" s="93">
        <f t="shared" si="14"/>
        <v>100.51856663912488</v>
      </c>
      <c r="W68" s="88"/>
      <c r="X68" s="99">
        <v>9</v>
      </c>
      <c r="Y68" s="89">
        <v>1195.126890382192</v>
      </c>
      <c r="Z68" s="89">
        <v>708.3443278497158</v>
      </c>
      <c r="AA68" s="89">
        <v>0</v>
      </c>
      <c r="AB68" s="89">
        <f t="shared" si="15"/>
      </c>
    </row>
    <row r="69" spans="1:28" s="90" customFormat="1" ht="11.25" customHeight="1">
      <c r="A69" s="84" t="s">
        <v>185</v>
      </c>
      <c r="B69" s="86"/>
      <c r="C69" s="86"/>
      <c r="D69" s="98">
        <v>8</v>
      </c>
      <c r="E69" s="93">
        <v>7.645</v>
      </c>
      <c r="F69" s="93">
        <v>7.947</v>
      </c>
      <c r="G69" s="93">
        <v>7.761271725772798</v>
      </c>
      <c r="H69" s="93">
        <f t="shared" si="12"/>
        <v>97.66291337325781</v>
      </c>
      <c r="I69" s="88"/>
      <c r="J69" s="99">
        <v>8</v>
      </c>
      <c r="K69" s="89">
        <v>290.843</v>
      </c>
      <c r="L69" s="89">
        <v>312.0952207740534</v>
      </c>
      <c r="M69" s="89">
        <v>299.8063294422653</v>
      </c>
      <c r="N69" s="88">
        <f t="shared" si="13"/>
        <v>96.06245449664065</v>
      </c>
      <c r="O69" s="84" t="s">
        <v>133</v>
      </c>
      <c r="P69" s="86"/>
      <c r="Q69" s="86"/>
      <c r="R69" s="98">
        <v>10</v>
      </c>
      <c r="S69" s="93">
        <v>431.918</v>
      </c>
      <c r="T69" s="93">
        <v>430.209002</v>
      </c>
      <c r="U69" s="93">
        <v>428.02800199999996</v>
      </c>
      <c r="V69" s="93">
        <f t="shared" si="14"/>
        <v>99.49303710757776</v>
      </c>
      <c r="W69" s="88"/>
      <c r="X69" s="99">
        <v>9</v>
      </c>
      <c r="Y69" s="89">
        <v>964.7217440000001</v>
      </c>
      <c r="Z69" s="89">
        <v>670.5175641164426</v>
      </c>
      <c r="AA69" s="89">
        <v>0</v>
      </c>
      <c r="AB69" s="89">
        <f t="shared" si="15"/>
      </c>
    </row>
    <row r="70" spans="1:28" s="90" customFormat="1" ht="11.25" customHeight="1">
      <c r="A70" s="84" t="s">
        <v>186</v>
      </c>
      <c r="B70" s="86"/>
      <c r="C70" s="86"/>
      <c r="D70" s="98">
        <v>8</v>
      </c>
      <c r="E70" s="93">
        <v>15.638</v>
      </c>
      <c r="F70" s="93">
        <v>15.48</v>
      </c>
      <c r="G70" s="93">
        <v>17.732</v>
      </c>
      <c r="H70" s="93">
        <f t="shared" si="12"/>
        <v>114.54780361757105</v>
      </c>
      <c r="I70" s="88"/>
      <c r="J70" s="99">
        <v>10</v>
      </c>
      <c r="K70" s="89">
        <v>195.342</v>
      </c>
      <c r="L70" s="89">
        <v>199.7235</v>
      </c>
      <c r="M70" s="89">
        <v>233.09609999999998</v>
      </c>
      <c r="N70" s="88">
        <f t="shared" si="13"/>
        <v>116.70940074653207</v>
      </c>
      <c r="O70" s="84" t="s">
        <v>134</v>
      </c>
      <c r="P70" s="86"/>
      <c r="Q70" s="86"/>
      <c r="R70" s="98">
        <v>10</v>
      </c>
      <c r="S70" s="93">
        <v>154.994</v>
      </c>
      <c r="T70" s="93">
        <v>133.926</v>
      </c>
      <c r="U70" s="93">
        <v>140.592</v>
      </c>
      <c r="V70" s="93">
        <f t="shared" si="14"/>
        <v>104.97737556561087</v>
      </c>
      <c r="W70" s="88"/>
      <c r="X70" s="99">
        <v>9</v>
      </c>
      <c r="Y70" s="89">
        <v>383.2532213378939</v>
      </c>
      <c r="Z70" s="89">
        <v>228.77231094401427</v>
      </c>
      <c r="AA70" s="89">
        <v>0</v>
      </c>
      <c r="AB70" s="89">
        <f t="shared" si="15"/>
      </c>
    </row>
    <row r="71" spans="1:28" s="90" customFormat="1" ht="11.25" customHeight="1">
      <c r="A71" s="84" t="s">
        <v>187</v>
      </c>
      <c r="B71" s="86"/>
      <c r="C71" s="86"/>
      <c r="D71" s="98"/>
      <c r="E71" s="93">
        <v>6.587</v>
      </c>
      <c r="F71" s="93">
        <v>6.1304825483682395</v>
      </c>
      <c r="G71" s="93">
        <v>0</v>
      </c>
      <c r="H71" s="93">
        <f t="shared" si="12"/>
      </c>
      <c r="I71" s="88"/>
      <c r="J71" s="99"/>
      <c r="K71" s="89">
        <v>145.268</v>
      </c>
      <c r="L71" s="89">
        <v>138.83789966015615</v>
      </c>
      <c r="M71" s="89">
        <v>0</v>
      </c>
      <c r="N71" s="88">
        <f t="shared" si="13"/>
      </c>
      <c r="O71" s="84" t="s">
        <v>135</v>
      </c>
      <c r="P71" s="86"/>
      <c r="Q71" s="86"/>
      <c r="R71" s="98">
        <v>10</v>
      </c>
      <c r="S71" s="93">
        <v>140.867</v>
      </c>
      <c r="T71" s="93">
        <v>192.96249799999998</v>
      </c>
      <c r="U71" s="93">
        <v>196.030498</v>
      </c>
      <c r="V71" s="93">
        <f t="shared" si="14"/>
        <v>101.58994624955572</v>
      </c>
      <c r="W71" s="88"/>
      <c r="X71" s="99">
        <v>9</v>
      </c>
      <c r="Y71" s="89">
        <v>393.58629999999994</v>
      </c>
      <c r="Z71" s="89">
        <v>449.55190444118284</v>
      </c>
      <c r="AA71" s="89">
        <v>0</v>
      </c>
      <c r="AB71" s="89">
        <f t="shared" si="15"/>
      </c>
    </row>
    <row r="72" spans="1:28" s="90" customFormat="1" ht="11.25" customHeight="1">
      <c r="A72" s="84" t="s">
        <v>188</v>
      </c>
      <c r="B72" s="86"/>
      <c r="C72" s="86"/>
      <c r="D72" s="98">
        <v>8</v>
      </c>
      <c r="E72" s="93">
        <v>17.494</v>
      </c>
      <c r="F72" s="93">
        <v>18.817</v>
      </c>
      <c r="G72" s="93">
        <v>19.667459486609165</v>
      </c>
      <c r="H72" s="93">
        <f t="shared" si="12"/>
        <v>104.51963377057535</v>
      </c>
      <c r="I72" s="88"/>
      <c r="J72" s="99">
        <v>8</v>
      </c>
      <c r="K72" s="89">
        <v>154.36299999999997</v>
      </c>
      <c r="L72" s="89">
        <v>173.60197923361056</v>
      </c>
      <c r="M72" s="89">
        <v>168.07771716898037</v>
      </c>
      <c r="N72" s="88">
        <f t="shared" si="13"/>
        <v>96.81785767131355</v>
      </c>
      <c r="O72" s="84"/>
      <c r="P72" s="86"/>
      <c r="Q72" s="86"/>
      <c r="R72" s="98"/>
      <c r="S72" s="93"/>
      <c r="T72" s="93"/>
      <c r="U72" s="93"/>
      <c r="V72" s="93"/>
      <c r="W72" s="88"/>
      <c r="X72" s="99"/>
      <c r="Y72" s="89"/>
      <c r="Z72" s="89"/>
      <c r="AA72" s="89"/>
      <c r="AB72" s="89"/>
    </row>
    <row r="73" spans="1:28" s="90" customFormat="1" ht="11.25" customHeight="1">
      <c r="A73" s="84" t="s">
        <v>140</v>
      </c>
      <c r="B73" s="86"/>
      <c r="C73" s="86"/>
      <c r="D73" s="98">
        <v>8</v>
      </c>
      <c r="E73" s="93">
        <v>3.212</v>
      </c>
      <c r="F73" s="93">
        <v>3.34</v>
      </c>
      <c r="G73" s="93">
        <v>3.687</v>
      </c>
      <c r="H73" s="93">
        <f t="shared" si="12"/>
        <v>110.38922155688623</v>
      </c>
      <c r="I73" s="88"/>
      <c r="J73" s="99">
        <v>8</v>
      </c>
      <c r="K73" s="89">
        <v>109.353</v>
      </c>
      <c r="L73" s="89">
        <v>151.493</v>
      </c>
      <c r="M73" s="89">
        <v>175.9828</v>
      </c>
      <c r="N73" s="88">
        <f t="shared" si="13"/>
        <v>116.16563141531292</v>
      </c>
      <c r="O73" s="84" t="s">
        <v>136</v>
      </c>
      <c r="P73" s="86"/>
      <c r="Q73" s="86"/>
      <c r="R73" s="98"/>
      <c r="S73" s="93"/>
      <c r="T73" s="93"/>
      <c r="U73" s="93"/>
      <c r="V73" s="93"/>
      <c r="W73" s="88"/>
      <c r="X73" s="99"/>
      <c r="Y73" s="89"/>
      <c r="Z73" s="89"/>
      <c r="AA73" s="89"/>
      <c r="AB73" s="89"/>
    </row>
    <row r="74" spans="1:28" s="90" customFormat="1" ht="11.25" customHeight="1">
      <c r="A74" s="84" t="s">
        <v>189</v>
      </c>
      <c r="B74" s="86"/>
      <c r="C74" s="86"/>
      <c r="D74" s="98">
        <v>10</v>
      </c>
      <c r="E74" s="93">
        <v>11.455</v>
      </c>
      <c r="F74" s="93">
        <v>11.63</v>
      </c>
      <c r="G74" s="93">
        <v>12.65</v>
      </c>
      <c r="H74" s="93">
        <f t="shared" si="12"/>
        <v>108.77042132416165</v>
      </c>
      <c r="I74" s="88"/>
      <c r="J74" s="99">
        <v>10</v>
      </c>
      <c r="K74" s="89">
        <v>653.156</v>
      </c>
      <c r="L74" s="89">
        <v>695.7919999999999</v>
      </c>
      <c r="M74" s="89">
        <v>779.1079599999999</v>
      </c>
      <c r="N74" s="88">
        <f t="shared" si="13"/>
        <v>111.97426242325292</v>
      </c>
      <c r="O74" s="84" t="s">
        <v>137</v>
      </c>
      <c r="P74" s="86"/>
      <c r="Q74" s="86"/>
      <c r="R74" s="98">
        <v>10</v>
      </c>
      <c r="S74" s="93">
        <v>4.774</v>
      </c>
      <c r="T74" s="93">
        <v>8.662</v>
      </c>
      <c r="U74" s="93">
        <v>8.925</v>
      </c>
      <c r="V74" s="93">
        <f>IF(AND(T74&gt;0,U74&gt;0),U74*100/T74,"")</f>
        <v>103.03625028861696</v>
      </c>
      <c r="W74" s="88"/>
      <c r="X74" s="99">
        <v>9</v>
      </c>
      <c r="Y74" s="89">
        <v>333.025</v>
      </c>
      <c r="Z74" s="89">
        <v>749.5020000000001</v>
      </c>
      <c r="AA74" s="89">
        <v>0</v>
      </c>
      <c r="AB74" s="89">
        <f>IF(AND(Z74&gt;0,AA74&gt;0),AA74*100/Z74,"")</f>
      </c>
    </row>
    <row r="75" spans="1:28" s="90" customFormat="1" ht="11.25" customHeight="1">
      <c r="A75" s="84" t="s">
        <v>190</v>
      </c>
      <c r="B75" s="86"/>
      <c r="C75" s="86"/>
      <c r="D75" s="98">
        <v>8</v>
      </c>
      <c r="E75" s="93">
        <v>7.911</v>
      </c>
      <c r="F75" s="93">
        <v>7.100431611085038</v>
      </c>
      <c r="G75" s="93">
        <v>7.005431611085037</v>
      </c>
      <c r="H75" s="93">
        <f t="shared" si="12"/>
        <v>98.66205316516691</v>
      </c>
      <c r="I75" s="88"/>
      <c r="J75" s="99">
        <v>8</v>
      </c>
      <c r="K75" s="89">
        <v>365.8330000000001</v>
      </c>
      <c r="L75" s="89">
        <v>339.30325330044604</v>
      </c>
      <c r="M75" s="89">
        <v>315.818256</v>
      </c>
      <c r="N75" s="88">
        <f t="shared" si="13"/>
        <v>93.07846386027707</v>
      </c>
      <c r="O75" s="84"/>
      <c r="P75" s="86"/>
      <c r="Q75" s="86"/>
      <c r="R75" s="98"/>
      <c r="S75" s="93"/>
      <c r="T75" s="93"/>
      <c r="U75" s="93"/>
      <c r="V75" s="93"/>
      <c r="W75" s="88"/>
      <c r="X75" s="99"/>
      <c r="Y75" s="89"/>
      <c r="Z75" s="89"/>
      <c r="AA75" s="89"/>
      <c r="AB75" s="89"/>
    </row>
    <row r="76" spans="1:28" s="90" customFormat="1" ht="11.25" customHeight="1">
      <c r="A76" s="84" t="s">
        <v>191</v>
      </c>
      <c r="B76" s="86"/>
      <c r="C76" s="86"/>
      <c r="D76" s="98">
        <v>8</v>
      </c>
      <c r="E76" s="93">
        <v>22.578</v>
      </c>
      <c r="F76" s="93">
        <v>22.070431611085038</v>
      </c>
      <c r="G76" s="93">
        <v>23.342431611085036</v>
      </c>
      <c r="H76" s="93">
        <f t="shared" si="12"/>
        <v>105.76336712582062</v>
      </c>
      <c r="I76" s="88"/>
      <c r="J76" s="99">
        <v>8</v>
      </c>
      <c r="K76" s="89">
        <v>1128.3419999999999</v>
      </c>
      <c r="L76" s="89">
        <v>1186.588253300446</v>
      </c>
      <c r="M76" s="89">
        <v>1270.909016</v>
      </c>
      <c r="N76" s="88">
        <f t="shared" si="13"/>
        <v>107.10615181508997</v>
      </c>
      <c r="O76" s="84" t="s">
        <v>138</v>
      </c>
      <c r="P76" s="86"/>
      <c r="Q76" s="86"/>
      <c r="R76" s="98"/>
      <c r="S76" s="93"/>
      <c r="T76" s="93"/>
      <c r="U76" s="93"/>
      <c r="V76" s="93"/>
      <c r="W76" s="88"/>
      <c r="X76" s="99"/>
      <c r="Y76" s="89"/>
      <c r="Z76" s="89"/>
      <c r="AA76" s="89"/>
      <c r="AB76" s="89"/>
    </row>
    <row r="77" spans="1:28" s="90" customFormat="1" ht="11.25" customHeight="1">
      <c r="A77" s="84" t="s">
        <v>192</v>
      </c>
      <c r="B77" s="86"/>
      <c r="C77" s="86"/>
      <c r="D77" s="98">
        <v>5</v>
      </c>
      <c r="E77" s="93">
        <v>9.694</v>
      </c>
      <c r="F77" s="93">
        <v>9.975438224936001</v>
      </c>
      <c r="G77" s="93">
        <v>9.639438224936</v>
      </c>
      <c r="H77" s="93">
        <f t="shared" si="12"/>
        <v>96.63172692343392</v>
      </c>
      <c r="I77" s="88"/>
      <c r="J77" s="99">
        <v>5</v>
      </c>
      <c r="K77" s="89">
        <v>167.29000000000002</v>
      </c>
      <c r="L77" s="89">
        <v>173.4750153887957</v>
      </c>
      <c r="M77" s="89">
        <v>179.06576487828823</v>
      </c>
      <c r="N77" s="88">
        <f t="shared" si="13"/>
        <v>103.2227980939863</v>
      </c>
      <c r="O77" s="84" t="s">
        <v>139</v>
      </c>
      <c r="P77" s="86"/>
      <c r="Q77" s="86"/>
      <c r="R77" s="98">
        <v>10</v>
      </c>
      <c r="S77" s="93">
        <v>10.92</v>
      </c>
      <c r="T77" s="93">
        <v>11.246507493404748</v>
      </c>
      <c r="U77" s="93">
        <v>11.215</v>
      </c>
      <c r="V77" s="93">
        <f aca="true" t="shared" si="16" ref="V77:V84">IF(AND(T77&gt;0,U77&gt;0),U77*100/T77,"")</f>
        <v>99.71984641967096</v>
      </c>
      <c r="W77" s="88"/>
      <c r="X77" s="99">
        <v>5</v>
      </c>
      <c r="Y77" s="89">
        <v>1026.66310370662</v>
      </c>
      <c r="Z77" s="89">
        <v>1075.9980158587653</v>
      </c>
      <c r="AA77" s="89">
        <v>0</v>
      </c>
      <c r="AB77" s="89">
        <f aca="true" t="shared" si="17" ref="AB77:AB84">IF(AND(Z77&gt;0,AA77&gt;0),AA77*100/Z77,"")</f>
      </c>
    </row>
    <row r="78" spans="1:28" s="90" customFormat="1" ht="11.25" customHeight="1">
      <c r="A78" s="84" t="s">
        <v>193</v>
      </c>
      <c r="B78" s="86"/>
      <c r="C78" s="86"/>
      <c r="D78" s="98">
        <v>6</v>
      </c>
      <c r="E78" s="93">
        <v>11.604</v>
      </c>
      <c r="F78" s="93">
        <v>11.886</v>
      </c>
      <c r="G78" s="93">
        <v>11.173461162797441</v>
      </c>
      <c r="H78" s="93">
        <f t="shared" si="12"/>
        <v>94.00522600368032</v>
      </c>
      <c r="I78" s="88"/>
      <c r="J78" s="99">
        <v>6</v>
      </c>
      <c r="K78" s="89">
        <v>79.208</v>
      </c>
      <c r="L78" s="89">
        <v>82.27152836585364</v>
      </c>
      <c r="M78" s="89">
        <v>76.87387084526428</v>
      </c>
      <c r="N78" s="88">
        <f t="shared" si="13"/>
        <v>93.4392156949042</v>
      </c>
      <c r="O78" s="84" t="s">
        <v>140</v>
      </c>
      <c r="P78" s="86"/>
      <c r="Q78" s="86"/>
      <c r="R78" s="98">
        <v>10</v>
      </c>
      <c r="S78" s="93">
        <v>3.34</v>
      </c>
      <c r="T78" s="93">
        <v>3.687</v>
      </c>
      <c r="U78" s="93">
        <v>3.664</v>
      </c>
      <c r="V78" s="93">
        <f t="shared" si="16"/>
        <v>99.37618660157311</v>
      </c>
      <c r="W78" s="88"/>
      <c r="X78" s="99">
        <v>8</v>
      </c>
      <c r="Y78" s="89">
        <v>151.493</v>
      </c>
      <c r="Z78" s="89">
        <v>175.9828</v>
      </c>
      <c r="AA78" s="89">
        <v>0</v>
      </c>
      <c r="AB78" s="89">
        <f t="shared" si="17"/>
      </c>
    </row>
    <row r="79" spans="1:28" s="90" customFormat="1" ht="11.25" customHeight="1">
      <c r="A79" s="84" t="s">
        <v>194</v>
      </c>
      <c r="B79" s="86"/>
      <c r="C79" s="86"/>
      <c r="D79" s="98">
        <v>6</v>
      </c>
      <c r="E79" s="93">
        <v>6.216</v>
      </c>
      <c r="F79" s="93">
        <v>5.4455</v>
      </c>
      <c r="G79" s="93">
        <v>5.055</v>
      </c>
      <c r="H79" s="93">
        <f t="shared" si="12"/>
        <v>92.82894132770177</v>
      </c>
      <c r="I79" s="88"/>
      <c r="J79" s="99">
        <v>6</v>
      </c>
      <c r="K79" s="89">
        <v>50.149</v>
      </c>
      <c r="L79" s="89">
        <v>47.845</v>
      </c>
      <c r="M79" s="89">
        <v>43.32</v>
      </c>
      <c r="N79" s="89">
        <f t="shared" si="13"/>
        <v>90.54237642386875</v>
      </c>
      <c r="O79" s="84" t="s">
        <v>141</v>
      </c>
      <c r="P79" s="86"/>
      <c r="Q79" s="86"/>
      <c r="R79" s="98">
        <v>10</v>
      </c>
      <c r="S79" s="93">
        <v>2.528</v>
      </c>
      <c r="T79" s="93">
        <v>2.316</v>
      </c>
      <c r="U79" s="93">
        <v>2.246</v>
      </c>
      <c r="V79" s="93">
        <f t="shared" si="16"/>
        <v>96.97754749568222</v>
      </c>
      <c r="W79" s="88"/>
      <c r="X79" s="99">
        <v>10</v>
      </c>
      <c r="Y79" s="89">
        <v>60.72</v>
      </c>
      <c r="Z79" s="89">
        <v>58.25099999999999</v>
      </c>
      <c r="AA79" s="89">
        <v>56.630950000000006</v>
      </c>
      <c r="AB79" s="89">
        <f t="shared" si="17"/>
        <v>97.21884602839438</v>
      </c>
    </row>
    <row r="80" spans="1:28" s="90" customFormat="1" ht="11.25" customHeight="1">
      <c r="A80" s="84" t="s">
        <v>296</v>
      </c>
      <c r="B80" s="86"/>
      <c r="C80" s="86"/>
      <c r="D80" s="98">
        <v>8</v>
      </c>
      <c r="E80" s="93">
        <v>35.5</v>
      </c>
      <c r="F80" s="93">
        <v>26</v>
      </c>
      <c r="G80" s="93">
        <v>24.9</v>
      </c>
      <c r="H80" s="93">
        <f t="shared" si="12"/>
        <v>95.76923076923077</v>
      </c>
      <c r="I80" s="88"/>
      <c r="J80" s="99">
        <v>9</v>
      </c>
      <c r="K80" s="89">
        <v>8.337</v>
      </c>
      <c r="L80" s="89">
        <v>6.573</v>
      </c>
      <c r="M80" s="89">
        <v>6.340999999999999</v>
      </c>
      <c r="N80" s="89">
        <f t="shared" si="13"/>
        <v>96.47040924996195</v>
      </c>
      <c r="O80" s="84" t="s">
        <v>297</v>
      </c>
      <c r="P80" s="86"/>
      <c r="Q80" s="86"/>
      <c r="R80" s="98">
        <v>9</v>
      </c>
      <c r="S80" s="93">
        <v>47.8</v>
      </c>
      <c r="T80" s="93">
        <v>45.6</v>
      </c>
      <c r="U80" s="93">
        <v>44.9</v>
      </c>
      <c r="V80" s="93">
        <f t="shared" si="16"/>
        <v>98.46491228070175</v>
      </c>
      <c r="W80" s="88"/>
      <c r="X80" s="99">
        <v>10</v>
      </c>
      <c r="Y80" s="89">
        <v>134.863</v>
      </c>
      <c r="Z80" s="89">
        <v>122.59799999999998</v>
      </c>
      <c r="AA80" s="89">
        <v>124.155</v>
      </c>
      <c r="AB80" s="89">
        <f t="shared" si="17"/>
        <v>101.27000440463956</v>
      </c>
    </row>
    <row r="81" spans="1:28" s="90" customFormat="1" ht="11.25" customHeight="1">
      <c r="A81" s="84" t="s">
        <v>141</v>
      </c>
      <c r="B81" s="86"/>
      <c r="C81" s="86"/>
      <c r="D81" s="98">
        <v>10</v>
      </c>
      <c r="E81" s="93">
        <v>2.397</v>
      </c>
      <c r="F81" s="93">
        <v>2.528</v>
      </c>
      <c r="G81" s="93">
        <v>2.316</v>
      </c>
      <c r="H81" s="93">
        <f t="shared" si="12"/>
        <v>91.6139240506329</v>
      </c>
      <c r="I81" s="88"/>
      <c r="J81" s="99">
        <v>3</v>
      </c>
      <c r="K81" s="89">
        <v>58.95700000000001</v>
      </c>
      <c r="L81" s="89">
        <v>60.72</v>
      </c>
      <c r="M81" s="89">
        <v>58.25099999999999</v>
      </c>
      <c r="N81" s="89">
        <f t="shared" si="13"/>
        <v>95.93379446640316</v>
      </c>
      <c r="O81" s="84" t="s">
        <v>298</v>
      </c>
      <c r="P81" s="86"/>
      <c r="Q81" s="86"/>
      <c r="R81" s="98">
        <v>9</v>
      </c>
      <c r="S81" s="93">
        <v>8.9</v>
      </c>
      <c r="T81" s="93">
        <v>8.480872</v>
      </c>
      <c r="U81" s="93">
        <v>8.22</v>
      </c>
      <c r="V81" s="93">
        <f t="shared" si="16"/>
        <v>96.92399555140086</v>
      </c>
      <c r="W81" s="88"/>
      <c r="X81" s="99">
        <v>10</v>
      </c>
      <c r="Y81" s="89">
        <v>14.784999999999998</v>
      </c>
      <c r="Z81" s="89">
        <v>15.192</v>
      </c>
      <c r="AA81" s="89">
        <v>12.901</v>
      </c>
      <c r="AB81" s="89">
        <f t="shared" si="17"/>
        <v>84.91969457609267</v>
      </c>
    </row>
    <row r="82" spans="1:28" s="90" customFormat="1" ht="11.25" customHeight="1">
      <c r="A82" s="84" t="s">
        <v>195</v>
      </c>
      <c r="B82" s="86"/>
      <c r="C82" s="86"/>
      <c r="D82" s="98">
        <v>9</v>
      </c>
      <c r="E82" s="93">
        <v>3.289</v>
      </c>
      <c r="F82" s="93">
        <v>2.8383499999999997</v>
      </c>
      <c r="G82" s="93">
        <v>2.925</v>
      </c>
      <c r="H82" s="93">
        <f t="shared" si="12"/>
        <v>103.05282998925433</v>
      </c>
      <c r="I82" s="88"/>
      <c r="J82" s="99">
        <v>10</v>
      </c>
      <c r="K82" s="89">
        <v>61.814</v>
      </c>
      <c r="L82" s="89">
        <v>53.284909166666665</v>
      </c>
      <c r="M82" s="89">
        <v>53.55337583000001</v>
      </c>
      <c r="N82" s="89">
        <f t="shared" si="13"/>
        <v>100.50383244999746</v>
      </c>
      <c r="O82" s="84" t="s">
        <v>142</v>
      </c>
      <c r="P82" s="86"/>
      <c r="Q82" s="86"/>
      <c r="R82" s="98">
        <v>10</v>
      </c>
      <c r="S82" s="93">
        <v>9.536</v>
      </c>
      <c r="T82" s="93">
        <v>10.195125188318721</v>
      </c>
      <c r="U82" s="93">
        <v>10.135</v>
      </c>
      <c r="V82" s="93">
        <f t="shared" si="16"/>
        <v>99.41025551714057</v>
      </c>
      <c r="W82" s="88"/>
      <c r="X82" s="99">
        <v>10</v>
      </c>
      <c r="Y82" s="89">
        <v>485.897001633573</v>
      </c>
      <c r="Z82" s="89">
        <v>456.70628000000005</v>
      </c>
      <c r="AA82" s="89">
        <v>0</v>
      </c>
      <c r="AB82" s="89">
        <f t="shared" si="17"/>
      </c>
    </row>
    <row r="83" spans="1:28" s="90" customFormat="1" ht="11.25" customHeight="1">
      <c r="A83" s="84" t="s">
        <v>297</v>
      </c>
      <c r="B83" s="86"/>
      <c r="C83" s="86"/>
      <c r="D83" s="98">
        <v>5</v>
      </c>
      <c r="E83" s="93">
        <v>47.97</v>
      </c>
      <c r="F83" s="93">
        <v>47.8</v>
      </c>
      <c r="G83" s="93">
        <v>45.6</v>
      </c>
      <c r="H83" s="93">
        <f t="shared" si="12"/>
        <v>95.39748953974896</v>
      </c>
      <c r="I83" s="88"/>
      <c r="J83" s="99">
        <v>6</v>
      </c>
      <c r="K83" s="89">
        <v>134.676</v>
      </c>
      <c r="L83" s="89">
        <v>134.863</v>
      </c>
      <c r="M83" s="89">
        <v>122.59799999999998</v>
      </c>
      <c r="N83" s="89">
        <f t="shared" si="13"/>
        <v>90.90558566841905</v>
      </c>
      <c r="O83" s="84" t="s">
        <v>143</v>
      </c>
      <c r="P83" s="86"/>
      <c r="Q83" s="86"/>
      <c r="R83" s="98">
        <v>9</v>
      </c>
      <c r="S83" s="93">
        <v>7.242</v>
      </c>
      <c r="T83" s="93">
        <v>7.112649762385707</v>
      </c>
      <c r="U83" s="93">
        <v>6.914</v>
      </c>
      <c r="V83" s="93">
        <f t="shared" si="16"/>
        <v>97.20709202586862</v>
      </c>
      <c r="W83" s="88"/>
      <c r="X83" s="99">
        <v>10</v>
      </c>
      <c r="Y83" s="89">
        <v>88.55631279865479</v>
      </c>
      <c r="Z83" s="89">
        <v>79.79752009404466</v>
      </c>
      <c r="AA83" s="89">
        <v>77.62534400000001</v>
      </c>
      <c r="AB83" s="89">
        <f t="shared" si="17"/>
        <v>97.2778902258057</v>
      </c>
    </row>
    <row r="84" spans="1:28" s="90" customFormat="1" ht="11.25" customHeight="1">
      <c r="A84" s="84" t="s">
        <v>298</v>
      </c>
      <c r="B84" s="86"/>
      <c r="C84" s="86"/>
      <c r="D84" s="98">
        <v>5</v>
      </c>
      <c r="E84" s="93">
        <v>8.239</v>
      </c>
      <c r="F84" s="93">
        <v>8.9</v>
      </c>
      <c r="G84" s="93">
        <v>8.480872</v>
      </c>
      <c r="H84" s="93">
        <f t="shared" si="12"/>
        <v>95.29069662921347</v>
      </c>
      <c r="I84" s="88"/>
      <c r="J84" s="99">
        <v>6</v>
      </c>
      <c r="K84" s="89">
        <v>12.764</v>
      </c>
      <c r="L84" s="89">
        <v>14.784999999999998</v>
      </c>
      <c r="M84" s="89">
        <v>15.192</v>
      </c>
      <c r="N84" s="89">
        <f t="shared" si="13"/>
        <v>102.75278998985459</v>
      </c>
      <c r="O84" s="84" t="s">
        <v>300</v>
      </c>
      <c r="P84" s="86"/>
      <c r="Q84" s="86"/>
      <c r="R84" s="98">
        <v>10</v>
      </c>
      <c r="S84" s="93">
        <v>29.6</v>
      </c>
      <c r="T84" s="93">
        <v>26.3</v>
      </c>
      <c r="U84" s="93">
        <v>30</v>
      </c>
      <c r="V84" s="93">
        <f t="shared" si="16"/>
        <v>114.06844106463878</v>
      </c>
      <c r="W84" s="88"/>
      <c r="X84" s="99">
        <v>10</v>
      </c>
      <c r="Y84" s="89">
        <v>4.827</v>
      </c>
      <c r="Z84" s="89">
        <v>4.597</v>
      </c>
      <c r="AA84" s="89">
        <v>5.1930000000000005</v>
      </c>
      <c r="AB84" s="89">
        <f t="shared" si="17"/>
        <v>112.96497715901675</v>
      </c>
    </row>
    <row r="85" spans="1:14" s="90" customFormat="1" ht="11.25" customHeight="1">
      <c r="A85" s="84" t="s">
        <v>196</v>
      </c>
      <c r="B85" s="86"/>
      <c r="C85" s="86"/>
      <c r="D85" s="98">
        <v>10</v>
      </c>
      <c r="E85" s="93">
        <v>22.653</v>
      </c>
      <c r="F85" s="93">
        <v>24.057</v>
      </c>
      <c r="G85" s="93">
        <v>25.572</v>
      </c>
      <c r="H85" s="93">
        <f t="shared" si="12"/>
        <v>106.29754333458037</v>
      </c>
      <c r="I85" s="88"/>
      <c r="J85" s="99"/>
      <c r="K85" s="89">
        <v>350.388</v>
      </c>
      <c r="L85" s="89">
        <v>400.94800000000004</v>
      </c>
      <c r="M85" s="89">
        <v>0</v>
      </c>
      <c r="N85" s="89">
        <f t="shared" si="13"/>
      </c>
    </row>
    <row r="86" spans="1:14" s="90" customFormat="1" ht="11.25" customHeight="1">
      <c r="A86" s="84" t="s">
        <v>197</v>
      </c>
      <c r="B86" s="86"/>
      <c r="C86" s="86"/>
      <c r="D86" s="98">
        <v>5</v>
      </c>
      <c r="E86" s="93">
        <v>1.406</v>
      </c>
      <c r="F86" s="93">
        <v>1.467</v>
      </c>
      <c r="G86" s="93">
        <v>1.502</v>
      </c>
      <c r="H86" s="93">
        <f t="shared" si="12"/>
        <v>102.3858214042263</v>
      </c>
      <c r="I86" s="88"/>
      <c r="J86" s="99">
        <v>5</v>
      </c>
      <c r="K86" s="89">
        <v>61.349</v>
      </c>
      <c r="L86" s="89">
        <v>67.896</v>
      </c>
      <c r="M86" s="89">
        <v>70.60300000000001</v>
      </c>
      <c r="N86" s="89">
        <f t="shared" si="13"/>
        <v>103.9869800871922</v>
      </c>
    </row>
    <row r="87" spans="1:14" s="90" customFormat="1" ht="11.25" customHeight="1">
      <c r="A87" s="84" t="s">
        <v>198</v>
      </c>
      <c r="B87" s="86"/>
      <c r="C87" s="86"/>
      <c r="D87" s="98">
        <v>3</v>
      </c>
      <c r="E87" s="93">
        <v>8.1336</v>
      </c>
      <c r="F87" s="93">
        <v>8.704</v>
      </c>
      <c r="G87" s="93">
        <v>8.961</v>
      </c>
      <c r="H87" s="93">
        <f t="shared" si="12"/>
        <v>102.95266544117646</v>
      </c>
      <c r="I87" s="88"/>
      <c r="J87" s="99">
        <v>6</v>
      </c>
      <c r="K87" s="89">
        <v>717.313</v>
      </c>
      <c r="L87" s="89">
        <v>744.263</v>
      </c>
      <c r="M87" s="89">
        <v>738.805</v>
      </c>
      <c r="N87" s="89">
        <f t="shared" si="13"/>
        <v>99.26665708224108</v>
      </c>
    </row>
    <row r="88" spans="1:14" s="90" customFormat="1" ht="11.25" customHeight="1">
      <c r="A88" s="84" t="s">
        <v>299</v>
      </c>
      <c r="B88" s="86"/>
      <c r="C88" s="86"/>
      <c r="D88" s="98">
        <v>6</v>
      </c>
      <c r="E88" s="93">
        <v>6.5</v>
      </c>
      <c r="F88" s="93">
        <v>5.8</v>
      </c>
      <c r="G88" s="93">
        <v>5.6</v>
      </c>
      <c r="H88" s="93">
        <f>IF(AND(F88&gt;0,G88&gt;0),G88*100/F88,"")</f>
        <v>96.55172413793103</v>
      </c>
      <c r="I88" s="88"/>
      <c r="J88" s="99">
        <v>9</v>
      </c>
      <c r="K88" s="89">
        <v>0.802</v>
      </c>
      <c r="L88" s="89">
        <v>0.679</v>
      </c>
      <c r="M88" s="89">
        <v>0.594</v>
      </c>
      <c r="N88" s="89">
        <f>IF(AND(L88&gt;0,M88&gt;0),M88*100/L88,"")</f>
        <v>87.48159057437407</v>
      </c>
    </row>
    <row r="89" spans="1:14" s="90" customFormat="1" ht="11.25" customHeight="1">
      <c r="A89" s="84" t="s">
        <v>199</v>
      </c>
      <c r="B89" s="86"/>
      <c r="C89" s="86"/>
      <c r="D89" s="98">
        <v>4</v>
      </c>
      <c r="E89" s="93">
        <v>3.893</v>
      </c>
      <c r="F89" s="93">
        <v>3.88</v>
      </c>
      <c r="G89" s="93">
        <v>3.4781435600023842</v>
      </c>
      <c r="H89" s="93">
        <f>IF(AND(F89&gt;0,G89&gt;0),G89*100/F89,"")</f>
        <v>89.6428752577934</v>
      </c>
      <c r="I89" s="88"/>
      <c r="J89" s="99">
        <v>8</v>
      </c>
      <c r="K89" s="89">
        <v>246.00400000000002</v>
      </c>
      <c r="L89" s="89">
        <v>204.71800000000005</v>
      </c>
      <c r="M89" s="89">
        <v>209.45210000000003</v>
      </c>
      <c r="N89" s="89">
        <f>IF(AND(L89&gt;0,M89&gt;0),M89*100/L89,"")</f>
        <v>102.31249816821187</v>
      </c>
    </row>
    <row r="90" spans="15:25" s="90" customFormat="1" ht="11.25" customHeight="1">
      <c r="O90" s="94" t="s">
        <v>303</v>
      </c>
      <c r="P90" s="84"/>
      <c r="Q90" s="84"/>
      <c r="R90" s="91"/>
      <c r="S90" s="93"/>
      <c r="T90" s="127"/>
      <c r="Y90"/>
    </row>
    <row r="91" spans="4:28" s="90" customFormat="1" ht="11.25" customHeight="1">
      <c r="D91" s="92"/>
      <c r="E91" s="89"/>
      <c r="F91" s="89"/>
      <c r="G91" s="89"/>
      <c r="H91" s="89">
        <f aca="true" t="shared" si="18" ref="H91:H96">IF(AND(F91&gt;0,G91&gt;0),G91*100/F91,"")</f>
      </c>
      <c r="I91" s="87"/>
      <c r="J91" s="92"/>
      <c r="K91" s="89"/>
      <c r="L91" s="89"/>
      <c r="M91" s="89"/>
      <c r="N91" s="89">
        <f aca="true" t="shared" si="19" ref="N91:N96">IF(AND(L91&gt;0,M91&gt;0),M91*100/L91,"")</f>
      </c>
      <c r="O91" s="179" t="s">
        <v>304</v>
      </c>
      <c r="P91" s="179"/>
      <c r="Q91" s="179"/>
      <c r="R91" s="179"/>
      <c r="S91" s="179"/>
      <c r="T91" s="93"/>
      <c r="Y91"/>
      <c r="Z91"/>
      <c r="AA91"/>
      <c r="AB91"/>
    </row>
    <row r="92" spans="4:28" s="90" customFormat="1" ht="11.25" customHeight="1">
      <c r="D92" s="92"/>
      <c r="E92" s="89"/>
      <c r="F92" s="89"/>
      <c r="G92" s="89"/>
      <c r="H92" s="89">
        <f t="shared" si="18"/>
      </c>
      <c r="I92" s="87"/>
      <c r="J92" s="92"/>
      <c r="K92" s="89"/>
      <c r="L92" s="89"/>
      <c r="M92" s="89"/>
      <c r="N92" s="89">
        <f t="shared" si="19"/>
      </c>
      <c r="O92" s="179" t="s">
        <v>305</v>
      </c>
      <c r="P92" s="179"/>
      <c r="Q92" s="179"/>
      <c r="R92" s="179"/>
      <c r="S92" s="179"/>
      <c r="T92" s="128"/>
      <c r="U92" s="128"/>
      <c r="V92" s="128"/>
      <c r="W92" s="128"/>
      <c r="X92" s="128"/>
      <c r="Y92" s="128"/>
      <c r="Z92"/>
      <c r="AA92"/>
      <c r="AB92"/>
    </row>
    <row r="93" spans="4:28" s="90" customFormat="1" ht="12" customHeight="1">
      <c r="D93" s="92"/>
      <c r="E93" s="89"/>
      <c r="F93" s="89"/>
      <c r="G93" s="89"/>
      <c r="H93" s="89">
        <f t="shared" si="18"/>
      </c>
      <c r="I93" s="87"/>
      <c r="J93" s="92"/>
      <c r="K93" s="89"/>
      <c r="L93" s="89"/>
      <c r="M93" s="89"/>
      <c r="N93" s="89">
        <f t="shared" si="19"/>
      </c>
      <c r="O93" s="178" t="s">
        <v>306</v>
      </c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29"/>
      <c r="AA93" s="129"/>
      <c r="AB93" s="129"/>
    </row>
    <row r="94" spans="1:28" s="69" customFormat="1" ht="11.25">
      <c r="A94" s="90"/>
      <c r="B94" s="90"/>
      <c r="C94" s="90"/>
      <c r="D94" s="92"/>
      <c r="E94" s="89"/>
      <c r="F94" s="89"/>
      <c r="G94" s="89"/>
      <c r="H94" s="89">
        <f t="shared" si="18"/>
      </c>
      <c r="I94" s="87"/>
      <c r="J94" s="92"/>
      <c r="K94" s="89"/>
      <c r="L94" s="89"/>
      <c r="M94" s="89"/>
      <c r="N94" s="89">
        <f t="shared" si="19"/>
      </c>
      <c r="O94" s="128"/>
      <c r="P94" s="90"/>
      <c r="Q94" s="90"/>
      <c r="R94" s="90"/>
      <c r="S94" s="90"/>
      <c r="T94" s="129"/>
      <c r="U94" s="129"/>
      <c r="V94" s="129"/>
      <c r="W94" s="129"/>
      <c r="X94" s="129"/>
      <c r="Y94" s="129"/>
      <c r="Z94" s="90"/>
      <c r="AA94" s="90"/>
      <c r="AB94" s="90"/>
    </row>
    <row r="95" spans="1:28" s="97" customFormat="1" ht="21" customHeight="1">
      <c r="A95" s="90"/>
      <c r="B95" s="90"/>
      <c r="C95" s="90"/>
      <c r="D95" s="92"/>
      <c r="E95" s="89"/>
      <c r="F95" s="89"/>
      <c r="G95" s="89"/>
      <c r="H95" s="89">
        <f t="shared" si="18"/>
      </c>
      <c r="I95" s="87"/>
      <c r="J95" s="92"/>
      <c r="K95" s="89"/>
      <c r="L95" s="89"/>
      <c r="M95" s="89"/>
      <c r="N95" s="89">
        <f t="shared" si="19"/>
      </c>
      <c r="O95" s="176" t="s">
        <v>308</v>
      </c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</row>
    <row r="96" spans="1:14" s="97" customFormat="1" ht="11.25" customHeight="1">
      <c r="A96" s="90"/>
      <c r="B96" s="90"/>
      <c r="C96" s="90"/>
      <c r="D96" s="92"/>
      <c r="E96" s="89"/>
      <c r="F96" s="89"/>
      <c r="G96" s="89"/>
      <c r="H96" s="89">
        <f t="shared" si="18"/>
      </c>
      <c r="I96" s="87"/>
      <c r="J96" s="92"/>
      <c r="K96" s="89"/>
      <c r="L96" s="89"/>
      <c r="M96" s="89"/>
      <c r="N96" s="89">
        <f t="shared" si="19"/>
      </c>
    </row>
    <row r="97" s="97" customFormat="1" ht="13.5" customHeight="1"/>
    <row r="98" spans="1:14" s="97" customFormat="1" ht="14.25" customHeight="1">
      <c r="A98" s="90"/>
      <c r="B98" s="90"/>
      <c r="C98" s="90"/>
      <c r="D98" s="90"/>
      <c r="E98" s="9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1:14" s="97" customFormat="1" ht="11.2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1:14" s="97" customFormat="1" ht="11.2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</row>
    <row r="101" spans="1:14" s="97" customFormat="1" ht="11.2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</row>
    <row r="102" spans="1:14" ht="11.2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</row>
    <row r="103" spans="1:14" ht="11.2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</row>
    <row r="104" spans="1:14" ht="11.2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</row>
    <row r="105" spans="1:14" ht="11.2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1.2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4" ht="11.2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4" ht="11.2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1:14" ht="11.2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4" ht="11.2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</row>
    <row r="111" spans="1:14" ht="11.2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</row>
    <row r="112" spans="1:14" ht="11.2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1.2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14" ht="11.2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14" ht="11.2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14" ht="11.2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</row>
    <row r="117" spans="1:14" ht="11.2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4" ht="11.2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</row>
    <row r="119" spans="1:14" ht="11.2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</row>
    <row r="120" spans="1:14" ht="11.2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</row>
    <row r="121" spans="1:14" ht="11.2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1.2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</row>
    <row r="123" spans="1:14" ht="11.2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 ht="11.2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 ht="11.2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ht="11.2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ht="11.2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ht="11.2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1.2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</row>
    <row r="130" spans="1:14" ht="11.2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</row>
    <row r="131" spans="1:14" ht="11.2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</row>
    <row r="132" spans="1:14" ht="11.2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</row>
    <row r="133" spans="1:14" ht="11.2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</row>
    <row r="134" spans="1:14" ht="9.7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</row>
    <row r="135" spans="1:14" ht="9.7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</row>
    <row r="136" spans="1:14" ht="9.7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</row>
    <row r="137" spans="1:14" ht="9.7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1:14" ht="9.7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ht="9.7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</row>
    <row r="140" spans="1:28" ht="11.25">
      <c r="A140" s="90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</row>
    <row r="141" spans="1:28" ht="12">
      <c r="A141" s="94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96"/>
      <c r="P141" s="69"/>
      <c r="Q141" s="69"/>
      <c r="R141" s="69"/>
      <c r="S141" s="69"/>
      <c r="T141" s="90"/>
      <c r="U141" s="90"/>
      <c r="V141" s="90"/>
      <c r="W141" s="90"/>
      <c r="X141" s="90"/>
      <c r="Y141" s="90"/>
      <c r="Z141" s="90"/>
      <c r="AA141" s="90"/>
      <c r="AB141" s="90"/>
    </row>
    <row r="142" spans="1:28" ht="11.25">
      <c r="A142" s="94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97"/>
      <c r="P142" s="97"/>
      <c r="Q142" s="97"/>
      <c r="R142" s="97"/>
      <c r="S142" s="97"/>
      <c r="T142" s="69"/>
      <c r="U142" s="69"/>
      <c r="V142" s="69"/>
      <c r="W142" s="69"/>
      <c r="X142" s="69"/>
      <c r="Y142" s="69"/>
      <c r="Z142" s="69"/>
      <c r="AA142" s="69"/>
      <c r="AB142" s="69"/>
    </row>
    <row r="143" spans="1:28" ht="11.25">
      <c r="A143" s="94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</row>
    <row r="144" spans="1:28" ht="11.25">
      <c r="A144" s="94"/>
      <c r="B144" s="90"/>
      <c r="C144" s="90"/>
      <c r="D144" s="87"/>
      <c r="E144" s="88"/>
      <c r="F144" s="88"/>
      <c r="G144" s="88"/>
      <c r="H144" s="88"/>
      <c r="I144" s="87"/>
      <c r="J144" s="87"/>
      <c r="K144" s="87"/>
      <c r="L144" s="87"/>
      <c r="M144" s="87"/>
      <c r="N144" s="8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</row>
    <row r="145" spans="14:28" ht="11.25">
      <c r="N145" s="8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</row>
    <row r="146" spans="14:28" ht="9.75">
      <c r="N146" s="69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</row>
    <row r="147" spans="14:28" ht="11.25">
      <c r="N147" s="95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</row>
    <row r="148" spans="14:28" ht="11.25">
      <c r="N148" s="95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</row>
    <row r="149" spans="14:28" ht="11.25">
      <c r="N149" s="95"/>
      <c r="T149" s="97"/>
      <c r="U149" s="97"/>
      <c r="V149" s="97"/>
      <c r="W149" s="97"/>
      <c r="X149" s="97"/>
      <c r="Y149" s="97"/>
      <c r="Z149" s="97"/>
      <c r="AA149" s="97"/>
      <c r="AB149" s="97"/>
    </row>
    <row r="150" ht="11.25">
      <c r="N150" s="95"/>
    </row>
    <row r="151" ht="11.25">
      <c r="N151" s="95"/>
    </row>
    <row r="152" ht="11.25">
      <c r="N152" s="95"/>
    </row>
    <row r="153" ht="11.25">
      <c r="N153" s="95"/>
    </row>
    <row r="154" ht="11.25">
      <c r="N154" s="95"/>
    </row>
    <row r="155" ht="11.25">
      <c r="N155" s="95"/>
    </row>
    <row r="156" ht="11.25">
      <c r="N156" s="95"/>
    </row>
    <row r="157" ht="11.25">
      <c r="N157" s="95"/>
    </row>
    <row r="158" ht="11.25">
      <c r="N158" s="95"/>
    </row>
    <row r="159" ht="11.25">
      <c r="N159" s="95"/>
    </row>
    <row r="160" ht="11.25">
      <c r="N160" s="95"/>
    </row>
    <row r="161" ht="11.25">
      <c r="J161" s="95"/>
    </row>
    <row r="162" ht="11.25">
      <c r="J162" s="95"/>
    </row>
    <row r="163" ht="11.25">
      <c r="J163" s="95"/>
    </row>
    <row r="164" ht="11.25">
      <c r="J164" s="95"/>
    </row>
    <row r="165" ht="11.25">
      <c r="J165" s="95"/>
    </row>
    <row r="166" ht="11.25">
      <c r="J166" s="95"/>
    </row>
    <row r="167" ht="11.25">
      <c r="J167" s="95"/>
    </row>
    <row r="168" ht="11.25">
      <c r="J168" s="95"/>
    </row>
    <row r="169" ht="11.25">
      <c r="J169" s="95"/>
    </row>
    <row r="170" ht="11.25">
      <c r="J170" s="95"/>
    </row>
    <row r="171" ht="11.25">
      <c r="J171" s="95"/>
    </row>
    <row r="172" ht="11.25">
      <c r="J172" s="95"/>
    </row>
    <row r="173" ht="11.25">
      <c r="J173" s="95"/>
    </row>
    <row r="174" ht="11.25">
      <c r="J174" s="95"/>
    </row>
    <row r="175" ht="11.25">
      <c r="J175" s="95"/>
    </row>
    <row r="176" ht="11.25" customHeight="1">
      <c r="J176" s="95"/>
    </row>
    <row r="177" ht="11.25">
      <c r="J177" s="95"/>
    </row>
    <row r="178" ht="11.25">
      <c r="J178" s="95"/>
    </row>
    <row r="179" ht="11.25">
      <c r="N179" s="95"/>
    </row>
    <row r="180" ht="11.25">
      <c r="N180" s="95"/>
    </row>
    <row r="181" ht="11.25">
      <c r="N181" s="95"/>
    </row>
    <row r="182" ht="11.25">
      <c r="N182" s="95"/>
    </row>
    <row r="183" ht="11.25">
      <c r="N183" s="95"/>
    </row>
    <row r="184" ht="11.25">
      <c r="N184" s="95"/>
    </row>
  </sheetData>
  <sheetProtection/>
  <mergeCells count="10">
    <mergeCell ref="O95:AB95"/>
    <mergeCell ref="O93:Y93"/>
    <mergeCell ref="O91:S91"/>
    <mergeCell ref="O92:S92"/>
    <mergeCell ref="D4:H4"/>
    <mergeCell ref="J4:N4"/>
    <mergeCell ref="R4:V4"/>
    <mergeCell ref="X4:AB4"/>
    <mergeCell ref="R60:V60"/>
    <mergeCell ref="X60:AB60"/>
  </mergeCells>
  <printOptions horizontalCentered="1"/>
  <pageMargins left="0.31496062992125984" right="0.2362204724409449" top="0.2362204724409449" bottom="0.2362204724409449" header="0.2362204724409449" footer="0.2362204724409449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6" max="255" man="1"/>
  </rowBreaks>
  <colBreaks count="1" manualBreakCount="1">
    <brk id="1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7"/>
  <sheetViews>
    <sheetView workbookViewId="0" topLeftCell="A6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/>
      <c r="E10" s="31"/>
      <c r="F10" s="32"/>
      <c r="G10" s="32"/>
      <c r="H10" s="120">
        <v>0.1</v>
      </c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/>
      <c r="E13" s="39"/>
      <c r="F13" s="40"/>
      <c r="G13" s="41"/>
      <c r="H13" s="121">
        <v>0.1</v>
      </c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9</v>
      </c>
      <c r="D24" s="39">
        <v>9</v>
      </c>
      <c r="E24" s="39">
        <v>9</v>
      </c>
      <c r="F24" s="40">
        <f>IF(D24&gt;0,100*E24/D24,0)</f>
        <v>100</v>
      </c>
      <c r="G24" s="41"/>
      <c r="H24" s="121">
        <v>3.315</v>
      </c>
      <c r="I24" s="122">
        <v>3.12</v>
      </c>
      <c r="J24" s="122">
        <v>3.15</v>
      </c>
      <c r="K24" s="42">
        <f>IF(I24&gt;0,100*J24/I24,0)</f>
        <v>100.96153846153845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231</v>
      </c>
      <c r="D26" s="39">
        <v>215</v>
      </c>
      <c r="E26" s="39">
        <v>215</v>
      </c>
      <c r="F26" s="40">
        <f>IF(D26&gt;0,100*E26/D26,0)</f>
        <v>100</v>
      </c>
      <c r="G26" s="41"/>
      <c r="H26" s="121">
        <v>70.109</v>
      </c>
      <c r="I26" s="122">
        <v>60</v>
      </c>
      <c r="J26" s="122">
        <v>63</v>
      </c>
      <c r="K26" s="42">
        <f>IF(I26&gt;0,100*J26/I26,0)</f>
        <v>105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9</v>
      </c>
      <c r="D39" s="39">
        <v>12</v>
      </c>
      <c r="E39" s="39">
        <v>12</v>
      </c>
      <c r="F39" s="40">
        <f>IF(D39&gt;0,100*E39/D39,0)</f>
        <v>100</v>
      </c>
      <c r="G39" s="41"/>
      <c r="H39" s="121">
        <v>1.365</v>
      </c>
      <c r="I39" s="122">
        <v>1.753</v>
      </c>
      <c r="J39" s="122">
        <v>1.78</v>
      </c>
      <c r="K39" s="42">
        <f>IF(I39&gt;0,100*J39/I39,0)</f>
        <v>101.54021677124929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65</v>
      </c>
      <c r="D54" s="31">
        <v>64</v>
      </c>
      <c r="E54" s="31">
        <v>65</v>
      </c>
      <c r="F54" s="32"/>
      <c r="G54" s="32"/>
      <c r="H54" s="120">
        <v>18.2</v>
      </c>
      <c r="I54" s="120">
        <v>19.2</v>
      </c>
      <c r="J54" s="120">
        <v>19.5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>
        <v>159</v>
      </c>
      <c r="D56" s="31">
        <v>151</v>
      </c>
      <c r="E56" s="31">
        <v>143</v>
      </c>
      <c r="F56" s="32"/>
      <c r="G56" s="32"/>
      <c r="H56" s="120">
        <v>41.3</v>
      </c>
      <c r="I56" s="120">
        <v>37.8</v>
      </c>
      <c r="J56" s="120">
        <v>36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>
        <v>224</v>
      </c>
      <c r="D59" s="39">
        <v>215</v>
      </c>
      <c r="E59" s="39">
        <v>208</v>
      </c>
      <c r="F59" s="40">
        <f>IF(D59&gt;0,100*E59/D59,0)</f>
        <v>96.74418604651163</v>
      </c>
      <c r="G59" s="41"/>
      <c r="H59" s="121">
        <v>59.5</v>
      </c>
      <c r="I59" s="122">
        <v>57</v>
      </c>
      <c r="J59" s="122">
        <v>55.5</v>
      </c>
      <c r="K59" s="42">
        <f>IF(I59&gt;0,100*J59/I59,0)</f>
        <v>97.36842105263158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>
        <v>3</v>
      </c>
      <c r="E63" s="31">
        <v>3</v>
      </c>
      <c r="F63" s="32"/>
      <c r="G63" s="32"/>
      <c r="H63" s="120">
        <v>0.224</v>
      </c>
      <c r="I63" s="120">
        <v>0.225</v>
      </c>
      <c r="J63" s="120">
        <v>0.225</v>
      </c>
      <c r="K63" s="33"/>
    </row>
    <row r="64" spans="1:11" s="43" customFormat="1" ht="11.25" customHeight="1">
      <c r="A64" s="37" t="s">
        <v>51</v>
      </c>
      <c r="B64" s="38"/>
      <c r="C64" s="39">
        <v>3</v>
      </c>
      <c r="D64" s="39">
        <v>3</v>
      </c>
      <c r="E64" s="39">
        <v>3</v>
      </c>
      <c r="F64" s="40">
        <f>IF(D64&gt;0,100*E64/D64,0)</f>
        <v>100</v>
      </c>
      <c r="G64" s="41"/>
      <c r="H64" s="121">
        <v>0.224</v>
      </c>
      <c r="I64" s="122">
        <v>0.225</v>
      </c>
      <c r="J64" s="122">
        <v>0.225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/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>
        <v>0</v>
      </c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>
        <v>2</v>
      </c>
      <c r="E75" s="31">
        <v>2</v>
      </c>
      <c r="F75" s="32"/>
      <c r="G75" s="32"/>
      <c r="H75" s="120">
        <v>0.25</v>
      </c>
      <c r="I75" s="120">
        <v>0.5</v>
      </c>
      <c r="J75" s="120">
        <v>0.5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/>
      <c r="I79" s="120"/>
      <c r="J79" s="120"/>
      <c r="K79" s="33"/>
    </row>
    <row r="80" spans="1:11" s="43" customFormat="1" ht="11.25" customHeight="1">
      <c r="A80" s="44" t="s">
        <v>64</v>
      </c>
      <c r="B80" s="38"/>
      <c r="C80" s="39">
        <v>1</v>
      </c>
      <c r="D80" s="39">
        <v>2</v>
      </c>
      <c r="E80" s="39">
        <v>2</v>
      </c>
      <c r="F80" s="40">
        <f>IF(D80&gt;0,100*E80/D80,0)</f>
        <v>100</v>
      </c>
      <c r="G80" s="41"/>
      <c r="H80" s="121">
        <v>0.25</v>
      </c>
      <c r="I80" s="122">
        <v>0.5</v>
      </c>
      <c r="J80" s="122">
        <v>0.5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>
        <v>0</v>
      </c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478</v>
      </c>
      <c r="D86" s="31">
        <v>456</v>
      </c>
      <c r="E86" s="31">
        <v>449</v>
      </c>
      <c r="F86" s="32">
        <f>IF(D86&gt;0,100*E86/D86,0)</f>
        <v>98.46491228070175</v>
      </c>
      <c r="G86" s="32"/>
      <c r="H86" s="120">
        <v>134.863</v>
      </c>
      <c r="I86" s="120">
        <v>122.59799999999998</v>
      </c>
      <c r="J86" s="120">
        <v>124.155</v>
      </c>
      <c r="K86" s="33">
        <f>IF(I86&gt;0,100*J86/I86,0)</f>
        <v>101.27000440463956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478</v>
      </c>
      <c r="D89" s="54">
        <v>456</v>
      </c>
      <c r="E89" s="54">
        <v>449</v>
      </c>
      <c r="F89" s="55">
        <f>IF(D89&gt;0,100*E89/D89,0)</f>
        <v>98.46491228070175</v>
      </c>
      <c r="G89" s="41"/>
      <c r="H89" s="125">
        <v>134.863</v>
      </c>
      <c r="I89" s="126">
        <v>122.59799999999998</v>
      </c>
      <c r="J89" s="126">
        <v>124.155</v>
      </c>
      <c r="K89" s="55">
        <f>IF(I89&gt;0,100*J89/I89,0)</f>
        <v>101.27000440463956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&amp;C&amp;[35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121">
        <v>0.35</v>
      </c>
      <c r="I24" s="122">
        <v>0.35</v>
      </c>
      <c r="J24" s="122">
        <v>0.36</v>
      </c>
      <c r="K24" s="42">
        <f>IF(I24&gt;0,100*J24/I24,0)</f>
        <v>102.85714285714286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47</v>
      </c>
      <c r="D26" s="39">
        <v>47</v>
      </c>
      <c r="E26" s="39">
        <v>47</v>
      </c>
      <c r="F26" s="40">
        <f>IF(D26&gt;0,100*E26/D26,0)</f>
        <v>100</v>
      </c>
      <c r="G26" s="41"/>
      <c r="H26" s="121">
        <v>5.29</v>
      </c>
      <c r="I26" s="122">
        <v>5.3</v>
      </c>
      <c r="J26" s="122">
        <v>5.3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122">
        <v>0.30872</v>
      </c>
      <c r="E39" s="122">
        <v>0.3</v>
      </c>
      <c r="F39" s="40">
        <f>IF(D39&gt;0,100*E39/D39,0)</f>
        <v>97.17543405027209</v>
      </c>
      <c r="G39" s="41"/>
      <c r="H39" s="121"/>
      <c r="I39" s="122">
        <v>0.046</v>
      </c>
      <c r="J39" s="122">
        <v>0.045</v>
      </c>
      <c r="K39" s="42">
        <f>IF(I39&gt;0,100*J39/I39,0)</f>
        <v>97.82608695652173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120">
        <v>3</v>
      </c>
      <c r="I54" s="120">
        <v>3</v>
      </c>
      <c r="J54" s="120">
        <v>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>
        <v>25</v>
      </c>
      <c r="D56" s="31">
        <v>21.5</v>
      </c>
      <c r="E56" s="31">
        <v>18.9</v>
      </c>
      <c r="F56" s="32"/>
      <c r="G56" s="32"/>
      <c r="H56" s="120">
        <v>5.9</v>
      </c>
      <c r="I56" s="120">
        <v>6.3</v>
      </c>
      <c r="J56" s="120">
        <v>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>
        <v>37</v>
      </c>
      <c r="D59" s="39">
        <v>33.5</v>
      </c>
      <c r="E59" s="39">
        <v>30.9</v>
      </c>
      <c r="F59" s="40">
        <f>IF(D59&gt;0,100*E59/D59,0)</f>
        <v>92.23880597014926</v>
      </c>
      <c r="G59" s="41"/>
      <c r="H59" s="121">
        <v>8.9</v>
      </c>
      <c r="I59" s="122">
        <v>9.3</v>
      </c>
      <c r="J59" s="122">
        <v>7</v>
      </c>
      <c r="K59" s="42">
        <f>IF(I59&gt;0,100*J59/I59,0)</f>
        <v>75.26881720430107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/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/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20">
        <v>0.11</v>
      </c>
      <c r="I72" s="120">
        <v>0.11</v>
      </c>
      <c r="J72" s="120">
        <v>0.11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3</v>
      </c>
      <c r="D75" s="31">
        <v>2</v>
      </c>
      <c r="E75" s="31">
        <v>2</v>
      </c>
      <c r="F75" s="32"/>
      <c r="G75" s="32"/>
      <c r="H75" s="120">
        <v>0.135</v>
      </c>
      <c r="I75" s="120">
        <v>0.086</v>
      </c>
      <c r="J75" s="120">
        <v>0.086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/>
      <c r="I79" s="120"/>
      <c r="J79" s="120"/>
      <c r="K79" s="33"/>
    </row>
    <row r="80" spans="1:11" s="43" customFormat="1" ht="11.25" customHeight="1">
      <c r="A80" s="44" t="s">
        <v>64</v>
      </c>
      <c r="B80" s="38"/>
      <c r="C80" s="39">
        <v>4</v>
      </c>
      <c r="D80" s="39">
        <v>3</v>
      </c>
      <c r="E80" s="39">
        <v>3</v>
      </c>
      <c r="F80" s="40">
        <f>IF(D80&gt;0,100*E80/D80,0)</f>
        <v>100</v>
      </c>
      <c r="G80" s="41"/>
      <c r="H80" s="121">
        <v>0.245</v>
      </c>
      <c r="I80" s="122">
        <v>0.196</v>
      </c>
      <c r="J80" s="122">
        <v>0.196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89</v>
      </c>
      <c r="D86" s="31">
        <v>84.80872</v>
      </c>
      <c r="E86" s="31">
        <v>82.19999999999999</v>
      </c>
      <c r="F86" s="32">
        <f>IF(D86&gt;0,100*E86/D86,0)</f>
        <v>96.92399555140084</v>
      </c>
      <c r="G86" s="32"/>
      <c r="H86" s="120">
        <v>14.784999999999998</v>
      </c>
      <c r="I86" s="120">
        <v>15.192</v>
      </c>
      <c r="J86" s="120">
        <v>12.901</v>
      </c>
      <c r="K86" s="33">
        <f>IF(I86&gt;0,100*J86/I86,0)</f>
        <v>84.91969457609267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89</v>
      </c>
      <c r="D89" s="54">
        <v>84.80872</v>
      </c>
      <c r="E89" s="54">
        <v>82.19999999999999</v>
      </c>
      <c r="F89" s="55">
        <f>IF(D89&gt;0,100*E89/D89,0)</f>
        <v>96.92399555140084</v>
      </c>
      <c r="G89" s="41"/>
      <c r="H89" s="125">
        <v>14.784999999999998</v>
      </c>
      <c r="I89" s="126">
        <v>15.192</v>
      </c>
      <c r="J89" s="126">
        <v>12.901</v>
      </c>
      <c r="K89" s="55">
        <f>IF(I89&gt;0,100*J89/I89,0)</f>
        <v>84.91969457609267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10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/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1</v>
      </c>
      <c r="F15" s="40">
        <f>IF(D15&gt;0,100*E15/D15,0)</f>
        <v>50</v>
      </c>
      <c r="G15" s="41"/>
      <c r="H15" s="121">
        <v>0.03</v>
      </c>
      <c r="I15" s="122">
        <v>0.03</v>
      </c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>
        <v>1</v>
      </c>
      <c r="E17" s="39">
        <v>4</v>
      </c>
      <c r="F17" s="40">
        <f>IF(D17&gt;0,100*E17/D17,0)</f>
        <v>400</v>
      </c>
      <c r="G17" s="41"/>
      <c r="H17" s="121"/>
      <c r="I17" s="122">
        <v>0.012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4187</v>
      </c>
      <c r="D24" s="39">
        <v>4451</v>
      </c>
      <c r="E24" s="39">
        <v>5044</v>
      </c>
      <c r="F24" s="40">
        <f>IF(D24&gt;0,100*E24/D24,0)</f>
        <v>113.32284879802292</v>
      </c>
      <c r="G24" s="41"/>
      <c r="H24" s="121">
        <v>48.627</v>
      </c>
      <c r="I24" s="122">
        <v>53.591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192</v>
      </c>
      <c r="D26" s="39">
        <v>190</v>
      </c>
      <c r="E26" s="39">
        <v>200</v>
      </c>
      <c r="F26" s="40">
        <f>IF(D26&gt;0,100*E26/D26,0)</f>
        <v>105.26315789473684</v>
      </c>
      <c r="G26" s="41"/>
      <c r="H26" s="121">
        <v>2.496</v>
      </c>
      <c r="I26" s="122">
        <v>2.5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100</v>
      </c>
      <c r="E30" s="31">
        <v>100</v>
      </c>
      <c r="F30" s="32"/>
      <c r="G30" s="32"/>
      <c r="H30" s="120">
        <v>1.5</v>
      </c>
      <c r="I30" s="120">
        <v>1.5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100</v>
      </c>
      <c r="E31" s="39">
        <v>100</v>
      </c>
      <c r="F31" s="40">
        <f>IF(D31&gt;0,100*E31/D31,0)</f>
        <v>100</v>
      </c>
      <c r="G31" s="41"/>
      <c r="H31" s="121">
        <v>1.5</v>
      </c>
      <c r="I31" s="122">
        <v>1.5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44</v>
      </c>
      <c r="D33" s="31">
        <v>70</v>
      </c>
      <c r="E33" s="31">
        <v>60</v>
      </c>
      <c r="F33" s="32"/>
      <c r="G33" s="32"/>
      <c r="H33" s="120">
        <v>0.564</v>
      </c>
      <c r="I33" s="120">
        <v>1.381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9</v>
      </c>
      <c r="E34" s="31">
        <v>9</v>
      </c>
      <c r="F34" s="32"/>
      <c r="G34" s="32"/>
      <c r="H34" s="120">
        <v>0.184</v>
      </c>
      <c r="I34" s="120">
        <v>0.201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8</v>
      </c>
      <c r="D35" s="31">
        <v>6</v>
      </c>
      <c r="E35" s="31">
        <v>6</v>
      </c>
      <c r="F35" s="32"/>
      <c r="G35" s="32"/>
      <c r="H35" s="120">
        <v>0.173</v>
      </c>
      <c r="I35" s="120">
        <v>0.14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42</v>
      </c>
      <c r="D36" s="31">
        <v>29</v>
      </c>
      <c r="E36" s="31">
        <v>29</v>
      </c>
      <c r="F36" s="32"/>
      <c r="G36" s="32"/>
      <c r="H36" s="120">
        <v>0.882</v>
      </c>
      <c r="I36" s="120">
        <v>0.608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102</v>
      </c>
      <c r="D37" s="39">
        <v>114</v>
      </c>
      <c r="E37" s="39">
        <v>104</v>
      </c>
      <c r="F37" s="40">
        <f>IF(D37&gt;0,100*E37/D37,0)</f>
        <v>91.2280701754386</v>
      </c>
      <c r="G37" s="41"/>
      <c r="H37" s="121">
        <v>1.803</v>
      </c>
      <c r="I37" s="122">
        <v>2.33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22</v>
      </c>
      <c r="D39" s="39">
        <v>46</v>
      </c>
      <c r="E39" s="39">
        <v>46</v>
      </c>
      <c r="F39" s="40">
        <f>IF(D39&gt;0,100*E39/D39,0)</f>
        <v>100</v>
      </c>
      <c r="G39" s="41"/>
      <c r="H39" s="121">
        <v>0.444</v>
      </c>
      <c r="I39" s="122">
        <v>0.775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0">
        <v>0.15</v>
      </c>
      <c r="I42" s="120">
        <v>0.15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35</v>
      </c>
      <c r="D43" s="31">
        <v>30</v>
      </c>
      <c r="E43" s="31">
        <v>30</v>
      </c>
      <c r="F43" s="32"/>
      <c r="G43" s="32"/>
      <c r="H43" s="120">
        <v>0.525</v>
      </c>
      <c r="I43" s="120">
        <v>0.45</v>
      </c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>
        <v>20</v>
      </c>
      <c r="E46" s="31">
        <v>20</v>
      </c>
      <c r="F46" s="32"/>
      <c r="G46" s="32"/>
      <c r="H46" s="120"/>
      <c r="I46" s="120">
        <v>0.4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3</v>
      </c>
      <c r="E47" s="31">
        <v>4</v>
      </c>
      <c r="F47" s="32"/>
      <c r="G47" s="32"/>
      <c r="H47" s="120">
        <v>0.045</v>
      </c>
      <c r="I47" s="120">
        <v>0.048</v>
      </c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48</v>
      </c>
      <c r="D50" s="39">
        <v>63</v>
      </c>
      <c r="E50" s="39">
        <v>64</v>
      </c>
      <c r="F50" s="40">
        <f>IF(D50&gt;0,100*E50/D50,0)</f>
        <v>101.58730158730158</v>
      </c>
      <c r="G50" s="41"/>
      <c r="H50" s="121">
        <v>0.7200000000000001</v>
      </c>
      <c r="I50" s="122">
        <v>1.048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1">
        <v>0.015</v>
      </c>
      <c r="I52" s="122">
        <v>0.01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2250</v>
      </c>
      <c r="D54" s="31">
        <v>2200</v>
      </c>
      <c r="E54" s="31">
        <v>2150</v>
      </c>
      <c r="F54" s="32"/>
      <c r="G54" s="32"/>
      <c r="H54" s="120">
        <v>27</v>
      </c>
      <c r="I54" s="120">
        <v>30.45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3</v>
      </c>
      <c r="E55" s="31">
        <v>26</v>
      </c>
      <c r="F55" s="32"/>
      <c r="G55" s="32"/>
      <c r="H55" s="120">
        <v>0.032</v>
      </c>
      <c r="I55" s="120">
        <v>0.032</v>
      </c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21</v>
      </c>
      <c r="D58" s="31">
        <v>10</v>
      </c>
      <c r="E58" s="31">
        <v>10</v>
      </c>
      <c r="F58" s="32"/>
      <c r="G58" s="32"/>
      <c r="H58" s="120">
        <v>0.294</v>
      </c>
      <c r="I58" s="120">
        <v>0.14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2274</v>
      </c>
      <c r="D59" s="39">
        <v>2213</v>
      </c>
      <c r="E59" s="39">
        <v>2186</v>
      </c>
      <c r="F59" s="40">
        <f>IF(D59&gt;0,100*E59/D59,0)</f>
        <v>98.77993673746046</v>
      </c>
      <c r="G59" s="41"/>
      <c r="H59" s="121">
        <v>27.326</v>
      </c>
      <c r="I59" s="122">
        <v>30.622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1917</v>
      </c>
      <c r="D61" s="31">
        <v>1900</v>
      </c>
      <c r="E61" s="31">
        <v>2100</v>
      </c>
      <c r="F61" s="32"/>
      <c r="G61" s="32"/>
      <c r="H61" s="120">
        <v>30.672</v>
      </c>
      <c r="I61" s="120">
        <v>36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50</v>
      </c>
      <c r="D62" s="31">
        <v>55</v>
      </c>
      <c r="E62" s="31">
        <v>55</v>
      </c>
      <c r="F62" s="32"/>
      <c r="G62" s="32"/>
      <c r="H62" s="120">
        <v>1.3</v>
      </c>
      <c r="I62" s="120">
        <v>1.41</v>
      </c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>
        <v>1967</v>
      </c>
      <c r="D64" s="39">
        <v>1955</v>
      </c>
      <c r="E64" s="39">
        <v>2155</v>
      </c>
      <c r="F64" s="40">
        <f>IF(D64&gt;0,100*E64/D64,0)</f>
        <v>110.230179028133</v>
      </c>
      <c r="G64" s="41"/>
      <c r="H64" s="121">
        <v>31.972</v>
      </c>
      <c r="I64" s="122">
        <v>37.41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10781</v>
      </c>
      <c r="D66" s="39">
        <v>11499</v>
      </c>
      <c r="E66" s="39">
        <v>11499</v>
      </c>
      <c r="F66" s="40">
        <f>IF(D66&gt;0,100*E66/D66,0)</f>
        <v>100</v>
      </c>
      <c r="G66" s="41"/>
      <c r="H66" s="121">
        <v>172.496</v>
      </c>
      <c r="I66" s="122">
        <v>206.982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1292</v>
      </c>
      <c r="D68" s="31">
        <v>1747</v>
      </c>
      <c r="E68" s="31">
        <v>2500</v>
      </c>
      <c r="F68" s="32"/>
      <c r="G68" s="32"/>
      <c r="H68" s="120">
        <v>16.893</v>
      </c>
      <c r="I68" s="120">
        <v>21.6</v>
      </c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>
        <v>1292</v>
      </c>
      <c r="D70" s="39">
        <v>1747</v>
      </c>
      <c r="E70" s="39">
        <v>2500</v>
      </c>
      <c r="F70" s="40">
        <f>IF(D70&gt;0,100*E70/D70,0)</f>
        <v>143.10246136233542</v>
      </c>
      <c r="G70" s="41"/>
      <c r="H70" s="121">
        <v>16.893</v>
      </c>
      <c r="I70" s="122">
        <v>21.6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450</v>
      </c>
      <c r="D72" s="31">
        <v>383</v>
      </c>
      <c r="E72" s="31">
        <v>383</v>
      </c>
      <c r="F72" s="32"/>
      <c r="G72" s="32"/>
      <c r="H72" s="120">
        <v>12.198</v>
      </c>
      <c r="I72" s="120">
        <v>9.781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625</v>
      </c>
      <c r="D73" s="31">
        <v>700</v>
      </c>
      <c r="E73" s="31">
        <v>675</v>
      </c>
      <c r="F73" s="32"/>
      <c r="G73" s="32"/>
      <c r="H73" s="120">
        <v>24.35</v>
      </c>
      <c r="I73" s="120">
        <v>24.05</v>
      </c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>
        <v>523</v>
      </c>
      <c r="D75" s="31">
        <v>557</v>
      </c>
      <c r="E75" s="31">
        <v>557</v>
      </c>
      <c r="F75" s="32"/>
      <c r="G75" s="32"/>
      <c r="H75" s="120">
        <v>8.535</v>
      </c>
      <c r="I75" s="120">
        <v>8.355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5</v>
      </c>
      <c r="E76" s="31">
        <v>3</v>
      </c>
      <c r="F76" s="32"/>
      <c r="G76" s="32"/>
      <c r="H76" s="120">
        <v>0.177</v>
      </c>
      <c r="I76" s="120">
        <v>0.082</v>
      </c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>
        <v>75</v>
      </c>
      <c r="D79" s="31">
        <v>30</v>
      </c>
      <c r="E79" s="31">
        <v>50</v>
      </c>
      <c r="F79" s="32"/>
      <c r="G79" s="32"/>
      <c r="H79" s="120">
        <v>0.806</v>
      </c>
      <c r="I79" s="120">
        <v>0.27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1685</v>
      </c>
      <c r="D80" s="39">
        <v>1675</v>
      </c>
      <c r="E80" s="39">
        <v>1668</v>
      </c>
      <c r="F80" s="40">
        <f>IF(D80&gt;0,100*E80/D80,0)</f>
        <v>99.58208955223881</v>
      </c>
      <c r="G80" s="41"/>
      <c r="H80" s="121">
        <v>46.065999999999995</v>
      </c>
      <c r="I80" s="122">
        <v>42.53800000000001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22653</v>
      </c>
      <c r="D86" s="31">
        <v>24057</v>
      </c>
      <c r="E86" s="31">
        <v>25572</v>
      </c>
      <c r="F86" s="32">
        <f>IF(D86&gt;0,100*E86/D86,0)</f>
        <v>106.29754333458037</v>
      </c>
      <c r="G86" s="32"/>
      <c r="H86" s="120">
        <v>350.388</v>
      </c>
      <c r="I86" s="120">
        <v>400.94800000000004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22653</v>
      </c>
      <c r="D89" s="54">
        <v>24057</v>
      </c>
      <c r="E89" s="54">
        <v>25572</v>
      </c>
      <c r="F89" s="55">
        <f>IF(D89&gt;0,100*E89/D89,0)</f>
        <v>106.29754333458037</v>
      </c>
      <c r="G89" s="41"/>
      <c r="H89" s="125">
        <v>350.388</v>
      </c>
      <c r="I89" s="126">
        <v>400.94800000000004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7"/>
  <sheetViews>
    <sheetView workbookViewId="0" topLeftCell="A78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 t="s">
        <v>292</v>
      </c>
      <c r="D7" s="22" t="s">
        <v>7</v>
      </c>
      <c r="E7" s="22">
        <v>5</v>
      </c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33.84051123429221</v>
      </c>
      <c r="D9" s="31">
        <v>36</v>
      </c>
      <c r="E9" s="31">
        <v>21.49592750642079</v>
      </c>
      <c r="F9" s="32"/>
      <c r="G9" s="32"/>
      <c r="H9" s="120">
        <v>2.497920170032771</v>
      </c>
      <c r="I9" s="120">
        <v>1.7502755824407528</v>
      </c>
      <c r="J9" s="120">
        <v>1.70978</v>
      </c>
      <c r="K9" s="33"/>
    </row>
    <row r="10" spans="1:11" s="34" customFormat="1" ht="11.25" customHeight="1">
      <c r="A10" s="36" t="s">
        <v>9</v>
      </c>
      <c r="B10" s="30"/>
      <c r="C10" s="31">
        <v>23</v>
      </c>
      <c r="D10" s="31">
        <v>23</v>
      </c>
      <c r="E10" s="31">
        <v>19.083725287176197</v>
      </c>
      <c r="F10" s="32"/>
      <c r="G10" s="32"/>
      <c r="H10" s="120">
        <v>1.035</v>
      </c>
      <c r="I10" s="120">
        <v>0.8587676379229289</v>
      </c>
      <c r="J10" s="120">
        <v>1</v>
      </c>
      <c r="K10" s="33"/>
    </row>
    <row r="11" spans="1:11" s="34" customFormat="1" ht="11.25" customHeight="1">
      <c r="A11" s="29" t="s">
        <v>10</v>
      </c>
      <c r="B11" s="30"/>
      <c r="C11" s="31">
        <v>25</v>
      </c>
      <c r="D11" s="31">
        <v>25</v>
      </c>
      <c r="E11" s="31">
        <v>23.204604067252316</v>
      </c>
      <c r="F11" s="32"/>
      <c r="G11" s="32"/>
      <c r="H11" s="120">
        <v>1.125</v>
      </c>
      <c r="I11" s="120">
        <v>1.0442071830263542</v>
      </c>
      <c r="J11" s="120">
        <v>1.1</v>
      </c>
      <c r="K11" s="33"/>
    </row>
    <row r="12" spans="1:11" s="34" customFormat="1" ht="11.25" customHeight="1">
      <c r="A12" s="36" t="s">
        <v>11</v>
      </c>
      <c r="B12" s="30"/>
      <c r="C12" s="31">
        <v>9.645216461575256</v>
      </c>
      <c r="D12" s="31">
        <v>27</v>
      </c>
      <c r="E12" s="31">
        <v>33.340931457873175</v>
      </c>
      <c r="F12" s="32"/>
      <c r="G12" s="32"/>
      <c r="H12" s="120">
        <v>0.53</v>
      </c>
      <c r="I12" s="120">
        <v>1.8337512301830248</v>
      </c>
      <c r="J12" s="120">
        <v>0.99</v>
      </c>
      <c r="K12" s="33"/>
    </row>
    <row r="13" spans="1:11" s="43" customFormat="1" ht="11.25" customHeight="1">
      <c r="A13" s="37" t="s">
        <v>12</v>
      </c>
      <c r="B13" s="38"/>
      <c r="C13" s="39">
        <v>91.48572769586747</v>
      </c>
      <c r="D13" s="39">
        <v>111</v>
      </c>
      <c r="E13" s="39">
        <v>97.12518831872248</v>
      </c>
      <c r="F13" s="40">
        <f>IF(D13&gt;0,100*E13/D13,0)</f>
        <v>87.50016965650674</v>
      </c>
      <c r="G13" s="41"/>
      <c r="H13" s="121">
        <v>5.187920170032771</v>
      </c>
      <c r="I13" s="122">
        <v>5.487001633573061</v>
      </c>
      <c r="J13" s="122">
        <v>4.79978</v>
      </c>
      <c r="K13" s="42">
        <f>IF(I13&gt;0,100*J13/I13,0)</f>
        <v>87.47546147301671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8</v>
      </c>
      <c r="D15" s="39">
        <v>7</v>
      </c>
      <c r="E15" s="39">
        <v>6</v>
      </c>
      <c r="F15" s="40">
        <f>IF(D15&gt;0,100*E15/D15,0)</f>
        <v>85.71428571428571</v>
      </c>
      <c r="G15" s="41"/>
      <c r="H15" s="121">
        <v>0.19</v>
      </c>
      <c r="I15" s="122">
        <v>0.15</v>
      </c>
      <c r="J15" s="122">
        <v>0.12</v>
      </c>
      <c r="K15" s="42">
        <f>IF(I15&gt;0,100*J15/I15,0)</f>
        <v>80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4</v>
      </c>
      <c r="E17" s="39">
        <v>2</v>
      </c>
      <c r="F17" s="40">
        <f>IF(D17&gt;0,100*E17/D17,0)</f>
        <v>50</v>
      </c>
      <c r="G17" s="41"/>
      <c r="H17" s="121">
        <v>0.04</v>
      </c>
      <c r="I17" s="122">
        <v>0.043</v>
      </c>
      <c r="J17" s="122">
        <v>0.02</v>
      </c>
      <c r="K17" s="42">
        <f>IF(I17&gt;0,100*J17/I17,0)</f>
        <v>46.51162790697675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/>
      <c r="E19" s="31">
        <v>3</v>
      </c>
      <c r="F19" s="32"/>
      <c r="G19" s="32"/>
      <c r="H19" s="120">
        <v>0.092</v>
      </c>
      <c r="I19" s="120"/>
      <c r="J19" s="120">
        <v>0.09</v>
      </c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/>
      <c r="E20" s="31">
        <v>11</v>
      </c>
      <c r="F20" s="32"/>
      <c r="G20" s="32"/>
      <c r="H20" s="120">
        <v>0.099</v>
      </c>
      <c r="I20" s="120"/>
      <c r="J20" s="120">
        <v>0.18</v>
      </c>
      <c r="K20" s="33"/>
    </row>
    <row r="21" spans="1:11" s="34" customFormat="1" ht="11.25" customHeight="1">
      <c r="A21" s="36" t="s">
        <v>17</v>
      </c>
      <c r="B21" s="30"/>
      <c r="C21" s="31">
        <v>21</v>
      </c>
      <c r="D21" s="31"/>
      <c r="E21" s="31">
        <v>38</v>
      </c>
      <c r="F21" s="32"/>
      <c r="G21" s="32"/>
      <c r="H21" s="120">
        <v>0.406</v>
      </c>
      <c r="I21" s="120"/>
      <c r="J21" s="120">
        <v>0.735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/>
      <c r="E22" s="39">
        <v>52</v>
      </c>
      <c r="F22" s="40"/>
      <c r="G22" s="41"/>
      <c r="H22" s="121">
        <v>0.597</v>
      </c>
      <c r="I22" s="122"/>
      <c r="J22" s="122">
        <v>1.005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84</v>
      </c>
      <c r="D24" s="39">
        <v>80</v>
      </c>
      <c r="E24" s="39">
        <v>100</v>
      </c>
      <c r="F24" s="40">
        <f>IF(D24&gt;0,100*E24/D24,0)</f>
        <v>125</v>
      </c>
      <c r="G24" s="41"/>
      <c r="H24" s="121">
        <v>4.86</v>
      </c>
      <c r="I24" s="122">
        <v>5.11</v>
      </c>
      <c r="J24" s="122">
        <v>6.9665</v>
      </c>
      <c r="K24" s="42">
        <f>IF(I24&gt;0,100*J24/I24,0)</f>
        <v>136.3307240704501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21</v>
      </c>
      <c r="D26" s="39">
        <v>21</v>
      </c>
      <c r="E26" s="39">
        <v>20</v>
      </c>
      <c r="F26" s="40">
        <f>IF(D26&gt;0,100*E26/D26,0)</f>
        <v>95.23809523809524</v>
      </c>
      <c r="G26" s="41"/>
      <c r="H26" s="121">
        <v>0.93</v>
      </c>
      <c r="I26" s="122">
        <v>0.9</v>
      </c>
      <c r="J26" s="122">
        <v>0.9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>
        <v>7</v>
      </c>
      <c r="D29" s="31">
        <v>5</v>
      </c>
      <c r="E29" s="31">
        <v>4</v>
      </c>
      <c r="F29" s="32"/>
      <c r="G29" s="32"/>
      <c r="H29" s="120">
        <v>0.105</v>
      </c>
      <c r="I29" s="120">
        <v>0.075</v>
      </c>
      <c r="J29" s="120">
        <v>0.06</v>
      </c>
      <c r="K29" s="33"/>
    </row>
    <row r="30" spans="1:11" s="34" customFormat="1" ht="11.25" customHeight="1">
      <c r="A30" s="36" t="s">
        <v>23</v>
      </c>
      <c r="B30" s="30"/>
      <c r="C30" s="31">
        <v>6</v>
      </c>
      <c r="D30" s="31">
        <v>15</v>
      </c>
      <c r="E30" s="31">
        <v>6</v>
      </c>
      <c r="F30" s="32"/>
      <c r="G30" s="32"/>
      <c r="H30" s="120">
        <v>0.24</v>
      </c>
      <c r="I30" s="120">
        <v>0.675</v>
      </c>
      <c r="J30" s="120">
        <v>0.24</v>
      </c>
      <c r="K30" s="33"/>
    </row>
    <row r="31" spans="1:11" s="43" customFormat="1" ht="11.25" customHeight="1">
      <c r="A31" s="44" t="s">
        <v>24</v>
      </c>
      <c r="B31" s="38"/>
      <c r="C31" s="39">
        <v>13</v>
      </c>
      <c r="D31" s="39">
        <v>20</v>
      </c>
      <c r="E31" s="39">
        <v>10</v>
      </c>
      <c r="F31" s="40">
        <f>IF(D31&gt;0,100*E31/D31,0)</f>
        <v>50</v>
      </c>
      <c r="G31" s="41"/>
      <c r="H31" s="121">
        <v>0.345</v>
      </c>
      <c r="I31" s="122">
        <v>0.75</v>
      </c>
      <c r="J31" s="122">
        <v>0.3</v>
      </c>
      <c r="K31" s="42">
        <f>IF(I31&gt;0,100*J31/I31,0)</f>
        <v>40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109</v>
      </c>
      <c r="D33" s="31">
        <v>100</v>
      </c>
      <c r="E33" s="31">
        <v>80</v>
      </c>
      <c r="F33" s="32"/>
      <c r="G33" s="32"/>
      <c r="H33" s="120">
        <v>4.729</v>
      </c>
      <c r="I33" s="120">
        <v>4.3</v>
      </c>
      <c r="J33" s="120">
        <v>3.564</v>
      </c>
      <c r="K33" s="33"/>
    </row>
    <row r="34" spans="1:11" s="34" customFormat="1" ht="11.25" customHeight="1">
      <c r="A34" s="36" t="s">
        <v>26</v>
      </c>
      <c r="B34" s="30"/>
      <c r="C34" s="31">
        <v>52</v>
      </c>
      <c r="D34" s="31">
        <v>52</v>
      </c>
      <c r="E34" s="31">
        <v>52</v>
      </c>
      <c r="F34" s="32"/>
      <c r="G34" s="32"/>
      <c r="H34" s="120">
        <v>1.423</v>
      </c>
      <c r="I34" s="120">
        <v>1.423</v>
      </c>
      <c r="J34" s="120">
        <v>1.466</v>
      </c>
      <c r="K34" s="33"/>
    </row>
    <row r="35" spans="1:11" s="34" customFormat="1" ht="11.25" customHeight="1">
      <c r="A35" s="36" t="s">
        <v>27</v>
      </c>
      <c r="B35" s="30"/>
      <c r="C35" s="31">
        <v>10</v>
      </c>
      <c r="D35" s="31">
        <v>9</v>
      </c>
      <c r="E35" s="31">
        <v>9</v>
      </c>
      <c r="F35" s="32"/>
      <c r="G35" s="32"/>
      <c r="H35" s="120">
        <v>0.273</v>
      </c>
      <c r="I35" s="120">
        <v>0.25</v>
      </c>
      <c r="J35" s="120">
        <v>0.25</v>
      </c>
      <c r="K35" s="33"/>
    </row>
    <row r="36" spans="1:11" s="34" customFormat="1" ht="11.25" customHeight="1">
      <c r="A36" s="36" t="s">
        <v>28</v>
      </c>
      <c r="B36" s="30"/>
      <c r="C36" s="31">
        <v>213</v>
      </c>
      <c r="D36" s="31">
        <v>213</v>
      </c>
      <c r="E36" s="31">
        <v>197</v>
      </c>
      <c r="F36" s="32"/>
      <c r="G36" s="32"/>
      <c r="H36" s="120">
        <v>6.5</v>
      </c>
      <c r="I36" s="120">
        <v>6.5</v>
      </c>
      <c r="J36" s="120">
        <v>5.957</v>
      </c>
      <c r="K36" s="33"/>
    </row>
    <row r="37" spans="1:11" s="43" customFormat="1" ht="11.25" customHeight="1">
      <c r="A37" s="37" t="s">
        <v>29</v>
      </c>
      <c r="B37" s="38"/>
      <c r="C37" s="39">
        <v>384</v>
      </c>
      <c r="D37" s="39">
        <v>374</v>
      </c>
      <c r="E37" s="39">
        <v>338</v>
      </c>
      <c r="F37" s="40">
        <f>IF(D37&gt;0,100*E37/D37,0)</f>
        <v>90.37433155080214</v>
      </c>
      <c r="G37" s="41"/>
      <c r="H37" s="121">
        <v>12.925</v>
      </c>
      <c r="I37" s="122">
        <v>12.472999999999999</v>
      </c>
      <c r="J37" s="122">
        <v>11.237</v>
      </c>
      <c r="K37" s="42">
        <f>IF(I37&gt;0,100*J37/I37,0)</f>
        <v>90.09059568668324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135</v>
      </c>
      <c r="D39" s="39">
        <v>135</v>
      </c>
      <c r="E39" s="39">
        <v>145</v>
      </c>
      <c r="F39" s="40">
        <f>IF(D39&gt;0,100*E39/D39,0)</f>
        <v>107.4074074074074</v>
      </c>
      <c r="G39" s="41"/>
      <c r="H39" s="121">
        <v>2.289</v>
      </c>
      <c r="I39" s="122">
        <v>2.289</v>
      </c>
      <c r="J39" s="122">
        <v>2.51</v>
      </c>
      <c r="K39" s="42">
        <f>IF(I39&gt;0,100*J39/I39,0)</f>
        <v>109.65487112276101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2</v>
      </c>
      <c r="E41" s="31">
        <v>1</v>
      </c>
      <c r="F41" s="32"/>
      <c r="G41" s="32"/>
      <c r="H41" s="120">
        <v>0.034</v>
      </c>
      <c r="I41" s="120">
        <v>0.039</v>
      </c>
      <c r="J41" s="120">
        <v>0.019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>
        <v>6</v>
      </c>
      <c r="F43" s="32"/>
      <c r="G43" s="32"/>
      <c r="H43" s="120"/>
      <c r="I43" s="120"/>
      <c r="J43" s="120">
        <v>0.15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24</v>
      </c>
      <c r="E46" s="31">
        <v>25</v>
      </c>
      <c r="F46" s="32"/>
      <c r="G46" s="32"/>
      <c r="H46" s="120">
        <v>0.6</v>
      </c>
      <c r="I46" s="120">
        <v>0.6</v>
      </c>
      <c r="J46" s="120">
        <v>0.625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>
        <v>5</v>
      </c>
      <c r="F47" s="32"/>
      <c r="G47" s="32"/>
      <c r="H47" s="120"/>
      <c r="I47" s="120"/>
      <c r="J47" s="120">
        <v>0.175</v>
      </c>
      <c r="K47" s="33"/>
    </row>
    <row r="48" spans="1:11" s="34" customFormat="1" ht="11.25" customHeight="1">
      <c r="A48" s="36" t="s">
        <v>38</v>
      </c>
      <c r="B48" s="30"/>
      <c r="C48" s="31">
        <v>60</v>
      </c>
      <c r="D48" s="31">
        <v>60</v>
      </c>
      <c r="E48" s="31">
        <v>9</v>
      </c>
      <c r="F48" s="32"/>
      <c r="G48" s="32"/>
      <c r="H48" s="120">
        <v>1.38</v>
      </c>
      <c r="I48" s="120">
        <v>1.38</v>
      </c>
      <c r="J48" s="120">
        <v>0.207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86</v>
      </c>
      <c r="D50" s="39">
        <v>86</v>
      </c>
      <c r="E50" s="39">
        <v>46</v>
      </c>
      <c r="F50" s="40">
        <f>IF(D50&gt;0,100*E50/D50,0)</f>
        <v>53.48837209302326</v>
      </c>
      <c r="G50" s="41"/>
      <c r="H50" s="121">
        <v>2.014</v>
      </c>
      <c r="I50" s="122">
        <v>2.019</v>
      </c>
      <c r="J50" s="122">
        <v>1.1760000000000002</v>
      </c>
      <c r="K50" s="42">
        <f>IF(I50&gt;0,100*J50/I50,0)</f>
        <v>58.246656760772666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27</v>
      </c>
      <c r="D52" s="39">
        <v>26</v>
      </c>
      <c r="E52" s="39">
        <v>30</v>
      </c>
      <c r="F52" s="40">
        <f>IF(D52&gt;0,100*E52/D52,0)</f>
        <v>115.38461538461539</v>
      </c>
      <c r="G52" s="41"/>
      <c r="H52" s="121">
        <v>0.87</v>
      </c>
      <c r="I52" s="122">
        <v>0.808</v>
      </c>
      <c r="J52" s="122">
        <v>0.9</v>
      </c>
      <c r="K52" s="42">
        <f>IF(I52&gt;0,100*J52/I52,0)</f>
        <v>111.38613861386138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>
        <v>36</v>
      </c>
      <c r="D55" s="31">
        <v>28</v>
      </c>
      <c r="E55" s="31">
        <v>38</v>
      </c>
      <c r="F55" s="32"/>
      <c r="G55" s="32"/>
      <c r="H55" s="120">
        <v>0.79</v>
      </c>
      <c r="I55" s="120">
        <v>0.6</v>
      </c>
      <c r="J55" s="120">
        <v>0.836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>
        <v>1</v>
      </c>
      <c r="D57" s="31">
        <v>1</v>
      </c>
      <c r="E57" s="31">
        <v>1</v>
      </c>
      <c r="F57" s="32"/>
      <c r="G57" s="32"/>
      <c r="H57" s="120">
        <v>0.04</v>
      </c>
      <c r="I57" s="120">
        <v>0.04</v>
      </c>
      <c r="J57" s="120">
        <v>0.04</v>
      </c>
      <c r="K57" s="33"/>
    </row>
    <row r="58" spans="1:11" s="34" customFormat="1" ht="11.25" customHeight="1">
      <c r="A58" s="36" t="s">
        <v>46</v>
      </c>
      <c r="B58" s="30"/>
      <c r="C58" s="31">
        <v>167</v>
      </c>
      <c r="D58" s="31">
        <v>150</v>
      </c>
      <c r="E58" s="31">
        <v>55</v>
      </c>
      <c r="F58" s="32"/>
      <c r="G58" s="32"/>
      <c r="H58" s="120">
        <v>4.008</v>
      </c>
      <c r="I58" s="120">
        <v>3.75</v>
      </c>
      <c r="J58" s="120">
        <v>1.375</v>
      </c>
      <c r="K58" s="33"/>
    </row>
    <row r="59" spans="1:11" s="43" customFormat="1" ht="11.25" customHeight="1">
      <c r="A59" s="37" t="s">
        <v>47</v>
      </c>
      <c r="B59" s="38"/>
      <c r="C59" s="39">
        <v>204</v>
      </c>
      <c r="D59" s="39">
        <v>179</v>
      </c>
      <c r="E59" s="39">
        <v>94</v>
      </c>
      <c r="F59" s="40">
        <f>IF(D59&gt;0,100*E59/D59,0)</f>
        <v>52.513966480446925</v>
      </c>
      <c r="G59" s="41"/>
      <c r="H59" s="121">
        <v>4.838</v>
      </c>
      <c r="I59" s="122">
        <v>4.39</v>
      </c>
      <c r="J59" s="122">
        <v>2.251</v>
      </c>
      <c r="K59" s="42">
        <f>IF(I59&gt;0,100*J59/I59,0)</f>
        <v>51.275626423690206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47</v>
      </c>
      <c r="D61" s="31">
        <v>70</v>
      </c>
      <c r="E61" s="31">
        <v>75</v>
      </c>
      <c r="F61" s="32"/>
      <c r="G61" s="32"/>
      <c r="H61" s="120">
        <v>1.69</v>
      </c>
      <c r="I61" s="120">
        <v>2.5</v>
      </c>
      <c r="J61" s="120">
        <v>2.25</v>
      </c>
      <c r="K61" s="33"/>
    </row>
    <row r="62" spans="1:11" s="34" customFormat="1" ht="11.25" customHeight="1">
      <c r="A62" s="36" t="s">
        <v>49</v>
      </c>
      <c r="B62" s="30"/>
      <c r="C62" s="31">
        <v>94</v>
      </c>
      <c r="D62" s="31">
        <v>94</v>
      </c>
      <c r="E62" s="31">
        <v>85</v>
      </c>
      <c r="F62" s="32"/>
      <c r="G62" s="32"/>
      <c r="H62" s="120">
        <v>1.864</v>
      </c>
      <c r="I62" s="120">
        <v>1.864</v>
      </c>
      <c r="J62" s="120">
        <v>1.85</v>
      </c>
      <c r="K62" s="33"/>
    </row>
    <row r="63" spans="1:11" s="34" customFormat="1" ht="11.25" customHeight="1">
      <c r="A63" s="36" t="s">
        <v>50</v>
      </c>
      <c r="B63" s="30"/>
      <c r="C63" s="31">
        <v>44</v>
      </c>
      <c r="D63" s="31">
        <v>49</v>
      </c>
      <c r="E63" s="31">
        <v>83</v>
      </c>
      <c r="F63" s="32"/>
      <c r="G63" s="32"/>
      <c r="H63" s="120">
        <v>0.9</v>
      </c>
      <c r="I63" s="120">
        <v>1.045</v>
      </c>
      <c r="J63" s="120">
        <v>3</v>
      </c>
      <c r="K63" s="33"/>
    </row>
    <row r="64" spans="1:11" s="43" customFormat="1" ht="11.25" customHeight="1">
      <c r="A64" s="37" t="s">
        <v>51</v>
      </c>
      <c r="B64" s="38"/>
      <c r="C64" s="39">
        <v>185</v>
      </c>
      <c r="D64" s="39">
        <v>213</v>
      </c>
      <c r="E64" s="39">
        <v>243</v>
      </c>
      <c r="F64" s="40">
        <f>IF(D64&gt;0,100*E64/D64,0)</f>
        <v>114.08450704225352</v>
      </c>
      <c r="G64" s="41"/>
      <c r="H64" s="121">
        <v>4.454000000000001</v>
      </c>
      <c r="I64" s="122">
        <v>5.409</v>
      </c>
      <c r="J64" s="122">
        <v>7.1</v>
      </c>
      <c r="K64" s="42">
        <f>IF(I64&gt;0,100*J64/I64,0)</f>
        <v>131.26271029765206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393</v>
      </c>
      <c r="D66" s="39">
        <v>393</v>
      </c>
      <c r="E66" s="39">
        <v>402</v>
      </c>
      <c r="F66" s="40">
        <f>IF(D66&gt;0,100*E66/D66,0)</f>
        <v>102.29007633587786</v>
      </c>
      <c r="G66" s="41"/>
      <c r="H66" s="121">
        <v>9.5</v>
      </c>
      <c r="I66" s="122">
        <v>11.443</v>
      </c>
      <c r="J66" s="122">
        <v>10.523</v>
      </c>
      <c r="K66" s="42">
        <f>IF(I66&gt;0,100*J66/I66,0)</f>
        <v>91.96015031023333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116</v>
      </c>
      <c r="D68" s="31">
        <v>120</v>
      </c>
      <c r="E68" s="31">
        <v>120</v>
      </c>
      <c r="F68" s="32"/>
      <c r="G68" s="32"/>
      <c r="H68" s="120">
        <v>4.06</v>
      </c>
      <c r="I68" s="120">
        <v>4.2</v>
      </c>
      <c r="J68" s="120">
        <v>5</v>
      </c>
      <c r="K68" s="33"/>
    </row>
    <row r="69" spans="1:11" s="34" customFormat="1" ht="11.25" customHeight="1">
      <c r="A69" s="36" t="s">
        <v>54</v>
      </c>
      <c r="B69" s="30"/>
      <c r="C69" s="31">
        <v>17</v>
      </c>
      <c r="D69" s="31">
        <v>20</v>
      </c>
      <c r="E69" s="31">
        <v>10</v>
      </c>
      <c r="F69" s="32"/>
      <c r="G69" s="32"/>
      <c r="H69" s="120">
        <v>0.595</v>
      </c>
      <c r="I69" s="120">
        <v>0.7</v>
      </c>
      <c r="J69" s="120">
        <v>0.35</v>
      </c>
      <c r="K69" s="33"/>
    </row>
    <row r="70" spans="1:11" s="43" customFormat="1" ht="11.25" customHeight="1">
      <c r="A70" s="37" t="s">
        <v>55</v>
      </c>
      <c r="B70" s="38"/>
      <c r="C70" s="39">
        <v>133</v>
      </c>
      <c r="D70" s="39">
        <v>140</v>
      </c>
      <c r="E70" s="39">
        <v>130</v>
      </c>
      <c r="F70" s="40">
        <f>IF(D70&gt;0,100*E70/D70,0)</f>
        <v>92.85714285714286</v>
      </c>
      <c r="G70" s="41"/>
      <c r="H70" s="121">
        <v>4.654999999999999</v>
      </c>
      <c r="I70" s="122">
        <v>4.9</v>
      </c>
      <c r="J70" s="122">
        <v>5.35</v>
      </c>
      <c r="K70" s="42">
        <f>IF(I70&gt;0,100*J70/I70,0)</f>
        <v>109.18367346938774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5789</v>
      </c>
      <c r="D72" s="31">
        <v>6448</v>
      </c>
      <c r="E72" s="31">
        <v>7219</v>
      </c>
      <c r="F72" s="32"/>
      <c r="G72" s="32"/>
      <c r="H72" s="120">
        <v>354.156</v>
      </c>
      <c r="I72" s="120">
        <v>374.674</v>
      </c>
      <c r="J72" s="120">
        <v>347.16</v>
      </c>
      <c r="K72" s="33"/>
    </row>
    <row r="73" spans="1:11" s="34" customFormat="1" ht="11.25" customHeight="1">
      <c r="A73" s="36" t="s">
        <v>57</v>
      </c>
      <c r="B73" s="30"/>
      <c r="C73" s="31">
        <v>215</v>
      </c>
      <c r="D73" s="31">
        <v>210</v>
      </c>
      <c r="E73" s="31">
        <v>200</v>
      </c>
      <c r="F73" s="32"/>
      <c r="G73" s="32"/>
      <c r="H73" s="120">
        <v>9.541</v>
      </c>
      <c r="I73" s="120">
        <v>9.05</v>
      </c>
      <c r="J73" s="120">
        <v>8.8</v>
      </c>
      <c r="K73" s="33"/>
    </row>
    <row r="74" spans="1:11" s="34" customFormat="1" ht="11.25" customHeight="1">
      <c r="A74" s="36" t="s">
        <v>58</v>
      </c>
      <c r="B74" s="30"/>
      <c r="C74" s="31">
        <v>101</v>
      </c>
      <c r="D74" s="31">
        <v>105</v>
      </c>
      <c r="E74" s="31">
        <v>135</v>
      </c>
      <c r="F74" s="32"/>
      <c r="G74" s="32"/>
      <c r="H74" s="120">
        <v>3.503</v>
      </c>
      <c r="I74" s="120">
        <v>3.78</v>
      </c>
      <c r="J74" s="120">
        <v>4.86</v>
      </c>
      <c r="K74" s="33"/>
    </row>
    <row r="75" spans="1:11" s="34" customFormat="1" ht="11.25" customHeight="1">
      <c r="A75" s="36" t="s">
        <v>59</v>
      </c>
      <c r="B75" s="30"/>
      <c r="C75" s="31">
        <v>300</v>
      </c>
      <c r="D75" s="31">
        <v>300</v>
      </c>
      <c r="E75" s="31">
        <v>283</v>
      </c>
      <c r="F75" s="32"/>
      <c r="G75" s="32"/>
      <c r="H75" s="120">
        <v>11.036</v>
      </c>
      <c r="I75" s="120">
        <v>11.036</v>
      </c>
      <c r="J75" s="120">
        <v>9.945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19</v>
      </c>
      <c r="E76" s="31">
        <v>18</v>
      </c>
      <c r="F76" s="32"/>
      <c r="G76" s="32"/>
      <c r="H76" s="120">
        <v>0.6</v>
      </c>
      <c r="I76" s="120">
        <v>0.561</v>
      </c>
      <c r="J76" s="120">
        <v>0.54</v>
      </c>
      <c r="K76" s="33"/>
    </row>
    <row r="77" spans="1:11" s="34" customFormat="1" ht="11.25" customHeight="1">
      <c r="A77" s="36" t="s">
        <v>61</v>
      </c>
      <c r="B77" s="30"/>
      <c r="C77" s="31"/>
      <c r="D77" s="31">
        <v>40</v>
      </c>
      <c r="E77" s="31">
        <v>84</v>
      </c>
      <c r="F77" s="32"/>
      <c r="G77" s="32"/>
      <c r="H77" s="120"/>
      <c r="I77" s="120">
        <v>1</v>
      </c>
      <c r="J77" s="120">
        <v>0.97</v>
      </c>
      <c r="K77" s="33"/>
    </row>
    <row r="78" spans="1:11" s="34" customFormat="1" ht="11.25" customHeight="1">
      <c r="A78" s="36" t="s">
        <v>62</v>
      </c>
      <c r="B78" s="30"/>
      <c r="C78" s="31">
        <v>190</v>
      </c>
      <c r="D78" s="31">
        <v>190</v>
      </c>
      <c r="E78" s="31">
        <v>170</v>
      </c>
      <c r="F78" s="32"/>
      <c r="G78" s="32"/>
      <c r="H78" s="120">
        <v>12.35</v>
      </c>
      <c r="I78" s="120">
        <v>11.05</v>
      </c>
      <c r="J78" s="120">
        <v>10.71</v>
      </c>
      <c r="K78" s="33"/>
    </row>
    <row r="79" spans="1:11" s="34" customFormat="1" ht="11.25" customHeight="1">
      <c r="A79" s="36" t="s">
        <v>63</v>
      </c>
      <c r="B79" s="30"/>
      <c r="C79" s="31">
        <v>65</v>
      </c>
      <c r="D79" s="31">
        <v>65</v>
      </c>
      <c r="E79" s="31">
        <v>50</v>
      </c>
      <c r="F79" s="32"/>
      <c r="G79" s="32"/>
      <c r="H79" s="120">
        <v>2.778</v>
      </c>
      <c r="I79" s="120">
        <v>2.12</v>
      </c>
      <c r="J79" s="120">
        <v>1.8</v>
      </c>
      <c r="K79" s="33"/>
    </row>
    <row r="80" spans="1:11" s="43" customFormat="1" ht="11.25" customHeight="1">
      <c r="A80" s="44" t="s">
        <v>64</v>
      </c>
      <c r="B80" s="38"/>
      <c r="C80" s="39">
        <v>6680</v>
      </c>
      <c r="D80" s="39">
        <v>7377</v>
      </c>
      <c r="E80" s="39">
        <v>8159</v>
      </c>
      <c r="F80" s="40">
        <f>IF(D80&gt;0,100*E80/D80,0)</f>
        <v>110.6005151145452</v>
      </c>
      <c r="G80" s="41"/>
      <c r="H80" s="121">
        <v>393.96400000000006</v>
      </c>
      <c r="I80" s="122">
        <v>413.27099999999996</v>
      </c>
      <c r="J80" s="122">
        <v>384.7850000000001</v>
      </c>
      <c r="K80" s="42">
        <f>IF(I80&gt;0,100*J80/I80,0)</f>
        <v>93.10718632567979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175</v>
      </c>
      <c r="D82" s="31">
        <v>170</v>
      </c>
      <c r="E82" s="31">
        <v>178</v>
      </c>
      <c r="F82" s="32"/>
      <c r="G82" s="32"/>
      <c r="H82" s="120">
        <v>8.555</v>
      </c>
      <c r="I82" s="120">
        <v>8.555</v>
      </c>
      <c r="J82" s="120">
        <v>8.463</v>
      </c>
      <c r="K82" s="33"/>
    </row>
    <row r="83" spans="1:11" s="34" customFormat="1" ht="11.25" customHeight="1">
      <c r="A83" s="36" t="s">
        <v>66</v>
      </c>
      <c r="B83" s="30"/>
      <c r="C83" s="31">
        <v>199</v>
      </c>
      <c r="D83" s="31">
        <v>200</v>
      </c>
      <c r="E83" s="31">
        <v>200</v>
      </c>
      <c r="F83" s="32"/>
      <c r="G83" s="32"/>
      <c r="H83" s="120">
        <v>7.107</v>
      </c>
      <c r="I83" s="120">
        <v>7.9</v>
      </c>
      <c r="J83" s="120">
        <v>8.3</v>
      </c>
      <c r="K83" s="33"/>
    </row>
    <row r="84" spans="1:11" s="43" customFormat="1" ht="11.25" customHeight="1">
      <c r="A84" s="37" t="s">
        <v>67</v>
      </c>
      <c r="B84" s="38"/>
      <c r="C84" s="39">
        <v>374</v>
      </c>
      <c r="D84" s="39">
        <v>370</v>
      </c>
      <c r="E84" s="39">
        <v>378</v>
      </c>
      <c r="F84" s="40">
        <f>IF(D84&gt;0,100*E84/D84,0)</f>
        <v>102.16216216216216</v>
      </c>
      <c r="G84" s="41"/>
      <c r="H84" s="121">
        <v>15.661999999999999</v>
      </c>
      <c r="I84" s="122">
        <v>16.455</v>
      </c>
      <c r="J84" s="122">
        <v>16.762999999999998</v>
      </c>
      <c r="K84" s="42">
        <f>IF(I84&gt;0,100*J84/I84,0)</f>
        <v>101.87177149802491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8850.485727695868</v>
      </c>
      <c r="D86" s="31">
        <v>9536</v>
      </c>
      <c r="E86" s="31">
        <v>10252.125188318721</v>
      </c>
      <c r="F86" s="32">
        <f>IF(D86&gt;0,100*E86/D86,0)</f>
        <v>107.50970205871143</v>
      </c>
      <c r="G86" s="32"/>
      <c r="H86" s="120">
        <v>463.3209201700328</v>
      </c>
      <c r="I86" s="120">
        <v>485.897001633573</v>
      </c>
      <c r="J86" s="120">
        <v>456.70628000000005</v>
      </c>
      <c r="K86" s="33">
        <f>IF(I86&gt;0,100*J86/I86,0)</f>
        <v>93.9924054819366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8850.485727695868</v>
      </c>
      <c r="D89" s="54">
        <v>9536</v>
      </c>
      <c r="E89" s="54">
        <v>10252.125188318721</v>
      </c>
      <c r="F89" s="55">
        <f>IF(D89&gt;0,100*E89/D89,0)</f>
        <v>107.50970205871143</v>
      </c>
      <c r="G89" s="41"/>
      <c r="H89" s="125">
        <v>463.3209201700328</v>
      </c>
      <c r="I89" s="126">
        <v>485.897001633573</v>
      </c>
      <c r="J89" s="126">
        <v>456.70628000000005</v>
      </c>
      <c r="K89" s="55">
        <f>IF(I89&gt;0,100*J89/I89,0)</f>
        <v>93.9924054819366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7"/>
  <sheetViews>
    <sheetView workbookViewId="0" topLeftCell="A70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3400</v>
      </c>
      <c r="D9" s="31">
        <v>3238.6373127992442</v>
      </c>
      <c r="E9" s="31">
        <v>3085</v>
      </c>
      <c r="F9" s="32"/>
      <c r="G9" s="32"/>
      <c r="H9" s="120">
        <v>40.8</v>
      </c>
      <c r="I9" s="120">
        <v>34.54585355059181</v>
      </c>
      <c r="J9" s="120">
        <v>32.91695</v>
      </c>
      <c r="K9" s="33"/>
    </row>
    <row r="10" spans="1:11" s="34" customFormat="1" ht="11.25" customHeight="1">
      <c r="A10" s="36" t="s">
        <v>9</v>
      </c>
      <c r="B10" s="30"/>
      <c r="C10" s="31">
        <v>2009</v>
      </c>
      <c r="D10" s="31">
        <v>2032.262151554739</v>
      </c>
      <c r="E10" s="31">
        <v>1971</v>
      </c>
      <c r="F10" s="32"/>
      <c r="G10" s="32"/>
      <c r="H10" s="120">
        <v>27.401853722278226</v>
      </c>
      <c r="I10" s="120">
        <v>27.077154805479072</v>
      </c>
      <c r="J10" s="120">
        <v>26.25372</v>
      </c>
      <c r="K10" s="33"/>
    </row>
    <row r="11" spans="1:11" s="34" customFormat="1" ht="11.25" customHeight="1">
      <c r="A11" s="29" t="s">
        <v>10</v>
      </c>
      <c r="B11" s="30"/>
      <c r="C11" s="31">
        <v>1147</v>
      </c>
      <c r="D11" s="31">
        <v>1140.1698292926565</v>
      </c>
      <c r="E11" s="31">
        <v>1176</v>
      </c>
      <c r="F11" s="32"/>
      <c r="G11" s="32"/>
      <c r="H11" s="120">
        <v>9.317959076376553</v>
      </c>
      <c r="I11" s="120">
        <v>8.37340722632527</v>
      </c>
      <c r="J11" s="120">
        <v>8.636544</v>
      </c>
      <c r="K11" s="33"/>
    </row>
    <row r="12" spans="1:11" s="34" customFormat="1" ht="11.25" customHeight="1">
      <c r="A12" s="36" t="s">
        <v>11</v>
      </c>
      <c r="B12" s="30"/>
      <c r="C12" s="31">
        <v>407</v>
      </c>
      <c r="D12" s="31">
        <v>415.5804687390669</v>
      </c>
      <c r="E12" s="31">
        <v>405</v>
      </c>
      <c r="F12" s="32"/>
      <c r="G12" s="32"/>
      <c r="H12" s="120">
        <v>4.2735</v>
      </c>
      <c r="I12" s="120">
        <v>2.6701045116485047</v>
      </c>
      <c r="J12" s="120">
        <v>2.6021300000000003</v>
      </c>
      <c r="K12" s="33"/>
    </row>
    <row r="13" spans="1:11" s="43" customFormat="1" ht="11.25" customHeight="1">
      <c r="A13" s="37" t="s">
        <v>12</v>
      </c>
      <c r="B13" s="38"/>
      <c r="C13" s="39">
        <v>6963</v>
      </c>
      <c r="D13" s="39">
        <v>6826.649762385707</v>
      </c>
      <c r="E13" s="39">
        <v>6637</v>
      </c>
      <c r="F13" s="40">
        <f>IF(D13&gt;0,100*E13/D13,0)</f>
        <v>97.22192042968629</v>
      </c>
      <c r="G13" s="41"/>
      <c r="H13" s="121">
        <v>81.79331279865478</v>
      </c>
      <c r="I13" s="122">
        <v>72.66652009404466</v>
      </c>
      <c r="J13" s="122">
        <v>70.409344</v>
      </c>
      <c r="K13" s="42">
        <f>IF(I13&gt;0,100*J13/I13,0)</f>
        <v>96.89378810059512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>
        <v>2</v>
      </c>
      <c r="F15" s="40"/>
      <c r="G15" s="41"/>
      <c r="H15" s="121"/>
      <c r="I15" s="122"/>
      <c r="J15" s="122">
        <v>0.03</v>
      </c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1">
        <v>0.03</v>
      </c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21</v>
      </c>
      <c r="D26" s="39">
        <v>12</v>
      </c>
      <c r="E26" s="39">
        <v>10</v>
      </c>
      <c r="F26" s="40">
        <f>IF(D26&gt;0,100*E26/D26,0)</f>
        <v>83.33333333333333</v>
      </c>
      <c r="G26" s="41"/>
      <c r="H26" s="121">
        <v>0.63</v>
      </c>
      <c r="I26" s="122">
        <v>0.4</v>
      </c>
      <c r="J26" s="122">
        <v>0.35</v>
      </c>
      <c r="K26" s="42">
        <f>IF(I26&gt;0,100*J26/I26,0)</f>
        <v>87.5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>
        <v>3</v>
      </c>
      <c r="F29" s="32"/>
      <c r="G29" s="32"/>
      <c r="H29" s="120"/>
      <c r="I29" s="120"/>
      <c r="J29" s="120">
        <v>0.045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>
        <v>3</v>
      </c>
      <c r="F31" s="40"/>
      <c r="G31" s="41"/>
      <c r="H31" s="121"/>
      <c r="I31" s="122"/>
      <c r="J31" s="122">
        <v>0.045</v>
      </c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</v>
      </c>
      <c r="D33" s="31">
        <v>5</v>
      </c>
      <c r="E33" s="31">
        <v>2</v>
      </c>
      <c r="F33" s="32"/>
      <c r="G33" s="32"/>
      <c r="H33" s="120">
        <v>0.08</v>
      </c>
      <c r="I33" s="120">
        <v>0.08</v>
      </c>
      <c r="J33" s="120">
        <v>0.04</v>
      </c>
      <c r="K33" s="33"/>
    </row>
    <row r="34" spans="1:11" s="34" customFormat="1" ht="11.25" customHeight="1">
      <c r="A34" s="36" t="s">
        <v>26</v>
      </c>
      <c r="B34" s="30"/>
      <c r="C34" s="31">
        <v>2</v>
      </c>
      <c r="D34" s="31">
        <v>3</v>
      </c>
      <c r="E34" s="31">
        <v>4</v>
      </c>
      <c r="F34" s="32"/>
      <c r="G34" s="32"/>
      <c r="H34" s="120">
        <v>0.03</v>
      </c>
      <c r="I34" s="120">
        <v>0.069</v>
      </c>
      <c r="J34" s="120">
        <v>0.093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6</v>
      </c>
      <c r="D37" s="39">
        <v>8</v>
      </c>
      <c r="E37" s="39">
        <v>6</v>
      </c>
      <c r="F37" s="40">
        <f>IF(D37&gt;0,100*E37/D37,0)</f>
        <v>75</v>
      </c>
      <c r="G37" s="41"/>
      <c r="H37" s="121">
        <v>0.11</v>
      </c>
      <c r="I37" s="122">
        <v>0.14900000000000002</v>
      </c>
      <c r="J37" s="122">
        <v>0.133</v>
      </c>
      <c r="K37" s="42">
        <f>IF(I37&gt;0,100*J37/I37,0)</f>
        <v>89.26174496644295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6</v>
      </c>
      <c r="D39" s="39">
        <v>10</v>
      </c>
      <c r="E39" s="39">
        <v>10</v>
      </c>
      <c r="F39" s="40">
        <f>IF(D39&gt;0,100*E39/D39,0)</f>
        <v>100</v>
      </c>
      <c r="G39" s="41"/>
      <c r="H39" s="121">
        <v>0.135</v>
      </c>
      <c r="I39" s="122">
        <v>0.216</v>
      </c>
      <c r="J39" s="122">
        <v>0.2</v>
      </c>
      <c r="K39" s="42">
        <f>IF(I39&gt;0,100*J39/I39,0)</f>
        <v>92.5925925925926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2</v>
      </c>
      <c r="D41" s="31">
        <v>2</v>
      </c>
      <c r="E41" s="31"/>
      <c r="F41" s="32"/>
      <c r="G41" s="32"/>
      <c r="H41" s="120">
        <v>0.041</v>
      </c>
      <c r="I41" s="120">
        <v>0.041</v>
      </c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>
        <v>48</v>
      </c>
      <c r="D46" s="31">
        <v>48</v>
      </c>
      <c r="E46" s="31">
        <v>53</v>
      </c>
      <c r="F46" s="32"/>
      <c r="G46" s="32"/>
      <c r="H46" s="120">
        <v>1.92</v>
      </c>
      <c r="I46" s="120">
        <v>1.92</v>
      </c>
      <c r="J46" s="120">
        <v>2.12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50</v>
      </c>
      <c r="D50" s="39">
        <v>50</v>
      </c>
      <c r="E50" s="39">
        <v>53</v>
      </c>
      <c r="F50" s="40">
        <f>IF(D50&gt;0,100*E50/D50,0)</f>
        <v>106</v>
      </c>
      <c r="G50" s="41"/>
      <c r="H50" s="121">
        <v>1.9609999999999999</v>
      </c>
      <c r="I50" s="122">
        <v>1.9609999999999999</v>
      </c>
      <c r="J50" s="122">
        <v>2.12</v>
      </c>
      <c r="K50" s="42">
        <f>IF(I50&gt;0,100*J50/I50,0)</f>
        <v>108.10810810810811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21"/>
      <c r="I52" s="122"/>
      <c r="J52" s="122">
        <v>0.015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6</v>
      </c>
      <c r="E58" s="31">
        <v>6</v>
      </c>
      <c r="F58" s="32"/>
      <c r="G58" s="32"/>
      <c r="H58" s="120">
        <v>0.3</v>
      </c>
      <c r="I58" s="120">
        <v>0.18</v>
      </c>
      <c r="J58" s="120">
        <v>0.18</v>
      </c>
      <c r="K58" s="33"/>
    </row>
    <row r="59" spans="1:11" s="43" customFormat="1" ht="11.25" customHeight="1">
      <c r="A59" s="37" t="s">
        <v>47</v>
      </c>
      <c r="B59" s="38"/>
      <c r="C59" s="39">
        <v>10</v>
      </c>
      <c r="D59" s="39">
        <v>6</v>
      </c>
      <c r="E59" s="39">
        <v>6</v>
      </c>
      <c r="F59" s="40">
        <f>IF(D59&gt;0,100*E59/D59,0)</f>
        <v>100</v>
      </c>
      <c r="G59" s="41"/>
      <c r="H59" s="121">
        <v>0.3</v>
      </c>
      <c r="I59" s="122">
        <v>0.18</v>
      </c>
      <c r="J59" s="122">
        <v>0.18</v>
      </c>
      <c r="K59" s="42">
        <f>IF(I59&gt;0,100*J59/I59,0)</f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40</v>
      </c>
      <c r="D61" s="31">
        <v>55</v>
      </c>
      <c r="E61" s="31">
        <v>55</v>
      </c>
      <c r="F61" s="32"/>
      <c r="G61" s="32"/>
      <c r="H61" s="120">
        <v>0.8</v>
      </c>
      <c r="I61" s="120">
        <v>1.6</v>
      </c>
      <c r="J61" s="120">
        <v>1.6</v>
      </c>
      <c r="K61" s="33"/>
    </row>
    <row r="62" spans="1:11" s="34" customFormat="1" ht="11.25" customHeight="1">
      <c r="A62" s="36" t="s">
        <v>49</v>
      </c>
      <c r="B62" s="30"/>
      <c r="C62" s="31">
        <v>2</v>
      </c>
      <c r="D62" s="31"/>
      <c r="E62" s="31"/>
      <c r="F62" s="32"/>
      <c r="G62" s="32"/>
      <c r="H62" s="120">
        <v>0.05</v>
      </c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>
        <v>49</v>
      </c>
      <c r="D63" s="31">
        <v>48</v>
      </c>
      <c r="E63" s="31">
        <v>48</v>
      </c>
      <c r="F63" s="32"/>
      <c r="G63" s="32"/>
      <c r="H63" s="120">
        <v>0.99</v>
      </c>
      <c r="I63" s="120">
        <v>0.96</v>
      </c>
      <c r="J63" s="120">
        <v>0.96</v>
      </c>
      <c r="K63" s="33"/>
    </row>
    <row r="64" spans="1:11" s="43" customFormat="1" ht="11.25" customHeight="1">
      <c r="A64" s="37" t="s">
        <v>51</v>
      </c>
      <c r="B64" s="38"/>
      <c r="C64" s="39">
        <v>91</v>
      </c>
      <c r="D64" s="39">
        <v>103</v>
      </c>
      <c r="E64" s="39">
        <v>103</v>
      </c>
      <c r="F64" s="40">
        <f>IF(D64&gt;0,100*E64/D64,0)</f>
        <v>100</v>
      </c>
      <c r="G64" s="41"/>
      <c r="H64" s="121">
        <v>1.84</v>
      </c>
      <c r="I64" s="122">
        <v>2.56</v>
      </c>
      <c r="J64" s="122">
        <v>2.56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13</v>
      </c>
      <c r="D66" s="39">
        <v>14</v>
      </c>
      <c r="E66" s="39">
        <v>12</v>
      </c>
      <c r="F66" s="40">
        <f>IF(D66&gt;0,100*E66/D66,0)</f>
        <v>85.71428571428571</v>
      </c>
      <c r="G66" s="41"/>
      <c r="H66" s="121">
        <v>0.182</v>
      </c>
      <c r="I66" s="122">
        <v>0.193</v>
      </c>
      <c r="J66" s="122">
        <v>0.18</v>
      </c>
      <c r="K66" s="42">
        <f>IF(I66&gt;0,100*J66/I66,0)</f>
        <v>93.26424870466322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5</v>
      </c>
      <c r="E73" s="31">
        <v>5</v>
      </c>
      <c r="F73" s="32"/>
      <c r="G73" s="32"/>
      <c r="H73" s="120">
        <v>0.145</v>
      </c>
      <c r="I73" s="120">
        <v>0.125</v>
      </c>
      <c r="J73" s="120">
        <v>0.125</v>
      </c>
      <c r="K73" s="33"/>
    </row>
    <row r="74" spans="1:11" s="34" customFormat="1" ht="11.25" customHeight="1">
      <c r="A74" s="36" t="s">
        <v>58</v>
      </c>
      <c r="B74" s="30"/>
      <c r="C74" s="31">
        <v>25</v>
      </c>
      <c r="D74" s="31">
        <v>35</v>
      </c>
      <c r="E74" s="31">
        <v>35</v>
      </c>
      <c r="F74" s="32"/>
      <c r="G74" s="32"/>
      <c r="H74" s="120">
        <v>0.487</v>
      </c>
      <c r="I74" s="120">
        <v>0.682</v>
      </c>
      <c r="J74" s="120">
        <v>0.682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>
        <v>4</v>
      </c>
      <c r="D76" s="31">
        <v>3</v>
      </c>
      <c r="E76" s="31">
        <v>3</v>
      </c>
      <c r="F76" s="32"/>
      <c r="G76" s="32"/>
      <c r="H76" s="120">
        <v>0.071</v>
      </c>
      <c r="I76" s="120">
        <v>0.072</v>
      </c>
      <c r="J76" s="120">
        <v>0.069</v>
      </c>
      <c r="K76" s="33"/>
    </row>
    <row r="77" spans="1:11" s="34" customFormat="1" ht="11.25" customHeight="1">
      <c r="A77" s="36" t="s">
        <v>61</v>
      </c>
      <c r="B77" s="30"/>
      <c r="C77" s="31">
        <v>7</v>
      </c>
      <c r="D77" s="31">
        <v>8</v>
      </c>
      <c r="E77" s="31">
        <v>1</v>
      </c>
      <c r="F77" s="32"/>
      <c r="G77" s="32"/>
      <c r="H77" s="120">
        <v>0.112</v>
      </c>
      <c r="I77" s="120">
        <v>0.007</v>
      </c>
      <c r="J77" s="120">
        <v>0.015</v>
      </c>
      <c r="K77" s="33"/>
    </row>
    <row r="78" spans="1:11" s="34" customFormat="1" ht="11.25" customHeight="1">
      <c r="A78" s="36" t="s">
        <v>62</v>
      </c>
      <c r="B78" s="30"/>
      <c r="C78" s="31">
        <v>20</v>
      </c>
      <c r="D78" s="31">
        <v>17</v>
      </c>
      <c r="E78" s="31">
        <v>17</v>
      </c>
      <c r="F78" s="32"/>
      <c r="G78" s="32"/>
      <c r="H78" s="120">
        <v>0.436</v>
      </c>
      <c r="I78" s="120">
        <v>0.323</v>
      </c>
      <c r="J78" s="120">
        <v>0.33</v>
      </c>
      <c r="K78" s="33"/>
    </row>
    <row r="79" spans="1:11" s="34" customFormat="1" ht="11.25" customHeight="1">
      <c r="A79" s="36" t="s">
        <v>63</v>
      </c>
      <c r="B79" s="30"/>
      <c r="C79" s="31">
        <v>18</v>
      </c>
      <c r="D79" s="31">
        <v>15</v>
      </c>
      <c r="E79" s="31">
        <v>8</v>
      </c>
      <c r="F79" s="32"/>
      <c r="G79" s="32"/>
      <c r="H79" s="120">
        <v>0.299</v>
      </c>
      <c r="I79" s="120">
        <v>0.263</v>
      </c>
      <c r="J79" s="120">
        <v>0.132</v>
      </c>
      <c r="K79" s="33"/>
    </row>
    <row r="80" spans="1:11" s="43" customFormat="1" ht="11.25" customHeight="1">
      <c r="A80" s="44" t="s">
        <v>64</v>
      </c>
      <c r="B80" s="38"/>
      <c r="C80" s="39">
        <v>79</v>
      </c>
      <c r="D80" s="39">
        <v>83</v>
      </c>
      <c r="E80" s="39">
        <v>69</v>
      </c>
      <c r="F80" s="40">
        <f>IF(D80&gt;0,100*E80/D80,0)</f>
        <v>83.13253012048193</v>
      </c>
      <c r="G80" s="41"/>
      <c r="H80" s="121">
        <v>1.5499999999999998</v>
      </c>
      <c r="I80" s="122">
        <v>1.472</v>
      </c>
      <c r="J80" s="122">
        <v>1.3530000000000002</v>
      </c>
      <c r="K80" s="42">
        <f>IF(I80&gt;0,100*J80/I80,0)</f>
        <v>91.91576086956523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/>
      <c r="E82" s="31">
        <v>2</v>
      </c>
      <c r="F82" s="32"/>
      <c r="G82" s="32"/>
      <c r="H82" s="120">
        <v>0.025</v>
      </c>
      <c r="I82" s="120"/>
      <c r="J82" s="120">
        <v>0.05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>
        <v>1</v>
      </c>
      <c r="D84" s="39"/>
      <c r="E84" s="39">
        <v>2</v>
      </c>
      <c r="F84" s="40"/>
      <c r="G84" s="41"/>
      <c r="H84" s="121">
        <v>0.025</v>
      </c>
      <c r="I84" s="122"/>
      <c r="J84" s="122">
        <v>0.05</v>
      </c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7242</v>
      </c>
      <c r="D86" s="31">
        <v>7112.649762385707</v>
      </c>
      <c r="E86" s="31">
        <v>6914</v>
      </c>
      <c r="F86" s="32">
        <f>IF(D86&gt;0,100*E86/D86,0)</f>
        <v>97.20709202586862</v>
      </c>
      <c r="G86" s="32"/>
      <c r="H86" s="120">
        <v>88.55631279865479</v>
      </c>
      <c r="I86" s="120">
        <v>79.79752009404466</v>
      </c>
      <c r="J86" s="120">
        <v>77.62534400000001</v>
      </c>
      <c r="K86" s="33">
        <f>IF(I86&gt;0,100*J86/I86,0)</f>
        <v>97.2778902258057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7242</v>
      </c>
      <c r="D89" s="54">
        <v>7112.649762385707</v>
      </c>
      <c r="E89" s="54">
        <v>6914</v>
      </c>
      <c r="F89" s="55">
        <f>IF(D89&gt;0,100*E89/D89,0)</f>
        <v>97.20709202586862</v>
      </c>
      <c r="G89" s="41"/>
      <c r="H89" s="125">
        <v>88.55631279865479</v>
      </c>
      <c r="I89" s="126">
        <v>79.79752009404466</v>
      </c>
      <c r="J89" s="126">
        <v>77.62534400000001</v>
      </c>
      <c r="K89" s="55">
        <f>IF(I89&gt;0,100*J89/I89,0)</f>
        <v>97.2778902258057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&amp;C&amp;[39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>
        <v>10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/>
      <c r="F17" s="40"/>
      <c r="G17" s="41"/>
      <c r="H17" s="121">
        <v>0.006</v>
      </c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41</v>
      </c>
      <c r="D33" s="31">
        <v>35</v>
      </c>
      <c r="E33" s="31">
        <v>35</v>
      </c>
      <c r="F33" s="32"/>
      <c r="G33" s="32"/>
      <c r="H33" s="120">
        <v>0.515</v>
      </c>
      <c r="I33" s="120">
        <v>0.5</v>
      </c>
      <c r="J33" s="120">
        <v>0.5</v>
      </c>
      <c r="K33" s="33"/>
    </row>
    <row r="34" spans="1:11" s="34" customFormat="1" ht="11.25" customHeight="1">
      <c r="A34" s="36" t="s">
        <v>26</v>
      </c>
      <c r="B34" s="30"/>
      <c r="C34" s="31"/>
      <c r="D34" s="31">
        <v>1</v>
      </c>
      <c r="E34" s="31">
        <v>1</v>
      </c>
      <c r="F34" s="32"/>
      <c r="G34" s="32"/>
      <c r="H34" s="120"/>
      <c r="I34" s="120">
        <v>0.005</v>
      </c>
      <c r="J34" s="120">
        <v>0.005</v>
      </c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0">
        <v>0.027</v>
      </c>
      <c r="I35" s="120">
        <v>0.02</v>
      </c>
      <c r="J35" s="120">
        <v>0.02</v>
      </c>
      <c r="K35" s="33"/>
    </row>
    <row r="36" spans="1:11" s="34" customFormat="1" ht="11.25" customHeight="1">
      <c r="A36" s="36" t="s">
        <v>28</v>
      </c>
      <c r="B36" s="30"/>
      <c r="C36" s="31">
        <v>2</v>
      </c>
      <c r="D36" s="31">
        <v>2</v>
      </c>
      <c r="E36" s="31">
        <v>2</v>
      </c>
      <c r="F36" s="32"/>
      <c r="G36" s="32"/>
      <c r="H36" s="120">
        <v>0.048</v>
      </c>
      <c r="I36" s="120">
        <v>0.036</v>
      </c>
      <c r="J36" s="120">
        <v>0.036</v>
      </c>
      <c r="K36" s="33"/>
    </row>
    <row r="37" spans="1:11" s="43" customFormat="1" ht="11.25" customHeight="1">
      <c r="A37" s="37" t="s">
        <v>29</v>
      </c>
      <c r="B37" s="38"/>
      <c r="C37" s="39">
        <v>45</v>
      </c>
      <c r="D37" s="39">
        <v>40</v>
      </c>
      <c r="E37" s="39">
        <v>40</v>
      </c>
      <c r="F37" s="40">
        <f>IF(D37&gt;0,100*E37/D37,0)</f>
        <v>100</v>
      </c>
      <c r="G37" s="41"/>
      <c r="H37" s="121">
        <v>0.5900000000000001</v>
      </c>
      <c r="I37" s="122">
        <v>0.561</v>
      </c>
      <c r="J37" s="122">
        <v>0.561</v>
      </c>
      <c r="K37" s="42">
        <f>IF(I37&gt;0,100*J37/I37,0)</f>
        <v>100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20</v>
      </c>
      <c r="D39" s="39">
        <v>29</v>
      </c>
      <c r="E39" s="39">
        <v>29</v>
      </c>
      <c r="F39" s="40">
        <f>IF(D39&gt;0,100*E39/D39,0)</f>
        <v>100</v>
      </c>
      <c r="G39" s="41"/>
      <c r="H39" s="121">
        <v>0.41</v>
      </c>
      <c r="I39" s="122">
        <v>0.587</v>
      </c>
      <c r="J39" s="122">
        <v>0.58</v>
      </c>
      <c r="K39" s="42">
        <f>IF(I39&gt;0,100*J39/I39,0)</f>
        <v>98.80749574105621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>
        <v>24</v>
      </c>
      <c r="D46" s="31">
        <v>24</v>
      </c>
      <c r="E46" s="31">
        <v>25</v>
      </c>
      <c r="F46" s="32"/>
      <c r="G46" s="32"/>
      <c r="H46" s="120">
        <v>0.72</v>
      </c>
      <c r="I46" s="120">
        <v>0.682</v>
      </c>
      <c r="J46" s="120">
        <v>0.8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>
        <v>24</v>
      </c>
      <c r="D50" s="39">
        <v>24</v>
      </c>
      <c r="E50" s="39">
        <v>25</v>
      </c>
      <c r="F50" s="40">
        <f>IF(D50&gt;0,100*E50/D50,0)</f>
        <v>104.16666666666667</v>
      </c>
      <c r="G50" s="41"/>
      <c r="H50" s="121">
        <v>0.72</v>
      </c>
      <c r="I50" s="122">
        <v>0.682</v>
      </c>
      <c r="J50" s="122">
        <v>0.8</v>
      </c>
      <c r="K50" s="42">
        <f>IF(I50&gt;0,100*J50/I50,0)</f>
        <v>117.30205278592375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21"/>
      <c r="I52" s="122"/>
      <c r="J52" s="122">
        <v>0.017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30</v>
      </c>
      <c r="D61" s="31">
        <v>15</v>
      </c>
      <c r="E61" s="31">
        <v>15</v>
      </c>
      <c r="F61" s="32"/>
      <c r="G61" s="32"/>
      <c r="H61" s="120">
        <v>0.45</v>
      </c>
      <c r="I61" s="120">
        <v>0.45</v>
      </c>
      <c r="J61" s="120">
        <v>0.45</v>
      </c>
      <c r="K61" s="33"/>
    </row>
    <row r="62" spans="1:11" s="34" customFormat="1" ht="11.25" customHeight="1">
      <c r="A62" s="36" t="s">
        <v>49</v>
      </c>
      <c r="B62" s="30"/>
      <c r="C62" s="31">
        <v>1</v>
      </c>
      <c r="D62" s="31"/>
      <c r="E62" s="31"/>
      <c r="F62" s="32"/>
      <c r="G62" s="32"/>
      <c r="H62" s="120">
        <v>0.015</v>
      </c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23</v>
      </c>
      <c r="E63" s="31">
        <v>23</v>
      </c>
      <c r="F63" s="32"/>
      <c r="G63" s="32"/>
      <c r="H63" s="120">
        <v>0.22</v>
      </c>
      <c r="I63" s="120">
        <v>0.276</v>
      </c>
      <c r="J63" s="120">
        <v>0.276</v>
      </c>
      <c r="K63" s="33"/>
    </row>
    <row r="64" spans="1:11" s="43" customFormat="1" ht="11.25" customHeight="1">
      <c r="A64" s="37" t="s">
        <v>51</v>
      </c>
      <c r="B64" s="38"/>
      <c r="C64" s="39">
        <v>54</v>
      </c>
      <c r="D64" s="39">
        <v>38</v>
      </c>
      <c r="E64" s="39">
        <v>38</v>
      </c>
      <c r="F64" s="40">
        <f>IF(D64&gt;0,100*E64/D64,0)</f>
        <v>100</v>
      </c>
      <c r="G64" s="41"/>
      <c r="H64" s="121">
        <v>0.685</v>
      </c>
      <c r="I64" s="122">
        <v>0.726</v>
      </c>
      <c r="J64" s="122">
        <v>0.726</v>
      </c>
      <c r="K64" s="42">
        <f>IF(I64&gt;0,100*J64/I64,0)</f>
        <v>100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11</v>
      </c>
      <c r="D66" s="39">
        <v>11</v>
      </c>
      <c r="E66" s="39">
        <v>11</v>
      </c>
      <c r="F66" s="40">
        <f>IF(D66&gt;0,100*E66/D66,0)</f>
        <v>100</v>
      </c>
      <c r="G66" s="41"/>
      <c r="H66" s="121">
        <v>0.132</v>
      </c>
      <c r="I66" s="122">
        <v>0.132</v>
      </c>
      <c r="J66" s="122">
        <v>0.132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30</v>
      </c>
      <c r="D72" s="31">
        <v>25</v>
      </c>
      <c r="E72" s="31">
        <v>25</v>
      </c>
      <c r="F72" s="32"/>
      <c r="G72" s="32"/>
      <c r="H72" s="120">
        <v>0.338</v>
      </c>
      <c r="I72" s="120">
        <v>0.275</v>
      </c>
      <c r="J72" s="120">
        <v>0.275</v>
      </c>
      <c r="K72" s="33"/>
    </row>
    <row r="73" spans="1:11" s="34" customFormat="1" ht="11.25" customHeight="1">
      <c r="A73" s="36" t="s">
        <v>57</v>
      </c>
      <c r="B73" s="30"/>
      <c r="C73" s="31">
        <v>6</v>
      </c>
      <c r="D73" s="31">
        <v>5</v>
      </c>
      <c r="E73" s="31">
        <v>11</v>
      </c>
      <c r="F73" s="32"/>
      <c r="G73" s="32"/>
      <c r="H73" s="120">
        <v>0.14</v>
      </c>
      <c r="I73" s="120">
        <v>0.11</v>
      </c>
      <c r="J73" s="120">
        <v>0.35</v>
      </c>
      <c r="K73" s="33"/>
    </row>
    <row r="74" spans="1:11" s="34" customFormat="1" ht="11.25" customHeight="1">
      <c r="A74" s="36" t="s">
        <v>58</v>
      </c>
      <c r="B74" s="30"/>
      <c r="C74" s="31">
        <v>20</v>
      </c>
      <c r="D74" s="31">
        <v>20</v>
      </c>
      <c r="E74" s="31">
        <v>20</v>
      </c>
      <c r="F74" s="32"/>
      <c r="G74" s="32"/>
      <c r="H74" s="120">
        <v>0.3</v>
      </c>
      <c r="I74" s="120">
        <v>0.3</v>
      </c>
      <c r="J74" s="120">
        <v>0.3</v>
      </c>
      <c r="K74" s="33"/>
    </row>
    <row r="75" spans="1:11" s="34" customFormat="1" ht="11.25" customHeight="1">
      <c r="A75" s="36" t="s">
        <v>59</v>
      </c>
      <c r="B75" s="30"/>
      <c r="C75" s="31">
        <v>8</v>
      </c>
      <c r="D75" s="31">
        <v>8</v>
      </c>
      <c r="E75" s="31">
        <v>38</v>
      </c>
      <c r="F75" s="32"/>
      <c r="G75" s="32"/>
      <c r="H75" s="120">
        <v>0.08</v>
      </c>
      <c r="I75" s="120">
        <v>0.08</v>
      </c>
      <c r="J75" s="120">
        <v>0.38</v>
      </c>
      <c r="K75" s="33"/>
    </row>
    <row r="76" spans="1:11" s="34" customFormat="1" ht="11.25" customHeight="1">
      <c r="A76" s="36" t="s">
        <v>60</v>
      </c>
      <c r="B76" s="30"/>
      <c r="C76" s="31">
        <v>3</v>
      </c>
      <c r="D76" s="31">
        <v>4</v>
      </c>
      <c r="E76" s="31">
        <v>4</v>
      </c>
      <c r="F76" s="32"/>
      <c r="G76" s="32"/>
      <c r="H76" s="120">
        <v>0.036</v>
      </c>
      <c r="I76" s="120">
        <v>0.06</v>
      </c>
      <c r="J76" s="120">
        <v>0.072</v>
      </c>
      <c r="K76" s="33"/>
    </row>
    <row r="77" spans="1:11" s="34" customFormat="1" ht="11.25" customHeight="1">
      <c r="A77" s="36" t="s">
        <v>61</v>
      </c>
      <c r="B77" s="30"/>
      <c r="C77" s="31">
        <v>10</v>
      </c>
      <c r="D77" s="31">
        <v>3</v>
      </c>
      <c r="E77" s="31">
        <v>7</v>
      </c>
      <c r="F77" s="32"/>
      <c r="G77" s="32"/>
      <c r="H77" s="120">
        <v>0.147</v>
      </c>
      <c r="I77" s="120">
        <v>0.119</v>
      </c>
      <c r="J77" s="120">
        <v>0.1</v>
      </c>
      <c r="K77" s="33"/>
    </row>
    <row r="78" spans="1:11" s="34" customFormat="1" ht="11.25" customHeight="1">
      <c r="A78" s="36" t="s">
        <v>62</v>
      </c>
      <c r="B78" s="30"/>
      <c r="C78" s="31">
        <v>30</v>
      </c>
      <c r="D78" s="31">
        <v>28</v>
      </c>
      <c r="E78" s="31">
        <v>28</v>
      </c>
      <c r="F78" s="32"/>
      <c r="G78" s="32"/>
      <c r="H78" s="120">
        <v>0.7</v>
      </c>
      <c r="I78" s="120">
        <v>0.532</v>
      </c>
      <c r="J78" s="120">
        <v>0.53</v>
      </c>
      <c r="K78" s="33"/>
    </row>
    <row r="79" spans="1:11" s="34" customFormat="1" ht="11.25" customHeight="1">
      <c r="A79" s="36" t="s">
        <v>63</v>
      </c>
      <c r="B79" s="30"/>
      <c r="C79" s="31">
        <v>19</v>
      </c>
      <c r="D79" s="31">
        <v>15</v>
      </c>
      <c r="E79" s="31">
        <v>10</v>
      </c>
      <c r="F79" s="32"/>
      <c r="G79" s="32"/>
      <c r="H79" s="120">
        <v>0.243</v>
      </c>
      <c r="I79" s="120">
        <v>0.188</v>
      </c>
      <c r="J79" s="120">
        <v>0.125</v>
      </c>
      <c r="K79" s="33"/>
    </row>
    <row r="80" spans="1:11" s="43" customFormat="1" ht="11.25" customHeight="1">
      <c r="A80" s="44" t="s">
        <v>64</v>
      </c>
      <c r="B80" s="38"/>
      <c r="C80" s="39">
        <v>126</v>
      </c>
      <c r="D80" s="39">
        <v>108</v>
      </c>
      <c r="E80" s="39">
        <v>143</v>
      </c>
      <c r="F80" s="40">
        <f>IF(D80&gt;0,100*E80/D80,0)</f>
        <v>132.40740740740742</v>
      </c>
      <c r="G80" s="41"/>
      <c r="H80" s="121">
        <v>1.984</v>
      </c>
      <c r="I80" s="122">
        <v>1.664</v>
      </c>
      <c r="J80" s="122">
        <v>2.1320000000000006</v>
      </c>
      <c r="K80" s="42">
        <f>IF(I80&gt;0,100*J80/I80,0)</f>
        <v>128.12500000000003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>
        <v>6</v>
      </c>
      <c r="D82" s="31">
        <v>5</v>
      </c>
      <c r="E82" s="31">
        <v>5</v>
      </c>
      <c r="F82" s="32"/>
      <c r="G82" s="32"/>
      <c r="H82" s="120">
        <v>0.175</v>
      </c>
      <c r="I82" s="120">
        <v>0.125</v>
      </c>
      <c r="J82" s="120">
        <v>0.125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120">
        <v>0.125</v>
      </c>
      <c r="I83" s="120">
        <v>0.12</v>
      </c>
      <c r="J83" s="120">
        <v>0.12</v>
      </c>
      <c r="K83" s="33"/>
    </row>
    <row r="84" spans="1:11" s="43" customFormat="1" ht="11.25" customHeight="1">
      <c r="A84" s="37" t="s">
        <v>67</v>
      </c>
      <c r="B84" s="38"/>
      <c r="C84" s="39">
        <v>14</v>
      </c>
      <c r="D84" s="39">
        <v>13</v>
      </c>
      <c r="E84" s="39">
        <v>13</v>
      </c>
      <c r="F84" s="40">
        <f>IF(D84&gt;0,100*E84/D84,0)</f>
        <v>100</v>
      </c>
      <c r="G84" s="41"/>
      <c r="H84" s="121">
        <v>0.3</v>
      </c>
      <c r="I84" s="122">
        <v>0.245</v>
      </c>
      <c r="J84" s="122">
        <v>0.245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296</v>
      </c>
      <c r="D86" s="31">
        <v>263</v>
      </c>
      <c r="E86" s="31">
        <v>300</v>
      </c>
      <c r="F86" s="32">
        <f>IF(D86&gt;0,100*E86/D86,0)</f>
        <v>114.06844106463879</v>
      </c>
      <c r="G86" s="32"/>
      <c r="H86" s="120">
        <v>4.827</v>
      </c>
      <c r="I86" s="120">
        <v>4.597</v>
      </c>
      <c r="J86" s="120">
        <v>5.1930000000000005</v>
      </c>
      <c r="K86" s="33">
        <f>IF(I86&gt;0,100*J86/I86,0)</f>
        <v>112.96497715901675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296</v>
      </c>
      <c r="D89" s="54">
        <v>263</v>
      </c>
      <c r="E89" s="54">
        <v>300</v>
      </c>
      <c r="F89" s="55">
        <f>IF(D89&gt;0,100*E89/D89,0)</f>
        <v>114.06844106463879</v>
      </c>
      <c r="G89" s="41"/>
      <c r="H89" s="125">
        <v>4.827</v>
      </c>
      <c r="I89" s="126">
        <v>4.597</v>
      </c>
      <c r="J89" s="126">
        <v>5.1930000000000005</v>
      </c>
      <c r="K89" s="55">
        <f>IF(I89&gt;0,100*J89/I89,0)</f>
        <v>112.96497715901675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7"/>
  <sheetViews>
    <sheetView workbookViewId="0" topLeftCell="A6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10.42187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/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0.074</v>
      </c>
      <c r="I39" s="122">
        <v>0.074</v>
      </c>
      <c r="J39" s="122">
        <v>0.074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1.946</v>
      </c>
      <c r="I61" s="120">
        <v>2.6</v>
      </c>
      <c r="J61" s="120">
        <v>5.785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0.121</v>
      </c>
      <c r="I62" s="120">
        <v>0.048</v>
      </c>
      <c r="J62" s="120">
        <v>0.324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4.256</v>
      </c>
      <c r="I63" s="120">
        <v>4.539</v>
      </c>
      <c r="J63" s="120">
        <v>10.458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6.323</v>
      </c>
      <c r="I64" s="122">
        <v>7.186999999999999</v>
      </c>
      <c r="J64" s="122">
        <v>16.567</v>
      </c>
      <c r="K64" s="42">
        <f>IF(I64&gt;0,100*J64/I64,0)</f>
        <v>230.5134270210102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33.28</v>
      </c>
      <c r="I66" s="122">
        <v>27.677</v>
      </c>
      <c r="J66" s="122">
        <v>31.95</v>
      </c>
      <c r="K66" s="42">
        <f>IF(I66&gt;0,100*J66/I66,0)</f>
        <v>115.43881200997218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0.667</v>
      </c>
      <c r="I72" s="120">
        <v>0.852</v>
      </c>
      <c r="J72" s="120">
        <v>1.067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2.297</v>
      </c>
      <c r="I73" s="120">
        <v>2.625</v>
      </c>
      <c r="J73" s="120">
        <v>1.6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1.315</v>
      </c>
      <c r="I74" s="120">
        <v>1.262</v>
      </c>
      <c r="J74" s="120">
        <v>2.26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>
        <v>0.017443999999999998</v>
      </c>
      <c r="J75" s="120">
        <v>0.017443999999999998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3.823</v>
      </c>
      <c r="I76" s="120">
        <v>1.971</v>
      </c>
      <c r="J76" s="120">
        <v>5.26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0.608</v>
      </c>
      <c r="I78" s="120">
        <v>0.635</v>
      </c>
      <c r="J78" s="120">
        <v>1.893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8.201</v>
      </c>
      <c r="I79" s="120">
        <v>11.811</v>
      </c>
      <c r="J79" s="120">
        <v>13.928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16.911</v>
      </c>
      <c r="I80" s="122">
        <v>19.173444</v>
      </c>
      <c r="J80" s="122">
        <v>26.025444</v>
      </c>
      <c r="K80" s="42">
        <f>IF(I80&gt;0,100*J80/I80,0)</f>
        <v>135.7369286394244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0.039</v>
      </c>
      <c r="I82" s="120">
        <v>0.045</v>
      </c>
      <c r="J82" s="120">
        <v>0.048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0.007</v>
      </c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0.046</v>
      </c>
      <c r="I84" s="122">
        <v>0.045</v>
      </c>
      <c r="J84" s="122">
        <v>0.048</v>
      </c>
      <c r="K84" s="42">
        <f>IF(I84&gt;0,100*J84/I84,0)</f>
        <v>106.66666666666667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56.634</v>
      </c>
      <c r="I86" s="120">
        <v>54.15644400000001</v>
      </c>
      <c r="J86" s="120">
        <v>74.664444</v>
      </c>
      <c r="K86" s="33">
        <f>IF(I86&gt;0,100*J86/I86,0)</f>
        <v>137.86806977208474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56.634</v>
      </c>
      <c r="I89" s="126">
        <v>54.15644400000001</v>
      </c>
      <c r="J89" s="126">
        <v>74.664444</v>
      </c>
      <c r="K89" s="55">
        <f>IF(I89&gt;0,100*J89/I89,0)</f>
        <v>137.86806977208474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91" spans="1:4" ht="14.25" customHeight="1">
      <c r="A91" s="191" t="s">
        <v>311</v>
      </c>
      <c r="B91" s="191"/>
      <c r="C91" s="191"/>
      <c r="D91" s="191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5">
    <mergeCell ref="A1:K1"/>
    <mergeCell ref="J2:K2"/>
    <mergeCell ref="C4:F4"/>
    <mergeCell ref="H4:K4"/>
    <mergeCell ref="A91:D91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4.394</v>
      </c>
      <c r="I36" s="120">
        <v>4.8</v>
      </c>
      <c r="J36" s="120">
        <v>4.84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4.394</v>
      </c>
      <c r="I37" s="122">
        <v>4.8</v>
      </c>
      <c r="J37" s="122">
        <v>4.84</v>
      </c>
      <c r="K37" s="42">
        <f>IF(I37&gt;0,100*J37/I37,0)</f>
        <v>100.83333333333334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4.932</v>
      </c>
      <c r="I61" s="120">
        <v>14.702</v>
      </c>
      <c r="J61" s="120">
        <v>5.713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3.057</v>
      </c>
      <c r="I62" s="120">
        <v>7.809</v>
      </c>
      <c r="J62" s="120">
        <v>2.072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150.039</v>
      </c>
      <c r="I63" s="120">
        <v>156.447</v>
      </c>
      <c r="J63" s="120">
        <v>92.481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158.028</v>
      </c>
      <c r="I64" s="122">
        <v>178.958</v>
      </c>
      <c r="J64" s="122">
        <v>100.26599999999999</v>
      </c>
      <c r="K64" s="42">
        <f>IF(I64&gt;0,100*J64/I64,0)</f>
        <v>56.027671297175864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3.544</v>
      </c>
      <c r="I66" s="122">
        <v>5</v>
      </c>
      <c r="J66" s="122">
        <v>6.5</v>
      </c>
      <c r="K66" s="42">
        <f>IF(I66&gt;0,100*J66/I66,0)</f>
        <v>130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1.274</v>
      </c>
      <c r="I72" s="120">
        <v>1.349</v>
      </c>
      <c r="J72" s="120">
        <v>1.341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2.47</v>
      </c>
      <c r="I73" s="120">
        <v>1.025</v>
      </c>
      <c r="J73" s="120">
        <v>1.625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0.036</v>
      </c>
      <c r="I74" s="120">
        <v>0.003</v>
      </c>
      <c r="J74" s="120">
        <v>0.052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4.314</v>
      </c>
      <c r="I76" s="120">
        <v>3.742</v>
      </c>
      <c r="J76" s="120">
        <v>5.111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0.376</v>
      </c>
      <c r="I78" s="120">
        <v>0.808</v>
      </c>
      <c r="J78" s="120">
        <v>0.675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3.798</v>
      </c>
      <c r="I79" s="120">
        <v>3.974</v>
      </c>
      <c r="J79" s="120">
        <v>4.095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12.268</v>
      </c>
      <c r="I80" s="122">
        <v>10.901</v>
      </c>
      <c r="J80" s="122">
        <v>12.899000000000001</v>
      </c>
      <c r="K80" s="42">
        <f>IF(I80&gt;0,100*J80/I80,0)</f>
        <v>118.32859370699937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0.172</v>
      </c>
      <c r="I82" s="120">
        <v>0.172</v>
      </c>
      <c r="J82" s="120">
        <v>0.213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0.119</v>
      </c>
      <c r="I83" s="120">
        <v>0.175</v>
      </c>
      <c r="J83" s="120">
        <v>0.14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0.291</v>
      </c>
      <c r="I84" s="122">
        <v>0.347</v>
      </c>
      <c r="J84" s="122">
        <v>0.353</v>
      </c>
      <c r="K84" s="42">
        <f>IF(I84&gt;0,100*J84/I84,0)</f>
        <v>101.72910662824208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178.525</v>
      </c>
      <c r="I86" s="120">
        <v>200.00600000000003</v>
      </c>
      <c r="J86" s="120">
        <v>124.85799999999999</v>
      </c>
      <c r="K86" s="33">
        <f>IF(I86&gt;0,100*J86/I86,0)</f>
        <v>62.4271271861844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178.525</v>
      </c>
      <c r="I89" s="126">
        <v>200.00600000000003</v>
      </c>
      <c r="J89" s="126">
        <v>124.85799999999999</v>
      </c>
      <c r="K89" s="55">
        <f>IF(I89&gt;0,100*J89/I89,0)</f>
        <v>62.4271271861844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&amp;C&amp;[42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7"/>
  <sheetViews>
    <sheetView workbookViewId="0" topLeftCell="A82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/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98.872</v>
      </c>
      <c r="I36" s="120">
        <v>108</v>
      </c>
      <c r="J36" s="120">
        <v>108.9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98.872</v>
      </c>
      <c r="I37" s="122">
        <v>108</v>
      </c>
      <c r="J37" s="122">
        <v>108.9</v>
      </c>
      <c r="K37" s="42">
        <f>IF(I37&gt;0,100*J37/I37,0)</f>
        <v>100.83333333333333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1.476</v>
      </c>
      <c r="I39" s="122">
        <v>1.4</v>
      </c>
      <c r="J39" s="122">
        <v>0.85</v>
      </c>
      <c r="K39" s="42">
        <f>IF(I39&gt;0,100*J39/I39,0)</f>
        <v>60.714285714285715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53.229</v>
      </c>
      <c r="I61" s="120">
        <v>63.892</v>
      </c>
      <c r="J61" s="120">
        <v>47.344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428.918</v>
      </c>
      <c r="I62" s="120">
        <v>479.875</v>
      </c>
      <c r="J62" s="120">
        <v>582.202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458.365</v>
      </c>
      <c r="I63" s="120">
        <v>468.63</v>
      </c>
      <c r="J63" s="120">
        <v>447.798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940.512</v>
      </c>
      <c r="I64" s="122">
        <v>1012.397</v>
      </c>
      <c r="J64" s="122">
        <v>1077.344</v>
      </c>
      <c r="K64" s="42">
        <f>IF(I64&gt;0,100*J64/I64,0)</f>
        <v>106.41517112358098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38.813</v>
      </c>
      <c r="I66" s="122">
        <v>48.112</v>
      </c>
      <c r="J66" s="122">
        <v>51.4</v>
      </c>
      <c r="K66" s="42">
        <f>IF(I66&gt;0,100*J66/I66,0)</f>
        <v>106.83405387429332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35.925</v>
      </c>
      <c r="I72" s="120">
        <v>45.075</v>
      </c>
      <c r="J72" s="120">
        <v>47.341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3.232</v>
      </c>
      <c r="I73" s="120">
        <v>3.6</v>
      </c>
      <c r="J73" s="120">
        <v>2.5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5.333</v>
      </c>
      <c r="I74" s="120">
        <v>5.295</v>
      </c>
      <c r="J74" s="120">
        <v>7.974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0.064</v>
      </c>
      <c r="I75" s="120"/>
      <c r="J75" s="120">
        <v>0.245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94.854</v>
      </c>
      <c r="I76" s="120">
        <v>125.067</v>
      </c>
      <c r="J76" s="120">
        <v>120.724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14.9</v>
      </c>
      <c r="I78" s="120">
        <v>20.977</v>
      </c>
      <c r="J78" s="120">
        <v>17.753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21.892</v>
      </c>
      <c r="I79" s="120">
        <v>34.445</v>
      </c>
      <c r="J79" s="120">
        <v>26.222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176.2</v>
      </c>
      <c r="I80" s="122">
        <v>234.459</v>
      </c>
      <c r="J80" s="122">
        <v>222.759</v>
      </c>
      <c r="K80" s="42">
        <f>IF(I80&gt;0,100*J80/I80,0)</f>
        <v>95.00978849180453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0.15</v>
      </c>
      <c r="I82" s="120">
        <v>0.151</v>
      </c>
      <c r="J82" s="120">
        <v>0.182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0.065</v>
      </c>
      <c r="I83" s="120">
        <v>0.095</v>
      </c>
      <c r="J83" s="120">
        <v>0.07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0.215</v>
      </c>
      <c r="I84" s="122">
        <v>0.246</v>
      </c>
      <c r="J84" s="122">
        <v>0.252</v>
      </c>
      <c r="K84" s="42">
        <f>IF(I84&gt;0,100*J84/I84,0)</f>
        <v>102.4390243902439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1256.088</v>
      </c>
      <c r="I86" s="120">
        <v>1404.6140000000003</v>
      </c>
      <c r="J86" s="120">
        <v>1461.505</v>
      </c>
      <c r="K86" s="33">
        <f>IF(I86&gt;0,100*J86/I86,0)</f>
        <v>104.05029424453976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1256.088</v>
      </c>
      <c r="I89" s="126">
        <v>1404.6140000000003</v>
      </c>
      <c r="J89" s="126">
        <v>1461.505</v>
      </c>
      <c r="K89" s="55">
        <f>IF(I89&gt;0,100*J89/I89,0)</f>
        <v>104.05029424453976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7"/>
  <sheetViews>
    <sheetView workbookViewId="0" topLeftCell="A88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>
        <v>34.71374551400025</v>
      </c>
      <c r="I9" s="120">
        <v>35.36202591371982</v>
      </c>
      <c r="J9" s="120">
        <v>27.352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19.7888576360438</v>
      </c>
      <c r="I10" s="120">
        <v>19.669417699505345</v>
      </c>
      <c r="J10" s="120">
        <v>15.433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14.334569025591621</v>
      </c>
      <c r="I11" s="120">
        <v>14.533196756166719</v>
      </c>
      <c r="J11" s="120">
        <v>11.725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11.981448707958052</v>
      </c>
      <c r="I12" s="120">
        <v>12.838356442587255</v>
      </c>
      <c r="J12" s="120">
        <v>11.963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80.81862088359372</v>
      </c>
      <c r="I13" s="122">
        <v>82.40299681197914</v>
      </c>
      <c r="J13" s="122">
        <v>66.473</v>
      </c>
      <c r="K13" s="42">
        <f>IF(I13&gt;0,100*J13/I13,0)</f>
        <v>80.66818267747351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1.5</v>
      </c>
      <c r="I15" s="122">
        <v>2</v>
      </c>
      <c r="J15" s="122">
        <v>1.8</v>
      </c>
      <c r="K15" s="42">
        <f>IF(I15&gt;0,100*J15/I15,0)</f>
        <v>90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0.109</v>
      </c>
      <c r="I17" s="122">
        <v>0.109</v>
      </c>
      <c r="J17" s="122">
        <v>0.012</v>
      </c>
      <c r="K17" s="42">
        <f>IF(I17&gt;0,100*J17/I17,0)</f>
        <v>11.009174311926605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1.472</v>
      </c>
      <c r="I20" s="120">
        <v>1.674</v>
      </c>
      <c r="J20" s="120">
        <v>1.4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2.13</v>
      </c>
      <c r="I21" s="120">
        <v>1.911</v>
      </c>
      <c r="J21" s="120">
        <v>1.6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3.602</v>
      </c>
      <c r="I22" s="122">
        <v>3.585</v>
      </c>
      <c r="J22" s="122">
        <v>3</v>
      </c>
      <c r="K22" s="42">
        <f>IF(I22&gt;0,100*J22/I22,0)</f>
        <v>83.68200836820084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11.563</v>
      </c>
      <c r="I24" s="122">
        <v>15.138</v>
      </c>
      <c r="J24" s="122">
        <v>15.546</v>
      </c>
      <c r="K24" s="42">
        <f>IF(I24&gt;0,100*J24/I24,0)</f>
        <v>102.69520412207689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9.8</v>
      </c>
      <c r="I26" s="122">
        <v>9.05</v>
      </c>
      <c r="J26" s="122">
        <v>8.6</v>
      </c>
      <c r="K26" s="42">
        <f>IF(I26&gt;0,100*J26/I26,0)</f>
        <v>95.02762430939225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12.625</v>
      </c>
      <c r="I28" s="120">
        <v>22.696</v>
      </c>
      <c r="J28" s="120">
        <v>17.373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0.1</v>
      </c>
      <c r="I29" s="120">
        <v>0.401</v>
      </c>
      <c r="J29" s="120">
        <v>0.624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41.681</v>
      </c>
      <c r="I30" s="120">
        <v>42.474</v>
      </c>
      <c r="J30" s="120">
        <v>41.668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54.406</v>
      </c>
      <c r="I31" s="122">
        <v>65.571</v>
      </c>
      <c r="J31" s="122">
        <v>59.665</v>
      </c>
      <c r="K31" s="42">
        <f>IF(I31&gt;0,100*J31/I31,0)</f>
        <v>90.99296945295939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1.404</v>
      </c>
      <c r="I33" s="120">
        <v>1.56</v>
      </c>
      <c r="J33" s="120">
        <v>1.58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94.441</v>
      </c>
      <c r="I34" s="120">
        <v>78.886</v>
      </c>
      <c r="J34" s="120">
        <v>83.94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152.514</v>
      </c>
      <c r="I35" s="120">
        <v>152.4</v>
      </c>
      <c r="J35" s="120">
        <v>169.6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1.4</v>
      </c>
      <c r="I36" s="120">
        <v>1.49</v>
      </c>
      <c r="J36" s="120">
        <v>1.43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249.75900000000001</v>
      </c>
      <c r="I37" s="122">
        <v>234.336</v>
      </c>
      <c r="J37" s="122">
        <v>256.55</v>
      </c>
      <c r="K37" s="42">
        <f>IF(I37&gt;0,100*J37/I37,0)</f>
        <v>109.4795507305749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0.41</v>
      </c>
      <c r="I39" s="122">
        <v>0.347</v>
      </c>
      <c r="J39" s="122">
        <v>0.44</v>
      </c>
      <c r="K39" s="42">
        <f>IF(I39&gt;0,100*J39/I39,0)</f>
        <v>126.80115273775218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0.78</v>
      </c>
      <c r="I41" s="120">
        <v>0.528</v>
      </c>
      <c r="J41" s="120">
        <v>0.78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2.8</v>
      </c>
      <c r="I42" s="120">
        <v>2.5</v>
      </c>
      <c r="J42" s="120">
        <v>2.7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5.9</v>
      </c>
      <c r="I43" s="120">
        <v>10.2</v>
      </c>
      <c r="J43" s="120">
        <v>10.8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1.3</v>
      </c>
      <c r="I44" s="120">
        <v>1.2</v>
      </c>
      <c r="J44" s="120">
        <v>1.27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0.065</v>
      </c>
      <c r="I45" s="120">
        <v>0.065</v>
      </c>
      <c r="J45" s="120">
        <v>0.08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0.075</v>
      </c>
      <c r="I46" s="120">
        <v>0.08</v>
      </c>
      <c r="J46" s="120">
        <v>0.1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>
        <v>7.15</v>
      </c>
      <c r="I47" s="120">
        <v>12</v>
      </c>
      <c r="J47" s="120">
        <v>15.7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0.3</v>
      </c>
      <c r="I48" s="120">
        <v>0.3</v>
      </c>
      <c r="J48" s="120">
        <v>0.32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2.3</v>
      </c>
      <c r="I49" s="120">
        <v>4.6</v>
      </c>
      <c r="J49" s="120">
        <v>1.5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20.67</v>
      </c>
      <c r="I50" s="122">
        <v>31.473</v>
      </c>
      <c r="J50" s="122">
        <v>33.25</v>
      </c>
      <c r="K50" s="42">
        <f>IF(I50&gt;0,100*J50/I50,0)</f>
        <v>105.64610936358149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0.248</v>
      </c>
      <c r="I52" s="122"/>
      <c r="J52" s="122">
        <v>0.272</v>
      </c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0.3</v>
      </c>
      <c r="I54" s="120">
        <v>0.308</v>
      </c>
      <c r="J54" s="120">
        <v>0.42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1.2</v>
      </c>
      <c r="I55" s="120">
        <v>1.2</v>
      </c>
      <c r="J55" s="120">
        <v>1.16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1.5</v>
      </c>
      <c r="I56" s="120">
        <v>1.5</v>
      </c>
      <c r="J56" s="120">
        <v>0.97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0.399</v>
      </c>
      <c r="I57" s="120">
        <v>0.264</v>
      </c>
      <c r="J57" s="120">
        <v>0.063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0.956</v>
      </c>
      <c r="I58" s="120">
        <v>1.2</v>
      </c>
      <c r="J58" s="120">
        <v>0.85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4.355</v>
      </c>
      <c r="I59" s="122">
        <v>4.472</v>
      </c>
      <c r="J59" s="122">
        <v>3.463</v>
      </c>
      <c r="K59" s="42">
        <f>IF(I59&gt;0,100*J59/I59,0)</f>
        <v>77.43738819320214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6.1</v>
      </c>
      <c r="I61" s="120">
        <v>5.6</v>
      </c>
      <c r="J61" s="120">
        <v>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0.836</v>
      </c>
      <c r="I62" s="120">
        <v>0.784</v>
      </c>
      <c r="J62" s="120">
        <v>0.487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3.412</v>
      </c>
      <c r="I63" s="120">
        <v>1.8</v>
      </c>
      <c r="J63" s="120">
        <v>3.12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10.347999999999999</v>
      </c>
      <c r="I64" s="122">
        <v>8.184</v>
      </c>
      <c r="J64" s="122">
        <v>9.607</v>
      </c>
      <c r="K64" s="42">
        <f>IF(I64&gt;0,100*J64/I64,0)</f>
        <v>117.38758553274683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5</v>
      </c>
      <c r="I66" s="122">
        <v>3.228</v>
      </c>
      <c r="J66" s="122">
        <v>3.273</v>
      </c>
      <c r="K66" s="42">
        <f>IF(I66&gt;0,100*J66/I66,0)</f>
        <v>101.39405204460967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0.35</v>
      </c>
      <c r="I68" s="120">
        <v>0.3</v>
      </c>
      <c r="J68" s="120">
        <v>0.35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0.22</v>
      </c>
      <c r="I69" s="120">
        <v>0.22</v>
      </c>
      <c r="J69" s="120">
        <v>0.22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0.57</v>
      </c>
      <c r="I70" s="122">
        <v>0.52</v>
      </c>
      <c r="J70" s="122">
        <v>0.57</v>
      </c>
      <c r="K70" s="42">
        <f>IF(I70&gt;0,100*J70/I70,0)</f>
        <v>109.6153846153846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0.251</v>
      </c>
      <c r="I72" s="120">
        <v>0.251</v>
      </c>
      <c r="J72" s="120">
        <v>0.269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0.065</v>
      </c>
      <c r="I73" s="120">
        <v>0.034</v>
      </c>
      <c r="J73" s="120">
        <v>0.03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1.24</v>
      </c>
      <c r="I74" s="120">
        <v>1.2</v>
      </c>
      <c r="J74" s="120">
        <v>1.36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6.066623762376238</v>
      </c>
      <c r="I75" s="120">
        <v>5.998</v>
      </c>
      <c r="J75" s="120">
        <v>4.644072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0.3</v>
      </c>
      <c r="I76" s="120">
        <v>0.3</v>
      </c>
      <c r="J76" s="120">
        <v>0.325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0.469</v>
      </c>
      <c r="I77" s="120">
        <v>0.629</v>
      </c>
      <c r="J77" s="120">
        <v>0.52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0.588</v>
      </c>
      <c r="I78" s="120">
        <v>0.485</v>
      </c>
      <c r="J78" s="120">
        <v>0.535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0.143</v>
      </c>
      <c r="I79" s="120">
        <v>0.143</v>
      </c>
      <c r="J79" s="120">
        <v>0.16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9.122623762376238</v>
      </c>
      <c r="I80" s="122">
        <v>9.040000000000001</v>
      </c>
      <c r="J80" s="122">
        <v>7.843072000000001</v>
      </c>
      <c r="K80" s="42">
        <f>IF(I80&gt;0,100*J80/I80,0)</f>
        <v>86.75964601769911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1.9</v>
      </c>
      <c r="I82" s="120">
        <v>1.92</v>
      </c>
      <c r="J82" s="120">
        <v>1.48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0.685</v>
      </c>
      <c r="I83" s="120">
        <v>0.85</v>
      </c>
      <c r="J83" s="120">
        <v>0.91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2.585</v>
      </c>
      <c r="I84" s="122">
        <v>2.77</v>
      </c>
      <c r="J84" s="122">
        <v>2.39</v>
      </c>
      <c r="K84" s="42">
        <f>IF(I84&gt;0,100*J84/I84,0)</f>
        <v>86.28158844765343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464.86624464596997</v>
      </c>
      <c r="I86" s="120">
        <v>472.22599681197914</v>
      </c>
      <c r="J86" s="120">
        <v>472.754072</v>
      </c>
      <c r="K86" s="33">
        <f>IF(I86&gt;0,100*J86/I86,0)</f>
        <v>100.11182679301562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464.86624464596997</v>
      </c>
      <c r="I89" s="126">
        <v>472.22599681197914</v>
      </c>
      <c r="J89" s="126">
        <v>472.754072</v>
      </c>
      <c r="K89" s="55">
        <f>IF(I89&gt;0,100*J89/I89,0)</f>
        <v>100.11182679301562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7"/>
  <sheetViews>
    <sheetView zoomScaleSheetLayoutView="80" workbookViewId="0" topLeftCell="B65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3" width="12.57421875" style="63" customWidth="1"/>
    <col min="4" max="4" width="13.421875" style="63" customWidth="1"/>
    <col min="5" max="5" width="11.7109375" style="63" customWidth="1"/>
    <col min="6" max="6" width="12.421875" style="63" customWidth="1"/>
    <col min="7" max="7" width="0.71875" style="63" customWidth="1"/>
    <col min="8" max="8" width="13.28125" style="63" customWidth="1"/>
    <col min="9" max="9" width="13.7109375" style="63" customWidth="1"/>
    <col min="10" max="10" width="12.140625" style="63" customWidth="1"/>
    <col min="11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2276</v>
      </c>
      <c r="D9" s="31">
        <v>1731</v>
      </c>
      <c r="E9" s="31">
        <v>1731</v>
      </c>
      <c r="F9" s="32"/>
      <c r="G9" s="32"/>
      <c r="H9" s="120">
        <v>7.14095</v>
      </c>
      <c r="I9" s="120">
        <v>5.604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3985</v>
      </c>
      <c r="D10" s="31">
        <v>3681</v>
      </c>
      <c r="E10" s="31">
        <v>3681</v>
      </c>
      <c r="F10" s="32"/>
      <c r="G10" s="32"/>
      <c r="H10" s="120">
        <v>7.97</v>
      </c>
      <c r="I10" s="120">
        <v>7.235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9301</v>
      </c>
      <c r="D11" s="31">
        <v>8235</v>
      </c>
      <c r="E11" s="31">
        <v>8235</v>
      </c>
      <c r="F11" s="32"/>
      <c r="G11" s="32"/>
      <c r="H11" s="120">
        <v>23.515543906249995</v>
      </c>
      <c r="I11" s="120">
        <v>20.752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914</v>
      </c>
      <c r="D12" s="31">
        <v>308</v>
      </c>
      <c r="E12" s="31">
        <v>308</v>
      </c>
      <c r="F12" s="32"/>
      <c r="G12" s="32"/>
      <c r="H12" s="120">
        <v>1.8590759999999997</v>
      </c>
      <c r="I12" s="120">
        <v>0.697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16476</v>
      </c>
      <c r="D13" s="39">
        <v>13955</v>
      </c>
      <c r="E13" s="39">
        <v>13955</v>
      </c>
      <c r="F13" s="40">
        <f>IF(D13&gt;0,100*E13/D13,0)</f>
        <v>100</v>
      </c>
      <c r="G13" s="41"/>
      <c r="H13" s="121">
        <v>40.48556990624999</v>
      </c>
      <c r="I13" s="122">
        <v>34.288000000000004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55</v>
      </c>
      <c r="D15" s="39">
        <v>50</v>
      </c>
      <c r="E15" s="39">
        <v>50</v>
      </c>
      <c r="F15" s="40">
        <f>IF(D15&gt;0,100*E15/D15,0)</f>
        <v>100</v>
      </c>
      <c r="G15" s="41"/>
      <c r="H15" s="121">
        <v>0.06</v>
      </c>
      <c r="I15" s="122">
        <v>0.06</v>
      </c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998</v>
      </c>
      <c r="D17" s="39">
        <v>178</v>
      </c>
      <c r="E17" s="39">
        <v>178</v>
      </c>
      <c r="F17" s="40">
        <f>IF(D17&gt;0,100*E17/D17,0)</f>
        <v>100</v>
      </c>
      <c r="G17" s="41"/>
      <c r="H17" s="121">
        <v>3.112</v>
      </c>
      <c r="I17" s="122">
        <v>0.445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23455</v>
      </c>
      <c r="D19" s="31">
        <v>24705</v>
      </c>
      <c r="E19" s="31">
        <v>25000</v>
      </c>
      <c r="F19" s="32"/>
      <c r="G19" s="32"/>
      <c r="H19" s="120">
        <v>117.274</v>
      </c>
      <c r="I19" s="120">
        <v>142.054</v>
      </c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23455</v>
      </c>
      <c r="D22" s="39">
        <v>24705</v>
      </c>
      <c r="E22" s="39">
        <v>25000</v>
      </c>
      <c r="F22" s="40">
        <f>IF(D22&gt;0,100*E22/D22,0)</f>
        <v>101.19409026512852</v>
      </c>
      <c r="G22" s="41"/>
      <c r="H22" s="121">
        <v>117.274</v>
      </c>
      <c r="I22" s="122">
        <v>142.054</v>
      </c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68542</v>
      </c>
      <c r="D24" s="39">
        <v>70869</v>
      </c>
      <c r="E24" s="39">
        <v>68000</v>
      </c>
      <c r="F24" s="40">
        <f>IF(D24&gt;0,100*E24/D24,0)</f>
        <v>95.95168550424022</v>
      </c>
      <c r="G24" s="41"/>
      <c r="H24" s="121">
        <v>301.458</v>
      </c>
      <c r="I24" s="122">
        <v>342.88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32600</v>
      </c>
      <c r="D26" s="39">
        <v>32100</v>
      </c>
      <c r="E26" s="39">
        <v>31000</v>
      </c>
      <c r="F26" s="40">
        <f>IF(D26&gt;0,100*E26/D26,0)</f>
        <v>96.57320872274143</v>
      </c>
      <c r="G26" s="41"/>
      <c r="H26" s="121">
        <v>175</v>
      </c>
      <c r="I26" s="122">
        <v>147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51084</v>
      </c>
      <c r="D28" s="31">
        <v>49483</v>
      </c>
      <c r="E28" s="31">
        <v>49483</v>
      </c>
      <c r="F28" s="32"/>
      <c r="G28" s="32"/>
      <c r="H28" s="120">
        <v>253.996</v>
      </c>
      <c r="I28" s="120">
        <v>198.248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42126</v>
      </c>
      <c r="D29" s="31">
        <v>41222</v>
      </c>
      <c r="E29" s="31">
        <v>41808</v>
      </c>
      <c r="F29" s="32"/>
      <c r="G29" s="32"/>
      <c r="H29" s="120">
        <v>118.829</v>
      </c>
      <c r="I29" s="120">
        <v>69.765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53947</v>
      </c>
      <c r="D30" s="31">
        <v>57890</v>
      </c>
      <c r="E30" s="31">
        <v>57890</v>
      </c>
      <c r="F30" s="32"/>
      <c r="G30" s="32"/>
      <c r="H30" s="120">
        <v>175.94</v>
      </c>
      <c r="I30" s="120">
        <v>162.256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147157</v>
      </c>
      <c r="D31" s="39">
        <v>148595</v>
      </c>
      <c r="E31" s="39">
        <v>149181</v>
      </c>
      <c r="F31" s="40">
        <f>IF(D31&gt;0,100*E31/D31,0)</f>
        <v>100.39436051011138</v>
      </c>
      <c r="G31" s="41"/>
      <c r="H31" s="121">
        <v>548.765</v>
      </c>
      <c r="I31" s="122">
        <v>430.269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24000</v>
      </c>
      <c r="D33" s="31">
        <v>24054</v>
      </c>
      <c r="E33" s="31">
        <v>24000</v>
      </c>
      <c r="F33" s="32"/>
      <c r="G33" s="32"/>
      <c r="H33" s="120">
        <v>104</v>
      </c>
      <c r="I33" s="120">
        <v>88.531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14998</v>
      </c>
      <c r="D34" s="31">
        <v>14601</v>
      </c>
      <c r="E34" s="31">
        <v>14601</v>
      </c>
      <c r="F34" s="32"/>
      <c r="G34" s="32"/>
      <c r="H34" s="120">
        <v>77.295</v>
      </c>
      <c r="I34" s="120">
        <v>55.416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48000</v>
      </c>
      <c r="D35" s="31">
        <v>48000</v>
      </c>
      <c r="E35" s="31">
        <v>50000</v>
      </c>
      <c r="F35" s="32"/>
      <c r="G35" s="32"/>
      <c r="H35" s="120">
        <v>220</v>
      </c>
      <c r="I35" s="120">
        <v>180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7121</v>
      </c>
      <c r="D36" s="31">
        <v>6242</v>
      </c>
      <c r="E36" s="31">
        <v>6242</v>
      </c>
      <c r="F36" s="32"/>
      <c r="G36" s="32"/>
      <c r="H36" s="120">
        <v>29.196</v>
      </c>
      <c r="I36" s="120">
        <v>17.348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94119</v>
      </c>
      <c r="D37" s="39">
        <v>92897</v>
      </c>
      <c r="E37" s="39">
        <v>94843</v>
      </c>
      <c r="F37" s="40">
        <f>IF(D37&gt;0,100*E37/D37,0)</f>
        <v>102.09479315801372</v>
      </c>
      <c r="G37" s="41"/>
      <c r="H37" s="121">
        <v>430.49100000000004</v>
      </c>
      <c r="I37" s="122">
        <v>341.295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4345</v>
      </c>
      <c r="D39" s="39">
        <v>4797</v>
      </c>
      <c r="E39" s="39">
        <v>4500</v>
      </c>
      <c r="F39" s="40">
        <f>IF(D39&gt;0,100*E39/D39,0)</f>
        <v>93.80863039399625</v>
      </c>
      <c r="G39" s="41"/>
      <c r="H39" s="121">
        <v>17.877</v>
      </c>
      <c r="I39" s="122">
        <v>9.533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34095</v>
      </c>
      <c r="D41" s="31">
        <v>38863</v>
      </c>
      <c r="E41" s="31">
        <v>40000</v>
      </c>
      <c r="F41" s="32"/>
      <c r="G41" s="32"/>
      <c r="H41" s="120">
        <v>106.915</v>
      </c>
      <c r="I41" s="120">
        <v>72.3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220527</v>
      </c>
      <c r="D42" s="31">
        <v>233325</v>
      </c>
      <c r="E42" s="31">
        <v>233850</v>
      </c>
      <c r="F42" s="32"/>
      <c r="G42" s="32"/>
      <c r="H42" s="120">
        <v>1042.645</v>
      </c>
      <c r="I42" s="120">
        <v>976.179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60195</v>
      </c>
      <c r="D43" s="31">
        <v>62544</v>
      </c>
      <c r="E43" s="31">
        <v>63000</v>
      </c>
      <c r="F43" s="32"/>
      <c r="G43" s="32"/>
      <c r="H43" s="120">
        <v>268.282</v>
      </c>
      <c r="I43" s="120">
        <v>221.714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119349</v>
      </c>
      <c r="D44" s="31">
        <v>125806</v>
      </c>
      <c r="E44" s="31">
        <v>120000</v>
      </c>
      <c r="F44" s="32"/>
      <c r="G44" s="32"/>
      <c r="H44" s="120">
        <v>537.3</v>
      </c>
      <c r="I44" s="120">
        <v>420.151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65728</v>
      </c>
      <c r="D45" s="31">
        <v>76672</v>
      </c>
      <c r="E45" s="31">
        <v>78000</v>
      </c>
      <c r="F45" s="32"/>
      <c r="G45" s="32"/>
      <c r="H45" s="120">
        <v>226.747</v>
      </c>
      <c r="I45" s="120">
        <v>184.326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69772</v>
      </c>
      <c r="D46" s="31">
        <v>71345</v>
      </c>
      <c r="E46" s="31">
        <v>74334</v>
      </c>
      <c r="F46" s="32"/>
      <c r="G46" s="32"/>
      <c r="H46" s="120">
        <v>252.59</v>
      </c>
      <c r="I46" s="120">
        <v>159.648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102005</v>
      </c>
      <c r="D47" s="31">
        <v>106211</v>
      </c>
      <c r="E47" s="31">
        <v>103300</v>
      </c>
      <c r="F47" s="32"/>
      <c r="G47" s="32"/>
      <c r="H47" s="120">
        <v>410.665</v>
      </c>
      <c r="I47" s="120">
        <v>299.558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78647</v>
      </c>
      <c r="D48" s="31">
        <v>93969</v>
      </c>
      <c r="E48" s="31">
        <v>93000</v>
      </c>
      <c r="F48" s="32"/>
      <c r="G48" s="32"/>
      <c r="H48" s="120">
        <v>327.437</v>
      </c>
      <c r="I48" s="120">
        <v>268.454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67742</v>
      </c>
      <c r="D49" s="31">
        <v>75075</v>
      </c>
      <c r="E49" s="31">
        <v>73000</v>
      </c>
      <c r="F49" s="32"/>
      <c r="G49" s="32"/>
      <c r="H49" s="120">
        <v>265.478</v>
      </c>
      <c r="I49" s="120">
        <v>177.429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818060</v>
      </c>
      <c r="D50" s="39">
        <v>883810</v>
      </c>
      <c r="E50" s="39">
        <v>878484</v>
      </c>
      <c r="F50" s="40">
        <f>IF(D50&gt;0,100*E50/D50,0)</f>
        <v>99.39738179020378</v>
      </c>
      <c r="G50" s="41"/>
      <c r="H50" s="121">
        <v>3438.0589999999997</v>
      </c>
      <c r="I50" s="122">
        <v>2779.7590000000005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26900</v>
      </c>
      <c r="D52" s="39">
        <v>26900</v>
      </c>
      <c r="E52" s="39">
        <v>26908</v>
      </c>
      <c r="F52" s="40">
        <f>IF(D52&gt;0,100*E52/D52,0)</f>
        <v>100.02973977695167</v>
      </c>
      <c r="G52" s="41"/>
      <c r="H52" s="121">
        <v>136</v>
      </c>
      <c r="I52" s="122">
        <v>86.16736279547791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71850</v>
      </c>
      <c r="D54" s="31">
        <v>68307</v>
      </c>
      <c r="E54" s="31">
        <v>74000</v>
      </c>
      <c r="F54" s="32"/>
      <c r="G54" s="32"/>
      <c r="H54" s="120">
        <v>242.658</v>
      </c>
      <c r="I54" s="120">
        <v>162.657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54111</v>
      </c>
      <c r="D55" s="31">
        <v>54708</v>
      </c>
      <c r="E55" s="31">
        <v>53700</v>
      </c>
      <c r="F55" s="32"/>
      <c r="G55" s="32"/>
      <c r="H55" s="120">
        <v>104.975</v>
      </c>
      <c r="I55" s="120">
        <v>69.634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36022</v>
      </c>
      <c r="D56" s="31">
        <v>35777</v>
      </c>
      <c r="E56" s="31">
        <v>35700</v>
      </c>
      <c r="F56" s="32"/>
      <c r="G56" s="32"/>
      <c r="H56" s="120">
        <v>115.3</v>
      </c>
      <c r="I56" s="120">
        <v>107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71461</v>
      </c>
      <c r="D57" s="31">
        <v>71461</v>
      </c>
      <c r="E57" s="31">
        <v>68884</v>
      </c>
      <c r="F57" s="32"/>
      <c r="G57" s="32"/>
      <c r="H57" s="120">
        <v>230.50879999999998</v>
      </c>
      <c r="I57" s="120">
        <v>142.212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65542</v>
      </c>
      <c r="D58" s="31">
        <v>64535</v>
      </c>
      <c r="E58" s="31">
        <v>62947</v>
      </c>
      <c r="F58" s="32"/>
      <c r="G58" s="32"/>
      <c r="H58" s="120">
        <v>197.719</v>
      </c>
      <c r="I58" s="120">
        <v>101.085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298986</v>
      </c>
      <c r="D59" s="39">
        <v>294788</v>
      </c>
      <c r="E59" s="39">
        <v>295231</v>
      </c>
      <c r="F59" s="40">
        <f>IF(D59&gt;0,100*E59/D59,0)</f>
        <v>100.15027748755037</v>
      </c>
      <c r="G59" s="41"/>
      <c r="H59" s="121">
        <v>891.1607999999999</v>
      </c>
      <c r="I59" s="122">
        <v>582.588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1600</v>
      </c>
      <c r="D61" s="31">
        <v>1200</v>
      </c>
      <c r="E61" s="31">
        <v>1200</v>
      </c>
      <c r="F61" s="32"/>
      <c r="G61" s="32"/>
      <c r="H61" s="120">
        <v>5.44</v>
      </c>
      <c r="I61" s="120">
        <v>2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625</v>
      </c>
      <c r="D62" s="31">
        <v>590</v>
      </c>
      <c r="E62" s="31">
        <v>625</v>
      </c>
      <c r="F62" s="32"/>
      <c r="G62" s="32"/>
      <c r="H62" s="120">
        <v>1.458</v>
      </c>
      <c r="I62" s="120">
        <v>0.336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1900</v>
      </c>
      <c r="D63" s="31">
        <v>1560</v>
      </c>
      <c r="E63" s="31">
        <v>1560</v>
      </c>
      <c r="F63" s="32"/>
      <c r="G63" s="32"/>
      <c r="H63" s="120">
        <v>5.2</v>
      </c>
      <c r="I63" s="120">
        <v>0.924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4125</v>
      </c>
      <c r="D64" s="39">
        <v>3350</v>
      </c>
      <c r="E64" s="39">
        <v>3385</v>
      </c>
      <c r="F64" s="40">
        <f>IF(D64&gt;0,100*E64/D64,0)</f>
        <v>101.04477611940298</v>
      </c>
      <c r="G64" s="41"/>
      <c r="H64" s="121">
        <v>12.098</v>
      </c>
      <c r="I64" s="122">
        <v>3.26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7179</v>
      </c>
      <c r="D66" s="39">
        <v>4366</v>
      </c>
      <c r="E66" s="39">
        <v>4366</v>
      </c>
      <c r="F66" s="40">
        <f>IF(D66&gt;0,100*E66/D66,0)</f>
        <v>100</v>
      </c>
      <c r="G66" s="41"/>
      <c r="H66" s="121">
        <v>15.814</v>
      </c>
      <c r="I66" s="122">
        <v>9.303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69000</v>
      </c>
      <c r="D68" s="31">
        <v>78800</v>
      </c>
      <c r="E68" s="31">
        <v>78800</v>
      </c>
      <c r="F68" s="32"/>
      <c r="G68" s="32"/>
      <c r="H68" s="120">
        <v>138</v>
      </c>
      <c r="I68" s="120">
        <v>165</v>
      </c>
      <c r="J68" s="120"/>
      <c r="K68" s="33"/>
    </row>
    <row r="69" spans="1:11" s="34" customFormat="1" ht="11.25" customHeight="1">
      <c r="A69" s="36" t="s">
        <v>54</v>
      </c>
      <c r="B69" s="30"/>
      <c r="C69" s="31">
        <v>5800</v>
      </c>
      <c r="D69" s="31">
        <v>5760</v>
      </c>
      <c r="E69" s="31">
        <v>5760</v>
      </c>
      <c r="F69" s="32"/>
      <c r="G69" s="32"/>
      <c r="H69" s="120">
        <v>9.5</v>
      </c>
      <c r="I69" s="120">
        <v>8.5</v>
      </c>
      <c r="J69" s="120"/>
      <c r="K69" s="33"/>
    </row>
    <row r="70" spans="1:11" s="43" customFormat="1" ht="11.25" customHeight="1">
      <c r="A70" s="37" t="s">
        <v>55</v>
      </c>
      <c r="B70" s="38"/>
      <c r="C70" s="39">
        <v>74800</v>
      </c>
      <c r="D70" s="39">
        <v>84560</v>
      </c>
      <c r="E70" s="39">
        <v>84560</v>
      </c>
      <c r="F70" s="40">
        <f>IF(D70&gt;0,100*E70/D70,0)</f>
        <v>100</v>
      </c>
      <c r="G70" s="41"/>
      <c r="H70" s="121">
        <v>147.5</v>
      </c>
      <c r="I70" s="122">
        <v>173.5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1900</v>
      </c>
      <c r="D72" s="31">
        <v>1600</v>
      </c>
      <c r="E72" s="31">
        <v>1600</v>
      </c>
      <c r="F72" s="32"/>
      <c r="G72" s="32"/>
      <c r="H72" s="120">
        <v>2.83</v>
      </c>
      <c r="I72" s="120">
        <v>0.521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17171</v>
      </c>
      <c r="D73" s="31">
        <v>22065</v>
      </c>
      <c r="E73" s="31">
        <v>22050</v>
      </c>
      <c r="F73" s="32"/>
      <c r="G73" s="32"/>
      <c r="H73" s="120">
        <v>43.225</v>
      </c>
      <c r="I73" s="120">
        <v>77.65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33407</v>
      </c>
      <c r="D74" s="31">
        <v>38856</v>
      </c>
      <c r="E74" s="31">
        <v>38860</v>
      </c>
      <c r="F74" s="32"/>
      <c r="G74" s="32"/>
      <c r="H74" s="120">
        <v>83.518</v>
      </c>
      <c r="I74" s="120">
        <v>136.454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14661</v>
      </c>
      <c r="D75" s="31">
        <v>11846.28</v>
      </c>
      <c r="E75" s="31">
        <v>11846.28</v>
      </c>
      <c r="F75" s="32"/>
      <c r="G75" s="32"/>
      <c r="H75" s="120">
        <v>41.052</v>
      </c>
      <c r="I75" s="120">
        <v>13.68187365726355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5729</v>
      </c>
      <c r="D76" s="31">
        <v>6194</v>
      </c>
      <c r="E76" s="31">
        <v>6300</v>
      </c>
      <c r="F76" s="32"/>
      <c r="G76" s="32"/>
      <c r="H76" s="120">
        <v>24.921</v>
      </c>
      <c r="I76" s="120">
        <v>20.44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3376</v>
      </c>
      <c r="D77" s="31">
        <v>3985</v>
      </c>
      <c r="E77" s="31">
        <v>3750</v>
      </c>
      <c r="F77" s="32"/>
      <c r="G77" s="32"/>
      <c r="H77" s="120">
        <v>9.49</v>
      </c>
      <c r="I77" s="120">
        <v>7.985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7110</v>
      </c>
      <c r="D78" s="31">
        <v>8710</v>
      </c>
      <c r="E78" s="31">
        <v>8600</v>
      </c>
      <c r="F78" s="32"/>
      <c r="G78" s="32"/>
      <c r="H78" s="120">
        <v>17.064</v>
      </c>
      <c r="I78" s="120">
        <v>16.035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78075</v>
      </c>
      <c r="D79" s="31">
        <v>92300</v>
      </c>
      <c r="E79" s="31">
        <v>70000</v>
      </c>
      <c r="F79" s="32"/>
      <c r="G79" s="32"/>
      <c r="H79" s="120">
        <v>198.902</v>
      </c>
      <c r="I79" s="120">
        <v>343.246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161429</v>
      </c>
      <c r="D80" s="39">
        <v>185556.28</v>
      </c>
      <c r="E80" s="39">
        <v>163006.28</v>
      </c>
      <c r="F80" s="40">
        <f>IF(D80&gt;0,100*E80/D80,0)</f>
        <v>87.84735283548474</v>
      </c>
      <c r="G80" s="41"/>
      <c r="H80" s="121">
        <v>421.00199999999995</v>
      </c>
      <c r="I80" s="122">
        <v>616.0128736572635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165</v>
      </c>
      <c r="D83" s="31">
        <v>180</v>
      </c>
      <c r="E83" s="31">
        <v>180</v>
      </c>
      <c r="F83" s="32"/>
      <c r="G83" s="32"/>
      <c r="H83" s="120">
        <v>0.165</v>
      </c>
      <c r="I83" s="120">
        <v>0.18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165</v>
      </c>
      <c r="D84" s="39">
        <v>180</v>
      </c>
      <c r="E84" s="39">
        <v>180</v>
      </c>
      <c r="F84" s="40">
        <f>IF(D84&gt;0,100*E84/D84,0)</f>
        <v>100</v>
      </c>
      <c r="G84" s="41"/>
      <c r="H84" s="121">
        <v>0.165</v>
      </c>
      <c r="I84" s="122">
        <v>0.18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1779391</v>
      </c>
      <c r="D86" s="31">
        <v>1871656.28</v>
      </c>
      <c r="E86" s="31">
        <v>1842827.28</v>
      </c>
      <c r="F86" s="32">
        <f>IF(D86&gt;0,100*E86/D86,0)</f>
        <v>98.45970650123857</v>
      </c>
      <c r="G86" s="32"/>
      <c r="H86" s="120">
        <v>6696.32136990625</v>
      </c>
      <c r="I86" s="120">
        <v>5698.594236452742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1779391</v>
      </c>
      <c r="D89" s="54">
        <v>1871656.28</v>
      </c>
      <c r="E89" s="54">
        <v>1842827.28</v>
      </c>
      <c r="F89" s="55">
        <f>IF(D89&gt;0,100*E89/D89,0)</f>
        <v>98.45970650123857</v>
      </c>
      <c r="G89" s="41"/>
      <c r="H89" s="125">
        <v>6696.32136990625</v>
      </c>
      <c r="I89" s="126">
        <v>5698.594236452742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33" right="0.22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>
        <v>6.101201829208271</v>
      </c>
      <c r="I9" s="120">
        <v>5.295203315194815</v>
      </c>
      <c r="J9" s="120">
        <v>3.6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2.286678065319732</v>
      </c>
      <c r="I10" s="120">
        <v>2.2082069216756066</v>
      </c>
      <c r="J10" s="120">
        <v>1.729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3.4280054093336636</v>
      </c>
      <c r="I11" s="120">
        <v>3.283362258077287</v>
      </c>
      <c r="J11" s="120">
        <v>2.48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1.6612796934176006</v>
      </c>
      <c r="I12" s="120">
        <v>1.6413972457518444</v>
      </c>
      <c r="J12" s="120">
        <v>1.672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13.477164997279267</v>
      </c>
      <c r="I13" s="122">
        <v>12.428169740699554</v>
      </c>
      <c r="J13" s="122">
        <v>9.481000000000002</v>
      </c>
      <c r="K13" s="42">
        <f>IF(I13&gt;0,100*J13/I13,0)</f>
        <v>76.28637359974081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0.3</v>
      </c>
      <c r="I15" s="122">
        <v>0.35</v>
      </c>
      <c r="J15" s="122">
        <v>0.35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0.089</v>
      </c>
      <c r="I17" s="122">
        <v>0.089</v>
      </c>
      <c r="J17" s="122">
        <v>0.075</v>
      </c>
      <c r="K17" s="42">
        <f>IF(I17&gt;0,100*J17/I17,0)</f>
        <v>84.26966292134831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0.325</v>
      </c>
      <c r="I20" s="120">
        <v>0.305</v>
      </c>
      <c r="J20" s="120">
        <v>0.3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1.108</v>
      </c>
      <c r="I21" s="120">
        <v>0.886</v>
      </c>
      <c r="J21" s="120">
        <v>0.75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1.433</v>
      </c>
      <c r="I22" s="122">
        <v>1.191</v>
      </c>
      <c r="J22" s="122">
        <v>1.05</v>
      </c>
      <c r="K22" s="42">
        <f>IF(I22&gt;0,100*J22/I22,0)</f>
        <v>88.16120906801007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13.604</v>
      </c>
      <c r="I24" s="122">
        <v>19.245</v>
      </c>
      <c r="J24" s="122">
        <v>23.766</v>
      </c>
      <c r="K24" s="42">
        <f>IF(I24&gt;0,100*J24/I24,0)</f>
        <v>123.49181605611847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47</v>
      </c>
      <c r="I26" s="122">
        <v>52.9</v>
      </c>
      <c r="J26" s="122">
        <v>53.8</v>
      </c>
      <c r="K26" s="42">
        <f>IF(I26&gt;0,100*J26/I26,0)</f>
        <v>101.70132325141778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30.094</v>
      </c>
      <c r="I28" s="120">
        <v>27</v>
      </c>
      <c r="J28" s="120">
        <v>25.775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0.184</v>
      </c>
      <c r="I29" s="120">
        <v>0.342</v>
      </c>
      <c r="J29" s="120">
        <v>0.456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29.987</v>
      </c>
      <c r="I30" s="120">
        <v>29.503</v>
      </c>
      <c r="J30" s="120">
        <v>28.51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60.265</v>
      </c>
      <c r="I31" s="122">
        <v>56.845</v>
      </c>
      <c r="J31" s="122">
        <v>54.741</v>
      </c>
      <c r="K31" s="42">
        <f>IF(I31&gt;0,100*J31/I31,0)</f>
        <v>96.29870701029115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0.475</v>
      </c>
      <c r="I33" s="120">
        <v>0.52</v>
      </c>
      <c r="J33" s="120">
        <v>0.63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8.037</v>
      </c>
      <c r="I34" s="120">
        <v>6.842</v>
      </c>
      <c r="J34" s="120">
        <v>5.79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163.277</v>
      </c>
      <c r="I35" s="120">
        <v>195</v>
      </c>
      <c r="J35" s="120">
        <v>184.3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1.51</v>
      </c>
      <c r="I36" s="120">
        <v>1.635</v>
      </c>
      <c r="J36" s="120">
        <v>1.41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173.29899999999998</v>
      </c>
      <c r="I37" s="122">
        <v>203.99699999999999</v>
      </c>
      <c r="J37" s="122">
        <v>192.13</v>
      </c>
      <c r="K37" s="42">
        <f>IF(I37&gt;0,100*J37/I37,0)</f>
        <v>94.1827575895724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0.39</v>
      </c>
      <c r="I39" s="122">
        <v>0.334</v>
      </c>
      <c r="J39" s="122">
        <v>0.31</v>
      </c>
      <c r="K39" s="42">
        <f>IF(I39&gt;0,100*J39/I39,0)</f>
        <v>92.81437125748502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0.15</v>
      </c>
      <c r="I41" s="120">
        <v>0.05</v>
      </c>
      <c r="J41" s="120">
        <v>0.055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0.5</v>
      </c>
      <c r="I42" s="120">
        <v>0.45</v>
      </c>
      <c r="J42" s="120">
        <v>0.5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11.5</v>
      </c>
      <c r="I43" s="120">
        <v>12.9</v>
      </c>
      <c r="J43" s="120">
        <v>13.1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0.382</v>
      </c>
      <c r="I44" s="120">
        <v>0.32</v>
      </c>
      <c r="J44" s="120">
        <v>0.463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0.012</v>
      </c>
      <c r="I45" s="120">
        <v>0.012</v>
      </c>
      <c r="J45" s="120">
        <v>0.018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0.033</v>
      </c>
      <c r="I46" s="120">
        <v>0.035</v>
      </c>
      <c r="J46" s="120">
        <v>0.032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0.2</v>
      </c>
      <c r="I48" s="120">
        <v>0.2</v>
      </c>
      <c r="J48" s="120">
        <v>0.215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1</v>
      </c>
      <c r="I49" s="120">
        <v>1.2</v>
      </c>
      <c r="J49" s="120">
        <v>0.67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13.777</v>
      </c>
      <c r="I50" s="122">
        <v>15.167</v>
      </c>
      <c r="J50" s="122">
        <v>15.052999999999999</v>
      </c>
      <c r="K50" s="42">
        <f>IF(I50&gt;0,100*J50/I50,0)</f>
        <v>99.24836816773258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0.045</v>
      </c>
      <c r="I52" s="122">
        <v>0.045</v>
      </c>
      <c r="J52" s="122">
        <v>0.09</v>
      </c>
      <c r="K52" s="42">
        <f>IF(I52&gt;0,100*J52/I52,0)</f>
        <v>200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0.675</v>
      </c>
      <c r="I54" s="120">
        <v>0.72</v>
      </c>
      <c r="J54" s="120">
        <v>0.698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0.29</v>
      </c>
      <c r="I55" s="120">
        <v>0.29</v>
      </c>
      <c r="J55" s="120">
        <v>0.28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>
        <v>0.015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0.0166</v>
      </c>
      <c r="I57" s="120">
        <v>0.0166</v>
      </c>
      <c r="J57" s="120">
        <v>0.0075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0.141</v>
      </c>
      <c r="I58" s="120">
        <v>0.3</v>
      </c>
      <c r="J58" s="120">
        <v>0.288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1.1226</v>
      </c>
      <c r="I59" s="122">
        <v>1.3266</v>
      </c>
      <c r="J59" s="122">
        <v>1.2885</v>
      </c>
      <c r="K59" s="42">
        <f>IF(I59&gt;0,100*J59/I59,0)</f>
        <v>97.12799638172773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3.9</v>
      </c>
      <c r="I61" s="120">
        <v>4.2</v>
      </c>
      <c r="J61" s="120">
        <v>4.2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1.5</v>
      </c>
      <c r="I62" s="120">
        <v>1.491</v>
      </c>
      <c r="J62" s="120">
        <v>0.876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0.35</v>
      </c>
      <c r="I63" s="120">
        <v>0.65</v>
      </c>
      <c r="J63" s="120">
        <v>0.75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5.75</v>
      </c>
      <c r="I64" s="122">
        <v>6.341000000000001</v>
      </c>
      <c r="J64" s="122">
        <v>5.8260000000000005</v>
      </c>
      <c r="K64" s="42">
        <f>IF(I64&gt;0,100*J64/I64,0)</f>
        <v>91.87825264153918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39.558</v>
      </c>
      <c r="I66" s="122">
        <v>29.837</v>
      </c>
      <c r="J66" s="122">
        <v>25.976</v>
      </c>
      <c r="K66" s="42">
        <f>IF(I66&gt;0,100*J66/I66,0)</f>
        <v>87.05969098769984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18</v>
      </c>
      <c r="I68" s="120">
        <v>15</v>
      </c>
      <c r="J68" s="120">
        <v>16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1.5</v>
      </c>
      <c r="I69" s="120">
        <v>1.2</v>
      </c>
      <c r="J69" s="120">
        <v>1.25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19.5</v>
      </c>
      <c r="I70" s="122">
        <v>16.2</v>
      </c>
      <c r="J70" s="122">
        <v>17.25</v>
      </c>
      <c r="K70" s="42">
        <f>IF(I70&gt;0,100*J70/I70,0)</f>
        <v>106.48148148148148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0.226</v>
      </c>
      <c r="I72" s="120">
        <v>0.227</v>
      </c>
      <c r="J72" s="120">
        <v>0.213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0.009</v>
      </c>
      <c r="I73" s="120">
        <v>0.01</v>
      </c>
      <c r="J73" s="120">
        <v>0.011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0.87</v>
      </c>
      <c r="I74" s="120">
        <v>0.585</v>
      </c>
      <c r="J74" s="120">
        <v>0.702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5.969766094420601</v>
      </c>
      <c r="I75" s="120">
        <v>5.871</v>
      </c>
      <c r="J75" s="120">
        <v>4.371964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0.48</v>
      </c>
      <c r="I76" s="120">
        <v>0.49</v>
      </c>
      <c r="J76" s="120">
        <v>0.51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0.186</v>
      </c>
      <c r="I77" s="120">
        <v>0.26</v>
      </c>
      <c r="J77" s="120">
        <v>0.217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0.861</v>
      </c>
      <c r="I78" s="120">
        <v>0.668</v>
      </c>
      <c r="J78" s="120">
        <v>0.66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0.328</v>
      </c>
      <c r="I79" s="120">
        <v>0.328</v>
      </c>
      <c r="J79" s="120">
        <v>0.3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8.929766094420602</v>
      </c>
      <c r="I80" s="122">
        <v>8.439</v>
      </c>
      <c r="J80" s="122">
        <v>6.984964</v>
      </c>
      <c r="K80" s="42">
        <f>IF(I80&gt;0,100*J80/I80,0)</f>
        <v>82.77004384405735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1.7</v>
      </c>
      <c r="I82" s="120">
        <v>1.6</v>
      </c>
      <c r="J82" s="120">
        <v>1.429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0.316</v>
      </c>
      <c r="I83" s="120">
        <v>0.4</v>
      </c>
      <c r="J83" s="120">
        <v>0.4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2.016</v>
      </c>
      <c r="I84" s="122">
        <v>2</v>
      </c>
      <c r="J84" s="122">
        <v>1.8290000000000002</v>
      </c>
      <c r="K84" s="42">
        <f>IF(I84&gt;0,100*J84/I84,0)</f>
        <v>91.45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400.55553109169983</v>
      </c>
      <c r="I86" s="120">
        <v>426.7347697406995</v>
      </c>
      <c r="J86" s="120">
        <v>410.00046399999997</v>
      </c>
      <c r="K86" s="33">
        <f>IF(I86&gt;0,100*J86/I86,0)</f>
        <v>96.07852302476596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400.55553109169983</v>
      </c>
      <c r="I89" s="126">
        <v>426.7347697406995</v>
      </c>
      <c r="J89" s="126">
        <v>410.00046399999997</v>
      </c>
      <c r="K89" s="55">
        <f>IF(I89&gt;0,100*J89/I89,0)</f>
        <v>96.07852302476596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&amp;C&amp;[45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>
        <v>1.786</v>
      </c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0.398</v>
      </c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0.691</v>
      </c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0.417</v>
      </c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3.292</v>
      </c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0.045</v>
      </c>
      <c r="I15" s="122">
        <v>0.045</v>
      </c>
      <c r="J15" s="122">
        <v>0.048</v>
      </c>
      <c r="K15" s="42">
        <f>IF(I15&gt;0,100*J15/I15,0)</f>
        <v>106.66666666666667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0.02</v>
      </c>
      <c r="I17" s="122">
        <v>0.003</v>
      </c>
      <c r="J17" s="122">
        <v>0.003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0.045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0.07</v>
      </c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0.118</v>
      </c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0.23299999999999998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0.036</v>
      </c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0.042</v>
      </c>
      <c r="I26" s="122">
        <v>0.04</v>
      </c>
      <c r="J26" s="122">
        <v>0.045</v>
      </c>
      <c r="K26" s="42">
        <f>IF(I26&gt;0,100*J26/I26,0)</f>
        <v>112.5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0.048</v>
      </c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0.017</v>
      </c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0.065</v>
      </c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0.171</v>
      </c>
      <c r="I33" s="120">
        <v>0.17</v>
      </c>
      <c r="J33" s="120">
        <v>0.15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0.045</v>
      </c>
      <c r="I34" s="120">
        <v>0.092</v>
      </c>
      <c r="J34" s="120">
        <v>0.085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1.641</v>
      </c>
      <c r="I35" s="120">
        <v>2.5</v>
      </c>
      <c r="J35" s="120">
        <v>2.5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0.053</v>
      </c>
      <c r="I36" s="120">
        <v>0.053</v>
      </c>
      <c r="J36" s="120">
        <v>0.094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1.91</v>
      </c>
      <c r="I37" s="122">
        <v>2.815</v>
      </c>
      <c r="J37" s="122">
        <v>2.8289999999999997</v>
      </c>
      <c r="K37" s="42">
        <f>IF(I37&gt;0,100*J37/I37,0)</f>
        <v>100.49733570159857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1.458</v>
      </c>
      <c r="I39" s="122">
        <v>1.458</v>
      </c>
      <c r="J39" s="122">
        <v>1.4</v>
      </c>
      <c r="K39" s="42">
        <f>IF(I39&gt;0,100*J39/I39,0)</f>
        <v>96.02194787379973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1.9</v>
      </c>
      <c r="I41" s="120">
        <v>1.85</v>
      </c>
      <c r="J41" s="120">
        <v>2.25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0.003</v>
      </c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0.01</v>
      </c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0.046</v>
      </c>
      <c r="I44" s="120">
        <v>0.046</v>
      </c>
      <c r="J44" s="120">
        <v>0.03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0.005</v>
      </c>
      <c r="I45" s="120">
        <v>0.005</v>
      </c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0.02</v>
      </c>
      <c r="I46" s="120">
        <v>0.02</v>
      </c>
      <c r="J46" s="120">
        <v>0.02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0.002</v>
      </c>
      <c r="I48" s="120"/>
      <c r="J48" s="120">
        <v>0.004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0.015</v>
      </c>
      <c r="I49" s="120">
        <v>0.01</v>
      </c>
      <c r="J49" s="120">
        <v>0.01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2.001</v>
      </c>
      <c r="I50" s="122">
        <v>1.931</v>
      </c>
      <c r="J50" s="122">
        <v>2.3139999999999996</v>
      </c>
      <c r="K50" s="42">
        <f>IF(I50&gt;0,100*J50/I50,0)</f>
        <v>119.83428275504917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0.039</v>
      </c>
      <c r="I52" s="122">
        <v>0.05</v>
      </c>
      <c r="J52" s="122">
        <v>0.048</v>
      </c>
      <c r="K52" s="42">
        <f>IF(I52&gt;0,100*J52/I52,0)</f>
        <v>95.99999999999999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1.983</v>
      </c>
      <c r="I58" s="120">
        <v>5.184</v>
      </c>
      <c r="J58" s="120">
        <v>3.51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1.983</v>
      </c>
      <c r="I59" s="122">
        <v>5.184</v>
      </c>
      <c r="J59" s="122">
        <v>3.51</v>
      </c>
      <c r="K59" s="42">
        <f>IF(I59&gt;0,100*J59/I59,0)</f>
        <v>67.70833333333333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2.469</v>
      </c>
      <c r="I61" s="120">
        <v>2.7</v>
      </c>
      <c r="J61" s="120">
        <v>2.7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0.006</v>
      </c>
      <c r="I62" s="120">
        <v>0.006</v>
      </c>
      <c r="J62" s="120">
        <v>0.008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0.225</v>
      </c>
      <c r="I63" s="120">
        <v>0.22</v>
      </c>
      <c r="J63" s="120">
        <v>0.465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2.6999999999999997</v>
      </c>
      <c r="I64" s="122">
        <v>2.926</v>
      </c>
      <c r="J64" s="122">
        <v>3.173</v>
      </c>
      <c r="K64" s="42">
        <f>IF(I64&gt;0,100*J64/I64,0)</f>
        <v>108.44155844155844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0.349</v>
      </c>
      <c r="I66" s="122">
        <v>0.2</v>
      </c>
      <c r="J66" s="122">
        <v>0.373</v>
      </c>
      <c r="K66" s="42">
        <f>IF(I66&gt;0,100*J66/I66,0)</f>
        <v>186.49999999999997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2.961</v>
      </c>
      <c r="I68" s="120">
        <v>4.4</v>
      </c>
      <c r="J68" s="120">
        <v>4.2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2.988</v>
      </c>
      <c r="I69" s="120">
        <v>4.4</v>
      </c>
      <c r="J69" s="120">
        <v>4.1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5.949</v>
      </c>
      <c r="I70" s="122">
        <v>8.8</v>
      </c>
      <c r="J70" s="122">
        <v>8.3</v>
      </c>
      <c r="K70" s="42">
        <f>IF(I70&gt;0,100*J70/I70,0)</f>
        <v>94.31818181818183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0.077</v>
      </c>
      <c r="I72" s="120">
        <v>0.077</v>
      </c>
      <c r="J72" s="120">
        <v>0.073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0.018</v>
      </c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0.074</v>
      </c>
      <c r="I74" s="120">
        <v>0.074</v>
      </c>
      <c r="J74" s="120">
        <v>0.162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1.613</v>
      </c>
      <c r="I75" s="120">
        <v>1.575</v>
      </c>
      <c r="J75" s="120">
        <v>1.34635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0.4</v>
      </c>
      <c r="I76" s="120"/>
      <c r="J76" s="120">
        <v>0.077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0.182</v>
      </c>
      <c r="I77" s="120">
        <v>0.284</v>
      </c>
      <c r="J77" s="120">
        <v>0.16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0.186</v>
      </c>
      <c r="I78" s="120">
        <v>0.191</v>
      </c>
      <c r="J78" s="120">
        <v>0.18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0.134</v>
      </c>
      <c r="I79" s="120">
        <v>0.221</v>
      </c>
      <c r="J79" s="120">
        <v>0.303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2.6839999999999997</v>
      </c>
      <c r="I80" s="122">
        <v>2.4219999999999997</v>
      </c>
      <c r="J80" s="122">
        <v>2.30135</v>
      </c>
      <c r="K80" s="42">
        <f>IF(I80&gt;0,100*J80/I80,0)</f>
        <v>95.01857968620975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0.247</v>
      </c>
      <c r="I82" s="120">
        <v>0.247</v>
      </c>
      <c r="J82" s="120">
        <v>0.259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0.232</v>
      </c>
      <c r="I83" s="120">
        <v>0.28</v>
      </c>
      <c r="J83" s="120">
        <v>0.28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0.479</v>
      </c>
      <c r="I84" s="122">
        <v>0.527</v>
      </c>
      <c r="J84" s="122">
        <v>0.539</v>
      </c>
      <c r="K84" s="42">
        <f>IF(I84&gt;0,100*J84/I84,0)</f>
        <v>102.27703984819735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23.285</v>
      </c>
      <c r="I86" s="120">
        <v>26.401</v>
      </c>
      <c r="J86" s="120">
        <v>24.88335</v>
      </c>
      <c r="K86" s="33">
        <f>IF(I86&gt;0,100*J86/I86,0)</f>
        <v>94.25154350214007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23.285</v>
      </c>
      <c r="I89" s="126">
        <v>26.401</v>
      </c>
      <c r="J89" s="126">
        <v>24.88335</v>
      </c>
      <c r="K89" s="55">
        <f>IF(I89&gt;0,100*J89/I89,0)</f>
        <v>94.25154350214007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1.898</v>
      </c>
      <c r="I24" s="122">
        <v>1.82</v>
      </c>
      <c r="J24" s="122">
        <v>2.152</v>
      </c>
      <c r="K24" s="42">
        <f>IF(I24&gt;0,100*J24/I24,0)</f>
        <v>118.24175824175825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2.07</v>
      </c>
      <c r="I26" s="122">
        <v>2.1</v>
      </c>
      <c r="J26" s="122">
        <v>2.175</v>
      </c>
      <c r="K26" s="42">
        <f>IF(I26&gt;0,100*J26/I26,0)</f>
        <v>103.57142857142856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74.062</v>
      </c>
      <c r="I28" s="120">
        <v>107.912</v>
      </c>
      <c r="J28" s="120">
        <v>139.616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0.208</v>
      </c>
      <c r="I29" s="120">
        <v>0.11</v>
      </c>
      <c r="J29" s="120">
        <v>0.15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27.196</v>
      </c>
      <c r="I30" s="120">
        <v>34.075</v>
      </c>
      <c r="J30" s="120">
        <v>34.075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101.466</v>
      </c>
      <c r="I31" s="122">
        <v>142.097</v>
      </c>
      <c r="J31" s="122">
        <v>173.841</v>
      </c>
      <c r="K31" s="42">
        <f>IF(I31&gt;0,100*J31/I31,0)</f>
        <v>122.3396693807751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0.148</v>
      </c>
      <c r="I33" s="120">
        <v>0.15</v>
      </c>
      <c r="J33" s="120">
        <v>0.18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0.463</v>
      </c>
      <c r="I34" s="120">
        <v>0.393</v>
      </c>
      <c r="J34" s="120">
        <v>0.405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135.243</v>
      </c>
      <c r="I35" s="120">
        <v>146</v>
      </c>
      <c r="J35" s="120">
        <v>168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8.111</v>
      </c>
      <c r="I36" s="120">
        <v>8.1</v>
      </c>
      <c r="J36" s="120">
        <v>8.2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143.96499999999997</v>
      </c>
      <c r="I37" s="122">
        <v>154.643</v>
      </c>
      <c r="J37" s="122">
        <v>176.785</v>
      </c>
      <c r="K37" s="42">
        <f>IF(I37&gt;0,100*J37/I37,0)</f>
        <v>114.31813919802383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0.194</v>
      </c>
      <c r="I39" s="122">
        <v>0.194</v>
      </c>
      <c r="J39" s="122">
        <v>0.12</v>
      </c>
      <c r="K39" s="42">
        <f>IF(I39&gt;0,100*J39/I39,0)</f>
        <v>61.855670103092784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/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1.968</v>
      </c>
      <c r="I54" s="120">
        <v>2</v>
      </c>
      <c r="J54" s="120">
        <v>1.92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1.968</v>
      </c>
      <c r="I59" s="122">
        <v>2</v>
      </c>
      <c r="J59" s="122">
        <v>1.92</v>
      </c>
      <c r="K59" s="42">
        <f>IF(I59&gt;0,100*J59/I59,0)</f>
        <v>96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0.833</v>
      </c>
      <c r="I61" s="120">
        <v>0.8</v>
      </c>
      <c r="J61" s="120">
        <v>1.2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0.077</v>
      </c>
      <c r="I62" s="120">
        <v>0.077</v>
      </c>
      <c r="J62" s="120">
        <v>0.053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8.502</v>
      </c>
      <c r="I63" s="120">
        <v>18.13</v>
      </c>
      <c r="J63" s="120">
        <v>19.18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9.412</v>
      </c>
      <c r="I64" s="122">
        <v>19.006999999999998</v>
      </c>
      <c r="J64" s="122">
        <v>20.433</v>
      </c>
      <c r="K64" s="42">
        <f>IF(I64&gt;0,100*J64/I64,0)</f>
        <v>107.5024990792866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53.407</v>
      </c>
      <c r="I66" s="122">
        <v>79.871</v>
      </c>
      <c r="J66" s="122">
        <v>115.828</v>
      </c>
      <c r="K66" s="42">
        <f>IF(I66&gt;0,100*J66/I66,0)</f>
        <v>145.01884288415073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59.961</v>
      </c>
      <c r="I68" s="120">
        <v>54</v>
      </c>
      <c r="J68" s="120">
        <v>66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6.64</v>
      </c>
      <c r="I69" s="120">
        <v>6</v>
      </c>
      <c r="J69" s="120">
        <v>8.5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66.601</v>
      </c>
      <c r="I70" s="122">
        <v>60</v>
      </c>
      <c r="J70" s="122">
        <v>74.5</v>
      </c>
      <c r="K70" s="42">
        <f>IF(I70&gt;0,100*J70/I70,0)</f>
        <v>124.16666666666667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0.045</v>
      </c>
      <c r="I72" s="120">
        <v>0.04</v>
      </c>
      <c r="J72" s="120">
        <v>0.033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>
        <v>0.001</v>
      </c>
      <c r="J73" s="120">
        <v>0.001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1.02</v>
      </c>
      <c r="I74" s="120">
        <v>1.02</v>
      </c>
      <c r="J74" s="120">
        <v>1.05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0.092</v>
      </c>
      <c r="I75" s="120">
        <v>0.115</v>
      </c>
      <c r="J75" s="120">
        <v>0.1432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6.45</v>
      </c>
      <c r="I76" s="120">
        <v>5.982</v>
      </c>
      <c r="J76" s="120">
        <v>14.529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45.739</v>
      </c>
      <c r="I79" s="120">
        <v>69.697</v>
      </c>
      <c r="J79" s="120">
        <v>63.085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53.346</v>
      </c>
      <c r="I80" s="122">
        <v>76.855</v>
      </c>
      <c r="J80" s="122">
        <v>78.8412</v>
      </c>
      <c r="K80" s="42">
        <f>IF(I80&gt;0,100*J80/I80,0)</f>
        <v>102.58434714722529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434.32699999999994</v>
      </c>
      <c r="I86" s="120">
        <v>538.587</v>
      </c>
      <c r="J86" s="120">
        <v>646.5952</v>
      </c>
      <c r="K86" s="33">
        <f>IF(I86&gt;0,100*J86/I86,0)</f>
        <v>120.05399313388551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434.32699999999994</v>
      </c>
      <c r="I89" s="126">
        <v>538.587</v>
      </c>
      <c r="J89" s="126">
        <v>646.5952</v>
      </c>
      <c r="K89" s="55">
        <f>IF(I89&gt;0,100*J89/I89,0)</f>
        <v>120.05399313388551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&amp;C&amp;[47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7"/>
  <sheetViews>
    <sheetView workbookViewId="0" topLeftCell="A64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0.01</v>
      </c>
      <c r="I17" s="122">
        <v>0.001</v>
      </c>
      <c r="J17" s="122">
        <v>0.001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0.095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0.095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2.224</v>
      </c>
      <c r="I24" s="122">
        <v>2.078</v>
      </c>
      <c r="J24" s="122">
        <v>3.32965</v>
      </c>
      <c r="K24" s="42">
        <f>IF(I24&gt;0,100*J24/I24,0)</f>
        <v>160.23339749759384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2.019</v>
      </c>
      <c r="I26" s="122">
        <v>1.78</v>
      </c>
      <c r="J26" s="122">
        <v>4.1</v>
      </c>
      <c r="K26" s="42">
        <f>IF(I26&gt;0,100*J26/I26,0)</f>
        <v>230.33707865168535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6.366</v>
      </c>
      <c r="I28" s="120">
        <v>5.195</v>
      </c>
      <c r="J28" s="120">
        <v>10.617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10.65</v>
      </c>
      <c r="I29" s="120">
        <v>4.956</v>
      </c>
      <c r="J29" s="120">
        <v>15.034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21.249</v>
      </c>
      <c r="I30" s="120">
        <v>14.624</v>
      </c>
      <c r="J30" s="120">
        <v>21.129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38.265</v>
      </c>
      <c r="I31" s="122">
        <v>24.775</v>
      </c>
      <c r="J31" s="122">
        <v>46.78</v>
      </c>
      <c r="K31" s="42">
        <f>IF(I31&gt;0,100*J31/I31,0)</f>
        <v>188.81937436932392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0.329</v>
      </c>
      <c r="I33" s="120">
        <v>0.29</v>
      </c>
      <c r="J33" s="120">
        <v>0.6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0.012</v>
      </c>
      <c r="I34" s="120">
        <v>0.007</v>
      </c>
      <c r="J34" s="120">
        <v>0.009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5.91</v>
      </c>
      <c r="I35" s="120">
        <v>4.5</v>
      </c>
      <c r="J35" s="120">
        <v>8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11.777</v>
      </c>
      <c r="I36" s="120">
        <v>7.58</v>
      </c>
      <c r="J36" s="120">
        <v>9.517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18.028</v>
      </c>
      <c r="I37" s="122">
        <v>12.376999999999999</v>
      </c>
      <c r="J37" s="122">
        <v>18.125999999999998</v>
      </c>
      <c r="K37" s="42">
        <f>IF(I37&gt;0,100*J37/I37,0)</f>
        <v>146.44905873798172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6.998</v>
      </c>
      <c r="I39" s="122">
        <v>6.998</v>
      </c>
      <c r="J39" s="122">
        <v>7</v>
      </c>
      <c r="K39" s="42">
        <f>IF(I39&gt;0,100*J39/I39,0)</f>
        <v>100.02857959416976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0.025</v>
      </c>
      <c r="I41" s="120">
        <v>0.009</v>
      </c>
      <c r="J41" s="120">
        <v>0.011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0.1</v>
      </c>
      <c r="I42" s="120">
        <v>0.025</v>
      </c>
      <c r="J42" s="120">
        <v>0.125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0.015</v>
      </c>
      <c r="I43" s="120">
        <v>0.018</v>
      </c>
      <c r="J43" s="120">
        <v>0.018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0.012</v>
      </c>
      <c r="I44" s="120">
        <v>0.009</v>
      </c>
      <c r="J44" s="120">
        <v>0.012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0.32</v>
      </c>
      <c r="I45" s="120">
        <v>0.028</v>
      </c>
      <c r="J45" s="120">
        <v>0.25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0.025</v>
      </c>
      <c r="I46" s="120">
        <v>0.025</v>
      </c>
      <c r="J46" s="120">
        <v>0.04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>
        <v>0.195</v>
      </c>
      <c r="I47" s="120">
        <v>0.12</v>
      </c>
      <c r="J47" s="120">
        <v>0.185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0.04</v>
      </c>
      <c r="I48" s="120">
        <v>0.04</v>
      </c>
      <c r="J48" s="120">
        <v>0.05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0.075</v>
      </c>
      <c r="I49" s="120">
        <v>0.1</v>
      </c>
      <c r="J49" s="120">
        <v>0.08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0.807</v>
      </c>
      <c r="I50" s="122">
        <v>0.374</v>
      </c>
      <c r="J50" s="122">
        <v>0.771</v>
      </c>
      <c r="K50" s="42">
        <f>IF(I50&gt;0,100*J50/I50,0)</f>
        <v>206.1497326203209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0.649</v>
      </c>
      <c r="I52" s="122">
        <v>0.9</v>
      </c>
      <c r="J52" s="122">
        <v>0.9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8.805</v>
      </c>
      <c r="I54" s="120">
        <v>6.025</v>
      </c>
      <c r="J54" s="120">
        <v>11.278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5.17</v>
      </c>
      <c r="I55" s="120">
        <v>2.925</v>
      </c>
      <c r="J55" s="120">
        <v>3.735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5.891</v>
      </c>
      <c r="I56" s="120">
        <v>8</v>
      </c>
      <c r="J56" s="120">
        <v>8.7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0.113</v>
      </c>
      <c r="I57" s="120">
        <v>0.09605</v>
      </c>
      <c r="J57" s="120">
        <v>0.0855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4.37</v>
      </c>
      <c r="I58" s="120">
        <v>1.89</v>
      </c>
      <c r="J58" s="120">
        <v>8.324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24.349</v>
      </c>
      <c r="I59" s="122">
        <v>18.93605</v>
      </c>
      <c r="J59" s="122">
        <v>32.1225</v>
      </c>
      <c r="K59" s="42">
        <f>IF(I59&gt;0,100*J59/I59,0)</f>
        <v>169.636751064768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16.944</v>
      </c>
      <c r="I61" s="120">
        <v>13</v>
      </c>
      <c r="J61" s="120">
        <v>10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14.017</v>
      </c>
      <c r="I62" s="120">
        <v>9.8</v>
      </c>
      <c r="J62" s="120">
        <v>5.951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10.5</v>
      </c>
      <c r="I63" s="120">
        <v>6</v>
      </c>
      <c r="J63" s="120">
        <v>8.5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41.461</v>
      </c>
      <c r="I64" s="122">
        <v>28.8</v>
      </c>
      <c r="J64" s="122">
        <v>24.451</v>
      </c>
      <c r="K64" s="42">
        <f>IF(I64&gt;0,100*J64/I64,0)</f>
        <v>84.89930555555556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33.136</v>
      </c>
      <c r="I66" s="122">
        <v>25.519</v>
      </c>
      <c r="J66" s="122">
        <v>17.588</v>
      </c>
      <c r="K66" s="42">
        <f>IF(I66&gt;0,100*J66/I66,0)</f>
        <v>68.92119597162899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2.044</v>
      </c>
      <c r="I68" s="120">
        <v>1.2</v>
      </c>
      <c r="J68" s="120">
        <v>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0.307</v>
      </c>
      <c r="I69" s="120">
        <v>0.2</v>
      </c>
      <c r="J69" s="120">
        <v>0.35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2.351</v>
      </c>
      <c r="I70" s="122">
        <v>1.4</v>
      </c>
      <c r="J70" s="122">
        <v>2.35</v>
      </c>
      <c r="K70" s="42">
        <f>IF(I70&gt;0,100*J70/I70,0)</f>
        <v>167.85714285714286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8.887</v>
      </c>
      <c r="I72" s="120">
        <v>6.605</v>
      </c>
      <c r="J72" s="120">
        <v>6.215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0.135</v>
      </c>
      <c r="I73" s="120">
        <v>0.102</v>
      </c>
      <c r="J73" s="120">
        <v>0.15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0.549</v>
      </c>
      <c r="I74" s="120">
        <v>0.455</v>
      </c>
      <c r="J74" s="120">
        <v>0.565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23.768</v>
      </c>
      <c r="I75" s="120">
        <v>11.91</v>
      </c>
      <c r="J75" s="120">
        <v>23.734871342499996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0.95</v>
      </c>
      <c r="I76" s="120">
        <v>0.02</v>
      </c>
      <c r="J76" s="120">
        <v>0.123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2.044</v>
      </c>
      <c r="I77" s="120">
        <v>1.144</v>
      </c>
      <c r="J77" s="120">
        <v>1.5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3.5</v>
      </c>
      <c r="I78" s="120">
        <v>3</v>
      </c>
      <c r="J78" s="120">
        <v>3.96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1.596</v>
      </c>
      <c r="I79" s="120">
        <v>1.524</v>
      </c>
      <c r="J79" s="120">
        <v>2.312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41.429</v>
      </c>
      <c r="I80" s="122">
        <v>24.76</v>
      </c>
      <c r="J80" s="122">
        <v>38.559871342499996</v>
      </c>
      <c r="K80" s="42">
        <f>IF(I80&gt;0,100*J80/I80,0)</f>
        <v>155.73453692447492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0.18</v>
      </c>
      <c r="I82" s="120">
        <v>0.18</v>
      </c>
      <c r="J82" s="120">
        <v>0.175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0.062</v>
      </c>
      <c r="I83" s="120">
        <v>0.075</v>
      </c>
      <c r="J83" s="120">
        <v>0.077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0.242</v>
      </c>
      <c r="I84" s="122">
        <v>0.255</v>
      </c>
      <c r="J84" s="122">
        <v>0.252</v>
      </c>
      <c r="K84" s="42">
        <f>IF(I84&gt;0,100*J84/I84,0)</f>
        <v>98.8235294117647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212.063</v>
      </c>
      <c r="I86" s="120">
        <v>148.95305</v>
      </c>
      <c r="J86" s="120">
        <v>196.3310213425</v>
      </c>
      <c r="K86" s="33">
        <f>IF(I86&gt;0,100*J86/I86,0)</f>
        <v>131.80731871049304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212.063</v>
      </c>
      <c r="I89" s="126">
        <v>148.95305</v>
      </c>
      <c r="J89" s="126">
        <v>196.3310213425</v>
      </c>
      <c r="K89" s="55">
        <f>IF(I89&gt;0,100*J89/I89,0)</f>
        <v>131.80731871049304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0.07</v>
      </c>
      <c r="I15" s="122">
        <v>0.06</v>
      </c>
      <c r="J15" s="122">
        <v>0.06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>
        <v>0.002</v>
      </c>
      <c r="J17" s="122">
        <v>0.002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0.077</v>
      </c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0.098</v>
      </c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0.162</v>
      </c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0.33699999999999997</v>
      </c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0.011</v>
      </c>
      <c r="I24" s="122">
        <v>0.01</v>
      </c>
      <c r="J24" s="122">
        <v>0.01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0.004</v>
      </c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0.004</v>
      </c>
      <c r="I28" s="120">
        <v>0.004</v>
      </c>
      <c r="J28" s="120">
        <v>0.004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0.017</v>
      </c>
      <c r="I29" s="120">
        <v>0.013</v>
      </c>
      <c r="J29" s="120">
        <v>0.034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0.021</v>
      </c>
      <c r="I31" s="122">
        <v>0.017</v>
      </c>
      <c r="J31" s="122">
        <v>0.038000000000000006</v>
      </c>
      <c r="K31" s="42">
        <f>IF(I31&gt;0,100*J31/I31,0)</f>
        <v>223.5294117647059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0.042</v>
      </c>
      <c r="I33" s="120">
        <v>0.056</v>
      </c>
      <c r="J33" s="120">
        <v>0.05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1.061</v>
      </c>
      <c r="I34" s="120">
        <v>0.674</v>
      </c>
      <c r="J34" s="120">
        <v>0.693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0.006</v>
      </c>
      <c r="I35" s="120">
        <v>0.006</v>
      </c>
      <c r="J35" s="120">
        <v>0.006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12.674</v>
      </c>
      <c r="I36" s="120">
        <v>13.416</v>
      </c>
      <c r="J36" s="120">
        <v>11.5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13.783</v>
      </c>
      <c r="I37" s="122">
        <v>14.152000000000001</v>
      </c>
      <c r="J37" s="122">
        <v>12.249</v>
      </c>
      <c r="K37" s="42">
        <f>IF(I37&gt;0,100*J37/I37,0)</f>
        <v>86.55313736574335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0.001</v>
      </c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0.004</v>
      </c>
      <c r="I43" s="120">
        <v>0.004</v>
      </c>
      <c r="J43" s="120">
        <v>0.004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0.005</v>
      </c>
      <c r="I50" s="122">
        <v>0.004</v>
      </c>
      <c r="J50" s="122">
        <v>0.004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0.001</v>
      </c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0.155</v>
      </c>
      <c r="I62" s="120">
        <v>0.75</v>
      </c>
      <c r="J62" s="120">
        <v>0.403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0.008</v>
      </c>
      <c r="I63" s="120">
        <v>0.008</v>
      </c>
      <c r="J63" s="120">
        <v>0.004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0.164</v>
      </c>
      <c r="I64" s="122">
        <v>0.758</v>
      </c>
      <c r="J64" s="122">
        <v>0.40700000000000003</v>
      </c>
      <c r="K64" s="42">
        <f>IF(I64&gt;0,100*J64/I64,0)</f>
        <v>53.69393139841689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0.01</v>
      </c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>
        <v>0.033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/>
      <c r="I78" s="120"/>
      <c r="J78" s="120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/>
      <c r="I79" s="120"/>
      <c r="J79" s="120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/>
      <c r="I80" s="122"/>
      <c r="J80" s="122">
        <v>0.033</v>
      </c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0.001</v>
      </c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0.001</v>
      </c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14.405999999999999</v>
      </c>
      <c r="I86" s="120">
        <v>15.003</v>
      </c>
      <c r="J86" s="120">
        <v>12.802999999999999</v>
      </c>
      <c r="K86" s="33">
        <f>IF(I86&gt;0,100*J86/I86,0)</f>
        <v>85.33626608011731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14.405999999999999</v>
      </c>
      <c r="I89" s="126">
        <v>15.003</v>
      </c>
      <c r="J89" s="126">
        <v>12.802999999999999</v>
      </c>
      <c r="K89" s="55">
        <f>IF(I89&gt;0,100*J89/I89,0)</f>
        <v>85.33626608011731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&amp;C&amp;[49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>
        <v>10.093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>
        <v>10.093</v>
      </c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0.036</v>
      </c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0.075</v>
      </c>
      <c r="I28" s="120">
        <v>0.023</v>
      </c>
      <c r="J28" s="120">
        <v>0.023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0.026</v>
      </c>
      <c r="I29" s="120">
        <v>0.032</v>
      </c>
      <c r="J29" s="120">
        <v>0.042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1.216</v>
      </c>
      <c r="I30" s="120">
        <v>0.709</v>
      </c>
      <c r="J30" s="120">
        <v>1.249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1.317</v>
      </c>
      <c r="I31" s="122">
        <v>0.764</v>
      </c>
      <c r="J31" s="122">
        <v>1.314</v>
      </c>
      <c r="K31" s="42">
        <f>IF(I31&gt;0,100*J31/I31,0)</f>
        <v>171.9895287958115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0.007</v>
      </c>
      <c r="I34" s="120">
        <v>0.003</v>
      </c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0.127</v>
      </c>
      <c r="I35" s="120">
        <v>0.025</v>
      </c>
      <c r="J35" s="120">
        <v>0.03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0.032</v>
      </c>
      <c r="I36" s="120">
        <v>0.032</v>
      </c>
      <c r="J36" s="120">
        <v>0.041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0.166</v>
      </c>
      <c r="I37" s="122">
        <v>0.06</v>
      </c>
      <c r="J37" s="122">
        <v>0.07100000000000001</v>
      </c>
      <c r="K37" s="42">
        <f>IF(I37&gt;0,100*J37/I37,0)</f>
        <v>118.33333333333334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0.229</v>
      </c>
      <c r="I39" s="122">
        <v>0.229</v>
      </c>
      <c r="J39" s="122">
        <v>0.25</v>
      </c>
      <c r="K39" s="42">
        <f>IF(I39&gt;0,100*J39/I39,0)</f>
        <v>109.17030567685589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0.005</v>
      </c>
      <c r="I41" s="120">
        <v>0.005</v>
      </c>
      <c r="J41" s="120">
        <v>0.005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0.03</v>
      </c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0.1</v>
      </c>
      <c r="I48" s="120">
        <v>0.002</v>
      </c>
      <c r="J48" s="120">
        <v>0.004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0.135</v>
      </c>
      <c r="I50" s="122">
        <v>0.007</v>
      </c>
      <c r="J50" s="122">
        <v>0.009000000000000001</v>
      </c>
      <c r="K50" s="42">
        <f>IF(I50&gt;0,100*J50/I50,0)</f>
        <v>128.57142857142858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0.02</v>
      </c>
      <c r="I52" s="122">
        <v>0.035</v>
      </c>
      <c r="J52" s="122">
        <v>0.04</v>
      </c>
      <c r="K52" s="42">
        <f>IF(I52&gt;0,100*J52/I52,0)</f>
        <v>114.28571428571428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0.18</v>
      </c>
      <c r="I54" s="120">
        <v>0.24</v>
      </c>
      <c r="J54" s="120">
        <v>0.22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0.598</v>
      </c>
      <c r="I56" s="120">
        <v>0.5</v>
      </c>
      <c r="J56" s="120">
        <v>0.55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0.877</v>
      </c>
      <c r="I58" s="120">
        <v>0.874</v>
      </c>
      <c r="J58" s="120">
        <v>0.525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1.655</v>
      </c>
      <c r="I59" s="122">
        <v>1.6139999999999999</v>
      </c>
      <c r="J59" s="122">
        <v>1.295</v>
      </c>
      <c r="K59" s="42">
        <f>IF(I59&gt;0,100*J59/I59,0)</f>
        <v>80.23543990086742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92.337</v>
      </c>
      <c r="I61" s="120">
        <v>90</v>
      </c>
      <c r="J61" s="120">
        <v>76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0.2</v>
      </c>
      <c r="I62" s="120">
        <v>0.191</v>
      </c>
      <c r="J62" s="120">
        <v>0.146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1.697</v>
      </c>
      <c r="I63" s="120">
        <v>2</v>
      </c>
      <c r="J63" s="120">
        <v>1.33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94.23400000000001</v>
      </c>
      <c r="I64" s="122">
        <v>92.191</v>
      </c>
      <c r="J64" s="122">
        <v>77.476</v>
      </c>
      <c r="K64" s="42">
        <f>IF(I64&gt;0,100*J64/I64,0)</f>
        <v>84.03857209488996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122.46</v>
      </c>
      <c r="I66" s="122">
        <v>146.121</v>
      </c>
      <c r="J66" s="122">
        <v>131.622</v>
      </c>
      <c r="K66" s="42">
        <f>IF(I66&gt;0,100*J66/I66,0)</f>
        <v>90.07740160551872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1.433</v>
      </c>
      <c r="I68" s="120">
        <v>1.65</v>
      </c>
      <c r="J68" s="120">
        <v>1.7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1.433</v>
      </c>
      <c r="I70" s="122">
        <v>1.65</v>
      </c>
      <c r="J70" s="122">
        <v>1.7</v>
      </c>
      <c r="K70" s="42">
        <f>IF(I70&gt;0,100*J70/I70,0)</f>
        <v>103.03030303030303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2.531</v>
      </c>
      <c r="I72" s="120">
        <v>1.898</v>
      </c>
      <c r="J72" s="120">
        <v>1.478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1.927</v>
      </c>
      <c r="I73" s="120">
        <v>2.102</v>
      </c>
      <c r="J73" s="120">
        <v>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0.017</v>
      </c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0.288</v>
      </c>
      <c r="I75" s="120">
        <v>0.72</v>
      </c>
      <c r="J75" s="120">
        <v>0.6742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2.103</v>
      </c>
      <c r="I76" s="120">
        <v>3.128</v>
      </c>
      <c r="J76" s="120">
        <v>0.816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0.88</v>
      </c>
      <c r="I78" s="120">
        <v>1</v>
      </c>
      <c r="J78" s="120">
        <v>0.9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6.717</v>
      </c>
      <c r="I79" s="120">
        <v>9.811</v>
      </c>
      <c r="J79" s="120">
        <v>8.339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14.463000000000001</v>
      </c>
      <c r="I80" s="122">
        <v>18.659</v>
      </c>
      <c r="J80" s="122">
        <v>14.2072</v>
      </c>
      <c r="K80" s="42">
        <f>IF(I80&gt;0,100*J80/I80,0)</f>
        <v>76.14127230826948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0.176</v>
      </c>
      <c r="I82" s="120">
        <v>0.176</v>
      </c>
      <c r="J82" s="120">
        <v>0.259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0.13</v>
      </c>
      <c r="I83" s="120">
        <v>0.1</v>
      </c>
      <c r="J83" s="120">
        <v>0.13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0.306</v>
      </c>
      <c r="I84" s="122">
        <v>0.276</v>
      </c>
      <c r="J84" s="122">
        <v>0.389</v>
      </c>
      <c r="K84" s="42">
        <f>IF(I84&gt;0,100*J84/I84,0)</f>
        <v>140.94202898550722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236.454</v>
      </c>
      <c r="I86" s="120">
        <v>261.60600000000005</v>
      </c>
      <c r="J86" s="120">
        <v>238.46620000000001</v>
      </c>
      <c r="K86" s="33">
        <f>IF(I86&gt;0,100*J86/I86,0)</f>
        <v>91.15471357690572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236.454</v>
      </c>
      <c r="I89" s="126">
        <v>261.60600000000005</v>
      </c>
      <c r="J89" s="126">
        <v>238.46620000000001</v>
      </c>
      <c r="K89" s="55">
        <f>IF(I89&gt;0,100*J89/I89,0)</f>
        <v>91.15471357690572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&amp;C&amp;[50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>
        <v>10.055</v>
      </c>
      <c r="I9" s="120">
        <v>10.092720164168908</v>
      </c>
      <c r="J9" s="120">
        <v>13.482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8.63</v>
      </c>
      <c r="I10" s="120">
        <v>8.325359931893518</v>
      </c>
      <c r="J10" s="120">
        <v>7.303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61.264</v>
      </c>
      <c r="I11" s="120">
        <v>53.85593820534313</v>
      </c>
      <c r="J11" s="120">
        <v>47.946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45.089</v>
      </c>
      <c r="I12" s="120">
        <v>41.711405479116245</v>
      </c>
      <c r="J12" s="120">
        <v>69.645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125.03800000000001</v>
      </c>
      <c r="I13" s="122">
        <v>113.98542378052181</v>
      </c>
      <c r="J13" s="122">
        <v>138.37599999999998</v>
      </c>
      <c r="K13" s="42">
        <f>IF(I13&gt;0,100*J13/I13,0)</f>
        <v>121.3979782769787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0.21</v>
      </c>
      <c r="I15" s="122">
        <v>0.18</v>
      </c>
      <c r="J15" s="122">
        <v>0.16</v>
      </c>
      <c r="K15" s="42">
        <f>IF(I15&gt;0,100*J15/I15,0)</f>
        <v>88.88888888888889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0.428</v>
      </c>
      <c r="I17" s="122">
        <v>0.555</v>
      </c>
      <c r="J17" s="122">
        <v>0.555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67.977</v>
      </c>
      <c r="I19" s="120">
        <v>71.542</v>
      </c>
      <c r="J19" s="120">
        <v>86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3.278</v>
      </c>
      <c r="I20" s="120">
        <v>1.509</v>
      </c>
      <c r="J20" s="120">
        <v>3.1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2.471</v>
      </c>
      <c r="I21" s="120">
        <v>1.718</v>
      </c>
      <c r="J21" s="120">
        <v>1.641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73.72600000000001</v>
      </c>
      <c r="I22" s="122">
        <v>74.769</v>
      </c>
      <c r="J22" s="122">
        <v>90.741</v>
      </c>
      <c r="K22" s="42">
        <f>IF(I22&gt;0,100*J22/I22,0)</f>
        <v>121.3617943265257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101.171</v>
      </c>
      <c r="I24" s="122">
        <v>110.227</v>
      </c>
      <c r="J24" s="122">
        <v>122.4569302918</v>
      </c>
      <c r="K24" s="42">
        <f>IF(I24&gt;0,100*J24/I24,0)</f>
        <v>111.09522194362542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252.584</v>
      </c>
      <c r="I26" s="122">
        <v>260.659</v>
      </c>
      <c r="J26" s="122">
        <v>306</v>
      </c>
      <c r="K26" s="42">
        <f>IF(I26&gt;0,100*J26/I26,0)</f>
        <v>117.39475713480064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20.512700000000002</v>
      </c>
      <c r="I28" s="120">
        <v>25.173876758485466</v>
      </c>
      <c r="J28" s="120">
        <v>22.451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3.646</v>
      </c>
      <c r="I29" s="120">
        <v>3.213</v>
      </c>
      <c r="J29" s="120">
        <v>4.645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115.928</v>
      </c>
      <c r="I30" s="120">
        <v>116</v>
      </c>
      <c r="J30" s="120">
        <v>121.418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140.0867</v>
      </c>
      <c r="I31" s="122">
        <v>144.38687675848547</v>
      </c>
      <c r="J31" s="122">
        <v>148.514</v>
      </c>
      <c r="K31" s="42">
        <f>IF(I31&gt;0,100*J31/I31,0)</f>
        <v>102.85837836108745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185.049</v>
      </c>
      <c r="I33" s="120">
        <v>242.543</v>
      </c>
      <c r="J33" s="120">
        <v>206.162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8.421</v>
      </c>
      <c r="I34" s="120">
        <v>9.178</v>
      </c>
      <c r="J34" s="120">
        <v>8.344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33.043</v>
      </c>
      <c r="I35" s="120">
        <v>44.388</v>
      </c>
      <c r="J35" s="120">
        <v>39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145.577</v>
      </c>
      <c r="I36" s="120">
        <v>203.505</v>
      </c>
      <c r="J36" s="120">
        <v>180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372.09000000000003</v>
      </c>
      <c r="I37" s="122">
        <v>499.614</v>
      </c>
      <c r="J37" s="122">
        <v>433.506</v>
      </c>
      <c r="K37" s="42">
        <f>IF(I37&gt;0,100*J37/I37,0)</f>
        <v>86.76818503884999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7.506</v>
      </c>
      <c r="I39" s="122">
        <v>7.975</v>
      </c>
      <c r="J39" s="122">
        <v>7.9</v>
      </c>
      <c r="K39" s="42">
        <f>IF(I39&gt;0,100*J39/I39,0)</f>
        <v>99.05956112852665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5.88</v>
      </c>
      <c r="I41" s="120">
        <v>6.169</v>
      </c>
      <c r="J41" s="120">
        <v>6.5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64.523</v>
      </c>
      <c r="I42" s="120">
        <v>70.215</v>
      </c>
      <c r="J42" s="120">
        <v>92.525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27</v>
      </c>
      <c r="I43" s="120">
        <v>26.3</v>
      </c>
      <c r="J43" s="120">
        <v>23.382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1.683</v>
      </c>
      <c r="I44" s="120">
        <v>1.85</v>
      </c>
      <c r="J44" s="120">
        <v>1.828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1.47</v>
      </c>
      <c r="I45" s="120">
        <v>1.5</v>
      </c>
      <c r="J45" s="120">
        <v>1.625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7.911</v>
      </c>
      <c r="I46" s="120">
        <v>9.736</v>
      </c>
      <c r="J46" s="120">
        <v>10.4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>
        <v>3.7</v>
      </c>
      <c r="I47" s="120">
        <v>4.536</v>
      </c>
      <c r="J47" s="120">
        <v>5.175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115.822</v>
      </c>
      <c r="I48" s="120">
        <v>141.58</v>
      </c>
      <c r="J48" s="120">
        <v>160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36.006</v>
      </c>
      <c r="I49" s="120">
        <v>45</v>
      </c>
      <c r="J49" s="120">
        <v>49.8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263.995</v>
      </c>
      <c r="I50" s="122">
        <v>306.886</v>
      </c>
      <c r="J50" s="122">
        <v>351.23500000000007</v>
      </c>
      <c r="K50" s="42">
        <f>IF(I50&gt;0,100*J50/I50,0)</f>
        <v>114.45129461754529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15.039</v>
      </c>
      <c r="I52" s="122">
        <v>24.003</v>
      </c>
      <c r="J52" s="122">
        <v>17</v>
      </c>
      <c r="K52" s="42">
        <f>IF(I52&gt;0,100*J52/I52,0)</f>
        <v>70.82448027329917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452.711</v>
      </c>
      <c r="I54" s="120">
        <v>590.299</v>
      </c>
      <c r="J54" s="120">
        <v>439.253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1321.643</v>
      </c>
      <c r="I55" s="120">
        <v>2148.687</v>
      </c>
      <c r="J55" s="120">
        <v>1450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402.92</v>
      </c>
      <c r="I56" s="120">
        <v>462.613</v>
      </c>
      <c r="J56" s="120">
        <v>426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7.515</v>
      </c>
      <c r="I57" s="120">
        <v>9.662</v>
      </c>
      <c r="J57" s="120">
        <v>8.588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569.522</v>
      </c>
      <c r="I58" s="120">
        <v>1089.161</v>
      </c>
      <c r="J58" s="120">
        <v>702.16395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2754.3109999999997</v>
      </c>
      <c r="I59" s="122">
        <v>4300.422</v>
      </c>
      <c r="J59" s="122">
        <v>3026.00495</v>
      </c>
      <c r="K59" s="42">
        <f>IF(I59&gt;0,100*J59/I59,0)</f>
        <v>70.36530252147348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33.006</v>
      </c>
      <c r="I61" s="120">
        <v>43</v>
      </c>
      <c r="J61" s="120">
        <v>30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1.048</v>
      </c>
      <c r="I62" s="120">
        <v>1.175</v>
      </c>
      <c r="J62" s="120">
        <v>0.823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253.21</v>
      </c>
      <c r="I63" s="120">
        <v>356.74</v>
      </c>
      <c r="J63" s="120">
        <v>149.671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287.264</v>
      </c>
      <c r="I64" s="122">
        <v>400.915</v>
      </c>
      <c r="J64" s="122">
        <v>180.494</v>
      </c>
      <c r="K64" s="42">
        <f>IF(I64&gt;0,100*J64/I64,0)</f>
        <v>45.02051557063218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94.223</v>
      </c>
      <c r="I66" s="122">
        <v>98.111</v>
      </c>
      <c r="J66" s="122">
        <v>56.192</v>
      </c>
      <c r="K66" s="42">
        <f>IF(I66&gt;0,100*J66/I66,0)</f>
        <v>57.27390404745645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423.77</v>
      </c>
      <c r="I68" s="120">
        <v>562.877</v>
      </c>
      <c r="J68" s="120">
        <v>548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7.401</v>
      </c>
      <c r="I69" s="120">
        <v>7.576</v>
      </c>
      <c r="J69" s="120">
        <v>7.5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431.171</v>
      </c>
      <c r="I70" s="122">
        <v>570.453</v>
      </c>
      <c r="J70" s="122">
        <v>555.5</v>
      </c>
      <c r="K70" s="42">
        <f>IF(I70&gt;0,100*J70/I70,0)</f>
        <v>97.37874987071679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2.395</v>
      </c>
      <c r="I72" s="120">
        <v>2.837</v>
      </c>
      <c r="J72" s="120">
        <v>1.424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64.843</v>
      </c>
      <c r="I73" s="120">
        <v>108.532</v>
      </c>
      <c r="J73" s="120">
        <v>70.1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33.707</v>
      </c>
      <c r="I74" s="120">
        <v>63.9</v>
      </c>
      <c r="J74" s="120">
        <v>54.5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11.331</v>
      </c>
      <c r="I75" s="120">
        <v>10.985</v>
      </c>
      <c r="J75" s="120">
        <v>10.5045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33.661</v>
      </c>
      <c r="I76" s="120">
        <v>28.134</v>
      </c>
      <c r="J76" s="120">
        <v>31.9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1.476</v>
      </c>
      <c r="I77" s="120">
        <v>1.074</v>
      </c>
      <c r="J77" s="120">
        <v>0.948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5.841</v>
      </c>
      <c r="I78" s="120">
        <v>9.91</v>
      </c>
      <c r="J78" s="120">
        <v>6.9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4.438</v>
      </c>
      <c r="I79" s="120">
        <v>6.39</v>
      </c>
      <c r="J79" s="120">
        <v>4.922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157.692</v>
      </c>
      <c r="I80" s="122">
        <v>231.76200000000003</v>
      </c>
      <c r="J80" s="122">
        <v>181.19850000000002</v>
      </c>
      <c r="K80" s="42">
        <f>IF(I80&gt;0,100*J80/I80,0)</f>
        <v>78.18300670515443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2.484</v>
      </c>
      <c r="I82" s="120">
        <v>2.9</v>
      </c>
      <c r="J82" s="120">
        <v>2.905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13.733</v>
      </c>
      <c r="I83" s="120">
        <v>15</v>
      </c>
      <c r="J83" s="120">
        <v>13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16.217</v>
      </c>
      <c r="I84" s="122">
        <v>17.9</v>
      </c>
      <c r="J84" s="122">
        <v>15.905</v>
      </c>
      <c r="K84" s="42">
        <f>IF(I84&gt;0,100*J84/I84,0)</f>
        <v>88.85474860335196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5092.7517</v>
      </c>
      <c r="I86" s="120">
        <v>7162.803300539005</v>
      </c>
      <c r="J86" s="120">
        <v>5631.7383802918</v>
      </c>
      <c r="K86" s="33">
        <f>IF(I86&gt;0,100*J86/I86,0)</f>
        <v>78.62478060605139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5092.7517</v>
      </c>
      <c r="I89" s="126">
        <v>7162.803300539005</v>
      </c>
      <c r="J89" s="126">
        <v>5631.7383802918</v>
      </c>
      <c r="K89" s="55">
        <f>IF(I89&gt;0,100*J89/I89,0)</f>
        <v>78.62478060605139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&amp;C&amp;[51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293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>
        <v>61.38</v>
      </c>
      <c r="I9" s="120">
        <v>61.10217910328425</v>
      </c>
      <c r="J9" s="120">
        <v>84.9366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58.368</v>
      </c>
      <c r="I10" s="120">
        <v>56.31010607604283</v>
      </c>
      <c r="J10" s="120">
        <v>49.197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324.667</v>
      </c>
      <c r="I11" s="120">
        <v>369.8484229869996</v>
      </c>
      <c r="J11" s="120">
        <v>277.515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285.199</v>
      </c>
      <c r="I12" s="120">
        <v>251.44312602190868</v>
      </c>
      <c r="J12" s="120">
        <v>466.6255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729.614</v>
      </c>
      <c r="I13" s="122">
        <v>738.7038341882354</v>
      </c>
      <c r="J13" s="122">
        <v>878.2741</v>
      </c>
      <c r="K13" s="42">
        <f>IF(I13&gt;0,100*J13/I13,0)</f>
        <v>118.89394089380069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>
        <v>1.35</v>
      </c>
      <c r="I15" s="122">
        <v>1.257</v>
      </c>
      <c r="J15" s="122">
        <v>1</v>
      </c>
      <c r="K15" s="42">
        <f>IF(I15&gt;0,100*J15/I15,0)</f>
        <v>79.55449482895784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>
        <v>0.428</v>
      </c>
      <c r="I17" s="122">
        <v>0.776</v>
      </c>
      <c r="J17" s="122">
        <v>0.776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589.99</v>
      </c>
      <c r="I19" s="120">
        <v>570.801</v>
      </c>
      <c r="J19" s="120">
        <v>645.906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>
        <v>22.687</v>
      </c>
      <c r="I20" s="120">
        <v>10.342</v>
      </c>
      <c r="J20" s="120">
        <v>22.32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>
        <v>16.477</v>
      </c>
      <c r="I21" s="120">
        <v>10.063</v>
      </c>
      <c r="J21" s="120">
        <v>11.817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629.154</v>
      </c>
      <c r="I22" s="122">
        <v>591.206</v>
      </c>
      <c r="J22" s="122">
        <v>680.043</v>
      </c>
      <c r="K22" s="42">
        <f>IF(I22&gt;0,100*J22/I22,0)</f>
        <v>115.02640365625518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582.742</v>
      </c>
      <c r="I24" s="122">
        <v>684.23</v>
      </c>
      <c r="J24" s="122">
        <v>760.0901663212027</v>
      </c>
      <c r="K24" s="42">
        <f>IF(I24&gt;0,100*J24/I24,0)</f>
        <v>111.08693952635849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1842.677</v>
      </c>
      <c r="I26" s="122">
        <v>1752.824</v>
      </c>
      <c r="J26" s="122">
        <v>2200</v>
      </c>
      <c r="K26" s="42">
        <f>IF(I26&gt;0,100*J26/I26,0)</f>
        <v>125.51174561735805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143.589</v>
      </c>
      <c r="I28" s="120">
        <v>183.77</v>
      </c>
      <c r="J28" s="120">
        <v>157.157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23.298</v>
      </c>
      <c r="I29" s="120">
        <v>19.937</v>
      </c>
      <c r="J29" s="120">
        <v>29.263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839.434</v>
      </c>
      <c r="I30" s="120">
        <v>833.052</v>
      </c>
      <c r="J30" s="120">
        <v>849.663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1006.3209999999999</v>
      </c>
      <c r="I31" s="122">
        <v>1036.759</v>
      </c>
      <c r="J31" s="122">
        <v>1036.083</v>
      </c>
      <c r="K31" s="42">
        <f>IF(I31&gt;0,100*J31/I31,0)</f>
        <v>99.93479680427177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1803.155</v>
      </c>
      <c r="I33" s="120">
        <v>2435.985</v>
      </c>
      <c r="J33" s="120">
        <v>2070.891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60.004</v>
      </c>
      <c r="I34" s="120">
        <v>70.91</v>
      </c>
      <c r="J34" s="120">
        <v>55.572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47.5785</v>
      </c>
      <c r="I35" s="120">
        <v>135.953</v>
      </c>
      <c r="J35" s="120">
        <v>105.5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838.204</v>
      </c>
      <c r="I36" s="120">
        <v>1101.283</v>
      </c>
      <c r="J36" s="120">
        <v>972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2748.9415</v>
      </c>
      <c r="I37" s="122">
        <v>3744.131</v>
      </c>
      <c r="J37" s="122">
        <v>3203.963</v>
      </c>
      <c r="K37" s="42">
        <f>IF(I37&gt;0,100*J37/I37,0)</f>
        <v>85.5729406903765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41.149</v>
      </c>
      <c r="I39" s="122">
        <v>45.907</v>
      </c>
      <c r="J39" s="122">
        <v>45</v>
      </c>
      <c r="K39" s="42">
        <f>IF(I39&gt;0,100*J39/I39,0)</f>
        <v>98.0242664517394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19.47</v>
      </c>
      <c r="I41" s="120">
        <v>23.81</v>
      </c>
      <c r="J41" s="120">
        <v>23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>
        <v>432.471</v>
      </c>
      <c r="I42" s="120">
        <v>504.574</v>
      </c>
      <c r="J42" s="120">
        <v>685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>
        <v>159.062</v>
      </c>
      <c r="I43" s="120">
        <v>178.011</v>
      </c>
      <c r="J43" s="120">
        <v>168.143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>
        <v>0.248</v>
      </c>
      <c r="I44" s="120">
        <v>0.176</v>
      </c>
      <c r="J44" s="120">
        <v>0.173907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6.589</v>
      </c>
      <c r="I45" s="120">
        <v>5.596</v>
      </c>
      <c r="J45" s="120">
        <v>6.062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>
        <v>37.68</v>
      </c>
      <c r="I46" s="120">
        <v>97.411</v>
      </c>
      <c r="J46" s="120">
        <v>104.054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>
        <v>15.908</v>
      </c>
      <c r="I47" s="120">
        <v>19.525</v>
      </c>
      <c r="J47" s="120">
        <v>22.425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858.246</v>
      </c>
      <c r="I48" s="120">
        <v>1047.859</v>
      </c>
      <c r="J48" s="120">
        <v>1184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183.121</v>
      </c>
      <c r="I49" s="120">
        <v>200.518</v>
      </c>
      <c r="J49" s="120">
        <v>200.518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1712.795</v>
      </c>
      <c r="I50" s="122">
        <v>2077.48</v>
      </c>
      <c r="J50" s="122">
        <v>2393.375907</v>
      </c>
      <c r="K50" s="42">
        <f>IF(I50&gt;0,100*J50/I50,0)</f>
        <v>115.20572554248416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113.586</v>
      </c>
      <c r="I52" s="122">
        <v>177.623</v>
      </c>
      <c r="J52" s="122">
        <v>125.8</v>
      </c>
      <c r="K52" s="42">
        <f>IF(I52&gt;0,100*J52/I52,0)</f>
        <v>70.82416128541912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3229.816</v>
      </c>
      <c r="I54" s="120">
        <v>4538.925</v>
      </c>
      <c r="J54" s="120">
        <v>3338.325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8910.358</v>
      </c>
      <c r="I55" s="120">
        <v>15633.661</v>
      </c>
      <c r="J55" s="120">
        <v>10440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2980.3085</v>
      </c>
      <c r="I56" s="120">
        <v>4775.469</v>
      </c>
      <c r="J56" s="120">
        <v>3724.863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17.32</v>
      </c>
      <c r="I57" s="120">
        <v>22.187</v>
      </c>
      <c r="J57" s="120">
        <v>19.722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4015.5385</v>
      </c>
      <c r="I58" s="120">
        <v>8059.788</v>
      </c>
      <c r="J58" s="120">
        <v>5196.0132300000005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19153.340999999997</v>
      </c>
      <c r="I59" s="122">
        <v>33030.03</v>
      </c>
      <c r="J59" s="122">
        <v>22718.923230000004</v>
      </c>
      <c r="K59" s="42">
        <f>IF(I59&gt;0,100*J59/I59,0)</f>
        <v>68.78262971604931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267.697</v>
      </c>
      <c r="I61" s="120">
        <v>323</v>
      </c>
      <c r="J61" s="120">
        <v>210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4.6</v>
      </c>
      <c r="I62" s="120">
        <v>5.1</v>
      </c>
      <c r="J62" s="120">
        <v>3.621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1930.6025</v>
      </c>
      <c r="I63" s="120">
        <v>2675.542</v>
      </c>
      <c r="J63" s="120">
        <v>1080.93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2202.8995</v>
      </c>
      <c r="I64" s="122">
        <v>3003.642</v>
      </c>
      <c r="J64" s="122">
        <v>1294.5510000000002</v>
      </c>
      <c r="K64" s="42">
        <f>IF(I64&gt;0,100*J64/I64,0)</f>
        <v>43.099377355889956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688.004</v>
      </c>
      <c r="I66" s="122">
        <v>944.17767</v>
      </c>
      <c r="J66" s="122">
        <v>688</v>
      </c>
      <c r="K66" s="42">
        <f>IF(I66&gt;0,100*J66/I66,0)</f>
        <v>72.86764153191633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3135.879</v>
      </c>
      <c r="I68" s="120">
        <v>4152.044</v>
      </c>
      <c r="J68" s="120">
        <v>4050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54.773</v>
      </c>
      <c r="I69" s="120">
        <v>28.859</v>
      </c>
      <c r="J69" s="120">
        <v>28.57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3190.652</v>
      </c>
      <c r="I70" s="122">
        <v>4180.903</v>
      </c>
      <c r="J70" s="122">
        <v>4078.57</v>
      </c>
      <c r="K70" s="42">
        <f>IF(I70&gt;0,100*J70/I70,0)</f>
        <v>97.55237086342352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6.10716</v>
      </c>
      <c r="I72" s="120">
        <v>11.808</v>
      </c>
      <c r="J72" s="120">
        <v>5.927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334.52624</v>
      </c>
      <c r="I73" s="120">
        <v>650.89</v>
      </c>
      <c r="J73" s="120">
        <v>463.2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232.579</v>
      </c>
      <c r="I74" s="120">
        <v>474.741</v>
      </c>
      <c r="J74" s="120">
        <v>376.05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8.22194</v>
      </c>
      <c r="I75" s="120">
        <v>14.756</v>
      </c>
      <c r="J75" s="120">
        <v>14.109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214.41057</v>
      </c>
      <c r="I76" s="120">
        <v>176.897</v>
      </c>
      <c r="J76" s="120">
        <v>200.576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4.452</v>
      </c>
      <c r="I77" s="120">
        <v>7.725</v>
      </c>
      <c r="J77" s="120">
        <v>7.1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31.17739</v>
      </c>
      <c r="I78" s="120">
        <v>69.43</v>
      </c>
      <c r="J78" s="120">
        <v>45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5.86703</v>
      </c>
      <c r="I79" s="120">
        <v>5.721</v>
      </c>
      <c r="J79" s="120">
        <v>4.455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837.34133</v>
      </c>
      <c r="I80" s="122">
        <v>1411.9679999999998</v>
      </c>
      <c r="J80" s="122">
        <v>1116.417</v>
      </c>
      <c r="K80" s="42">
        <f>IF(I80&gt;0,100*J80/I80,0)</f>
        <v>79.0681516861572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16.302</v>
      </c>
      <c r="I82" s="120">
        <v>20.223</v>
      </c>
      <c r="J82" s="120">
        <v>20.258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98.879</v>
      </c>
      <c r="I83" s="120">
        <v>108</v>
      </c>
      <c r="J83" s="120">
        <v>91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115.18100000000001</v>
      </c>
      <c r="I84" s="122">
        <v>128.223</v>
      </c>
      <c r="J84" s="122">
        <v>111.258</v>
      </c>
      <c r="K84" s="42">
        <f>IF(I84&gt;0,100*J84/I84,0)</f>
        <v>86.76914438127324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35596.176329999995</v>
      </c>
      <c r="I86" s="120">
        <v>53549.84050418823</v>
      </c>
      <c r="J86" s="120">
        <v>41332.124403321206</v>
      </c>
      <c r="K86" s="33">
        <f>IF(I86&gt;0,100*J86/I86,0)</f>
        <v>77.18440244483743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35596.176329999995</v>
      </c>
      <c r="I89" s="126">
        <v>53549.84050418823</v>
      </c>
      <c r="J89" s="126">
        <v>41332.124403321206</v>
      </c>
      <c r="K89" s="55">
        <f>IF(I89&gt;0,100*J89/I89,0)</f>
        <v>77.18440244483743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&amp;C&amp;[52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/>
      <c r="I29" s="120"/>
      <c r="J29" s="120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/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/>
      <c r="I31" s="122"/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0.001</v>
      </c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0.001</v>
      </c>
      <c r="I37" s="122"/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>
        <v>0.001</v>
      </c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/>
      <c r="I45" s="120"/>
      <c r="J45" s="120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/>
      <c r="I50" s="122">
        <v>0.001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/>
      <c r="I52" s="122"/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/>
      <c r="I54" s="120"/>
      <c r="J54" s="120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/>
      <c r="I59" s="122"/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/>
      <c r="I61" s="120"/>
      <c r="J61" s="120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/>
      <c r="I62" s="120"/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/>
      <c r="I64" s="122"/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/>
      <c r="I66" s="122"/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/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/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/>
      <c r="I70" s="122"/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/>
      <c r="I72" s="120"/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>
        <v>0.002</v>
      </c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/>
      <c r="I74" s="120"/>
      <c r="J74" s="120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/>
      <c r="I75" s="120"/>
      <c r="J75" s="120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/>
      <c r="I76" s="120"/>
      <c r="J76" s="120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/>
      <c r="I77" s="120"/>
      <c r="J77" s="120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0.985</v>
      </c>
      <c r="I78" s="120">
        <v>0.5</v>
      </c>
      <c r="J78" s="120">
        <v>0.38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/>
      <c r="I79" s="120"/>
      <c r="J79" s="120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0.985</v>
      </c>
      <c r="I80" s="122">
        <v>0.502</v>
      </c>
      <c r="J80" s="122">
        <v>0.38</v>
      </c>
      <c r="K80" s="42">
        <f>IF(I80&gt;0,100*J80/I80,0)</f>
        <v>75.69721115537848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0.986</v>
      </c>
      <c r="I86" s="120">
        <v>0.503</v>
      </c>
      <c r="J86" s="120">
        <v>0.38</v>
      </c>
      <c r="K86" s="33">
        <f>IF(I86&gt;0,100*J86/I86,0)</f>
        <v>75.54671968190854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0.986</v>
      </c>
      <c r="I89" s="126">
        <v>0.503</v>
      </c>
      <c r="J89" s="126">
        <v>0.38</v>
      </c>
      <c r="K89" s="55">
        <f>IF(I89&gt;0,100*J89/I89,0)</f>
        <v>75.54671968190854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&amp;C&amp;[53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0.1</v>
      </c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/>
      <c r="I28" s="120"/>
      <c r="J28" s="120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0.436</v>
      </c>
      <c r="I29" s="120">
        <v>2.3</v>
      </c>
      <c r="J29" s="120">
        <v>4.652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0.707</v>
      </c>
      <c r="I30" s="120"/>
      <c r="J30" s="120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1.143</v>
      </c>
      <c r="I31" s="122">
        <v>2.3</v>
      </c>
      <c r="J31" s="122">
        <v>4.652</v>
      </c>
      <c r="K31" s="42">
        <f>IF(I31&gt;0,100*J31/I31,0)</f>
        <v>202.2608695652174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/>
      <c r="I33" s="120"/>
      <c r="J33" s="120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/>
      <c r="I34" s="120"/>
      <c r="J34" s="120">
        <v>0.002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0.086</v>
      </c>
      <c r="I35" s="120"/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0.361</v>
      </c>
      <c r="I36" s="120">
        <v>0.361</v>
      </c>
      <c r="J36" s="120">
        <v>0.4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0.44699999999999995</v>
      </c>
      <c r="I37" s="122">
        <v>0.361</v>
      </c>
      <c r="J37" s="122">
        <v>0.402</v>
      </c>
      <c r="K37" s="42">
        <f>IF(I37&gt;0,100*J37/I37,0)</f>
        <v>111.35734072022161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0.099</v>
      </c>
      <c r="I39" s="122">
        <v>0.032</v>
      </c>
      <c r="J39" s="122">
        <v>0.11</v>
      </c>
      <c r="K39" s="42">
        <f>IF(I39&gt;0,100*J39/I39,0)</f>
        <v>343.75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/>
      <c r="I41" s="120"/>
      <c r="J41" s="120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0.75</v>
      </c>
      <c r="I45" s="120">
        <v>1.2</v>
      </c>
      <c r="J45" s="120">
        <v>0.73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/>
      <c r="I48" s="120"/>
      <c r="J48" s="120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/>
      <c r="I49" s="120"/>
      <c r="J49" s="120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0.75</v>
      </c>
      <c r="I50" s="122">
        <v>1.2</v>
      </c>
      <c r="J50" s="122">
        <v>0.73</v>
      </c>
      <c r="K50" s="42">
        <f>IF(I50&gt;0,100*J50/I50,0)</f>
        <v>60.833333333333336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0.116</v>
      </c>
      <c r="I52" s="122">
        <v>0.13</v>
      </c>
      <c r="J52" s="122">
        <v>0.107</v>
      </c>
      <c r="K52" s="42">
        <f>IF(I52&gt;0,100*J52/I52,0)</f>
        <v>82.30769230769229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0.263</v>
      </c>
      <c r="I54" s="120">
        <v>0.5</v>
      </c>
      <c r="J54" s="120">
        <v>0.5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/>
      <c r="I55" s="120"/>
      <c r="J55" s="120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/>
      <c r="I56" s="120"/>
      <c r="J56" s="120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/>
      <c r="I57" s="120"/>
      <c r="J57" s="120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/>
      <c r="I58" s="120"/>
      <c r="J58" s="120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0.263</v>
      </c>
      <c r="I59" s="122">
        <v>0.5</v>
      </c>
      <c r="J59" s="122">
        <v>0.5</v>
      </c>
      <c r="K59" s="42">
        <f>IF(I59&gt;0,100*J59/I59,0)</f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0.53</v>
      </c>
      <c r="I61" s="120">
        <v>0.35</v>
      </c>
      <c r="J61" s="120">
        <v>0.15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0.037</v>
      </c>
      <c r="I62" s="120">
        <v>0.033</v>
      </c>
      <c r="J62" s="120">
        <v>0.026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0.04</v>
      </c>
      <c r="I63" s="120">
        <v>0.08</v>
      </c>
      <c r="J63" s="120">
        <v>0.036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0.6070000000000001</v>
      </c>
      <c r="I64" s="122">
        <v>0.463</v>
      </c>
      <c r="J64" s="122">
        <v>0.212</v>
      </c>
      <c r="K64" s="42">
        <f>IF(I64&gt;0,100*J64/I64,0)</f>
        <v>45.78833693304535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0.702</v>
      </c>
      <c r="I66" s="122">
        <v>2.151</v>
      </c>
      <c r="J66" s="122">
        <v>1.788</v>
      </c>
      <c r="K66" s="42">
        <f>IF(I66&gt;0,100*J66/I66,0)</f>
        <v>83.12412831241285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39.617</v>
      </c>
      <c r="I68" s="120">
        <v>78</v>
      </c>
      <c r="J68" s="120">
        <v>50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17.859</v>
      </c>
      <c r="I69" s="120">
        <v>30</v>
      </c>
      <c r="J69" s="120">
        <v>19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57.476</v>
      </c>
      <c r="I70" s="122">
        <v>108</v>
      </c>
      <c r="J70" s="122">
        <v>69</v>
      </c>
      <c r="K70" s="42">
        <f>IF(I70&gt;0,100*J70/I70,0)</f>
        <v>63.888888888888886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1.427</v>
      </c>
      <c r="I72" s="120">
        <v>0.793</v>
      </c>
      <c r="J72" s="120">
        <v>0.15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/>
      <c r="I73" s="120">
        <v>0.043</v>
      </c>
      <c r="J73" s="120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51.117</v>
      </c>
      <c r="I74" s="120">
        <v>71.362</v>
      </c>
      <c r="J74" s="120">
        <v>50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0.091</v>
      </c>
      <c r="I75" s="120">
        <v>0.091</v>
      </c>
      <c r="J75" s="120">
        <v>0.09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4.484</v>
      </c>
      <c r="I76" s="120">
        <v>2.197</v>
      </c>
      <c r="J76" s="120">
        <v>6.216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0.308</v>
      </c>
      <c r="I77" s="120">
        <v>0.796</v>
      </c>
      <c r="J77" s="120">
        <v>0.4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52.307</v>
      </c>
      <c r="I78" s="120">
        <v>54.284</v>
      </c>
      <c r="J78" s="120">
        <v>43.6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290.309</v>
      </c>
      <c r="I79" s="120">
        <v>305.019</v>
      </c>
      <c r="J79" s="120">
        <v>290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400.043</v>
      </c>
      <c r="I80" s="122">
        <v>434.58500000000004</v>
      </c>
      <c r="J80" s="122">
        <v>390.456</v>
      </c>
      <c r="K80" s="42">
        <f>IF(I80&gt;0,100*J80/I80,0)</f>
        <v>89.84571487741178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0.188</v>
      </c>
      <c r="I82" s="120">
        <v>0.19</v>
      </c>
      <c r="J82" s="120">
        <v>0.1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0.029</v>
      </c>
      <c r="I83" s="120">
        <v>0.001</v>
      </c>
      <c r="J83" s="120">
        <v>0.002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0.217</v>
      </c>
      <c r="I84" s="122">
        <v>0.191</v>
      </c>
      <c r="J84" s="122">
        <v>0.10200000000000001</v>
      </c>
      <c r="K84" s="42">
        <f>IF(I84&gt;0,100*J84/I84,0)</f>
        <v>53.40314136125655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461.96299999999997</v>
      </c>
      <c r="I86" s="120">
        <v>549.913</v>
      </c>
      <c r="J86" s="120">
        <v>468.05899999999997</v>
      </c>
      <c r="K86" s="33">
        <f>IF(I86&gt;0,100*J86/I86,0)</f>
        <v>85.11510002491302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461.96299999999997</v>
      </c>
      <c r="I89" s="126">
        <v>549.913</v>
      </c>
      <c r="J89" s="126">
        <v>468.05899999999997</v>
      </c>
      <c r="K89" s="55">
        <f>IF(I89&gt;0,100*J89/I89,0)</f>
        <v>85.11510002491302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2145</v>
      </c>
      <c r="D24" s="39">
        <v>576</v>
      </c>
      <c r="E24" s="39">
        <v>600</v>
      </c>
      <c r="F24" s="40">
        <f>IF(D24&gt;0,100*E24/D24,0)</f>
        <v>104.16666666666667</v>
      </c>
      <c r="G24" s="41"/>
      <c r="H24" s="121">
        <v>5.035</v>
      </c>
      <c r="I24" s="122">
        <v>1.147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60</v>
      </c>
      <c r="D26" s="39">
        <v>55</v>
      </c>
      <c r="E26" s="39">
        <v>100</v>
      </c>
      <c r="F26" s="40">
        <f>IF(D26&gt;0,100*E26/D26,0)</f>
        <v>181.8181818181818</v>
      </c>
      <c r="G26" s="41"/>
      <c r="H26" s="121">
        <v>0.28</v>
      </c>
      <c r="I26" s="122">
        <v>0.15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2086</v>
      </c>
      <c r="D28" s="31">
        <v>1749</v>
      </c>
      <c r="E28" s="31">
        <v>1749</v>
      </c>
      <c r="F28" s="32"/>
      <c r="G28" s="32"/>
      <c r="H28" s="120">
        <v>7.845</v>
      </c>
      <c r="I28" s="120">
        <v>5.161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1350</v>
      </c>
      <c r="D29" s="31">
        <v>945</v>
      </c>
      <c r="E29" s="31">
        <v>839</v>
      </c>
      <c r="F29" s="32"/>
      <c r="G29" s="32"/>
      <c r="H29" s="120">
        <v>2.829</v>
      </c>
      <c r="I29" s="120">
        <v>0.85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107752</v>
      </c>
      <c r="D30" s="31">
        <v>85132</v>
      </c>
      <c r="E30" s="31">
        <v>85132</v>
      </c>
      <c r="F30" s="32"/>
      <c r="G30" s="32"/>
      <c r="H30" s="120">
        <v>236.904</v>
      </c>
      <c r="I30" s="120">
        <v>151.381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111188</v>
      </c>
      <c r="D31" s="39">
        <v>87826</v>
      </c>
      <c r="E31" s="39">
        <v>87720</v>
      </c>
      <c r="F31" s="40">
        <f>IF(D31&gt;0,100*E31/D31,0)</f>
        <v>99.87930681119487</v>
      </c>
      <c r="G31" s="41"/>
      <c r="H31" s="121">
        <v>247.578</v>
      </c>
      <c r="I31" s="122">
        <v>157.392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32</v>
      </c>
      <c r="E33" s="31">
        <v>30</v>
      </c>
      <c r="F33" s="32"/>
      <c r="G33" s="32"/>
      <c r="H33" s="120">
        <v>0.136</v>
      </c>
      <c r="I33" s="120">
        <v>0.117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7</v>
      </c>
      <c r="D34" s="31">
        <v>8</v>
      </c>
      <c r="E34" s="31">
        <v>8</v>
      </c>
      <c r="F34" s="32"/>
      <c r="G34" s="32"/>
      <c r="H34" s="120">
        <v>0.022</v>
      </c>
      <c r="I34" s="120">
        <v>0.02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200</v>
      </c>
      <c r="D35" s="31">
        <v>150</v>
      </c>
      <c r="E35" s="31">
        <v>180</v>
      </c>
      <c r="F35" s="32"/>
      <c r="G35" s="32"/>
      <c r="H35" s="120">
        <v>0.9</v>
      </c>
      <c r="I35" s="120">
        <v>0.5</v>
      </c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238</v>
      </c>
      <c r="D37" s="39">
        <v>190</v>
      </c>
      <c r="E37" s="39">
        <v>218</v>
      </c>
      <c r="F37" s="40">
        <f>IF(D37&gt;0,100*E37/D37,0)</f>
        <v>114.73684210526316</v>
      </c>
      <c r="G37" s="41"/>
      <c r="H37" s="121">
        <v>1.058</v>
      </c>
      <c r="I37" s="122">
        <v>0.637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3</v>
      </c>
      <c r="D39" s="39">
        <v>8</v>
      </c>
      <c r="E39" s="39">
        <v>23</v>
      </c>
      <c r="F39" s="40">
        <f>IF(D39&gt;0,100*E39/D39,0)</f>
        <v>287.5</v>
      </c>
      <c r="G39" s="41"/>
      <c r="H39" s="121">
        <v>0.012</v>
      </c>
      <c r="I39" s="122">
        <v>0.008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25</v>
      </c>
      <c r="D41" s="31">
        <v>6</v>
      </c>
      <c r="E41" s="31"/>
      <c r="F41" s="32"/>
      <c r="G41" s="32"/>
      <c r="H41" s="120">
        <v>0.072</v>
      </c>
      <c r="I41" s="120">
        <v>0.009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409</v>
      </c>
      <c r="D42" s="31">
        <v>351</v>
      </c>
      <c r="E42" s="31">
        <v>350</v>
      </c>
      <c r="F42" s="32"/>
      <c r="G42" s="32"/>
      <c r="H42" s="120">
        <v>1.405</v>
      </c>
      <c r="I42" s="120">
        <v>1.062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29</v>
      </c>
      <c r="D43" s="31">
        <v>50</v>
      </c>
      <c r="E43" s="31">
        <v>40</v>
      </c>
      <c r="F43" s="32"/>
      <c r="G43" s="32"/>
      <c r="H43" s="120">
        <v>0.122</v>
      </c>
      <c r="I43" s="120">
        <v>0.264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35</v>
      </c>
      <c r="D44" s="31">
        <v>93</v>
      </c>
      <c r="E44" s="31">
        <v>93</v>
      </c>
      <c r="F44" s="32"/>
      <c r="G44" s="32"/>
      <c r="H44" s="120">
        <v>0.166</v>
      </c>
      <c r="I44" s="120">
        <v>0.321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38</v>
      </c>
      <c r="D45" s="31">
        <v>54</v>
      </c>
      <c r="E45" s="31">
        <v>30</v>
      </c>
      <c r="F45" s="32"/>
      <c r="G45" s="32"/>
      <c r="H45" s="120">
        <v>0.111</v>
      </c>
      <c r="I45" s="120">
        <v>0.126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122</v>
      </c>
      <c r="D46" s="31">
        <v>166</v>
      </c>
      <c r="E46" s="31">
        <v>166</v>
      </c>
      <c r="F46" s="32"/>
      <c r="G46" s="32"/>
      <c r="H46" s="120">
        <v>0.44</v>
      </c>
      <c r="I46" s="120">
        <v>0.398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6</v>
      </c>
      <c r="D47" s="31">
        <v>58</v>
      </c>
      <c r="E47" s="31">
        <v>50</v>
      </c>
      <c r="F47" s="32"/>
      <c r="G47" s="32"/>
      <c r="H47" s="120">
        <v>0.023</v>
      </c>
      <c r="I47" s="120">
        <v>0.15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587</v>
      </c>
      <c r="D48" s="31">
        <v>720</v>
      </c>
      <c r="E48" s="31">
        <v>700</v>
      </c>
      <c r="F48" s="32"/>
      <c r="G48" s="32"/>
      <c r="H48" s="120">
        <v>2.643</v>
      </c>
      <c r="I48" s="120">
        <v>2.212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124</v>
      </c>
      <c r="D49" s="31">
        <v>97</v>
      </c>
      <c r="E49" s="31">
        <v>100</v>
      </c>
      <c r="F49" s="32"/>
      <c r="G49" s="32"/>
      <c r="H49" s="120">
        <v>0.253</v>
      </c>
      <c r="I49" s="120">
        <v>0.176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1375</v>
      </c>
      <c r="D50" s="39">
        <v>1595</v>
      </c>
      <c r="E50" s="39">
        <v>1529</v>
      </c>
      <c r="F50" s="40">
        <f>IF(D50&gt;0,100*E50/D50,0)</f>
        <v>95.86206896551724</v>
      </c>
      <c r="G50" s="41"/>
      <c r="H50" s="121">
        <v>5.235</v>
      </c>
      <c r="I50" s="122">
        <v>4.718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80</v>
      </c>
      <c r="D52" s="39">
        <v>80</v>
      </c>
      <c r="E52" s="39">
        <v>80</v>
      </c>
      <c r="F52" s="40">
        <f>IF(D52&gt;0,100*E52/D52,0)</f>
        <v>100</v>
      </c>
      <c r="G52" s="41"/>
      <c r="H52" s="121">
        <v>0.425</v>
      </c>
      <c r="I52" s="122">
        <v>0.2376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147</v>
      </c>
      <c r="D54" s="31">
        <v>242</v>
      </c>
      <c r="E54" s="31">
        <v>270</v>
      </c>
      <c r="F54" s="32"/>
      <c r="G54" s="32"/>
      <c r="H54" s="120">
        <v>0.605</v>
      </c>
      <c r="I54" s="120">
        <v>0.264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231</v>
      </c>
      <c r="D55" s="31">
        <v>295</v>
      </c>
      <c r="E55" s="31">
        <v>300</v>
      </c>
      <c r="F55" s="32"/>
      <c r="G55" s="32"/>
      <c r="H55" s="120">
        <v>0.525</v>
      </c>
      <c r="I55" s="120">
        <v>0.391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324</v>
      </c>
      <c r="D56" s="31">
        <v>298</v>
      </c>
      <c r="E56" s="31">
        <v>187</v>
      </c>
      <c r="F56" s="32"/>
      <c r="G56" s="32"/>
      <c r="H56" s="120">
        <v>0.9</v>
      </c>
      <c r="I56" s="120">
        <v>0.63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59</v>
      </c>
      <c r="E57" s="31">
        <v>293</v>
      </c>
      <c r="F57" s="32"/>
      <c r="G57" s="32"/>
      <c r="H57" s="120">
        <v>0.1965</v>
      </c>
      <c r="I57" s="120">
        <v>0.465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1694</v>
      </c>
      <c r="D58" s="31">
        <v>1625</v>
      </c>
      <c r="E58" s="31">
        <v>1633</v>
      </c>
      <c r="F58" s="32"/>
      <c r="G58" s="32"/>
      <c r="H58" s="120">
        <v>4.749</v>
      </c>
      <c r="I58" s="120">
        <v>2.244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2455</v>
      </c>
      <c r="D59" s="39">
        <v>2519</v>
      </c>
      <c r="E59" s="39">
        <v>2683</v>
      </c>
      <c r="F59" s="40">
        <f>IF(D59&gt;0,100*E59/D59,0)</f>
        <v>106.51052004763795</v>
      </c>
      <c r="G59" s="41"/>
      <c r="H59" s="121">
        <v>6.975499999999999</v>
      </c>
      <c r="I59" s="122">
        <v>3.9940000000000007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50</v>
      </c>
      <c r="D61" s="31">
        <v>20</v>
      </c>
      <c r="E61" s="31">
        <v>20</v>
      </c>
      <c r="F61" s="32"/>
      <c r="G61" s="32"/>
      <c r="H61" s="120">
        <v>0.17</v>
      </c>
      <c r="I61" s="120">
        <v>0.05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25</v>
      </c>
      <c r="D62" s="31">
        <v>10</v>
      </c>
      <c r="E62" s="31">
        <v>20</v>
      </c>
      <c r="F62" s="32"/>
      <c r="G62" s="32"/>
      <c r="H62" s="120">
        <v>0.064</v>
      </c>
      <c r="I62" s="120">
        <v>0.005</v>
      </c>
      <c r="J62" s="120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/>
      <c r="I63" s="120"/>
      <c r="J63" s="120"/>
      <c r="K63" s="33"/>
    </row>
    <row r="64" spans="1:11" s="43" customFormat="1" ht="11.25" customHeight="1">
      <c r="A64" s="37" t="s">
        <v>51</v>
      </c>
      <c r="B64" s="38"/>
      <c r="C64" s="39">
        <v>75</v>
      </c>
      <c r="D64" s="39">
        <v>30</v>
      </c>
      <c r="E64" s="39">
        <v>40</v>
      </c>
      <c r="F64" s="40">
        <f>IF(D64&gt;0,100*E64/D64,0)</f>
        <v>133.33333333333334</v>
      </c>
      <c r="G64" s="41"/>
      <c r="H64" s="121">
        <v>0.234</v>
      </c>
      <c r="I64" s="122">
        <v>0.055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805</v>
      </c>
      <c r="D66" s="39">
        <v>1514</v>
      </c>
      <c r="E66" s="39">
        <v>1514</v>
      </c>
      <c r="F66" s="40">
        <f>IF(D66&gt;0,100*E66/D66,0)</f>
        <v>100</v>
      </c>
      <c r="G66" s="41"/>
      <c r="H66" s="121">
        <v>3.764</v>
      </c>
      <c r="I66" s="122">
        <v>2.257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4470</v>
      </c>
      <c r="D68" s="31">
        <v>5270</v>
      </c>
      <c r="E68" s="31">
        <v>5270</v>
      </c>
      <c r="F68" s="32"/>
      <c r="G68" s="32"/>
      <c r="H68" s="120">
        <v>10.45</v>
      </c>
      <c r="I68" s="120">
        <v>9.2</v>
      </c>
      <c r="J68" s="120"/>
      <c r="K68" s="33"/>
    </row>
    <row r="69" spans="1:11" s="34" customFormat="1" ht="11.25" customHeight="1">
      <c r="A69" s="36" t="s">
        <v>54</v>
      </c>
      <c r="B69" s="30"/>
      <c r="C69" s="31">
        <v>150</v>
      </c>
      <c r="D69" s="31">
        <v>4</v>
      </c>
      <c r="E69" s="31">
        <v>4</v>
      </c>
      <c r="F69" s="32"/>
      <c r="G69" s="32"/>
      <c r="H69" s="120">
        <v>0.29</v>
      </c>
      <c r="I69" s="120">
        <v>0.007</v>
      </c>
      <c r="J69" s="120"/>
      <c r="K69" s="33"/>
    </row>
    <row r="70" spans="1:11" s="43" customFormat="1" ht="11.25" customHeight="1">
      <c r="A70" s="37" t="s">
        <v>55</v>
      </c>
      <c r="B70" s="38"/>
      <c r="C70" s="39">
        <v>4620</v>
      </c>
      <c r="D70" s="39">
        <v>5274</v>
      </c>
      <c r="E70" s="39">
        <v>5274</v>
      </c>
      <c r="F70" s="40">
        <f>IF(D70&gt;0,100*E70/D70,0)</f>
        <v>100</v>
      </c>
      <c r="G70" s="41"/>
      <c r="H70" s="121">
        <v>10.739999999999998</v>
      </c>
      <c r="I70" s="122">
        <v>9.206999999999999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205</v>
      </c>
      <c r="D72" s="31">
        <v>200</v>
      </c>
      <c r="E72" s="31">
        <v>200</v>
      </c>
      <c r="F72" s="32"/>
      <c r="G72" s="32"/>
      <c r="H72" s="120">
        <v>0.246</v>
      </c>
      <c r="I72" s="120">
        <v>0.02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50763</v>
      </c>
      <c r="D73" s="31">
        <v>42490</v>
      </c>
      <c r="E73" s="31">
        <v>42500</v>
      </c>
      <c r="F73" s="32"/>
      <c r="G73" s="32"/>
      <c r="H73" s="120">
        <v>122.3</v>
      </c>
      <c r="I73" s="120">
        <v>138.5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50232</v>
      </c>
      <c r="D74" s="31">
        <v>47325</v>
      </c>
      <c r="E74" s="31">
        <v>47325</v>
      </c>
      <c r="F74" s="32"/>
      <c r="G74" s="32"/>
      <c r="H74" s="120">
        <v>150.696</v>
      </c>
      <c r="I74" s="120">
        <v>142.311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1972</v>
      </c>
      <c r="D75" s="31">
        <v>1747.26</v>
      </c>
      <c r="E75" s="31">
        <v>1747.26</v>
      </c>
      <c r="F75" s="32"/>
      <c r="G75" s="32"/>
      <c r="H75" s="120">
        <v>5.522</v>
      </c>
      <c r="I75" s="120">
        <v>2.1225965069351673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9809</v>
      </c>
      <c r="D76" s="31">
        <v>9377</v>
      </c>
      <c r="E76" s="31">
        <v>10000</v>
      </c>
      <c r="F76" s="32"/>
      <c r="G76" s="32"/>
      <c r="H76" s="120">
        <v>41.884</v>
      </c>
      <c r="I76" s="120">
        <v>28.131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5721</v>
      </c>
      <c r="D77" s="31">
        <v>5780</v>
      </c>
      <c r="E77" s="31">
        <v>5500</v>
      </c>
      <c r="F77" s="32"/>
      <c r="G77" s="32"/>
      <c r="H77" s="120">
        <v>12.022</v>
      </c>
      <c r="I77" s="120">
        <v>11.5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15505</v>
      </c>
      <c r="D78" s="31">
        <v>13715</v>
      </c>
      <c r="E78" s="31">
        <v>13800</v>
      </c>
      <c r="F78" s="32"/>
      <c r="G78" s="32"/>
      <c r="H78" s="120">
        <v>35.661</v>
      </c>
      <c r="I78" s="120">
        <v>24.687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85250</v>
      </c>
      <c r="D79" s="31">
        <v>75400</v>
      </c>
      <c r="E79" s="31">
        <v>90000</v>
      </c>
      <c r="F79" s="32"/>
      <c r="G79" s="32"/>
      <c r="H79" s="120">
        <v>256.562</v>
      </c>
      <c r="I79" s="120">
        <v>262.164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219457</v>
      </c>
      <c r="D80" s="39">
        <v>196034.26</v>
      </c>
      <c r="E80" s="39">
        <v>211072.26</v>
      </c>
      <c r="F80" s="40">
        <f>IF(D80&gt;0,100*E80/D80,0)</f>
        <v>107.67110810120639</v>
      </c>
      <c r="G80" s="41"/>
      <c r="H80" s="121">
        <v>624.893</v>
      </c>
      <c r="I80" s="122">
        <v>609.4355965069352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/>
      <c r="I83" s="120"/>
      <c r="J83" s="120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/>
      <c r="I84" s="122"/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342501</v>
      </c>
      <c r="D86" s="31">
        <v>295701.26</v>
      </c>
      <c r="E86" s="31">
        <v>310853.26</v>
      </c>
      <c r="F86" s="32">
        <f>IF(D86&gt;0,100*E86/D86,0)</f>
        <v>105.12409044181956</v>
      </c>
      <c r="G86" s="32"/>
      <c r="H86" s="120">
        <v>906.2295</v>
      </c>
      <c r="I86" s="120">
        <v>789.2381965069352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342501</v>
      </c>
      <c r="D89" s="54">
        <v>295701.26</v>
      </c>
      <c r="E89" s="54">
        <v>310853.26</v>
      </c>
      <c r="F89" s="55">
        <f>IF(D89&gt;0,100*E89/D89,0)</f>
        <v>105.12409044181956</v>
      </c>
      <c r="G89" s="41"/>
      <c r="H89" s="125">
        <v>906.2295</v>
      </c>
      <c r="I89" s="126">
        <v>789.2381965069352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&amp;C&amp;[10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0.52</v>
      </c>
      <c r="I10" s="120">
        <v>0.31652173913043474</v>
      </c>
      <c r="J10" s="120">
        <v>0.316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0.013</v>
      </c>
      <c r="I11" s="120">
        <v>0.006506666666666666</v>
      </c>
      <c r="J11" s="120">
        <v>0.007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0.013</v>
      </c>
      <c r="I12" s="120">
        <v>0.008137499999999999</v>
      </c>
      <c r="J12" s="120">
        <v>0.008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0.546</v>
      </c>
      <c r="I13" s="122">
        <v>0.3311659057971014</v>
      </c>
      <c r="J13" s="122">
        <v>0.331</v>
      </c>
      <c r="K13" s="42">
        <f>IF(I13&gt;0,100*J13/I13,0)</f>
        <v>99.94990251285014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0.442</v>
      </c>
      <c r="I19" s="120">
        <v>0.4</v>
      </c>
      <c r="J19" s="120">
        <v>0.29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0.442</v>
      </c>
      <c r="I22" s="122">
        <v>0.4</v>
      </c>
      <c r="J22" s="122">
        <v>0.29</v>
      </c>
      <c r="K22" s="42">
        <f>IF(I22&gt;0,100*J22/I22,0)</f>
        <v>72.49999999999999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16.521</v>
      </c>
      <c r="I24" s="122">
        <v>21.585</v>
      </c>
      <c r="J24" s="122">
        <v>17.5732</v>
      </c>
      <c r="K24" s="42">
        <f>IF(I24&gt;0,100*J24/I24,0)</f>
        <v>81.41394486912208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8.118</v>
      </c>
      <c r="I26" s="122">
        <v>11.386</v>
      </c>
      <c r="J26" s="122">
        <v>9.3</v>
      </c>
      <c r="K26" s="42">
        <f>IF(I26&gt;0,100*J26/I26,0)</f>
        <v>81.6792552257158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4.723</v>
      </c>
      <c r="I28" s="120">
        <v>13.406</v>
      </c>
      <c r="J28" s="120">
        <v>12.079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4.329</v>
      </c>
      <c r="I29" s="120">
        <v>19.014</v>
      </c>
      <c r="J29" s="120">
        <v>26.426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20.599</v>
      </c>
      <c r="I30" s="120">
        <v>30.228</v>
      </c>
      <c r="J30" s="120">
        <v>34.13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29.651</v>
      </c>
      <c r="I31" s="122">
        <v>62.648</v>
      </c>
      <c r="J31" s="122">
        <v>72.63499999999999</v>
      </c>
      <c r="K31" s="42">
        <f>IF(I31&gt;0,100*J31/I31,0)</f>
        <v>115.94145064487292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3.493</v>
      </c>
      <c r="I33" s="120">
        <v>4.263</v>
      </c>
      <c r="J33" s="120">
        <v>4.47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3.623</v>
      </c>
      <c r="I34" s="120">
        <v>4.103</v>
      </c>
      <c r="J34" s="120">
        <v>4.059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23.777</v>
      </c>
      <c r="I35" s="120">
        <v>50.099</v>
      </c>
      <c r="J35" s="120">
        <v>40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83.138</v>
      </c>
      <c r="I36" s="120">
        <v>69.422</v>
      </c>
      <c r="J36" s="120">
        <v>112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114.031</v>
      </c>
      <c r="I37" s="122">
        <v>127.887</v>
      </c>
      <c r="J37" s="122">
        <v>160.529</v>
      </c>
      <c r="K37" s="42">
        <f>IF(I37&gt;0,100*J37/I37,0)</f>
        <v>125.52409549055025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2.209</v>
      </c>
      <c r="I39" s="122">
        <v>3.729</v>
      </c>
      <c r="J39" s="122">
        <v>3.73</v>
      </c>
      <c r="K39" s="42">
        <f>IF(I39&gt;0,100*J39/I39,0)</f>
        <v>100.02681684097612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2.883</v>
      </c>
      <c r="I41" s="120">
        <v>8.418</v>
      </c>
      <c r="J41" s="120">
        <v>3.85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1.55</v>
      </c>
      <c r="I45" s="120">
        <v>2.6</v>
      </c>
      <c r="J45" s="120">
        <v>1.35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1.75</v>
      </c>
      <c r="I48" s="120">
        <v>2.553</v>
      </c>
      <c r="J48" s="120">
        <v>2.25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0.05</v>
      </c>
      <c r="I49" s="120">
        <v>0.511</v>
      </c>
      <c r="J49" s="120">
        <v>0.511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6.233</v>
      </c>
      <c r="I50" s="122">
        <v>14.081999999999997</v>
      </c>
      <c r="J50" s="122">
        <v>7.961</v>
      </c>
      <c r="K50" s="42">
        <f>IF(I50&gt;0,100*J50/I50,0)</f>
        <v>56.53316290299674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11.024</v>
      </c>
      <c r="I52" s="122">
        <v>27.673</v>
      </c>
      <c r="J52" s="122">
        <v>23.6304</v>
      </c>
      <c r="K52" s="42">
        <f>IF(I52&gt;0,100*J52/I52,0)</f>
        <v>85.39153687710042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26.807</v>
      </c>
      <c r="I54" s="120">
        <v>69.79</v>
      </c>
      <c r="J54" s="120">
        <v>37.128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91</v>
      </c>
      <c r="I55" s="120">
        <v>321.957</v>
      </c>
      <c r="J55" s="120">
        <v>76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13.2</v>
      </c>
      <c r="I56" s="120">
        <v>39.31875</v>
      </c>
      <c r="J56" s="120">
        <v>23.2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2.79</v>
      </c>
      <c r="I57" s="120">
        <v>14.14</v>
      </c>
      <c r="J57" s="120">
        <v>4.667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64.274</v>
      </c>
      <c r="I58" s="120">
        <v>286.641</v>
      </c>
      <c r="J58" s="120">
        <v>121.695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198.071</v>
      </c>
      <c r="I59" s="122">
        <v>731.84675</v>
      </c>
      <c r="J59" s="122">
        <v>262.69</v>
      </c>
      <c r="K59" s="42">
        <f>IF(I59&gt;0,100*J59/I59,0)</f>
        <v>35.89412674169831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30.45</v>
      </c>
      <c r="I61" s="120">
        <v>39.3</v>
      </c>
      <c r="J61" s="120">
        <v>16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37.927</v>
      </c>
      <c r="I62" s="120">
        <v>21.5</v>
      </c>
      <c r="J62" s="120">
        <v>14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49.6</v>
      </c>
      <c r="I63" s="120">
        <v>32.019</v>
      </c>
      <c r="J63" s="120">
        <v>19.5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117.977</v>
      </c>
      <c r="I64" s="122">
        <v>92.81899999999999</v>
      </c>
      <c r="J64" s="122">
        <v>49.5</v>
      </c>
      <c r="K64" s="42">
        <f>IF(I64&gt;0,100*J64/I64,0)</f>
        <v>53.32959846583135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27.311</v>
      </c>
      <c r="I66" s="122">
        <v>43.72</v>
      </c>
      <c r="J66" s="122">
        <v>43.72</v>
      </c>
      <c r="K66" s="42">
        <f>IF(I66&gt;0,100*J66/I66,0)</f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107.922</v>
      </c>
      <c r="I68" s="120">
        <v>274.75</v>
      </c>
      <c r="J68" s="120">
        <v>190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29.585</v>
      </c>
      <c r="I69" s="120">
        <v>71.2</v>
      </c>
      <c r="J69" s="120">
        <v>45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137.507</v>
      </c>
      <c r="I70" s="122">
        <v>345.95</v>
      </c>
      <c r="J70" s="122">
        <v>235</v>
      </c>
      <c r="K70" s="42">
        <f>IF(I70&gt;0,100*J70/I70,0)</f>
        <v>67.92889145830323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49.925</v>
      </c>
      <c r="I72" s="120">
        <v>52.609</v>
      </c>
      <c r="J72" s="120">
        <v>40.936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38.151</v>
      </c>
      <c r="I73" s="120">
        <v>47.553</v>
      </c>
      <c r="J73" s="120">
        <v>48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739.669</v>
      </c>
      <c r="I74" s="120">
        <v>1851.667</v>
      </c>
      <c r="J74" s="120">
        <v>744.7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258.994</v>
      </c>
      <c r="I75" s="120">
        <v>687.281</v>
      </c>
      <c r="J75" s="120">
        <v>350.113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26.045</v>
      </c>
      <c r="I76" s="120">
        <v>25.984</v>
      </c>
      <c r="J76" s="120">
        <v>34.3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696.18</v>
      </c>
      <c r="I77" s="120">
        <v>3595.872</v>
      </c>
      <c r="J77" s="120">
        <v>1220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242.885</v>
      </c>
      <c r="I78" s="120">
        <v>394.357</v>
      </c>
      <c r="J78" s="120">
        <v>246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462.394</v>
      </c>
      <c r="I79" s="120">
        <v>578.222</v>
      </c>
      <c r="J79" s="120">
        <v>448.9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2514.2430000000004</v>
      </c>
      <c r="I80" s="122">
        <v>7233.544999999999</v>
      </c>
      <c r="J80" s="122">
        <v>3132.949</v>
      </c>
      <c r="K80" s="42">
        <f>IF(I80&gt;0,100*J80/I80,0)</f>
        <v>43.311391579094355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0.184</v>
      </c>
      <c r="I82" s="120">
        <v>0.072</v>
      </c>
      <c r="J82" s="120">
        <v>0.09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0.01</v>
      </c>
      <c r="I83" s="120">
        <v>0.04</v>
      </c>
      <c r="J83" s="120">
        <v>0.04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0.194</v>
      </c>
      <c r="I84" s="122">
        <v>0.11199999999999999</v>
      </c>
      <c r="J84" s="122">
        <v>0.13</v>
      </c>
      <c r="K84" s="42">
        <f>IF(I84&gt;0,100*J84/I84,0)</f>
        <v>116.07142857142858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3184.0780000000004</v>
      </c>
      <c r="I86" s="120">
        <v>8717.713915905795</v>
      </c>
      <c r="J86" s="120">
        <v>4019.9686</v>
      </c>
      <c r="K86" s="33">
        <f>IF(I86&gt;0,100*J86/I86,0)</f>
        <v>46.112646489412974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3184.0780000000004</v>
      </c>
      <c r="I89" s="126">
        <v>8717.713915905795</v>
      </c>
      <c r="J89" s="126">
        <v>4019.9686</v>
      </c>
      <c r="K89" s="55">
        <f>IF(I89&gt;0,100*J89/I89,0)</f>
        <v>46.112646489412974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&amp;C&amp;[55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7"/>
  <sheetViews>
    <sheetView workbookViewId="0" topLeftCell="A73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2012</v>
      </c>
      <c r="D6" s="17">
        <f>E6-1</f>
        <v>2013</v>
      </c>
      <c r="E6" s="17">
        <v>2014</v>
      </c>
      <c r="F6" s="18">
        <f>E6</f>
        <v>2014</v>
      </c>
      <c r="G6" s="19"/>
      <c r="H6" s="16">
        <f>J6-2</f>
        <v>2012</v>
      </c>
      <c r="I6" s="17">
        <f>J6-1</f>
        <v>2013</v>
      </c>
      <c r="J6" s="17">
        <v>2014</v>
      </c>
      <c r="K6" s="18">
        <f>J6</f>
        <v>2014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2013=100</v>
      </c>
      <c r="G7" s="24"/>
      <c r="H7" s="21" t="s">
        <v>292</v>
      </c>
      <c r="I7" s="22" t="s">
        <v>7</v>
      </c>
      <c r="J7" s="22">
        <v>10</v>
      </c>
      <c r="K7" s="23" t="str">
        <f>CONCATENATE(I6,"=100")</f>
        <v>2013=100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>
        <v>0.108</v>
      </c>
      <c r="I10" s="120">
        <v>0.05317565217391304</v>
      </c>
      <c r="J10" s="120">
        <v>0.052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>
        <v>0.003</v>
      </c>
      <c r="I11" s="120">
        <v>0.00101504</v>
      </c>
      <c r="J11" s="120">
        <v>0.001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>
        <v>0.002</v>
      </c>
      <c r="I12" s="120">
        <v>0.0012599291249999998</v>
      </c>
      <c r="J12" s="120">
        <v>0.001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>
        <v>0.113</v>
      </c>
      <c r="I13" s="122">
        <v>0.05545062129891304</v>
      </c>
      <c r="J13" s="122">
        <v>0.054</v>
      </c>
      <c r="K13" s="42">
        <f>IF(I13&gt;0,100*J13/I13,0)</f>
        <v>97.38394040511595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1"/>
      <c r="I17" s="122"/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>
        <v>0.123</v>
      </c>
      <c r="I19" s="120">
        <v>0.109</v>
      </c>
      <c r="J19" s="120">
        <v>0.08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>
        <v>0.123</v>
      </c>
      <c r="I22" s="122">
        <v>0.109</v>
      </c>
      <c r="J22" s="122">
        <v>0.08</v>
      </c>
      <c r="K22" s="42">
        <f>IF(I22&gt;0,100*J22/I22,0)</f>
        <v>73.39449541284404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>
        <v>2.822</v>
      </c>
      <c r="I24" s="122">
        <v>4.093</v>
      </c>
      <c r="J24" s="122">
        <v>3.51464</v>
      </c>
      <c r="K24" s="42">
        <f>IF(I24&gt;0,100*J24/I24,0)</f>
        <v>85.8695333496213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>
        <v>1.421</v>
      </c>
      <c r="I26" s="122">
        <v>2.07241</v>
      </c>
      <c r="J26" s="122">
        <v>1.7</v>
      </c>
      <c r="K26" s="42">
        <f>IF(I26&gt;0,100*J26/I26,0)</f>
        <v>82.03010022148126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0">
        <v>0.945</v>
      </c>
      <c r="I28" s="120">
        <v>2.69366</v>
      </c>
      <c r="J28" s="120">
        <v>2.657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0">
        <v>0.866</v>
      </c>
      <c r="I29" s="120">
        <v>5.157649999999999</v>
      </c>
      <c r="J29" s="120">
        <v>5.813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0">
        <v>4.058</v>
      </c>
      <c r="I30" s="120">
        <v>6.09486</v>
      </c>
      <c r="J30" s="120">
        <v>6.829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1">
        <v>5.869</v>
      </c>
      <c r="I31" s="122">
        <v>13.946169999999999</v>
      </c>
      <c r="J31" s="122">
        <v>15.299</v>
      </c>
      <c r="K31" s="42">
        <f>IF(I31&gt;0,100*J31/I31,0)</f>
        <v>109.70036934871725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0">
        <v>0.756</v>
      </c>
      <c r="I33" s="120">
        <v>0.8445900000000001</v>
      </c>
      <c r="J33" s="120">
        <v>0.807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0">
        <v>0.657</v>
      </c>
      <c r="I34" s="120">
        <v>0.68245</v>
      </c>
      <c r="J34" s="120">
        <v>0.722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0">
        <v>5.938</v>
      </c>
      <c r="I35" s="120">
        <v>10.51841</v>
      </c>
      <c r="J35" s="120">
        <v>8.3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>
        <v>20.008</v>
      </c>
      <c r="I36" s="120">
        <v>14</v>
      </c>
      <c r="J36" s="120">
        <v>22.4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1">
        <v>27.358999999999998</v>
      </c>
      <c r="I37" s="122">
        <v>26.04545</v>
      </c>
      <c r="J37" s="122">
        <v>32.229</v>
      </c>
      <c r="K37" s="42">
        <f>IF(I37&gt;0,100*J37/I37,0)</f>
        <v>123.74138285189929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>
        <v>0.426</v>
      </c>
      <c r="I39" s="122">
        <v>0.55501</v>
      </c>
      <c r="J39" s="122">
        <v>0.55</v>
      </c>
      <c r="K39" s="42">
        <f>IF(I39&gt;0,100*J39/I39,0)</f>
        <v>99.09731356191782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0">
        <v>0.443</v>
      </c>
      <c r="I41" s="120">
        <v>1.437</v>
      </c>
      <c r="J41" s="120">
        <v>0.65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0"/>
      <c r="I42" s="120"/>
      <c r="J42" s="120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0"/>
      <c r="I43" s="120"/>
      <c r="J43" s="120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0"/>
      <c r="I44" s="120"/>
      <c r="J44" s="120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0">
        <v>0.18</v>
      </c>
      <c r="I45" s="120">
        <v>0.295</v>
      </c>
      <c r="J45" s="120">
        <v>0.162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0"/>
      <c r="I46" s="120"/>
      <c r="J46" s="120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0"/>
      <c r="I47" s="120"/>
      <c r="J47" s="120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0">
        <v>0.28</v>
      </c>
      <c r="I48" s="120">
        <v>0.511</v>
      </c>
      <c r="J48" s="120">
        <v>0.51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0">
        <v>0.007</v>
      </c>
      <c r="I49" s="120">
        <v>0.046</v>
      </c>
      <c r="J49" s="120">
        <v>0.046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1">
        <v>0.91</v>
      </c>
      <c r="I50" s="122">
        <v>2.2889999999999997</v>
      </c>
      <c r="J50" s="122">
        <v>1.368</v>
      </c>
      <c r="K50" s="42">
        <f>IF(I50&gt;0,100*J50/I50,0)</f>
        <v>59.7640891218873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1">
        <v>2.425</v>
      </c>
      <c r="I52" s="122">
        <v>6.088</v>
      </c>
      <c r="J52" s="122">
        <v>4.8704</v>
      </c>
      <c r="K52" s="42">
        <f>IF(I52&gt;0,100*J52/I52,0)</f>
        <v>80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0">
        <v>5.12</v>
      </c>
      <c r="I54" s="120">
        <v>14.258</v>
      </c>
      <c r="J54" s="120">
        <v>7.426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0">
        <v>18.5</v>
      </c>
      <c r="I55" s="120">
        <v>67.51906</v>
      </c>
      <c r="J55" s="120">
        <v>16.8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0">
        <v>2.376</v>
      </c>
      <c r="I56" s="120">
        <v>7.86375</v>
      </c>
      <c r="J56" s="120">
        <v>5.1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0">
        <v>0.501084</v>
      </c>
      <c r="I57" s="120">
        <v>2.73536</v>
      </c>
      <c r="J57" s="120">
        <v>0.903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0">
        <v>13.398</v>
      </c>
      <c r="I58" s="120">
        <v>61.09848</v>
      </c>
      <c r="J58" s="120">
        <v>25.556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1">
        <v>39.895084</v>
      </c>
      <c r="I59" s="122">
        <v>153.47465</v>
      </c>
      <c r="J59" s="122">
        <v>55.785</v>
      </c>
      <c r="K59" s="42">
        <f>IF(I59&gt;0,100*J59/I59,0)</f>
        <v>36.34802229553871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0">
        <v>7.9</v>
      </c>
      <c r="I61" s="120">
        <v>8.40463</v>
      </c>
      <c r="J61" s="120">
        <v>3.4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0">
        <v>7.5</v>
      </c>
      <c r="I62" s="120">
        <v>4.3</v>
      </c>
      <c r="J62" s="120">
        <v>2.8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0">
        <v>10.9</v>
      </c>
      <c r="I63" s="120">
        <v>6.72956</v>
      </c>
      <c r="J63" s="120">
        <v>4.2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1">
        <v>26.3</v>
      </c>
      <c r="I64" s="122">
        <v>19.434189999999997</v>
      </c>
      <c r="J64" s="122">
        <v>10.399999999999999</v>
      </c>
      <c r="K64" s="42">
        <f>IF(I64&gt;0,100*J64/I64,0)</f>
        <v>53.51393600659456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1">
        <v>6.404</v>
      </c>
      <c r="I66" s="122">
        <v>11.58756</v>
      </c>
      <c r="J66" s="122">
        <v>9.979</v>
      </c>
      <c r="K66" s="42">
        <f>IF(I66&gt;0,100*J66/I66,0)</f>
        <v>86.11821643210476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0">
        <v>21</v>
      </c>
      <c r="I68" s="120">
        <v>50.961</v>
      </c>
      <c r="J68" s="120">
        <v>37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0">
        <v>3.9</v>
      </c>
      <c r="I69" s="120">
        <v>9.53124</v>
      </c>
      <c r="J69" s="120">
        <v>6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1">
        <v>24.9</v>
      </c>
      <c r="I70" s="122">
        <v>60.492239999999995</v>
      </c>
      <c r="J70" s="122">
        <v>43</v>
      </c>
      <c r="K70" s="42">
        <f>IF(I70&gt;0,100*J70/I70,0)</f>
        <v>71.08349765193023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0">
        <v>9.4</v>
      </c>
      <c r="I72" s="120">
        <v>9.9885</v>
      </c>
      <c r="J72" s="120">
        <v>7.954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0">
        <v>6.345</v>
      </c>
      <c r="I73" s="120">
        <v>9.457</v>
      </c>
      <c r="J73" s="120">
        <v>9.7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0">
        <v>139.091</v>
      </c>
      <c r="I74" s="120">
        <v>361.477</v>
      </c>
      <c r="J74" s="120">
        <v>147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0">
        <v>53.902</v>
      </c>
      <c r="I75" s="120">
        <v>149.151</v>
      </c>
      <c r="J75" s="120">
        <v>77.02486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0">
        <v>4.183</v>
      </c>
      <c r="I76" s="120">
        <v>4.97373</v>
      </c>
      <c r="J76" s="120">
        <v>5.9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0">
        <v>140.737</v>
      </c>
      <c r="I77" s="120">
        <v>749.387</v>
      </c>
      <c r="J77" s="120">
        <v>270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0">
        <v>43.573</v>
      </c>
      <c r="I78" s="120">
        <v>80.015</v>
      </c>
      <c r="J78" s="120">
        <v>47.8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0">
        <v>75.347</v>
      </c>
      <c r="I79" s="120">
        <v>106.35683</v>
      </c>
      <c r="J79" s="120">
        <v>80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1">
        <v>472.578</v>
      </c>
      <c r="I80" s="122">
        <v>1470.80606</v>
      </c>
      <c r="J80" s="122">
        <v>645.3788599999999</v>
      </c>
      <c r="K80" s="42">
        <f>IF(I80&gt;0,100*J80/I80,0)</f>
        <v>43.87926304845385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>
        <v>0.06</v>
      </c>
      <c r="I82" s="120">
        <v>0.013</v>
      </c>
      <c r="J82" s="120">
        <v>0.02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0">
        <v>0.007</v>
      </c>
      <c r="I83" s="120">
        <v>0.007</v>
      </c>
      <c r="J83" s="120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1">
        <v>0.067</v>
      </c>
      <c r="I84" s="122">
        <v>0.02</v>
      </c>
      <c r="J84" s="122">
        <v>0.027</v>
      </c>
      <c r="K84" s="42">
        <f>IF(I84&gt;0,100*J84/I84,0)</f>
        <v>135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/>
      <c r="D86" s="31"/>
      <c r="E86" s="31"/>
      <c r="F86" s="32"/>
      <c r="G86" s="32"/>
      <c r="H86" s="120">
        <v>611.612084</v>
      </c>
      <c r="I86" s="120">
        <v>1771.0681906212988</v>
      </c>
      <c r="J86" s="120">
        <v>824.2348999999999</v>
      </c>
      <c r="K86" s="33">
        <f>IF(I86&gt;0,100*J86/I86,0)</f>
        <v>46.538857417503195</v>
      </c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/>
      <c r="D89" s="54"/>
      <c r="E89" s="54"/>
      <c r="F89" s="55"/>
      <c r="G89" s="41"/>
      <c r="H89" s="125">
        <v>611.612084</v>
      </c>
      <c r="I89" s="126">
        <v>1771.0681906212988</v>
      </c>
      <c r="J89" s="126">
        <v>824.2348999999999</v>
      </c>
      <c r="K89" s="55">
        <f>IF(I89&gt;0,100*J89/I89,0)</f>
        <v>46.538857417503195</v>
      </c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&amp;C&amp;[56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7"/>
  <sheetViews>
    <sheetView workbookViewId="0" topLeftCell="A7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9.57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2276</v>
      </c>
      <c r="D9" s="31">
        <v>1731</v>
      </c>
      <c r="E9" s="31">
        <v>1731</v>
      </c>
      <c r="F9" s="32"/>
      <c r="G9" s="32"/>
      <c r="H9" s="120">
        <v>7.14095</v>
      </c>
      <c r="I9" s="120">
        <v>5.604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3985</v>
      </c>
      <c r="D10" s="31">
        <v>3681</v>
      </c>
      <c r="E10" s="31">
        <v>3681</v>
      </c>
      <c r="F10" s="32"/>
      <c r="G10" s="32"/>
      <c r="H10" s="120">
        <v>7.97</v>
      </c>
      <c r="I10" s="120">
        <v>7.235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9301</v>
      </c>
      <c r="D11" s="31">
        <v>8235</v>
      </c>
      <c r="E11" s="31">
        <v>8235</v>
      </c>
      <c r="F11" s="32"/>
      <c r="G11" s="32"/>
      <c r="H11" s="120">
        <v>23.515543906249995</v>
      </c>
      <c r="I11" s="120">
        <v>20.752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914</v>
      </c>
      <c r="D12" s="31">
        <v>308</v>
      </c>
      <c r="E12" s="31">
        <v>308</v>
      </c>
      <c r="F12" s="32"/>
      <c r="G12" s="32"/>
      <c r="H12" s="120">
        <v>1.8590759999999997</v>
      </c>
      <c r="I12" s="120">
        <v>0.697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16476</v>
      </c>
      <c r="D13" s="39">
        <v>13955</v>
      </c>
      <c r="E13" s="39">
        <v>13955</v>
      </c>
      <c r="F13" s="40">
        <f>IF(D13&gt;0,100*E13/D13,0)</f>
        <v>100</v>
      </c>
      <c r="G13" s="41"/>
      <c r="H13" s="121">
        <v>40.48556990624999</v>
      </c>
      <c r="I13" s="122">
        <v>34.288000000000004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>
        <v>55</v>
      </c>
      <c r="D15" s="39">
        <v>50</v>
      </c>
      <c r="E15" s="39">
        <v>50</v>
      </c>
      <c r="F15" s="40">
        <f>IF(D15&gt;0,100*E15/D15,0)</f>
        <v>100</v>
      </c>
      <c r="G15" s="41"/>
      <c r="H15" s="121">
        <v>0.06</v>
      </c>
      <c r="I15" s="122">
        <v>0.06</v>
      </c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998</v>
      </c>
      <c r="D17" s="39">
        <v>178</v>
      </c>
      <c r="E17" s="39">
        <v>178</v>
      </c>
      <c r="F17" s="40">
        <f>IF(D17&gt;0,100*E17/D17,0)</f>
        <v>100</v>
      </c>
      <c r="G17" s="41"/>
      <c r="H17" s="121">
        <v>3.112</v>
      </c>
      <c r="I17" s="122">
        <v>0.445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23455</v>
      </c>
      <c r="D19" s="31">
        <v>24705</v>
      </c>
      <c r="E19" s="31">
        <v>25000</v>
      </c>
      <c r="F19" s="32"/>
      <c r="G19" s="32"/>
      <c r="H19" s="120">
        <v>117.274</v>
      </c>
      <c r="I19" s="120">
        <v>142.054</v>
      </c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23455</v>
      </c>
      <c r="D22" s="39">
        <v>24705</v>
      </c>
      <c r="E22" s="39">
        <v>25000</v>
      </c>
      <c r="F22" s="40">
        <f>IF(D22&gt;0,100*E22/D22,0)</f>
        <v>101.19409026512852</v>
      </c>
      <c r="G22" s="41"/>
      <c r="H22" s="121">
        <v>117.274</v>
      </c>
      <c r="I22" s="122">
        <v>142.054</v>
      </c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70687</v>
      </c>
      <c r="D24" s="39">
        <v>71445</v>
      </c>
      <c r="E24" s="39">
        <v>68600</v>
      </c>
      <c r="F24" s="40">
        <f>IF(D24&gt;0,100*E24/D24,0)</f>
        <v>96.01791587934775</v>
      </c>
      <c r="G24" s="41"/>
      <c r="H24" s="121">
        <v>306.493</v>
      </c>
      <c r="I24" s="122">
        <v>344.027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32660</v>
      </c>
      <c r="D26" s="39">
        <v>32155</v>
      </c>
      <c r="E26" s="39">
        <v>31100</v>
      </c>
      <c r="F26" s="40">
        <f>IF(D26&gt;0,100*E26/D26,0)</f>
        <v>96.71901726014617</v>
      </c>
      <c r="G26" s="41"/>
      <c r="H26" s="121">
        <v>175.28</v>
      </c>
      <c r="I26" s="122">
        <v>147.15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53170</v>
      </c>
      <c r="D28" s="31">
        <v>51232</v>
      </c>
      <c r="E28" s="31">
        <v>51232</v>
      </c>
      <c r="F28" s="32"/>
      <c r="G28" s="32"/>
      <c r="H28" s="120">
        <v>261.841</v>
      </c>
      <c r="I28" s="120">
        <v>203.409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43476</v>
      </c>
      <c r="D29" s="31">
        <v>42167</v>
      </c>
      <c r="E29" s="31">
        <v>42647</v>
      </c>
      <c r="F29" s="32"/>
      <c r="G29" s="32"/>
      <c r="H29" s="120">
        <v>121.658</v>
      </c>
      <c r="I29" s="120">
        <v>70.615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161699</v>
      </c>
      <c r="D30" s="31">
        <v>143022</v>
      </c>
      <c r="E30" s="31">
        <v>143022</v>
      </c>
      <c r="F30" s="32"/>
      <c r="G30" s="32"/>
      <c r="H30" s="120">
        <v>412.844</v>
      </c>
      <c r="I30" s="120">
        <v>313.637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258345</v>
      </c>
      <c r="D31" s="39">
        <v>236421</v>
      </c>
      <c r="E31" s="39">
        <v>236901</v>
      </c>
      <c r="F31" s="40">
        <f>IF(D31&gt;0,100*E31/D31,0)</f>
        <v>100.20302764982806</v>
      </c>
      <c r="G31" s="41"/>
      <c r="H31" s="121">
        <v>796.3430000000001</v>
      </c>
      <c r="I31" s="122">
        <v>587.6610000000001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24031</v>
      </c>
      <c r="D33" s="31">
        <v>24086</v>
      </c>
      <c r="E33" s="31">
        <v>24030</v>
      </c>
      <c r="F33" s="32"/>
      <c r="G33" s="32"/>
      <c r="H33" s="120">
        <v>104.136</v>
      </c>
      <c r="I33" s="120">
        <v>88.648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15005</v>
      </c>
      <c r="D34" s="31">
        <v>14609</v>
      </c>
      <c r="E34" s="31">
        <v>14609</v>
      </c>
      <c r="F34" s="32"/>
      <c r="G34" s="32"/>
      <c r="H34" s="120">
        <v>77.317</v>
      </c>
      <c r="I34" s="120">
        <v>55.436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48200</v>
      </c>
      <c r="D35" s="31">
        <v>48150</v>
      </c>
      <c r="E35" s="31">
        <v>50180</v>
      </c>
      <c r="F35" s="32"/>
      <c r="G35" s="32"/>
      <c r="H35" s="120">
        <v>220.9</v>
      </c>
      <c r="I35" s="120">
        <v>180.5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7121</v>
      </c>
      <c r="D36" s="31">
        <v>6242</v>
      </c>
      <c r="E36" s="31">
        <v>6242</v>
      </c>
      <c r="F36" s="32"/>
      <c r="G36" s="32"/>
      <c r="H36" s="120">
        <v>29.196</v>
      </c>
      <c r="I36" s="120">
        <v>17.348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94357</v>
      </c>
      <c r="D37" s="39">
        <v>93087</v>
      </c>
      <c r="E37" s="39">
        <v>95061</v>
      </c>
      <c r="F37" s="40">
        <f>IF(D37&gt;0,100*E37/D37,0)</f>
        <v>102.120596861001</v>
      </c>
      <c r="G37" s="41"/>
      <c r="H37" s="121">
        <v>431.549</v>
      </c>
      <c r="I37" s="122">
        <v>341.932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4348</v>
      </c>
      <c r="D39" s="39">
        <v>4805</v>
      </c>
      <c r="E39" s="39">
        <v>4523</v>
      </c>
      <c r="F39" s="40">
        <f>IF(D39&gt;0,100*E39/D39,0)</f>
        <v>94.13111342351716</v>
      </c>
      <c r="G39" s="41"/>
      <c r="H39" s="121">
        <v>17.889</v>
      </c>
      <c r="I39" s="122">
        <v>9.541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34120</v>
      </c>
      <c r="D41" s="31">
        <v>38869</v>
      </c>
      <c r="E41" s="31">
        <v>40000</v>
      </c>
      <c r="F41" s="32"/>
      <c r="G41" s="32"/>
      <c r="H41" s="120">
        <v>106.987</v>
      </c>
      <c r="I41" s="120">
        <v>72.309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220936</v>
      </c>
      <c r="D42" s="31">
        <v>233676</v>
      </c>
      <c r="E42" s="31">
        <v>234200</v>
      </c>
      <c r="F42" s="32"/>
      <c r="G42" s="32"/>
      <c r="H42" s="120">
        <v>1044.05</v>
      </c>
      <c r="I42" s="120">
        <v>977.241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60224</v>
      </c>
      <c r="D43" s="31">
        <v>62594</v>
      </c>
      <c r="E43" s="31">
        <v>63040</v>
      </c>
      <c r="F43" s="32"/>
      <c r="G43" s="32"/>
      <c r="H43" s="120">
        <v>268.404</v>
      </c>
      <c r="I43" s="120">
        <v>221.978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119384</v>
      </c>
      <c r="D44" s="31">
        <v>125899</v>
      </c>
      <c r="E44" s="31">
        <v>120093</v>
      </c>
      <c r="F44" s="32"/>
      <c r="G44" s="32"/>
      <c r="H44" s="120">
        <v>537.466</v>
      </c>
      <c r="I44" s="120">
        <v>420.472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65766</v>
      </c>
      <c r="D45" s="31">
        <v>76726</v>
      </c>
      <c r="E45" s="31">
        <v>78030</v>
      </c>
      <c r="F45" s="32"/>
      <c r="G45" s="32"/>
      <c r="H45" s="120">
        <v>226.858</v>
      </c>
      <c r="I45" s="120">
        <v>184.452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69894</v>
      </c>
      <c r="D46" s="31">
        <v>71511</v>
      </c>
      <c r="E46" s="31">
        <v>74500</v>
      </c>
      <c r="F46" s="32"/>
      <c r="G46" s="32"/>
      <c r="H46" s="120">
        <v>253.03</v>
      </c>
      <c r="I46" s="120">
        <v>160.046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102011</v>
      </c>
      <c r="D47" s="31">
        <v>106269</v>
      </c>
      <c r="E47" s="31">
        <v>103350</v>
      </c>
      <c r="F47" s="32"/>
      <c r="G47" s="32"/>
      <c r="H47" s="120">
        <v>410.688</v>
      </c>
      <c r="I47" s="120">
        <v>299.708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79234</v>
      </c>
      <c r="D48" s="31">
        <v>94689</v>
      </c>
      <c r="E48" s="31">
        <v>93700</v>
      </c>
      <c r="F48" s="32"/>
      <c r="G48" s="32"/>
      <c r="H48" s="120">
        <v>330.08</v>
      </c>
      <c r="I48" s="120">
        <v>270.666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67866</v>
      </c>
      <c r="D49" s="31">
        <v>75172</v>
      </c>
      <c r="E49" s="31">
        <v>73100</v>
      </c>
      <c r="F49" s="32"/>
      <c r="G49" s="32"/>
      <c r="H49" s="120">
        <v>265.731</v>
      </c>
      <c r="I49" s="120">
        <v>177.605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819435</v>
      </c>
      <c r="D50" s="39">
        <v>885405</v>
      </c>
      <c r="E50" s="39">
        <v>880013</v>
      </c>
      <c r="F50" s="40">
        <f>IF(D50&gt;0,100*E50/D50,0)</f>
        <v>99.3910131521733</v>
      </c>
      <c r="G50" s="41"/>
      <c r="H50" s="121">
        <v>3443.294000000001</v>
      </c>
      <c r="I50" s="122">
        <v>2784.4770000000003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26980</v>
      </c>
      <c r="D52" s="39">
        <v>26980</v>
      </c>
      <c r="E52" s="39">
        <v>26988</v>
      </c>
      <c r="F52" s="40">
        <f>IF(D52&gt;0,100*E52/D52,0)</f>
        <v>100.02965159377317</v>
      </c>
      <c r="G52" s="41"/>
      <c r="H52" s="121">
        <v>136.425</v>
      </c>
      <c r="I52" s="122">
        <v>86.40496279547791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71997</v>
      </c>
      <c r="D54" s="31">
        <v>68549</v>
      </c>
      <c r="E54" s="31">
        <v>74270</v>
      </c>
      <c r="F54" s="32"/>
      <c r="G54" s="32"/>
      <c r="H54" s="120">
        <v>243.263</v>
      </c>
      <c r="I54" s="120">
        <v>162.921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54342</v>
      </c>
      <c r="D55" s="31">
        <v>55003</v>
      </c>
      <c r="E55" s="31">
        <v>54000</v>
      </c>
      <c r="F55" s="32"/>
      <c r="G55" s="32"/>
      <c r="H55" s="120">
        <v>105.5</v>
      </c>
      <c r="I55" s="120">
        <v>70.025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36346</v>
      </c>
      <c r="D56" s="31">
        <v>36075</v>
      </c>
      <c r="E56" s="31">
        <v>35887</v>
      </c>
      <c r="F56" s="32"/>
      <c r="G56" s="32"/>
      <c r="H56" s="120">
        <v>116.2</v>
      </c>
      <c r="I56" s="120">
        <v>107.63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71520</v>
      </c>
      <c r="D57" s="31">
        <v>71520</v>
      </c>
      <c r="E57" s="31">
        <v>69177</v>
      </c>
      <c r="F57" s="32"/>
      <c r="G57" s="32"/>
      <c r="H57" s="120">
        <v>230.7053</v>
      </c>
      <c r="I57" s="120">
        <v>142.677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67236</v>
      </c>
      <c r="D58" s="31">
        <v>66160</v>
      </c>
      <c r="E58" s="31">
        <v>64580</v>
      </c>
      <c r="F58" s="32"/>
      <c r="G58" s="32"/>
      <c r="H58" s="120">
        <v>202.468</v>
      </c>
      <c r="I58" s="120">
        <v>103.329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301441</v>
      </c>
      <c r="D59" s="39">
        <v>297307</v>
      </c>
      <c r="E59" s="39">
        <v>297914</v>
      </c>
      <c r="F59" s="40">
        <f>IF(D59&gt;0,100*E59/D59,0)</f>
        <v>100.20416606403482</v>
      </c>
      <c r="G59" s="41"/>
      <c r="H59" s="121">
        <v>898.1363</v>
      </c>
      <c r="I59" s="122">
        <v>586.582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1650</v>
      </c>
      <c r="D61" s="31">
        <v>1220</v>
      </c>
      <c r="E61" s="31">
        <v>1220</v>
      </c>
      <c r="F61" s="32"/>
      <c r="G61" s="32"/>
      <c r="H61" s="120">
        <v>5.61</v>
      </c>
      <c r="I61" s="120">
        <v>2.05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650</v>
      </c>
      <c r="D62" s="31">
        <v>600</v>
      </c>
      <c r="E62" s="31">
        <v>645</v>
      </c>
      <c r="F62" s="32"/>
      <c r="G62" s="32"/>
      <c r="H62" s="120">
        <v>1.522</v>
      </c>
      <c r="I62" s="120">
        <v>0.341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1900</v>
      </c>
      <c r="D63" s="31">
        <v>1560</v>
      </c>
      <c r="E63" s="31">
        <v>1560</v>
      </c>
      <c r="F63" s="32"/>
      <c r="G63" s="32"/>
      <c r="H63" s="120">
        <v>5.2</v>
      </c>
      <c r="I63" s="120">
        <v>0.924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4200</v>
      </c>
      <c r="D64" s="39">
        <v>3380</v>
      </c>
      <c r="E64" s="39">
        <v>3425</v>
      </c>
      <c r="F64" s="40">
        <f>IF(D64&gt;0,100*E64/D64,0)</f>
        <v>101.33136094674556</v>
      </c>
      <c r="G64" s="41"/>
      <c r="H64" s="121">
        <v>12.332</v>
      </c>
      <c r="I64" s="122">
        <v>3.315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7984</v>
      </c>
      <c r="D66" s="39">
        <v>5880</v>
      </c>
      <c r="E66" s="39">
        <v>5880</v>
      </c>
      <c r="F66" s="40">
        <f>IF(D66&gt;0,100*E66/D66,0)</f>
        <v>100</v>
      </c>
      <c r="G66" s="41"/>
      <c r="H66" s="121">
        <v>19.578</v>
      </c>
      <c r="I66" s="122">
        <v>11.56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73470</v>
      </c>
      <c r="D68" s="31">
        <v>84070</v>
      </c>
      <c r="E68" s="31">
        <v>84070</v>
      </c>
      <c r="F68" s="32"/>
      <c r="G68" s="32"/>
      <c r="H68" s="120">
        <v>148.45</v>
      </c>
      <c r="I68" s="120">
        <v>174.2</v>
      </c>
      <c r="J68" s="120"/>
      <c r="K68" s="33"/>
    </row>
    <row r="69" spans="1:11" s="34" customFormat="1" ht="11.25" customHeight="1">
      <c r="A69" s="36" t="s">
        <v>54</v>
      </c>
      <c r="B69" s="30"/>
      <c r="C69" s="31">
        <v>5950</v>
      </c>
      <c r="D69" s="31">
        <v>5764</v>
      </c>
      <c r="E69" s="31">
        <v>5764</v>
      </c>
      <c r="F69" s="32"/>
      <c r="G69" s="32"/>
      <c r="H69" s="120">
        <v>9.79</v>
      </c>
      <c r="I69" s="120">
        <v>8.507</v>
      </c>
      <c r="J69" s="120"/>
      <c r="K69" s="33"/>
    </row>
    <row r="70" spans="1:11" s="43" customFormat="1" ht="11.25" customHeight="1">
      <c r="A70" s="37" t="s">
        <v>55</v>
      </c>
      <c r="B70" s="38"/>
      <c r="C70" s="39">
        <v>79420</v>
      </c>
      <c r="D70" s="39">
        <v>89834</v>
      </c>
      <c r="E70" s="39">
        <v>89834</v>
      </c>
      <c r="F70" s="40">
        <f>IF(D70&gt;0,100*E70/D70,0)</f>
        <v>100</v>
      </c>
      <c r="G70" s="41"/>
      <c r="H70" s="121">
        <v>158.23999999999998</v>
      </c>
      <c r="I70" s="122">
        <v>182.707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2105</v>
      </c>
      <c r="D72" s="31">
        <v>1800</v>
      </c>
      <c r="E72" s="31">
        <v>1800</v>
      </c>
      <c r="F72" s="32"/>
      <c r="G72" s="32"/>
      <c r="H72" s="120">
        <v>3.076</v>
      </c>
      <c r="I72" s="120">
        <v>0.541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67934</v>
      </c>
      <c r="D73" s="31">
        <v>64555</v>
      </c>
      <c r="E73" s="31">
        <v>64550</v>
      </c>
      <c r="F73" s="32"/>
      <c r="G73" s="32"/>
      <c r="H73" s="120">
        <v>165.525</v>
      </c>
      <c r="I73" s="120">
        <v>216.15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83639</v>
      </c>
      <c r="D74" s="31">
        <v>86181</v>
      </c>
      <c r="E74" s="31">
        <v>86185</v>
      </c>
      <c r="F74" s="32"/>
      <c r="G74" s="32"/>
      <c r="H74" s="120">
        <v>234.214</v>
      </c>
      <c r="I74" s="120">
        <v>278.765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16633</v>
      </c>
      <c r="D75" s="31">
        <v>13593.54</v>
      </c>
      <c r="E75" s="31">
        <v>13593.54</v>
      </c>
      <c r="F75" s="32"/>
      <c r="G75" s="32"/>
      <c r="H75" s="120">
        <v>46.574</v>
      </c>
      <c r="I75" s="120">
        <v>15.804470164198717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15538</v>
      </c>
      <c r="D76" s="31">
        <v>15571</v>
      </c>
      <c r="E76" s="31">
        <v>16300</v>
      </c>
      <c r="F76" s="32"/>
      <c r="G76" s="32"/>
      <c r="H76" s="120">
        <v>66.805</v>
      </c>
      <c r="I76" s="120">
        <v>48.571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9097</v>
      </c>
      <c r="D77" s="31">
        <v>9765</v>
      </c>
      <c r="E77" s="31">
        <v>9250</v>
      </c>
      <c r="F77" s="32"/>
      <c r="G77" s="32"/>
      <c r="H77" s="120">
        <v>21.512</v>
      </c>
      <c r="I77" s="120">
        <v>19.485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22615</v>
      </c>
      <c r="D78" s="31">
        <v>22425</v>
      </c>
      <c r="E78" s="31">
        <v>22400</v>
      </c>
      <c r="F78" s="32"/>
      <c r="G78" s="32"/>
      <c r="H78" s="120">
        <v>52.725</v>
      </c>
      <c r="I78" s="120">
        <v>40.722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163325</v>
      </c>
      <c r="D79" s="31">
        <v>167700</v>
      </c>
      <c r="E79" s="31">
        <v>160000</v>
      </c>
      <c r="F79" s="32"/>
      <c r="G79" s="32"/>
      <c r="H79" s="120">
        <v>455.464</v>
      </c>
      <c r="I79" s="120">
        <v>605.41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380886</v>
      </c>
      <c r="D80" s="39">
        <v>381590.54000000004</v>
      </c>
      <c r="E80" s="39">
        <v>374078.54000000004</v>
      </c>
      <c r="F80" s="40">
        <f>IF(D80&gt;0,100*E80/D80,0)</f>
        <v>98.03139773852884</v>
      </c>
      <c r="G80" s="41"/>
      <c r="H80" s="121">
        <v>1045.895</v>
      </c>
      <c r="I80" s="122">
        <v>1225.4484701641986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165</v>
      </c>
      <c r="D83" s="31">
        <v>180</v>
      </c>
      <c r="E83" s="31">
        <v>180</v>
      </c>
      <c r="F83" s="32"/>
      <c r="G83" s="32"/>
      <c r="H83" s="120">
        <v>0.165</v>
      </c>
      <c r="I83" s="120">
        <v>0.18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165</v>
      </c>
      <c r="D84" s="39">
        <v>180</v>
      </c>
      <c r="E84" s="39">
        <v>180</v>
      </c>
      <c r="F84" s="40">
        <f>IF(D84&gt;0,100*E84/D84,0)</f>
        <v>100</v>
      </c>
      <c r="G84" s="41"/>
      <c r="H84" s="121">
        <v>0.165</v>
      </c>
      <c r="I84" s="122">
        <v>0.18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2121892</v>
      </c>
      <c r="D86" s="31">
        <v>2167357.54</v>
      </c>
      <c r="E86" s="31">
        <v>2153680.54</v>
      </c>
      <c r="F86" s="32">
        <f>IF(D86&gt;0,100*E86/D86,0)</f>
        <v>99.36895506405463</v>
      </c>
      <c r="G86" s="32"/>
      <c r="H86" s="120">
        <v>7602.550869906251</v>
      </c>
      <c r="I86" s="120">
        <v>6487.832432959678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2" customHeight="1">
      <c r="A89" s="52" t="s">
        <v>69</v>
      </c>
      <c r="B89" s="53"/>
      <c r="C89" s="54">
        <v>2121892</v>
      </c>
      <c r="D89" s="54">
        <v>2167357.54</v>
      </c>
      <c r="E89" s="54">
        <v>2153680.54</v>
      </c>
      <c r="F89" s="55">
        <f>IF(D89&gt;0,100*E89/D89,0)</f>
        <v>99.36895506405463</v>
      </c>
      <c r="G89" s="41"/>
      <c r="H89" s="125">
        <v>7602.550869906251</v>
      </c>
      <c r="I89" s="126">
        <v>6487.832432959678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7"/>
  <sheetViews>
    <sheetView workbookViewId="0" topLeftCell="A77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0"/>
      <c r="I9" s="120"/>
      <c r="J9" s="120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0"/>
      <c r="I10" s="120"/>
      <c r="J10" s="120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0"/>
      <c r="I11" s="120"/>
      <c r="J11" s="120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0"/>
      <c r="I12" s="120"/>
      <c r="J12" s="120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1"/>
      <c r="I13" s="122"/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290</v>
      </c>
      <c r="D17" s="39">
        <v>85</v>
      </c>
      <c r="E17" s="39">
        <v>85</v>
      </c>
      <c r="F17" s="40">
        <f>IF(D17&gt;0,100*E17/D17,0)</f>
        <v>100</v>
      </c>
      <c r="G17" s="41"/>
      <c r="H17" s="121">
        <v>0.698</v>
      </c>
      <c r="I17" s="122">
        <v>0.119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0"/>
      <c r="I19" s="120"/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1"/>
      <c r="I22" s="122"/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1"/>
      <c r="I24" s="122"/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1"/>
      <c r="I26" s="122"/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5539</v>
      </c>
      <c r="D28" s="31">
        <v>8200</v>
      </c>
      <c r="E28" s="31">
        <v>8200</v>
      </c>
      <c r="F28" s="32"/>
      <c r="G28" s="32"/>
      <c r="H28" s="120">
        <v>29.107</v>
      </c>
      <c r="I28" s="120">
        <v>31.26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12088</v>
      </c>
      <c r="D29" s="31">
        <v>12820</v>
      </c>
      <c r="E29" s="31">
        <v>12820</v>
      </c>
      <c r="F29" s="32"/>
      <c r="G29" s="32"/>
      <c r="H29" s="120">
        <v>36.031</v>
      </c>
      <c r="I29" s="120">
        <v>20.903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18291</v>
      </c>
      <c r="D30" s="31">
        <v>21650</v>
      </c>
      <c r="E30" s="31">
        <v>21658</v>
      </c>
      <c r="F30" s="32"/>
      <c r="G30" s="32"/>
      <c r="H30" s="120">
        <v>71.076</v>
      </c>
      <c r="I30" s="120">
        <v>49.862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35918</v>
      </c>
      <c r="D31" s="39">
        <v>42670</v>
      </c>
      <c r="E31" s="39">
        <v>42678</v>
      </c>
      <c r="F31" s="40">
        <f>IF(D31&gt;0,100*E31/D31,0)</f>
        <v>100.01874853527069</v>
      </c>
      <c r="G31" s="41"/>
      <c r="H31" s="121">
        <v>136.214</v>
      </c>
      <c r="I31" s="122">
        <v>102.025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300</v>
      </c>
      <c r="D33" s="31">
        <v>300</v>
      </c>
      <c r="E33" s="31">
        <v>300</v>
      </c>
      <c r="F33" s="32"/>
      <c r="G33" s="32"/>
      <c r="H33" s="120">
        <v>1.3</v>
      </c>
      <c r="I33" s="120">
        <v>0.9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706</v>
      </c>
      <c r="D34" s="31">
        <v>725</v>
      </c>
      <c r="E34" s="31">
        <v>725</v>
      </c>
      <c r="F34" s="32"/>
      <c r="G34" s="32"/>
      <c r="H34" s="120">
        <v>3.043</v>
      </c>
      <c r="I34" s="120">
        <v>2.203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15000</v>
      </c>
      <c r="D35" s="31">
        <v>15600</v>
      </c>
      <c r="E35" s="31">
        <v>15000</v>
      </c>
      <c r="F35" s="32"/>
      <c r="G35" s="32"/>
      <c r="H35" s="120">
        <v>67</v>
      </c>
      <c r="I35" s="120">
        <v>48.5</v>
      </c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16006</v>
      </c>
      <c r="D37" s="39">
        <v>16625</v>
      </c>
      <c r="E37" s="39">
        <v>16025</v>
      </c>
      <c r="F37" s="40">
        <f>IF(D37&gt;0,100*E37/D37,0)</f>
        <v>96.39097744360902</v>
      </c>
      <c r="G37" s="41"/>
      <c r="H37" s="121">
        <v>71.343</v>
      </c>
      <c r="I37" s="122">
        <v>51.603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10721</v>
      </c>
      <c r="D39" s="39">
        <v>13898</v>
      </c>
      <c r="E39" s="39">
        <v>14122</v>
      </c>
      <c r="F39" s="40">
        <f>IF(D39&gt;0,100*E39/D39,0)</f>
        <v>101.6117426967909</v>
      </c>
      <c r="G39" s="41"/>
      <c r="H39" s="121">
        <v>33.515</v>
      </c>
      <c r="I39" s="122">
        <v>27.914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12625</v>
      </c>
      <c r="D41" s="31">
        <v>12835</v>
      </c>
      <c r="E41" s="31">
        <v>12340</v>
      </c>
      <c r="F41" s="32"/>
      <c r="G41" s="32"/>
      <c r="H41" s="120">
        <v>31.525</v>
      </c>
      <c r="I41" s="120">
        <v>17.247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5000</v>
      </c>
      <c r="D42" s="31">
        <v>3500</v>
      </c>
      <c r="E42" s="31">
        <v>4000</v>
      </c>
      <c r="F42" s="32"/>
      <c r="G42" s="32"/>
      <c r="H42" s="120">
        <v>21.455</v>
      </c>
      <c r="I42" s="120">
        <v>12.404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2000</v>
      </c>
      <c r="D43" s="31">
        <v>1200</v>
      </c>
      <c r="E43" s="31">
        <v>1200</v>
      </c>
      <c r="F43" s="32"/>
      <c r="G43" s="32"/>
      <c r="H43" s="120">
        <v>7</v>
      </c>
      <c r="I43" s="120">
        <v>2.64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0">
        <v>40.382</v>
      </c>
      <c r="I44" s="120">
        <v>21.975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4000</v>
      </c>
      <c r="D45" s="31">
        <v>3000</v>
      </c>
      <c r="E45" s="31">
        <v>2800</v>
      </c>
      <c r="F45" s="32"/>
      <c r="G45" s="32"/>
      <c r="H45" s="120">
        <v>10.708</v>
      </c>
      <c r="I45" s="120">
        <v>5.55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25000</v>
      </c>
      <c r="D46" s="31">
        <v>24000</v>
      </c>
      <c r="E46" s="31">
        <v>24000</v>
      </c>
      <c r="F46" s="32"/>
      <c r="G46" s="32"/>
      <c r="H46" s="120">
        <v>86.2</v>
      </c>
      <c r="I46" s="120">
        <v>45.559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0">
        <v>20.075</v>
      </c>
      <c r="I47" s="120">
        <v>12.89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3000</v>
      </c>
      <c r="D48" s="31">
        <v>2681</v>
      </c>
      <c r="E48" s="31">
        <v>2400</v>
      </c>
      <c r="F48" s="32"/>
      <c r="G48" s="32"/>
      <c r="H48" s="120">
        <v>12.028</v>
      </c>
      <c r="I48" s="120">
        <v>6.442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12000</v>
      </c>
      <c r="D49" s="31">
        <v>11560</v>
      </c>
      <c r="E49" s="31">
        <v>11500</v>
      </c>
      <c r="F49" s="32"/>
      <c r="G49" s="32"/>
      <c r="H49" s="120">
        <v>46.728</v>
      </c>
      <c r="I49" s="120">
        <v>22.341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78625</v>
      </c>
      <c r="D50" s="39">
        <v>73776</v>
      </c>
      <c r="E50" s="39">
        <v>73240</v>
      </c>
      <c r="F50" s="40">
        <f>IF(D50&gt;0,100*E50/D50,0)</f>
        <v>99.27347646931251</v>
      </c>
      <c r="G50" s="41"/>
      <c r="H50" s="121">
        <v>276.10099999999994</v>
      </c>
      <c r="I50" s="122">
        <v>147.048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200</v>
      </c>
      <c r="D52" s="39">
        <v>106</v>
      </c>
      <c r="E52" s="39">
        <v>106</v>
      </c>
      <c r="F52" s="40">
        <f>IF(D52&gt;0,100*E52/D52,0)</f>
        <v>100</v>
      </c>
      <c r="G52" s="41"/>
      <c r="H52" s="121">
        <v>0.75</v>
      </c>
      <c r="I52" s="122">
        <v>0.41925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28000</v>
      </c>
      <c r="D54" s="31">
        <v>33000</v>
      </c>
      <c r="E54" s="31">
        <v>33000</v>
      </c>
      <c r="F54" s="32"/>
      <c r="G54" s="32"/>
      <c r="H54" s="120">
        <v>147.69</v>
      </c>
      <c r="I54" s="120">
        <v>45.9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62831</v>
      </c>
      <c r="D55" s="31">
        <v>59800</v>
      </c>
      <c r="E55" s="31">
        <v>62560</v>
      </c>
      <c r="F55" s="32"/>
      <c r="G55" s="32"/>
      <c r="H55" s="120">
        <v>188.922</v>
      </c>
      <c r="I55" s="120">
        <v>125.92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32945</v>
      </c>
      <c r="D56" s="31">
        <v>34250</v>
      </c>
      <c r="E56" s="31">
        <v>34000</v>
      </c>
      <c r="F56" s="32"/>
      <c r="G56" s="32"/>
      <c r="H56" s="120">
        <v>108.7</v>
      </c>
      <c r="I56" s="120">
        <v>97.8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9450</v>
      </c>
      <c r="E57" s="31">
        <v>9400</v>
      </c>
      <c r="F57" s="32"/>
      <c r="G57" s="32"/>
      <c r="H57" s="120">
        <v>29.55589038219236</v>
      </c>
      <c r="I57" s="120">
        <v>16.28150401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5302</v>
      </c>
      <c r="D58" s="31">
        <v>2781</v>
      </c>
      <c r="E58" s="31">
        <v>2781</v>
      </c>
      <c r="F58" s="32"/>
      <c r="G58" s="32"/>
      <c r="H58" s="120">
        <v>13.445</v>
      </c>
      <c r="I58" s="120">
        <v>4.171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138528</v>
      </c>
      <c r="D59" s="39">
        <v>139281</v>
      </c>
      <c r="E59" s="39">
        <v>141741</v>
      </c>
      <c r="F59" s="40">
        <f>IF(D59&gt;0,100*E59/D59,0)</f>
        <v>101.76621362569195</v>
      </c>
      <c r="G59" s="41"/>
      <c r="H59" s="121">
        <v>488.3128903821923</v>
      </c>
      <c r="I59" s="122">
        <v>290.07250401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1000</v>
      </c>
      <c r="D61" s="31">
        <v>1000</v>
      </c>
      <c r="E61" s="31">
        <v>1000</v>
      </c>
      <c r="F61" s="32"/>
      <c r="G61" s="32"/>
      <c r="H61" s="120">
        <v>2.29</v>
      </c>
      <c r="I61" s="120">
        <v>1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420</v>
      </c>
      <c r="D62" s="31">
        <v>375</v>
      </c>
      <c r="E62" s="31">
        <v>450</v>
      </c>
      <c r="F62" s="32"/>
      <c r="G62" s="32"/>
      <c r="H62" s="120">
        <v>0.792</v>
      </c>
      <c r="I62" s="120">
        <v>0.15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2800</v>
      </c>
      <c r="D63" s="31">
        <v>3375</v>
      </c>
      <c r="E63" s="31">
        <v>3375</v>
      </c>
      <c r="F63" s="32"/>
      <c r="G63" s="32"/>
      <c r="H63" s="120">
        <v>8.4</v>
      </c>
      <c r="I63" s="120">
        <v>1.476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4220</v>
      </c>
      <c r="D64" s="39">
        <v>4750</v>
      </c>
      <c r="E64" s="39">
        <v>4825</v>
      </c>
      <c r="F64" s="40">
        <f>IF(D64&gt;0,100*E64/D64,0)</f>
        <v>101.57894736842105</v>
      </c>
      <c r="G64" s="41"/>
      <c r="H64" s="121">
        <v>11.482</v>
      </c>
      <c r="I64" s="122">
        <v>2.626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21563</v>
      </c>
      <c r="D66" s="39">
        <v>15821</v>
      </c>
      <c r="E66" s="39">
        <v>15821</v>
      </c>
      <c r="F66" s="40">
        <f>IF(D66&gt;0,100*E66/D66,0)</f>
        <v>100</v>
      </c>
      <c r="G66" s="41"/>
      <c r="H66" s="121">
        <v>27.559</v>
      </c>
      <c r="I66" s="122">
        <v>8.454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1000</v>
      </c>
      <c r="D68" s="31"/>
      <c r="E68" s="31"/>
      <c r="F68" s="32"/>
      <c r="G68" s="32"/>
      <c r="H68" s="120">
        <v>1.7</v>
      </c>
      <c r="I68" s="120"/>
      <c r="J68" s="120"/>
      <c r="K68" s="33"/>
    </row>
    <row r="69" spans="1:11" s="34" customFormat="1" ht="11.25" customHeight="1">
      <c r="A69" s="36" t="s">
        <v>54</v>
      </c>
      <c r="B69" s="30"/>
      <c r="C69" s="31">
        <v>50</v>
      </c>
      <c r="D69" s="31"/>
      <c r="E69" s="31"/>
      <c r="F69" s="32"/>
      <c r="G69" s="32"/>
      <c r="H69" s="120">
        <v>0.08</v>
      </c>
      <c r="I69" s="120"/>
      <c r="J69" s="120"/>
      <c r="K69" s="33"/>
    </row>
    <row r="70" spans="1:11" s="43" customFormat="1" ht="11.25" customHeight="1">
      <c r="A70" s="37" t="s">
        <v>55</v>
      </c>
      <c r="B70" s="38"/>
      <c r="C70" s="39">
        <v>1050</v>
      </c>
      <c r="D70" s="39">
        <v>0</v>
      </c>
      <c r="E70" s="39">
        <v>0</v>
      </c>
      <c r="F70" s="40">
        <f>IF(D70&gt;0,100*E70/D70,0)</f>
        <v>0</v>
      </c>
      <c r="G70" s="41"/>
      <c r="H70" s="121">
        <v>1.78</v>
      </c>
      <c r="I70" s="122">
        <v>0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10584</v>
      </c>
      <c r="D72" s="31">
        <v>10490</v>
      </c>
      <c r="E72" s="31">
        <v>10490</v>
      </c>
      <c r="F72" s="32"/>
      <c r="G72" s="32"/>
      <c r="H72" s="120">
        <v>20.678</v>
      </c>
      <c r="I72" s="120">
        <v>3.535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6300</v>
      </c>
      <c r="D73" s="31">
        <v>6250</v>
      </c>
      <c r="E73" s="31">
        <v>6250</v>
      </c>
      <c r="F73" s="32"/>
      <c r="G73" s="32"/>
      <c r="H73" s="120">
        <v>15.1</v>
      </c>
      <c r="I73" s="120">
        <v>21.9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5207</v>
      </c>
      <c r="D74" s="31">
        <v>6645</v>
      </c>
      <c r="E74" s="31">
        <v>6645</v>
      </c>
      <c r="F74" s="32"/>
      <c r="G74" s="32"/>
      <c r="H74" s="120">
        <v>7.29</v>
      </c>
      <c r="I74" s="120">
        <v>13.32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33939</v>
      </c>
      <c r="D75" s="31">
        <v>32547.192715868507</v>
      </c>
      <c r="E75" s="31">
        <v>32547.192715868507</v>
      </c>
      <c r="F75" s="32"/>
      <c r="G75" s="32"/>
      <c r="H75" s="120">
        <v>84.849</v>
      </c>
      <c r="I75" s="120">
        <v>25.724573839715816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1000</v>
      </c>
      <c r="D76" s="31">
        <v>790</v>
      </c>
      <c r="E76" s="31">
        <v>750</v>
      </c>
      <c r="F76" s="32"/>
      <c r="G76" s="32"/>
      <c r="H76" s="120">
        <v>4.55</v>
      </c>
      <c r="I76" s="120">
        <v>1.625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3418</v>
      </c>
      <c r="D77" s="31">
        <v>3490</v>
      </c>
      <c r="E77" s="31">
        <v>4000</v>
      </c>
      <c r="F77" s="32"/>
      <c r="G77" s="32"/>
      <c r="H77" s="120">
        <v>7.715</v>
      </c>
      <c r="I77" s="120">
        <v>5.86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2000</v>
      </c>
      <c r="D78" s="31">
        <v>2280</v>
      </c>
      <c r="E78" s="31">
        <v>2300</v>
      </c>
      <c r="F78" s="32"/>
      <c r="G78" s="32"/>
      <c r="H78" s="120">
        <v>4.6</v>
      </c>
      <c r="I78" s="120">
        <v>4.309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1250</v>
      </c>
      <c r="D79" s="31">
        <v>850</v>
      </c>
      <c r="E79" s="31">
        <v>650</v>
      </c>
      <c r="F79" s="32"/>
      <c r="G79" s="32"/>
      <c r="H79" s="120">
        <v>2.5</v>
      </c>
      <c r="I79" s="120">
        <v>1.7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63698</v>
      </c>
      <c r="D80" s="39">
        <v>63342.19271586851</v>
      </c>
      <c r="E80" s="39">
        <v>63632.19271586851</v>
      </c>
      <c r="F80" s="40">
        <f>IF(D80&gt;0,100*E80/D80,0)</f>
        <v>100.45783069320134</v>
      </c>
      <c r="G80" s="41"/>
      <c r="H80" s="121">
        <v>147.282</v>
      </c>
      <c r="I80" s="122">
        <v>77.97357383971581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90</v>
      </c>
      <c r="D83" s="31">
        <v>90</v>
      </c>
      <c r="E83" s="31">
        <v>90</v>
      </c>
      <c r="F83" s="32"/>
      <c r="G83" s="32"/>
      <c r="H83" s="120">
        <v>0.09</v>
      </c>
      <c r="I83" s="120">
        <v>0.09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90</v>
      </c>
      <c r="D84" s="39">
        <v>90</v>
      </c>
      <c r="E84" s="39">
        <v>90</v>
      </c>
      <c r="F84" s="40">
        <f>IF(D84&gt;0,100*E84/D84,0)</f>
        <v>100</v>
      </c>
      <c r="G84" s="41"/>
      <c r="H84" s="121">
        <v>0.09</v>
      </c>
      <c r="I84" s="122">
        <v>0.09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370909</v>
      </c>
      <c r="D86" s="31">
        <v>370444.1927158685</v>
      </c>
      <c r="E86" s="31">
        <v>372365.1927158685</v>
      </c>
      <c r="F86" s="32">
        <f>IF(D86&gt;0,100*E86/D86,0)</f>
        <v>100.51856663912488</v>
      </c>
      <c r="G86" s="32"/>
      <c r="H86" s="120">
        <v>1195.126890382192</v>
      </c>
      <c r="I86" s="120">
        <v>708.3443278497158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370909</v>
      </c>
      <c r="D89" s="54">
        <v>370444.1927158685</v>
      </c>
      <c r="E89" s="54">
        <v>372365.1927158685</v>
      </c>
      <c r="F89" s="55">
        <f>IF(D89&gt;0,100*E89/D89,0)</f>
        <v>100.51856663912488</v>
      </c>
      <c r="G89" s="41"/>
      <c r="H89" s="125">
        <v>1195.126890382192</v>
      </c>
      <c r="I89" s="126">
        <v>708.3443278497158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7"/>
  <sheetViews>
    <sheetView workbookViewId="0" topLeftCell="A76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16</v>
      </c>
      <c r="D9" s="31">
        <v>7</v>
      </c>
      <c r="E9" s="31">
        <v>7</v>
      </c>
      <c r="F9" s="32"/>
      <c r="G9" s="32"/>
      <c r="H9" s="120">
        <v>0.021952</v>
      </c>
      <c r="I9" s="120">
        <v>0.009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67</v>
      </c>
      <c r="D10" s="31">
        <v>60</v>
      </c>
      <c r="E10" s="31">
        <v>60</v>
      </c>
      <c r="F10" s="32"/>
      <c r="G10" s="32"/>
      <c r="H10" s="120">
        <v>0.09192399999999999</v>
      </c>
      <c r="I10" s="120">
        <v>0.131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32</v>
      </c>
      <c r="D11" s="31">
        <v>42</v>
      </c>
      <c r="E11" s="31">
        <v>42</v>
      </c>
      <c r="F11" s="32"/>
      <c r="G11" s="32"/>
      <c r="H11" s="120">
        <v>0.043904</v>
      </c>
      <c r="I11" s="120">
        <v>0.058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37</v>
      </c>
      <c r="D12" s="31">
        <v>41</v>
      </c>
      <c r="E12" s="31">
        <v>41</v>
      </c>
      <c r="F12" s="32"/>
      <c r="G12" s="32"/>
      <c r="H12" s="120">
        <v>0.050764</v>
      </c>
      <c r="I12" s="120">
        <v>0.067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152</v>
      </c>
      <c r="D13" s="39">
        <v>150</v>
      </c>
      <c r="E13" s="39">
        <v>150</v>
      </c>
      <c r="F13" s="40">
        <f>IF(D13&gt;0,100*E13/D13,0)</f>
        <v>100</v>
      </c>
      <c r="G13" s="41"/>
      <c r="H13" s="121">
        <v>0.20854399999999998</v>
      </c>
      <c r="I13" s="122">
        <v>0.265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61</v>
      </c>
      <c r="D17" s="39">
        <v>28</v>
      </c>
      <c r="E17" s="39">
        <v>28</v>
      </c>
      <c r="F17" s="40">
        <f>IF(D17&gt;0,100*E17/D17,0)</f>
        <v>100</v>
      </c>
      <c r="G17" s="41"/>
      <c r="H17" s="121">
        <v>0.118</v>
      </c>
      <c r="I17" s="122">
        <v>0.042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6997</v>
      </c>
      <c r="D19" s="31">
        <v>6650</v>
      </c>
      <c r="E19" s="31">
        <v>6000</v>
      </c>
      <c r="F19" s="32"/>
      <c r="G19" s="32"/>
      <c r="H19" s="120">
        <v>33.234</v>
      </c>
      <c r="I19" s="120">
        <v>27.93</v>
      </c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6997</v>
      </c>
      <c r="D22" s="39">
        <v>6650</v>
      </c>
      <c r="E22" s="39">
        <v>6000</v>
      </c>
      <c r="F22" s="40">
        <f>IF(D22&gt;0,100*E22/D22,0)</f>
        <v>90.22556390977444</v>
      </c>
      <c r="G22" s="41"/>
      <c r="H22" s="121">
        <v>33.234</v>
      </c>
      <c r="I22" s="122">
        <v>27.93</v>
      </c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8120</v>
      </c>
      <c r="D24" s="39">
        <v>9239</v>
      </c>
      <c r="E24" s="39">
        <v>8250</v>
      </c>
      <c r="F24" s="40">
        <f>IF(D24&gt;0,100*E24/D24,0)</f>
        <v>89.29537828769347</v>
      </c>
      <c r="G24" s="41"/>
      <c r="H24" s="121">
        <v>36.728</v>
      </c>
      <c r="I24" s="122">
        <v>42.881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300</v>
      </c>
      <c r="D26" s="39">
        <v>245</v>
      </c>
      <c r="E26" s="39">
        <v>250</v>
      </c>
      <c r="F26" s="40">
        <f>IF(D26&gt;0,100*E26/D26,0)</f>
        <v>102.04081632653062</v>
      </c>
      <c r="G26" s="41"/>
      <c r="H26" s="121">
        <v>1.4</v>
      </c>
      <c r="I26" s="122">
        <v>0.8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1802</v>
      </c>
      <c r="D28" s="31">
        <v>1475</v>
      </c>
      <c r="E28" s="31">
        <v>1475</v>
      </c>
      <c r="F28" s="32"/>
      <c r="G28" s="32"/>
      <c r="H28" s="120">
        <v>6.159</v>
      </c>
      <c r="I28" s="120">
        <v>4.627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20244</v>
      </c>
      <c r="D29" s="31">
        <v>16269</v>
      </c>
      <c r="E29" s="31">
        <v>15864</v>
      </c>
      <c r="F29" s="32"/>
      <c r="G29" s="32"/>
      <c r="H29" s="120">
        <v>47.183</v>
      </c>
      <c r="I29" s="120">
        <v>17.707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10002</v>
      </c>
      <c r="D30" s="31">
        <v>6448</v>
      </c>
      <c r="E30" s="31">
        <v>6448</v>
      </c>
      <c r="F30" s="32"/>
      <c r="G30" s="32"/>
      <c r="H30" s="120">
        <v>12.416</v>
      </c>
      <c r="I30" s="120">
        <v>6.952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32048</v>
      </c>
      <c r="D31" s="39">
        <v>24192</v>
      </c>
      <c r="E31" s="39">
        <v>23787</v>
      </c>
      <c r="F31" s="40">
        <f>IF(D31&gt;0,100*E31/D31,0)</f>
        <v>98.32589285714286</v>
      </c>
      <c r="G31" s="41"/>
      <c r="H31" s="121">
        <v>65.758</v>
      </c>
      <c r="I31" s="122">
        <v>29.286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2000</v>
      </c>
      <c r="D33" s="31">
        <v>2250</v>
      </c>
      <c r="E33" s="31">
        <v>2400</v>
      </c>
      <c r="F33" s="32"/>
      <c r="G33" s="32"/>
      <c r="H33" s="120">
        <v>6</v>
      </c>
      <c r="I33" s="120">
        <v>5.1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4852</v>
      </c>
      <c r="D34" s="31">
        <v>4998</v>
      </c>
      <c r="E34" s="31">
        <v>4998</v>
      </c>
      <c r="F34" s="32"/>
      <c r="G34" s="32"/>
      <c r="H34" s="120">
        <v>14.808</v>
      </c>
      <c r="I34" s="120">
        <v>12.698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2900</v>
      </c>
      <c r="D35" s="31">
        <v>3000</v>
      </c>
      <c r="E35" s="31">
        <v>2500</v>
      </c>
      <c r="F35" s="32"/>
      <c r="G35" s="32"/>
      <c r="H35" s="120">
        <v>7.5</v>
      </c>
      <c r="I35" s="120">
        <v>5.4</v>
      </c>
      <c r="J35" s="120"/>
      <c r="K35" s="33"/>
    </row>
    <row r="36" spans="1:11" s="34" customFormat="1" ht="11.25" customHeight="1">
      <c r="A36" s="36" t="s">
        <v>28</v>
      </c>
      <c r="B36" s="30"/>
      <c r="C36" s="31">
        <v>1260</v>
      </c>
      <c r="D36" s="31">
        <v>1370</v>
      </c>
      <c r="E36" s="31">
        <v>1370</v>
      </c>
      <c r="F36" s="32"/>
      <c r="G36" s="32"/>
      <c r="H36" s="120">
        <v>2.772</v>
      </c>
      <c r="I36" s="120">
        <v>2.595</v>
      </c>
      <c r="J36" s="120"/>
      <c r="K36" s="33"/>
    </row>
    <row r="37" spans="1:11" s="43" customFormat="1" ht="11.25" customHeight="1">
      <c r="A37" s="37" t="s">
        <v>29</v>
      </c>
      <c r="B37" s="38"/>
      <c r="C37" s="39">
        <v>11012</v>
      </c>
      <c r="D37" s="39">
        <v>11618</v>
      </c>
      <c r="E37" s="39">
        <v>11268</v>
      </c>
      <c r="F37" s="40">
        <f>IF(D37&gt;0,100*E37/D37,0)</f>
        <v>96.98743329316578</v>
      </c>
      <c r="G37" s="41"/>
      <c r="H37" s="121">
        <v>31.08</v>
      </c>
      <c r="I37" s="122">
        <v>25.793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>
        <v>7000</v>
      </c>
      <c r="D39" s="39">
        <v>17182</v>
      </c>
      <c r="E39" s="39">
        <v>18165</v>
      </c>
      <c r="F39" s="40">
        <f>IF(D39&gt;0,100*E39/D39,0)</f>
        <v>105.72110348038645</v>
      </c>
      <c r="G39" s="41"/>
      <c r="H39" s="121">
        <v>16.045</v>
      </c>
      <c r="I39" s="122">
        <v>18.689</v>
      </c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879</v>
      </c>
      <c r="D41" s="31">
        <v>1594</v>
      </c>
      <c r="E41" s="31">
        <v>1130</v>
      </c>
      <c r="F41" s="32"/>
      <c r="G41" s="32"/>
      <c r="H41" s="120">
        <v>2.188</v>
      </c>
      <c r="I41" s="120">
        <v>1.487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6603</v>
      </c>
      <c r="D42" s="31">
        <v>7269</v>
      </c>
      <c r="E42" s="31">
        <v>7600</v>
      </c>
      <c r="F42" s="32"/>
      <c r="G42" s="32"/>
      <c r="H42" s="120">
        <v>24.205</v>
      </c>
      <c r="I42" s="120">
        <v>24.031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12835</v>
      </c>
      <c r="D43" s="31">
        <v>9782</v>
      </c>
      <c r="E43" s="31">
        <v>11300</v>
      </c>
      <c r="F43" s="32"/>
      <c r="G43" s="32"/>
      <c r="H43" s="120">
        <v>33.196</v>
      </c>
      <c r="I43" s="120">
        <v>19.585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15330</v>
      </c>
      <c r="D44" s="31">
        <v>11600</v>
      </c>
      <c r="E44" s="31">
        <v>11000</v>
      </c>
      <c r="F44" s="32"/>
      <c r="G44" s="32"/>
      <c r="H44" s="120">
        <v>45.112</v>
      </c>
      <c r="I44" s="120">
        <v>32.351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12385</v>
      </c>
      <c r="D45" s="31">
        <v>10991</v>
      </c>
      <c r="E45" s="31">
        <v>11000</v>
      </c>
      <c r="F45" s="32"/>
      <c r="G45" s="32"/>
      <c r="H45" s="120">
        <v>29.513</v>
      </c>
      <c r="I45" s="120">
        <v>17.616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1364</v>
      </c>
      <c r="D46" s="31">
        <v>1406</v>
      </c>
      <c r="E46" s="31">
        <v>1400</v>
      </c>
      <c r="F46" s="32"/>
      <c r="G46" s="32"/>
      <c r="H46" s="120">
        <v>2.498</v>
      </c>
      <c r="I46" s="120">
        <v>1.889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723</v>
      </c>
      <c r="D47" s="31">
        <v>615</v>
      </c>
      <c r="E47" s="31">
        <v>630</v>
      </c>
      <c r="F47" s="32"/>
      <c r="G47" s="32"/>
      <c r="H47" s="120">
        <v>1.631</v>
      </c>
      <c r="I47" s="120">
        <v>0.874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3441</v>
      </c>
      <c r="D48" s="31">
        <v>4749</v>
      </c>
      <c r="E48" s="31">
        <v>4800</v>
      </c>
      <c r="F48" s="32"/>
      <c r="G48" s="32"/>
      <c r="H48" s="120">
        <v>9.821</v>
      </c>
      <c r="I48" s="120">
        <v>6.056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13001</v>
      </c>
      <c r="D49" s="31">
        <v>9045</v>
      </c>
      <c r="E49" s="31">
        <v>9100</v>
      </c>
      <c r="F49" s="32"/>
      <c r="G49" s="32"/>
      <c r="H49" s="120">
        <v>38.878</v>
      </c>
      <c r="I49" s="120">
        <v>12.209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66561</v>
      </c>
      <c r="D50" s="39">
        <v>57051</v>
      </c>
      <c r="E50" s="39">
        <v>57960</v>
      </c>
      <c r="F50" s="40">
        <f>IF(D50&gt;0,100*E50/D50,0)</f>
        <v>101.59331124783088</v>
      </c>
      <c r="G50" s="41"/>
      <c r="H50" s="121">
        <v>187.04199999999997</v>
      </c>
      <c r="I50" s="122">
        <v>116.098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4380</v>
      </c>
      <c r="D52" s="39">
        <v>4380</v>
      </c>
      <c r="E52" s="39">
        <v>4379</v>
      </c>
      <c r="F52" s="40">
        <f>IF(D52&gt;0,100*E52/D52,0)</f>
        <v>99.9771689497717</v>
      </c>
      <c r="G52" s="41"/>
      <c r="H52" s="121">
        <v>8.1</v>
      </c>
      <c r="I52" s="122">
        <v>6.113682656826568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30975</v>
      </c>
      <c r="D54" s="31">
        <v>29935</v>
      </c>
      <c r="E54" s="31">
        <v>30700</v>
      </c>
      <c r="F54" s="32"/>
      <c r="G54" s="32"/>
      <c r="H54" s="120">
        <v>74.831</v>
      </c>
      <c r="I54" s="120">
        <v>36.804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65436</v>
      </c>
      <c r="D55" s="31">
        <v>67727</v>
      </c>
      <c r="E55" s="31">
        <v>67000</v>
      </c>
      <c r="F55" s="32"/>
      <c r="G55" s="32"/>
      <c r="H55" s="120">
        <v>112.5</v>
      </c>
      <c r="I55" s="120">
        <v>78.061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8516</v>
      </c>
      <c r="D56" s="31">
        <v>10550</v>
      </c>
      <c r="E56" s="31">
        <v>8750</v>
      </c>
      <c r="F56" s="32"/>
      <c r="G56" s="32"/>
      <c r="H56" s="120">
        <v>23.8</v>
      </c>
      <c r="I56" s="120">
        <v>21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3571</v>
      </c>
      <c r="D57" s="31">
        <v>3571</v>
      </c>
      <c r="E57" s="31">
        <v>3580</v>
      </c>
      <c r="F57" s="32"/>
      <c r="G57" s="32"/>
      <c r="H57" s="120">
        <v>9.3152</v>
      </c>
      <c r="I57" s="120">
        <v>6.125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37258</v>
      </c>
      <c r="D58" s="31">
        <v>37128</v>
      </c>
      <c r="E58" s="31">
        <v>38104</v>
      </c>
      <c r="F58" s="32"/>
      <c r="G58" s="32"/>
      <c r="H58" s="120">
        <v>89.692</v>
      </c>
      <c r="I58" s="120">
        <v>40.695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145756</v>
      </c>
      <c r="D59" s="39">
        <v>148911</v>
      </c>
      <c r="E59" s="39">
        <v>148134</v>
      </c>
      <c r="F59" s="40">
        <f>IF(D59&gt;0,100*E59/D59,0)</f>
        <v>99.4782118177972</v>
      </c>
      <c r="G59" s="41"/>
      <c r="H59" s="121">
        <v>310.13820000000004</v>
      </c>
      <c r="I59" s="122">
        <v>182.685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3000</v>
      </c>
      <c r="D61" s="31">
        <v>2200</v>
      </c>
      <c r="E61" s="31">
        <v>2200</v>
      </c>
      <c r="F61" s="32"/>
      <c r="G61" s="32"/>
      <c r="H61" s="120">
        <v>8.08</v>
      </c>
      <c r="I61" s="120">
        <v>3.5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1000</v>
      </c>
      <c r="D62" s="31">
        <v>890</v>
      </c>
      <c r="E62" s="31">
        <v>900</v>
      </c>
      <c r="F62" s="32"/>
      <c r="G62" s="32"/>
      <c r="H62" s="120">
        <v>1.483</v>
      </c>
      <c r="I62" s="120">
        <v>0.297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1500</v>
      </c>
      <c r="D63" s="31">
        <v>1620</v>
      </c>
      <c r="E63" s="31">
        <v>1620</v>
      </c>
      <c r="F63" s="32"/>
      <c r="G63" s="32"/>
      <c r="H63" s="120">
        <v>4.1</v>
      </c>
      <c r="I63" s="120">
        <v>0.7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5500</v>
      </c>
      <c r="D64" s="39">
        <v>4710</v>
      </c>
      <c r="E64" s="39">
        <v>4720</v>
      </c>
      <c r="F64" s="40">
        <f>IF(D64&gt;0,100*E64/D64,0)</f>
        <v>100.21231422505308</v>
      </c>
      <c r="G64" s="41"/>
      <c r="H64" s="121">
        <v>13.663</v>
      </c>
      <c r="I64" s="122">
        <v>4.497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15000</v>
      </c>
      <c r="D66" s="39">
        <v>11684</v>
      </c>
      <c r="E66" s="39">
        <v>11684</v>
      </c>
      <c r="F66" s="40">
        <f>IF(D66&gt;0,100*E66/D66,0)</f>
        <v>100</v>
      </c>
      <c r="G66" s="41"/>
      <c r="H66" s="121">
        <v>22.072</v>
      </c>
      <c r="I66" s="122">
        <v>15.892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37000</v>
      </c>
      <c r="D68" s="31">
        <v>43500</v>
      </c>
      <c r="E68" s="31">
        <v>43500</v>
      </c>
      <c r="F68" s="32"/>
      <c r="G68" s="32"/>
      <c r="H68" s="120">
        <v>55.6</v>
      </c>
      <c r="I68" s="120">
        <v>51.4</v>
      </c>
      <c r="J68" s="120"/>
      <c r="K68" s="33"/>
    </row>
    <row r="69" spans="1:11" s="34" customFormat="1" ht="11.25" customHeight="1">
      <c r="A69" s="36" t="s">
        <v>54</v>
      </c>
      <c r="B69" s="30"/>
      <c r="C69" s="31">
        <v>8500</v>
      </c>
      <c r="D69" s="31">
        <v>8300</v>
      </c>
      <c r="E69" s="31">
        <v>8300</v>
      </c>
      <c r="F69" s="32"/>
      <c r="G69" s="32"/>
      <c r="H69" s="120">
        <v>11.3</v>
      </c>
      <c r="I69" s="120">
        <v>8</v>
      </c>
      <c r="J69" s="120"/>
      <c r="K69" s="33"/>
    </row>
    <row r="70" spans="1:11" s="43" customFormat="1" ht="11.25" customHeight="1">
      <c r="A70" s="37" t="s">
        <v>55</v>
      </c>
      <c r="B70" s="38"/>
      <c r="C70" s="39">
        <v>45500</v>
      </c>
      <c r="D70" s="39">
        <v>51800</v>
      </c>
      <c r="E70" s="39">
        <v>51800</v>
      </c>
      <c r="F70" s="40">
        <f>IF(D70&gt;0,100*E70/D70,0)</f>
        <v>100</v>
      </c>
      <c r="G70" s="41"/>
      <c r="H70" s="121">
        <v>66.9</v>
      </c>
      <c r="I70" s="122">
        <v>59.4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3270</v>
      </c>
      <c r="D72" s="31">
        <v>3565</v>
      </c>
      <c r="E72" s="31">
        <v>3565</v>
      </c>
      <c r="F72" s="32"/>
      <c r="G72" s="32"/>
      <c r="H72" s="120">
        <v>3.716</v>
      </c>
      <c r="I72" s="120">
        <v>0.805</v>
      </c>
      <c r="J72" s="120"/>
      <c r="K72" s="33"/>
    </row>
    <row r="73" spans="1:11" s="34" customFormat="1" ht="11.25" customHeight="1">
      <c r="A73" s="36" t="s">
        <v>57</v>
      </c>
      <c r="B73" s="30"/>
      <c r="C73" s="31">
        <v>9187</v>
      </c>
      <c r="D73" s="31">
        <v>9100</v>
      </c>
      <c r="E73" s="31">
        <v>9050</v>
      </c>
      <c r="F73" s="32"/>
      <c r="G73" s="32"/>
      <c r="H73" s="120">
        <v>23.215</v>
      </c>
      <c r="I73" s="120">
        <v>33.75</v>
      </c>
      <c r="J73" s="120"/>
      <c r="K73" s="33"/>
    </row>
    <row r="74" spans="1:11" s="34" customFormat="1" ht="11.25" customHeight="1">
      <c r="A74" s="36" t="s">
        <v>58</v>
      </c>
      <c r="B74" s="30"/>
      <c r="C74" s="31">
        <v>20988</v>
      </c>
      <c r="D74" s="31">
        <v>19571</v>
      </c>
      <c r="E74" s="31">
        <v>19575</v>
      </c>
      <c r="F74" s="32"/>
      <c r="G74" s="32"/>
      <c r="H74" s="120">
        <v>31.482</v>
      </c>
      <c r="I74" s="120">
        <v>37.5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24275</v>
      </c>
      <c r="D75" s="31">
        <v>23353.001999999997</v>
      </c>
      <c r="E75" s="31">
        <v>23353.001999999997</v>
      </c>
      <c r="F75" s="32"/>
      <c r="G75" s="32"/>
      <c r="H75" s="120">
        <v>60.688</v>
      </c>
      <c r="I75" s="120">
        <v>22.174881459615936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1498</v>
      </c>
      <c r="D76" s="31">
        <v>2028</v>
      </c>
      <c r="E76" s="31">
        <v>2000</v>
      </c>
      <c r="F76" s="32"/>
      <c r="G76" s="32"/>
      <c r="H76" s="120">
        <v>2.457</v>
      </c>
      <c r="I76" s="120">
        <v>3.3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3991</v>
      </c>
      <c r="D77" s="31">
        <v>4420</v>
      </c>
      <c r="E77" s="31">
        <v>3800</v>
      </c>
      <c r="F77" s="32"/>
      <c r="G77" s="32"/>
      <c r="H77" s="120">
        <v>5.614</v>
      </c>
      <c r="I77" s="120">
        <v>5.98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8287</v>
      </c>
      <c r="D78" s="31">
        <v>8290</v>
      </c>
      <c r="E78" s="31">
        <v>8200</v>
      </c>
      <c r="F78" s="32"/>
      <c r="G78" s="32"/>
      <c r="H78" s="120">
        <v>17.403</v>
      </c>
      <c r="I78" s="120">
        <v>15.088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11725</v>
      </c>
      <c r="D79" s="31">
        <v>11712</v>
      </c>
      <c r="E79" s="31">
        <v>11580</v>
      </c>
      <c r="F79" s="32"/>
      <c r="G79" s="32"/>
      <c r="H79" s="120">
        <v>27.44</v>
      </c>
      <c r="I79" s="120">
        <v>21.318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83221</v>
      </c>
      <c r="D80" s="39">
        <v>82039.002</v>
      </c>
      <c r="E80" s="39">
        <v>81123.002</v>
      </c>
      <c r="F80" s="40">
        <f>IF(D80&gt;0,100*E80/D80,0)</f>
        <v>98.88345789481934</v>
      </c>
      <c r="G80" s="41"/>
      <c r="H80" s="121">
        <v>172.015</v>
      </c>
      <c r="I80" s="122">
        <v>139.91588145961595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310</v>
      </c>
      <c r="D83" s="31">
        <v>330</v>
      </c>
      <c r="E83" s="31">
        <v>330</v>
      </c>
      <c r="F83" s="32"/>
      <c r="G83" s="32"/>
      <c r="H83" s="120">
        <v>0.22</v>
      </c>
      <c r="I83" s="120">
        <v>0.23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310</v>
      </c>
      <c r="D84" s="39">
        <v>330</v>
      </c>
      <c r="E84" s="39">
        <v>330</v>
      </c>
      <c r="F84" s="40">
        <f>IF(D84&gt;0,100*E84/D84,0)</f>
        <v>100</v>
      </c>
      <c r="G84" s="41"/>
      <c r="H84" s="121">
        <v>0.22</v>
      </c>
      <c r="I84" s="122">
        <v>0.23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431918</v>
      </c>
      <c r="D86" s="31">
        <v>430209.002</v>
      </c>
      <c r="E86" s="31">
        <v>428028.002</v>
      </c>
      <c r="F86" s="32">
        <f>IF(D86&gt;0,100*E86/D86,0)</f>
        <v>99.49303710757776</v>
      </c>
      <c r="G86" s="32"/>
      <c r="H86" s="120">
        <v>964.7217440000001</v>
      </c>
      <c r="I86" s="120">
        <v>670.5175641164426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431918</v>
      </c>
      <c r="D89" s="54">
        <v>430209.002</v>
      </c>
      <c r="E89" s="54">
        <v>428028.002</v>
      </c>
      <c r="F89" s="55">
        <f>IF(D89&gt;0,100*E89/D89,0)</f>
        <v>99.49303710757776</v>
      </c>
      <c r="G89" s="41"/>
      <c r="H89" s="125">
        <v>964.7217440000001</v>
      </c>
      <c r="I89" s="126">
        <v>670.5175641164426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7"/>
  <sheetViews>
    <sheetView workbookViewId="0" topLeftCell="A89">
      <selection activeCell="L77" sqref="L7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2" width="9.8515625" style="63" customWidth="1"/>
    <col min="13" max="16" width="11.57421875" style="7" customWidth="1"/>
    <col min="17" max="16384" width="9.8515625" style="63" customWidth="1"/>
  </cols>
  <sheetData>
    <row r="1" spans="1:11" s="1" customFormat="1" ht="12.75" customHeight="1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4" t="s">
        <v>71</v>
      </c>
      <c r="K2" s="184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5" t="s">
        <v>3</v>
      </c>
      <c r="D4" s="186"/>
      <c r="E4" s="186"/>
      <c r="F4" s="187"/>
      <c r="G4" s="10"/>
      <c r="H4" s="188" t="s">
        <v>4</v>
      </c>
      <c r="I4" s="189"/>
      <c r="J4" s="189"/>
      <c r="K4" s="190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10</v>
      </c>
      <c r="F7" s="23" t="str">
        <f>CONCATENATE(D6,"=100")</f>
        <v>2014=100</v>
      </c>
      <c r="G7" s="24"/>
      <c r="H7" s="21" t="s">
        <v>7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</v>
      </c>
      <c r="D9" s="31">
        <v>59</v>
      </c>
      <c r="E9" s="31">
        <v>59</v>
      </c>
      <c r="F9" s="32"/>
      <c r="G9" s="32"/>
      <c r="H9" s="120">
        <v>0.06335308789386401</v>
      </c>
      <c r="I9" s="120">
        <v>0.154</v>
      </c>
      <c r="J9" s="120"/>
      <c r="K9" s="33"/>
    </row>
    <row r="10" spans="1:11" s="34" customFormat="1" ht="11.25" customHeight="1">
      <c r="A10" s="36" t="s">
        <v>9</v>
      </c>
      <c r="B10" s="30"/>
      <c r="C10" s="31">
        <v>1006</v>
      </c>
      <c r="D10" s="31">
        <v>862</v>
      </c>
      <c r="E10" s="31">
        <v>862</v>
      </c>
      <c r="F10" s="32"/>
      <c r="G10" s="32"/>
      <c r="H10" s="120">
        <v>1.4587</v>
      </c>
      <c r="I10" s="120">
        <v>1.326</v>
      </c>
      <c r="J10" s="120"/>
      <c r="K10" s="33"/>
    </row>
    <row r="11" spans="1:11" s="34" customFormat="1" ht="11.25" customHeight="1">
      <c r="A11" s="29" t="s">
        <v>10</v>
      </c>
      <c r="B11" s="30"/>
      <c r="C11" s="31">
        <v>4035</v>
      </c>
      <c r="D11" s="31">
        <v>5175</v>
      </c>
      <c r="E11" s="31">
        <v>5175</v>
      </c>
      <c r="F11" s="32"/>
      <c r="G11" s="32"/>
      <c r="H11" s="120">
        <v>6.584918250000004</v>
      </c>
      <c r="I11" s="120">
        <v>8.487</v>
      </c>
      <c r="J11" s="120"/>
      <c r="K11" s="33"/>
    </row>
    <row r="12" spans="1:11" s="34" customFormat="1" ht="11.25" customHeight="1">
      <c r="A12" s="36" t="s">
        <v>11</v>
      </c>
      <c r="B12" s="30"/>
      <c r="C12" s="31">
        <v>15</v>
      </c>
      <c r="D12" s="31">
        <v>42</v>
      </c>
      <c r="E12" s="31">
        <v>42</v>
      </c>
      <c r="F12" s="32"/>
      <c r="G12" s="32"/>
      <c r="H12" s="120">
        <v>0.02625</v>
      </c>
      <c r="I12" s="120">
        <v>0.103</v>
      </c>
      <c r="J12" s="120"/>
      <c r="K12" s="33"/>
    </row>
    <row r="13" spans="1:11" s="43" customFormat="1" ht="11.25" customHeight="1">
      <c r="A13" s="37" t="s">
        <v>12</v>
      </c>
      <c r="B13" s="38"/>
      <c r="C13" s="39">
        <v>5088</v>
      </c>
      <c r="D13" s="39">
        <v>6138</v>
      </c>
      <c r="E13" s="39">
        <v>6138</v>
      </c>
      <c r="F13" s="40">
        <f>IF(D13&gt;0,100*E13/D13,0)</f>
        <v>100</v>
      </c>
      <c r="G13" s="41"/>
      <c r="H13" s="121">
        <v>8.133221337893866</v>
      </c>
      <c r="I13" s="122">
        <v>10.07</v>
      </c>
      <c r="J13" s="122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0"/>
      <c r="I14" s="120"/>
      <c r="J14" s="120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1"/>
      <c r="I15" s="122"/>
      <c r="J15" s="122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0"/>
      <c r="I16" s="120"/>
      <c r="J16" s="120"/>
      <c r="K16" s="33"/>
    </row>
    <row r="17" spans="1:11" s="43" customFormat="1" ht="11.25" customHeight="1">
      <c r="A17" s="37" t="s">
        <v>14</v>
      </c>
      <c r="B17" s="38"/>
      <c r="C17" s="39">
        <v>327</v>
      </c>
      <c r="D17" s="39">
        <v>20</v>
      </c>
      <c r="E17" s="39">
        <v>20</v>
      </c>
      <c r="F17" s="40">
        <f>IF(D17&gt;0,100*E17/D17,0)</f>
        <v>100</v>
      </c>
      <c r="G17" s="41"/>
      <c r="H17" s="121">
        <v>0.583</v>
      </c>
      <c r="I17" s="122">
        <v>0.036</v>
      </c>
      <c r="J17" s="122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0"/>
      <c r="I18" s="120"/>
      <c r="J18" s="120"/>
      <c r="K18" s="33"/>
    </row>
    <row r="19" spans="1:11" s="34" customFormat="1" ht="11.25" customHeight="1">
      <c r="A19" s="29" t="s">
        <v>15</v>
      </c>
      <c r="B19" s="30"/>
      <c r="C19" s="31">
        <v>345</v>
      </c>
      <c r="D19" s="31">
        <v>424</v>
      </c>
      <c r="E19" s="31">
        <v>150</v>
      </c>
      <c r="F19" s="32"/>
      <c r="G19" s="32"/>
      <c r="H19" s="120">
        <v>1.45</v>
      </c>
      <c r="I19" s="120">
        <v>1.569</v>
      </c>
      <c r="J19" s="120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0"/>
      <c r="I20" s="120"/>
      <c r="J20" s="120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0"/>
      <c r="I21" s="120"/>
      <c r="J21" s="120"/>
      <c r="K21" s="33"/>
    </row>
    <row r="22" spans="1:11" s="43" customFormat="1" ht="11.25" customHeight="1">
      <c r="A22" s="37" t="s">
        <v>18</v>
      </c>
      <c r="B22" s="38"/>
      <c r="C22" s="39">
        <v>345</v>
      </c>
      <c r="D22" s="39">
        <v>424</v>
      </c>
      <c r="E22" s="39">
        <v>150</v>
      </c>
      <c r="F22" s="40">
        <f>IF(D22&gt;0,100*E22/D22,0)</f>
        <v>35.37735849056604</v>
      </c>
      <c r="G22" s="41"/>
      <c r="H22" s="121">
        <v>1.45</v>
      </c>
      <c r="I22" s="122">
        <v>1.569</v>
      </c>
      <c r="J22" s="122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0"/>
      <c r="I23" s="120"/>
      <c r="J23" s="120"/>
      <c r="K23" s="33"/>
    </row>
    <row r="24" spans="1:11" s="43" customFormat="1" ht="11.25" customHeight="1">
      <c r="A24" s="37" t="s">
        <v>19</v>
      </c>
      <c r="B24" s="38"/>
      <c r="C24" s="39">
        <v>173</v>
      </c>
      <c r="D24" s="39">
        <v>228</v>
      </c>
      <c r="E24" s="39">
        <v>200</v>
      </c>
      <c r="F24" s="40">
        <f>IF(D24&gt;0,100*E24/D24,0)</f>
        <v>87.71929824561404</v>
      </c>
      <c r="G24" s="41"/>
      <c r="H24" s="121">
        <v>0.507</v>
      </c>
      <c r="I24" s="122">
        <v>0.524</v>
      </c>
      <c r="J24" s="122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0"/>
      <c r="I25" s="120"/>
      <c r="J25" s="120"/>
      <c r="K25" s="33"/>
    </row>
    <row r="26" spans="1:11" s="43" customFormat="1" ht="11.25" customHeight="1">
      <c r="A26" s="37" t="s">
        <v>20</v>
      </c>
      <c r="B26" s="38"/>
      <c r="C26" s="39">
        <v>140</v>
      </c>
      <c r="D26" s="39">
        <v>200</v>
      </c>
      <c r="E26" s="39">
        <v>600</v>
      </c>
      <c r="F26" s="40">
        <f>IF(D26&gt;0,100*E26/D26,0)</f>
        <v>300</v>
      </c>
      <c r="G26" s="41"/>
      <c r="H26" s="121">
        <v>0.65</v>
      </c>
      <c r="I26" s="122">
        <v>0.55</v>
      </c>
      <c r="J26" s="122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0"/>
      <c r="I27" s="120"/>
      <c r="J27" s="120"/>
      <c r="K27" s="33"/>
    </row>
    <row r="28" spans="1:11" s="34" customFormat="1" ht="11.25" customHeight="1">
      <c r="A28" s="36" t="s">
        <v>21</v>
      </c>
      <c r="B28" s="30"/>
      <c r="C28" s="31">
        <v>414</v>
      </c>
      <c r="D28" s="31">
        <v>458</v>
      </c>
      <c r="E28" s="31">
        <v>458</v>
      </c>
      <c r="F28" s="32"/>
      <c r="G28" s="32"/>
      <c r="H28" s="120">
        <v>1.256</v>
      </c>
      <c r="I28" s="120">
        <v>1.282</v>
      </c>
      <c r="J28" s="120"/>
      <c r="K28" s="33"/>
    </row>
    <row r="29" spans="1:11" s="34" customFormat="1" ht="11.25" customHeight="1">
      <c r="A29" s="36" t="s">
        <v>22</v>
      </c>
      <c r="B29" s="30"/>
      <c r="C29" s="31">
        <v>11699</v>
      </c>
      <c r="D29" s="31">
        <v>8323</v>
      </c>
      <c r="E29" s="31">
        <v>9868</v>
      </c>
      <c r="F29" s="32"/>
      <c r="G29" s="32"/>
      <c r="H29" s="120">
        <v>33.366</v>
      </c>
      <c r="I29" s="120">
        <v>14.923</v>
      </c>
      <c r="J29" s="120"/>
      <c r="K29" s="33"/>
    </row>
    <row r="30" spans="1:11" s="34" customFormat="1" ht="11.25" customHeight="1">
      <c r="A30" s="36" t="s">
        <v>23</v>
      </c>
      <c r="B30" s="30"/>
      <c r="C30" s="31">
        <v>4505</v>
      </c>
      <c r="D30" s="31">
        <v>2862</v>
      </c>
      <c r="E30" s="31">
        <v>2862</v>
      </c>
      <c r="F30" s="32"/>
      <c r="G30" s="32"/>
      <c r="H30" s="120">
        <v>6.345</v>
      </c>
      <c r="I30" s="120">
        <v>4.299</v>
      </c>
      <c r="J30" s="120"/>
      <c r="K30" s="33"/>
    </row>
    <row r="31" spans="1:11" s="43" customFormat="1" ht="11.25" customHeight="1">
      <c r="A31" s="44" t="s">
        <v>24</v>
      </c>
      <c r="B31" s="38"/>
      <c r="C31" s="39">
        <v>16618</v>
      </c>
      <c r="D31" s="39">
        <v>11643</v>
      </c>
      <c r="E31" s="39">
        <v>13188</v>
      </c>
      <c r="F31" s="40">
        <f>IF(D31&gt;0,100*E31/D31,0)</f>
        <v>113.2697758309714</v>
      </c>
      <c r="G31" s="41"/>
      <c r="H31" s="121">
        <v>40.967</v>
      </c>
      <c r="I31" s="122">
        <v>20.503999999999998</v>
      </c>
      <c r="J31" s="122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0"/>
      <c r="I32" s="120"/>
      <c r="J32" s="120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40</v>
      </c>
      <c r="E33" s="31">
        <v>50</v>
      </c>
      <c r="F33" s="32"/>
      <c r="G33" s="32"/>
      <c r="H33" s="120">
        <v>0.121</v>
      </c>
      <c r="I33" s="120">
        <v>0.155</v>
      </c>
      <c r="J33" s="120"/>
      <c r="K33" s="33"/>
    </row>
    <row r="34" spans="1:11" s="34" customFormat="1" ht="11.25" customHeight="1">
      <c r="A34" s="36" t="s">
        <v>26</v>
      </c>
      <c r="B34" s="30"/>
      <c r="C34" s="31">
        <v>12</v>
      </c>
      <c r="D34" s="31">
        <v>18</v>
      </c>
      <c r="E34" s="31">
        <v>18</v>
      </c>
      <c r="F34" s="32"/>
      <c r="G34" s="32"/>
      <c r="H34" s="120">
        <v>0.022</v>
      </c>
      <c r="I34" s="120">
        <v>0.032</v>
      </c>
      <c r="J34" s="120"/>
      <c r="K34" s="33"/>
    </row>
    <row r="35" spans="1:11" s="34" customFormat="1" ht="11.25" customHeight="1">
      <c r="A35" s="36" t="s">
        <v>27</v>
      </c>
      <c r="B35" s="30"/>
      <c r="C35" s="31">
        <v>370</v>
      </c>
      <c r="D35" s="31">
        <v>450</v>
      </c>
      <c r="E35" s="31">
        <v>400</v>
      </c>
      <c r="F35" s="32"/>
      <c r="G35" s="32"/>
      <c r="H35" s="120">
        <v>1.2</v>
      </c>
      <c r="I35" s="120">
        <v>1</v>
      </c>
      <c r="J35" s="120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0"/>
      <c r="I36" s="120"/>
      <c r="J36" s="120"/>
      <c r="K36" s="33"/>
    </row>
    <row r="37" spans="1:11" s="43" customFormat="1" ht="11.25" customHeight="1">
      <c r="A37" s="37" t="s">
        <v>29</v>
      </c>
      <c r="B37" s="38"/>
      <c r="C37" s="39">
        <v>413</v>
      </c>
      <c r="D37" s="39">
        <v>508</v>
      </c>
      <c r="E37" s="39">
        <v>468</v>
      </c>
      <c r="F37" s="40">
        <f>IF(D37&gt;0,100*E37/D37,0)</f>
        <v>92.1259842519685</v>
      </c>
      <c r="G37" s="41"/>
      <c r="H37" s="121">
        <v>1.343</v>
      </c>
      <c r="I37" s="122">
        <v>1.187</v>
      </c>
      <c r="J37" s="122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0"/>
      <c r="I38" s="120"/>
      <c r="J38" s="120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1"/>
      <c r="I39" s="122"/>
      <c r="J39" s="122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0"/>
      <c r="I40" s="120"/>
      <c r="J40" s="120"/>
      <c r="K40" s="33"/>
    </row>
    <row r="41" spans="1:11" s="34" customFormat="1" ht="11.25" customHeight="1">
      <c r="A41" s="29" t="s">
        <v>31</v>
      </c>
      <c r="B41" s="30"/>
      <c r="C41" s="31">
        <v>11454</v>
      </c>
      <c r="D41" s="31">
        <v>13035</v>
      </c>
      <c r="E41" s="31">
        <v>13470</v>
      </c>
      <c r="F41" s="32"/>
      <c r="G41" s="32"/>
      <c r="H41" s="120">
        <v>26.112</v>
      </c>
      <c r="I41" s="120">
        <v>14.584</v>
      </c>
      <c r="J41" s="120"/>
      <c r="K41" s="33"/>
    </row>
    <row r="42" spans="1:11" s="34" customFormat="1" ht="11.25" customHeight="1">
      <c r="A42" s="36" t="s">
        <v>32</v>
      </c>
      <c r="B42" s="30"/>
      <c r="C42" s="31">
        <v>3713</v>
      </c>
      <c r="D42" s="31">
        <v>2396</v>
      </c>
      <c r="E42" s="31">
        <v>2125</v>
      </c>
      <c r="F42" s="32"/>
      <c r="G42" s="32"/>
      <c r="H42" s="120">
        <v>12.888</v>
      </c>
      <c r="I42" s="120">
        <v>6.396</v>
      </c>
      <c r="J42" s="120"/>
      <c r="K42" s="33"/>
    </row>
    <row r="43" spans="1:11" s="34" customFormat="1" ht="11.25" customHeight="1">
      <c r="A43" s="36" t="s">
        <v>33</v>
      </c>
      <c r="B43" s="30"/>
      <c r="C43" s="31">
        <v>9627</v>
      </c>
      <c r="D43" s="31">
        <v>8209</v>
      </c>
      <c r="E43" s="31">
        <v>9700</v>
      </c>
      <c r="F43" s="32"/>
      <c r="G43" s="32"/>
      <c r="H43" s="120">
        <v>17.957</v>
      </c>
      <c r="I43" s="120">
        <v>13.304</v>
      </c>
      <c r="J43" s="120"/>
      <c r="K43" s="33"/>
    </row>
    <row r="44" spans="1:11" s="34" customFormat="1" ht="11.25" customHeight="1">
      <c r="A44" s="36" t="s">
        <v>34</v>
      </c>
      <c r="B44" s="30"/>
      <c r="C44" s="31">
        <v>18378</v>
      </c>
      <c r="D44" s="31">
        <v>16336</v>
      </c>
      <c r="E44" s="31">
        <v>15450</v>
      </c>
      <c r="F44" s="32"/>
      <c r="G44" s="32"/>
      <c r="H44" s="120">
        <v>40.39</v>
      </c>
      <c r="I44" s="120">
        <v>41.083</v>
      </c>
      <c r="J44" s="120"/>
      <c r="K44" s="33"/>
    </row>
    <row r="45" spans="1:11" s="34" customFormat="1" ht="11.25" customHeight="1">
      <c r="A45" s="36" t="s">
        <v>35</v>
      </c>
      <c r="B45" s="30"/>
      <c r="C45" s="31">
        <v>11240</v>
      </c>
      <c r="D45" s="31">
        <v>10072</v>
      </c>
      <c r="E45" s="31">
        <v>10200</v>
      </c>
      <c r="F45" s="32"/>
      <c r="G45" s="32"/>
      <c r="H45" s="120">
        <v>25.368</v>
      </c>
      <c r="I45" s="120">
        <v>13.496</v>
      </c>
      <c r="J45" s="120"/>
      <c r="K45" s="33"/>
    </row>
    <row r="46" spans="1:11" s="34" customFormat="1" ht="11.25" customHeight="1">
      <c r="A46" s="36" t="s">
        <v>36</v>
      </c>
      <c r="B46" s="30"/>
      <c r="C46" s="31">
        <v>12144</v>
      </c>
      <c r="D46" s="31">
        <v>10350</v>
      </c>
      <c r="E46" s="31">
        <v>10300</v>
      </c>
      <c r="F46" s="32"/>
      <c r="G46" s="32"/>
      <c r="H46" s="120">
        <v>36.728</v>
      </c>
      <c r="I46" s="120">
        <v>15.575</v>
      </c>
      <c r="J46" s="120"/>
      <c r="K46" s="33"/>
    </row>
    <row r="47" spans="1:11" s="34" customFormat="1" ht="11.25" customHeight="1">
      <c r="A47" s="36" t="s">
        <v>37</v>
      </c>
      <c r="B47" s="30"/>
      <c r="C47" s="31">
        <v>11077</v>
      </c>
      <c r="D47" s="31">
        <v>8449</v>
      </c>
      <c r="E47" s="31">
        <v>10120</v>
      </c>
      <c r="F47" s="32"/>
      <c r="G47" s="32"/>
      <c r="H47" s="120">
        <v>30.03</v>
      </c>
      <c r="I47" s="120">
        <v>20.446</v>
      </c>
      <c r="J47" s="120"/>
      <c r="K47" s="33"/>
    </row>
    <row r="48" spans="1:11" s="34" customFormat="1" ht="11.25" customHeight="1">
      <c r="A48" s="36" t="s">
        <v>38</v>
      </c>
      <c r="B48" s="30"/>
      <c r="C48" s="31">
        <v>13869</v>
      </c>
      <c r="D48" s="31">
        <v>13698</v>
      </c>
      <c r="E48" s="31">
        <v>14000</v>
      </c>
      <c r="F48" s="32"/>
      <c r="G48" s="32"/>
      <c r="H48" s="120">
        <v>51.77</v>
      </c>
      <c r="I48" s="120">
        <v>31.069</v>
      </c>
      <c r="J48" s="120"/>
      <c r="K48" s="33"/>
    </row>
    <row r="49" spans="1:11" s="34" customFormat="1" ht="11.25" customHeight="1">
      <c r="A49" s="36" t="s">
        <v>39</v>
      </c>
      <c r="B49" s="30"/>
      <c r="C49" s="31">
        <v>9501</v>
      </c>
      <c r="D49" s="31">
        <v>7075</v>
      </c>
      <c r="E49" s="31">
        <v>6950</v>
      </c>
      <c r="F49" s="32"/>
      <c r="G49" s="32"/>
      <c r="H49" s="120">
        <v>29.947</v>
      </c>
      <c r="I49" s="120">
        <v>10.653</v>
      </c>
      <c r="J49" s="120"/>
      <c r="K49" s="33"/>
    </row>
    <row r="50" spans="1:11" s="43" customFormat="1" ht="11.25" customHeight="1">
      <c r="A50" s="44" t="s">
        <v>40</v>
      </c>
      <c r="B50" s="38"/>
      <c r="C50" s="39">
        <v>101003</v>
      </c>
      <c r="D50" s="39">
        <v>89620</v>
      </c>
      <c r="E50" s="39">
        <v>92315</v>
      </c>
      <c r="F50" s="40">
        <f>IF(D50&gt;0,100*E50/D50,0)</f>
        <v>103.00714126311091</v>
      </c>
      <c r="G50" s="41"/>
      <c r="H50" s="121">
        <v>271.19</v>
      </c>
      <c r="I50" s="122">
        <v>166.60599999999997</v>
      </c>
      <c r="J50" s="122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0"/>
      <c r="I51" s="120"/>
      <c r="J51" s="120"/>
      <c r="K51" s="33"/>
    </row>
    <row r="52" spans="1:11" s="43" customFormat="1" ht="11.25" customHeight="1">
      <c r="A52" s="37" t="s">
        <v>41</v>
      </c>
      <c r="B52" s="38"/>
      <c r="C52" s="39">
        <v>1550</v>
      </c>
      <c r="D52" s="39">
        <v>1550</v>
      </c>
      <c r="E52" s="39">
        <v>1548</v>
      </c>
      <c r="F52" s="40">
        <f>IF(D52&gt;0,100*E52/D52,0)</f>
        <v>99.87096774193549</v>
      </c>
      <c r="G52" s="41"/>
      <c r="H52" s="121">
        <v>6.4</v>
      </c>
      <c r="I52" s="122">
        <v>2.338385944014294</v>
      </c>
      <c r="J52" s="122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0"/>
      <c r="I53" s="120"/>
      <c r="J53" s="120"/>
      <c r="K53" s="33"/>
    </row>
    <row r="54" spans="1:11" s="34" customFormat="1" ht="11.25" customHeight="1">
      <c r="A54" s="36" t="s">
        <v>42</v>
      </c>
      <c r="B54" s="30"/>
      <c r="C54" s="31">
        <v>10744</v>
      </c>
      <c r="D54" s="31">
        <v>7605</v>
      </c>
      <c r="E54" s="31">
        <v>8700</v>
      </c>
      <c r="F54" s="32"/>
      <c r="G54" s="32"/>
      <c r="H54" s="120">
        <v>18.23</v>
      </c>
      <c r="I54" s="120">
        <v>7.574</v>
      </c>
      <c r="J54" s="120"/>
      <c r="K54" s="33"/>
    </row>
    <row r="55" spans="1:11" s="34" customFormat="1" ht="11.25" customHeight="1">
      <c r="A55" s="36" t="s">
        <v>43</v>
      </c>
      <c r="B55" s="30"/>
      <c r="C55" s="31">
        <v>1621</v>
      </c>
      <c r="D55" s="31">
        <v>1434</v>
      </c>
      <c r="E55" s="31">
        <v>1600</v>
      </c>
      <c r="F55" s="32"/>
      <c r="G55" s="32"/>
      <c r="H55" s="120">
        <v>2</v>
      </c>
      <c r="I55" s="120">
        <v>1.195</v>
      </c>
      <c r="J55" s="120"/>
      <c r="K55" s="33"/>
    </row>
    <row r="56" spans="1:11" s="34" customFormat="1" ht="11.25" customHeight="1">
      <c r="A56" s="36" t="s">
        <v>44</v>
      </c>
      <c r="B56" s="30"/>
      <c r="C56" s="31">
        <v>2843</v>
      </c>
      <c r="D56" s="31">
        <v>1360</v>
      </c>
      <c r="E56" s="31">
        <v>2250</v>
      </c>
      <c r="F56" s="32"/>
      <c r="G56" s="32"/>
      <c r="H56" s="120">
        <v>7.1</v>
      </c>
      <c r="I56" s="120">
        <v>2.448</v>
      </c>
      <c r="J56" s="120"/>
      <c r="K56" s="33"/>
    </row>
    <row r="57" spans="1:11" s="34" customFormat="1" ht="11.25" customHeight="1">
      <c r="A57" s="36" t="s">
        <v>45</v>
      </c>
      <c r="B57" s="30"/>
      <c r="C57" s="31">
        <v>3143</v>
      </c>
      <c r="D57" s="31">
        <v>3143</v>
      </c>
      <c r="E57" s="31">
        <v>3109</v>
      </c>
      <c r="F57" s="32"/>
      <c r="G57" s="32"/>
      <c r="H57" s="120">
        <v>6.286</v>
      </c>
      <c r="I57" s="120">
        <v>4.664</v>
      </c>
      <c r="J57" s="120"/>
      <c r="K57" s="33"/>
    </row>
    <row r="58" spans="1:11" s="34" customFormat="1" ht="11.25" customHeight="1">
      <c r="A58" s="36" t="s">
        <v>46</v>
      </c>
      <c r="B58" s="30"/>
      <c r="C58" s="31">
        <v>7778</v>
      </c>
      <c r="D58" s="31">
        <v>6198</v>
      </c>
      <c r="E58" s="31">
        <v>6303</v>
      </c>
      <c r="F58" s="32"/>
      <c r="G58" s="32"/>
      <c r="H58" s="120">
        <v>13.72</v>
      </c>
      <c r="I58" s="120">
        <v>5.548</v>
      </c>
      <c r="J58" s="120"/>
      <c r="K58" s="33"/>
    </row>
    <row r="59" spans="1:11" s="43" customFormat="1" ht="11.25" customHeight="1">
      <c r="A59" s="37" t="s">
        <v>47</v>
      </c>
      <c r="B59" s="38"/>
      <c r="C59" s="39">
        <v>26129</v>
      </c>
      <c r="D59" s="39">
        <v>19740</v>
      </c>
      <c r="E59" s="39">
        <v>21962</v>
      </c>
      <c r="F59" s="40">
        <f>IF(D59&gt;0,100*E59/D59,0)</f>
        <v>111.2563323201621</v>
      </c>
      <c r="G59" s="41"/>
      <c r="H59" s="121">
        <v>47.336</v>
      </c>
      <c r="I59" s="122">
        <v>21.429000000000002</v>
      </c>
      <c r="J59" s="122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0"/>
      <c r="I60" s="120"/>
      <c r="J60" s="120"/>
      <c r="K60" s="33"/>
    </row>
    <row r="61" spans="1:11" s="34" customFormat="1" ht="11.25" customHeight="1">
      <c r="A61" s="36" t="s">
        <v>48</v>
      </c>
      <c r="B61" s="30"/>
      <c r="C61" s="31">
        <v>50</v>
      </c>
      <c r="D61" s="31">
        <v>20</v>
      </c>
      <c r="E61" s="31">
        <v>20</v>
      </c>
      <c r="F61" s="32"/>
      <c r="G61" s="32"/>
      <c r="H61" s="120">
        <v>0.04</v>
      </c>
      <c r="I61" s="120">
        <v>0.01</v>
      </c>
      <c r="J61" s="120"/>
      <c r="K61" s="33"/>
    </row>
    <row r="62" spans="1:11" s="34" customFormat="1" ht="11.25" customHeight="1">
      <c r="A62" s="36" t="s">
        <v>49</v>
      </c>
      <c r="B62" s="30"/>
      <c r="C62" s="31">
        <v>400</v>
      </c>
      <c r="D62" s="31">
        <v>410</v>
      </c>
      <c r="E62" s="31">
        <v>450</v>
      </c>
      <c r="F62" s="32"/>
      <c r="G62" s="32"/>
      <c r="H62" s="120">
        <v>0.535</v>
      </c>
      <c r="I62" s="120">
        <v>0.12</v>
      </c>
      <c r="J62" s="120"/>
      <c r="K62" s="33"/>
    </row>
    <row r="63" spans="1:11" s="34" customFormat="1" ht="11.25" customHeight="1">
      <c r="A63" s="36" t="s">
        <v>50</v>
      </c>
      <c r="B63" s="30"/>
      <c r="C63" s="31">
        <v>340</v>
      </c>
      <c r="D63" s="31">
        <v>248</v>
      </c>
      <c r="E63" s="31">
        <v>248</v>
      </c>
      <c r="F63" s="32"/>
      <c r="G63" s="32"/>
      <c r="H63" s="120">
        <v>0.75</v>
      </c>
      <c r="I63" s="120">
        <v>0.064</v>
      </c>
      <c r="J63" s="120"/>
      <c r="K63" s="33"/>
    </row>
    <row r="64" spans="1:11" s="43" customFormat="1" ht="11.25" customHeight="1">
      <c r="A64" s="37" t="s">
        <v>51</v>
      </c>
      <c r="B64" s="38"/>
      <c r="C64" s="39">
        <v>790</v>
      </c>
      <c r="D64" s="39">
        <v>678</v>
      </c>
      <c r="E64" s="39">
        <v>718</v>
      </c>
      <c r="F64" s="40">
        <f>IF(D64&gt;0,100*E64/D64,0)</f>
        <v>105.89970501474926</v>
      </c>
      <c r="G64" s="41"/>
      <c r="H64" s="121">
        <v>1.3250000000000002</v>
      </c>
      <c r="I64" s="122">
        <v>0.194</v>
      </c>
      <c r="J64" s="122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0"/>
      <c r="I65" s="120"/>
      <c r="J65" s="120"/>
      <c r="K65" s="33"/>
    </row>
    <row r="66" spans="1:11" s="43" customFormat="1" ht="11.25" customHeight="1">
      <c r="A66" s="37" t="s">
        <v>52</v>
      </c>
      <c r="B66" s="38"/>
      <c r="C66" s="39">
        <v>831</v>
      </c>
      <c r="D66" s="39">
        <v>850</v>
      </c>
      <c r="E66" s="39">
        <v>850</v>
      </c>
      <c r="F66" s="40">
        <f>IF(D66&gt;0,100*E66/D66,0)</f>
        <v>100</v>
      </c>
      <c r="G66" s="41"/>
      <c r="H66" s="121">
        <v>0.857</v>
      </c>
      <c r="I66" s="122">
        <v>0.77</v>
      </c>
      <c r="J66" s="122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0"/>
      <c r="I67" s="120"/>
      <c r="J67" s="120"/>
      <c r="K67" s="33"/>
    </row>
    <row r="68" spans="1:11" s="34" customFormat="1" ht="11.25" customHeight="1">
      <c r="A68" s="36" t="s">
        <v>53</v>
      </c>
      <c r="B68" s="30"/>
      <c r="C68" s="31">
        <v>200</v>
      </c>
      <c r="D68" s="31">
        <v>450</v>
      </c>
      <c r="E68" s="31">
        <v>450</v>
      </c>
      <c r="F68" s="32"/>
      <c r="G68" s="32"/>
      <c r="H68" s="120">
        <v>0.17</v>
      </c>
      <c r="I68" s="120">
        <v>0.36</v>
      </c>
      <c r="J68" s="120"/>
      <c r="K68" s="33"/>
    </row>
    <row r="69" spans="1:11" s="34" customFormat="1" ht="11.25" customHeight="1">
      <c r="A69" s="36" t="s">
        <v>54</v>
      </c>
      <c r="B69" s="30"/>
      <c r="C69" s="31">
        <v>60</v>
      </c>
      <c r="D69" s="31">
        <v>100</v>
      </c>
      <c r="E69" s="31">
        <v>100</v>
      </c>
      <c r="F69" s="32"/>
      <c r="G69" s="32"/>
      <c r="H69" s="120">
        <v>0.05</v>
      </c>
      <c r="I69" s="120">
        <v>0.08</v>
      </c>
      <c r="J69" s="120"/>
      <c r="K69" s="33"/>
    </row>
    <row r="70" spans="1:11" s="43" customFormat="1" ht="11.25" customHeight="1">
      <c r="A70" s="37" t="s">
        <v>55</v>
      </c>
      <c r="B70" s="38"/>
      <c r="C70" s="39">
        <v>260</v>
      </c>
      <c r="D70" s="39">
        <v>550</v>
      </c>
      <c r="E70" s="39">
        <v>550</v>
      </c>
      <c r="F70" s="40">
        <f>IF(D70&gt;0,100*E70/D70,0)</f>
        <v>100</v>
      </c>
      <c r="G70" s="41"/>
      <c r="H70" s="121">
        <v>0.22000000000000003</v>
      </c>
      <c r="I70" s="122">
        <v>0.44</v>
      </c>
      <c r="J70" s="122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0"/>
      <c r="I71" s="120"/>
      <c r="J71" s="120"/>
      <c r="K71" s="33"/>
    </row>
    <row r="72" spans="1:11" s="34" customFormat="1" ht="11.25" customHeight="1">
      <c r="A72" s="36" t="s">
        <v>56</v>
      </c>
      <c r="B72" s="30"/>
      <c r="C72" s="31">
        <v>140</v>
      </c>
      <c r="D72" s="31">
        <v>25</v>
      </c>
      <c r="E72" s="31">
        <v>25</v>
      </c>
      <c r="F72" s="32"/>
      <c r="G72" s="32"/>
      <c r="H72" s="120">
        <v>0.161</v>
      </c>
      <c r="I72" s="120">
        <v>0.013</v>
      </c>
      <c r="J72" s="120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>
        <v>153</v>
      </c>
      <c r="F73" s="32"/>
      <c r="G73" s="32"/>
      <c r="H73" s="120"/>
      <c r="I73" s="120"/>
      <c r="J73" s="120"/>
      <c r="K73" s="33"/>
    </row>
    <row r="74" spans="1:11" s="34" customFormat="1" ht="11.25" customHeight="1">
      <c r="A74" s="36" t="s">
        <v>58</v>
      </c>
      <c r="B74" s="30"/>
      <c r="C74" s="31">
        <v>83</v>
      </c>
      <c r="D74" s="31">
        <v>118</v>
      </c>
      <c r="E74" s="31">
        <v>120</v>
      </c>
      <c r="F74" s="32"/>
      <c r="G74" s="32"/>
      <c r="H74" s="120">
        <v>0.083</v>
      </c>
      <c r="I74" s="120">
        <v>0.118</v>
      </c>
      <c r="J74" s="120"/>
      <c r="K74" s="33"/>
    </row>
    <row r="75" spans="1:11" s="34" customFormat="1" ht="11.25" customHeight="1">
      <c r="A75" s="36" t="s">
        <v>59</v>
      </c>
      <c r="B75" s="30"/>
      <c r="C75" s="31">
        <v>605</v>
      </c>
      <c r="D75" s="31">
        <v>612</v>
      </c>
      <c r="E75" s="31">
        <v>612</v>
      </c>
      <c r="F75" s="32"/>
      <c r="G75" s="32"/>
      <c r="H75" s="120">
        <v>0.907</v>
      </c>
      <c r="I75" s="120">
        <v>0.333925</v>
      </c>
      <c r="J75" s="120"/>
      <c r="K75" s="33"/>
    </row>
    <row r="76" spans="1:11" s="34" customFormat="1" ht="11.25" customHeight="1">
      <c r="A76" s="36" t="s">
        <v>60</v>
      </c>
      <c r="B76" s="30"/>
      <c r="C76" s="31">
        <v>63</v>
      </c>
      <c r="D76" s="31">
        <v>86</v>
      </c>
      <c r="E76" s="31">
        <v>80</v>
      </c>
      <c r="F76" s="32"/>
      <c r="G76" s="32"/>
      <c r="H76" s="120">
        <v>0.048</v>
      </c>
      <c r="I76" s="120">
        <v>0.043</v>
      </c>
      <c r="J76" s="120"/>
      <c r="K76" s="33"/>
    </row>
    <row r="77" spans="1:11" s="34" customFormat="1" ht="11.25" customHeight="1">
      <c r="A77" s="36" t="s">
        <v>61</v>
      </c>
      <c r="B77" s="30"/>
      <c r="C77" s="31">
        <v>3</v>
      </c>
      <c r="D77" s="31">
        <v>9</v>
      </c>
      <c r="E77" s="31">
        <v>15</v>
      </c>
      <c r="F77" s="32"/>
      <c r="G77" s="32"/>
      <c r="H77" s="120">
        <v>0.004</v>
      </c>
      <c r="I77" s="120">
        <v>0.01</v>
      </c>
      <c r="J77" s="120"/>
      <c r="K77" s="33"/>
    </row>
    <row r="78" spans="1:11" s="34" customFormat="1" ht="11.25" customHeight="1">
      <c r="A78" s="36" t="s">
        <v>62</v>
      </c>
      <c r="B78" s="30"/>
      <c r="C78" s="31">
        <v>3</v>
      </c>
      <c r="D78" s="31">
        <v>67</v>
      </c>
      <c r="E78" s="31">
        <v>70</v>
      </c>
      <c r="F78" s="32"/>
      <c r="G78" s="32"/>
      <c r="H78" s="120">
        <v>0.003</v>
      </c>
      <c r="I78" s="120">
        <v>0.054</v>
      </c>
      <c r="J78" s="120"/>
      <c r="K78" s="33"/>
    </row>
    <row r="79" spans="1:11" s="34" customFormat="1" ht="11.25" customHeight="1">
      <c r="A79" s="36" t="s">
        <v>63</v>
      </c>
      <c r="B79" s="30"/>
      <c r="C79" s="31">
        <v>310</v>
      </c>
      <c r="D79" s="31">
        <v>750</v>
      </c>
      <c r="E79" s="31">
        <v>700</v>
      </c>
      <c r="F79" s="32"/>
      <c r="G79" s="32"/>
      <c r="H79" s="120">
        <v>1.001</v>
      </c>
      <c r="I79" s="120">
        <v>1.906</v>
      </c>
      <c r="J79" s="120"/>
      <c r="K79" s="33"/>
    </row>
    <row r="80" spans="1:11" s="43" customFormat="1" ht="11.25" customHeight="1">
      <c r="A80" s="44" t="s">
        <v>64</v>
      </c>
      <c r="B80" s="38"/>
      <c r="C80" s="39">
        <v>1207</v>
      </c>
      <c r="D80" s="39">
        <v>1667</v>
      </c>
      <c r="E80" s="39">
        <v>1775</v>
      </c>
      <c r="F80" s="40">
        <f>IF(D80&gt;0,100*E80/D80,0)</f>
        <v>106.47870425914817</v>
      </c>
      <c r="G80" s="41"/>
      <c r="H80" s="121">
        <v>2.207</v>
      </c>
      <c r="I80" s="122">
        <v>2.477925</v>
      </c>
      <c r="J80" s="122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0"/>
      <c r="I81" s="120"/>
      <c r="J81" s="120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0"/>
      <c r="I82" s="120"/>
      <c r="J82" s="120"/>
      <c r="K82" s="33"/>
    </row>
    <row r="83" spans="1:11" s="34" customFormat="1" ht="11.25" customHeight="1">
      <c r="A83" s="36" t="s">
        <v>66</v>
      </c>
      <c r="B83" s="30"/>
      <c r="C83" s="31">
        <v>120</v>
      </c>
      <c r="D83" s="31">
        <v>110</v>
      </c>
      <c r="E83" s="31">
        <v>110</v>
      </c>
      <c r="F83" s="32"/>
      <c r="G83" s="32"/>
      <c r="H83" s="120">
        <v>0.085</v>
      </c>
      <c r="I83" s="120">
        <v>0.077</v>
      </c>
      <c r="J83" s="120"/>
      <c r="K83" s="33"/>
    </row>
    <row r="84" spans="1:11" s="43" customFormat="1" ht="11.25" customHeight="1">
      <c r="A84" s="37" t="s">
        <v>67</v>
      </c>
      <c r="B84" s="38"/>
      <c r="C84" s="39">
        <v>120</v>
      </c>
      <c r="D84" s="39">
        <v>110</v>
      </c>
      <c r="E84" s="39">
        <v>110</v>
      </c>
      <c r="F84" s="40">
        <f>IF(D84&gt;0,100*E84/D84,0)</f>
        <v>100</v>
      </c>
      <c r="G84" s="41"/>
      <c r="H84" s="121">
        <v>0.085</v>
      </c>
      <c r="I84" s="122">
        <v>0.077</v>
      </c>
      <c r="J84" s="122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0"/>
      <c r="I85" s="120"/>
      <c r="J85" s="120"/>
      <c r="K85" s="33"/>
    </row>
    <row r="86" spans="1:11" s="34" customFormat="1" ht="11.25" customHeight="1">
      <c r="A86" s="36" t="s">
        <v>68</v>
      </c>
      <c r="B86" s="30"/>
      <c r="C86" s="31">
        <v>154994</v>
      </c>
      <c r="D86" s="31">
        <v>133926</v>
      </c>
      <c r="E86" s="31">
        <v>140592</v>
      </c>
      <c r="F86" s="32">
        <f>IF(D86&gt;0,100*E86/D86,0)</f>
        <v>104.97737556561086</v>
      </c>
      <c r="G86" s="32"/>
      <c r="H86" s="120">
        <v>383.2532213378939</v>
      </c>
      <c r="I86" s="120">
        <v>228.77231094401427</v>
      </c>
      <c r="J86" s="120"/>
      <c r="K86" s="33"/>
    </row>
    <row r="87" spans="1:11" s="34" customFormat="1" ht="11.25" customHeight="1" thickBot="1">
      <c r="A87" s="36"/>
      <c r="B87" s="30"/>
      <c r="C87" s="31"/>
      <c r="D87" s="31"/>
      <c r="E87" s="31"/>
      <c r="F87" s="32"/>
      <c r="G87" s="32"/>
      <c r="H87" s="120"/>
      <c r="I87" s="120"/>
      <c r="J87" s="120"/>
      <c r="K87" s="33"/>
    </row>
    <row r="88" spans="1:11" s="34" customFormat="1" ht="11.25" customHeight="1">
      <c r="A88" s="48"/>
      <c r="B88" s="49"/>
      <c r="C88" s="50"/>
      <c r="D88" s="50"/>
      <c r="E88" s="50"/>
      <c r="F88" s="51"/>
      <c r="G88" s="32"/>
      <c r="H88" s="123"/>
      <c r="I88" s="124"/>
      <c r="J88" s="124"/>
      <c r="K88" s="51"/>
    </row>
    <row r="89" spans="1:11" s="43" customFormat="1" ht="11.25" customHeight="1">
      <c r="A89" s="52" t="s">
        <v>69</v>
      </c>
      <c r="B89" s="53"/>
      <c r="C89" s="54">
        <v>154994</v>
      </c>
      <c r="D89" s="54">
        <v>133926</v>
      </c>
      <c r="E89" s="54">
        <v>140592</v>
      </c>
      <c r="F89" s="55">
        <f>IF(D89&gt;0,100*E89/D89,0)</f>
        <v>104.97737556561086</v>
      </c>
      <c r="G89" s="41"/>
      <c r="H89" s="125">
        <v>383.2532213378939</v>
      </c>
      <c r="I89" s="126">
        <v>228.77231094401427</v>
      </c>
      <c r="J89" s="126"/>
      <c r="K89" s="55"/>
    </row>
    <row r="90" spans="1:11" ht="11.25" customHeight="1" thickBot="1">
      <c r="A90" s="56"/>
      <c r="B90" s="57"/>
      <c r="C90" s="58"/>
      <c r="D90" s="58"/>
      <c r="E90" s="58"/>
      <c r="F90" s="59"/>
      <c r="G90" s="60"/>
      <c r="H90" s="61"/>
      <c r="I90" s="62"/>
      <c r="J90" s="62"/>
      <c r="K90" s="59"/>
    </row>
    <row r="624" ht="11.25" customHeight="1">
      <c r="B624" s="64"/>
    </row>
    <row r="625" ht="11.25" customHeight="1">
      <c r="B625" s="64"/>
    </row>
    <row r="626" ht="11.25" customHeight="1">
      <c r="B626" s="64"/>
    </row>
    <row r="627" ht="11.25" customHeight="1">
      <c r="B627" s="64"/>
    </row>
  </sheetData>
  <sheetProtection/>
  <mergeCells count="4">
    <mergeCell ref="A1:K1"/>
    <mergeCell ref="J2:K2"/>
    <mergeCell ref="C4:F4"/>
    <mergeCell ref="H4:K4"/>
  </mergeCells>
  <printOptions horizontalCentered="1"/>
  <pageMargins left="0.5118110236220472" right="0.35433070866141736" top="0.7874015748031497" bottom="0.5118110236220472" header="0" footer="0.31496062992125984"/>
  <pageSetup firstPageNumber="9" useFirstPageNumber="1" horizontalDpi="600" verticalDpi="600" orientation="portrait" paperSize="9" scale="72" r:id="rId1"/>
  <headerFooter alignWithMargins="0">
    <oddFooter>&amp;C&amp;[14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2014-12-12T07:55:17Z</cp:lastPrinted>
  <dcterms:created xsi:type="dcterms:W3CDTF">2014-12-05T13:05:50Z</dcterms:created>
  <dcterms:modified xsi:type="dcterms:W3CDTF">2014-12-12T08:00:14Z</dcterms:modified>
  <cp:category/>
  <cp:version/>
  <cp:contentType/>
  <cp:contentStatus/>
</cp:coreProperties>
</file>