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activeTab="3"/>
  </bookViews>
  <sheets>
    <sheet name="23.2" sheetId="1" r:id="rId1"/>
    <sheet name="23.3" sheetId="2" r:id="rId2"/>
    <sheet name="23.4" sheetId="3" r:id="rId3"/>
    <sheet name="23.7" sheetId="4" r:id="rId4"/>
  </sheets>
  <externalReferences>
    <externalReference r:id="rId7"/>
    <externalReference r:id="rId8"/>
    <externalReference r:id="rId9"/>
    <externalReference r:id="rId10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<sst xmlns="http://schemas.openxmlformats.org/spreadsheetml/2006/main" count="376" uniqueCount="77">
  <si>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</si>
  <si>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</si>
  <si>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</si>
  <si>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</si>
  <si>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</si>
  <si>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</si>
  <si>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</si>
  <si>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</si>
  <si>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</si>
  <si>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</si>
  <si>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</si>
  <si>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</si>
  <si>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</si>
  <si>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</si>
  <si>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</si>
  <si>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</si>
  <si>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</si>
  <si>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</si>
  <si>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</si>
  <si>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</si>
  <si>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</si>
  <si>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</si>
  <si>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</si>
  <si>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</si>
  <si>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</si>
  <si>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</si>
  <si>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</si>
  <si>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</si>
  <si>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</si>
  <si>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</si>
  <si>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</si>
  <si>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</si>
  <si>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</si>
  <si>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</si>
  <si>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</si>
  <si>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</si>
  <si>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</si>
  <si>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</si>
  <si>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</si>
  <si>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</si>
  <si>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</si>
  <si>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</si>
  <si>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</si>
  <si>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</si>
  <si>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</si>
  <si>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</si>
  <si>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</si>
  <si>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</si>
  <si>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</si>
  <si>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</si>
  <si>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</si>
  <si>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LANA Y PIELES</t>
  </si>
  <si>
    <t>Provincias y</t>
  </si>
  <si>
    <t xml:space="preserve"> 23.7.  CUEROS Y PIELES: Producción en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</si>
  <si>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</si>
  <si>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</si>
  <si>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</si>
  <si>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</si>
  <si>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</si>
  <si>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</si>
  <si>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</si>
  <si>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</si>
  <si>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</si>
  <si>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</si>
  <si>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</si>
  <si>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</si>
  <si>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</si>
  <si>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</si>
  <si>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</si>
  <si>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</si>
  <si>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</si>
  <si>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</si>
  <si>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</si>
  <si>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 xml:space="preserve"> 23.2.  LANA: Análisis provincial del número de animales esquilados, 1997</t>
  </si>
  <si>
    <t xml:space="preserve"> 23.4.  LANA: Análisis provincial del peso medio del vellón, 1997 (kilogramos)</t>
  </si>
  <si>
    <t xml:space="preserve"> 23.3.  LANA: Análisis provincial de la producción, 1997 (toneladas)</t>
  </si>
  <si>
    <t>–</t>
  </si>
</sst>
</file>

<file path=xl/styles.xml><?xml version="1.0" encoding="utf-8"?>
<styleSheet xmlns="http://schemas.openxmlformats.org/spreadsheetml/2006/main">
  <numFmts count="7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173" fontId="0" fillId="2" borderId="1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 applyProtection="1" quotePrefix="1">
      <alignment horizontal="right"/>
      <protection/>
    </xf>
    <xf numFmtId="173" fontId="0" fillId="2" borderId="9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1" fillId="2" borderId="9" xfId="0" applyNumberFormat="1" applyFont="1" applyFill="1" applyBorder="1" applyAlignment="1" applyProtection="1">
      <alignment horizontal="right"/>
      <protection/>
    </xf>
    <xf numFmtId="173" fontId="1" fillId="2" borderId="2" xfId="0" applyNumberFormat="1" applyFont="1" applyFill="1" applyBorder="1" applyAlignment="1" applyProtection="1">
      <alignment horizontal="right"/>
      <protection/>
    </xf>
    <xf numFmtId="173" fontId="1" fillId="2" borderId="1" xfId="0" applyNumberFormat="1" applyFont="1" applyFill="1" applyBorder="1" applyAlignment="1">
      <alignment horizontal="right"/>
    </xf>
    <xf numFmtId="173" fontId="1" fillId="2" borderId="9" xfId="0" applyNumberFormat="1" applyFont="1" applyFill="1" applyBorder="1" applyAlignment="1" applyProtection="1" quotePrefix="1">
      <alignment horizontal="right"/>
      <protection/>
    </xf>
    <xf numFmtId="173" fontId="1" fillId="2" borderId="2" xfId="0" applyNumberFormat="1" applyFont="1" applyFill="1" applyBorder="1" applyAlignment="1" applyProtection="1" quotePrefix="1">
      <alignment horizontal="right"/>
      <protection/>
    </xf>
    <xf numFmtId="173" fontId="1" fillId="2" borderId="1" xfId="0" applyNumberFormat="1" applyFont="1" applyFill="1" applyBorder="1" applyAlignment="1" quotePrefix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3" fontId="0" fillId="2" borderId="11" xfId="0" applyNumberFormat="1" applyFont="1" applyFill="1" applyBorder="1" applyAlignment="1" applyProtection="1">
      <alignment horizontal="right"/>
      <protection/>
    </xf>
    <xf numFmtId="173" fontId="0" fillId="2" borderId="10" xfId="0" applyNumberFormat="1" applyFont="1" applyFill="1" applyBorder="1" applyAlignment="1" applyProtection="1">
      <alignment horizontal="right"/>
      <protection/>
    </xf>
    <xf numFmtId="173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right"/>
    </xf>
    <xf numFmtId="173" fontId="1" fillId="2" borderId="13" xfId="0" applyNumberFormat="1" applyFont="1" applyFill="1" applyBorder="1" applyAlignment="1">
      <alignment horizontal="right"/>
    </xf>
    <xf numFmtId="173" fontId="1" fillId="2" borderId="15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2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 quotePrefix="1">
      <alignment horizontal="right"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 quotePrefix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1" fillId="2" borderId="9" xfId="0" applyNumberFormat="1" applyFont="1" applyFill="1" applyBorder="1" applyAlignment="1" applyProtection="1">
      <alignment horizontal="right"/>
      <protection/>
    </xf>
    <xf numFmtId="176" fontId="1" fillId="2" borderId="2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 quotePrefix="1">
      <alignment horizontal="right"/>
    </xf>
    <xf numFmtId="176" fontId="1" fillId="2" borderId="2" xfId="0" applyNumberFormat="1" applyFont="1" applyFill="1" applyBorder="1" applyAlignment="1" quotePrefix="1">
      <alignment horizontal="right"/>
    </xf>
    <xf numFmtId="176" fontId="1" fillId="2" borderId="1" xfId="0" applyNumberFormat="1" applyFont="1" applyFill="1" applyBorder="1" applyAlignment="1" quotePrefix="1">
      <alignment horizontal="right"/>
    </xf>
    <xf numFmtId="176" fontId="1" fillId="2" borderId="14" xfId="0" applyNumberFormat="1" applyFon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2" borderId="17" xfId="0" applyNumberFormat="1" applyFont="1" applyFill="1" applyBorder="1" applyAlignment="1" applyProtection="1">
      <alignment horizontal="right"/>
      <protection/>
    </xf>
    <xf numFmtId="176" fontId="0" fillId="2" borderId="12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 applyProtection="1" quotePrefix="1">
      <alignment horizontal="right"/>
      <protection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 applyProtection="1" quotePrefix="1">
      <alignment horizontal="right"/>
      <protection/>
    </xf>
    <xf numFmtId="176" fontId="1" fillId="2" borderId="0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 applyProtection="1" quotePrefix="1">
      <alignment horizontal="right"/>
      <protection/>
    </xf>
    <xf numFmtId="176" fontId="1" fillId="2" borderId="1" xfId="0" applyNumberFormat="1" applyFont="1" applyFill="1" applyBorder="1" applyAlignment="1" applyProtection="1" quotePrefix="1">
      <alignment horizontal="right"/>
      <protection/>
    </xf>
    <xf numFmtId="176" fontId="0" fillId="2" borderId="0" xfId="0" applyNumberFormat="1" applyFont="1" applyFill="1" applyBorder="1" applyAlignment="1" applyProtection="1">
      <alignment horizontal="right"/>
      <protection/>
    </xf>
    <xf numFmtId="176" fontId="1" fillId="2" borderId="16" xfId="0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/>
    </xf>
    <xf numFmtId="172" fontId="1" fillId="2" borderId="20" xfId="0" applyNumberFormat="1" applyFont="1" applyFill="1" applyBorder="1" applyAlignment="1">
      <alignment horizontal="right"/>
    </xf>
    <xf numFmtId="176" fontId="1" fillId="2" borderId="20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72" fontId="0" fillId="2" borderId="20" xfId="0" applyNumberFormat="1" applyFont="1" applyFill="1" applyBorder="1" applyAlignment="1">
      <alignment horizontal="right"/>
    </xf>
    <xf numFmtId="176" fontId="0" fillId="2" borderId="20" xfId="0" applyNumberFormat="1" applyFont="1" applyFill="1" applyBorder="1" applyAlignment="1">
      <alignment horizontal="right"/>
    </xf>
    <xf numFmtId="172" fontId="1" fillId="2" borderId="16" xfId="0" applyNumberFormat="1" applyFont="1" applyFill="1" applyBorder="1" applyAlignment="1">
      <alignment horizontal="right"/>
    </xf>
    <xf numFmtId="176" fontId="1" fillId="2" borderId="16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zoomScale="75" zoomScaleNormal="75" workbookViewId="0" topLeftCell="A1">
      <selection activeCell="B19" sqref="B19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14" customFormat="1" ht="18">
      <c r="A1" s="86" t="s">
        <v>51</v>
      </c>
      <c r="B1" s="86"/>
      <c r="C1" s="86"/>
      <c r="D1" s="86"/>
      <c r="E1" s="86"/>
      <c r="F1" s="86"/>
    </row>
    <row r="3" spans="1:10" ht="15">
      <c r="A3" s="87" t="s">
        <v>73</v>
      </c>
      <c r="B3" s="87"/>
      <c r="C3" s="87"/>
      <c r="D3" s="87"/>
      <c r="E3" s="87"/>
      <c r="F3" s="87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6" t="s">
        <v>52</v>
      </c>
      <c r="B5" s="7"/>
      <c r="C5" s="7" t="s">
        <v>46</v>
      </c>
      <c r="D5" s="8"/>
      <c r="E5" s="9"/>
      <c r="F5" s="10"/>
      <c r="G5" s="3"/>
    </row>
    <row r="6" spans="1:7" ht="12.75">
      <c r="A6" s="11" t="s">
        <v>0</v>
      </c>
      <c r="B6" s="12"/>
      <c r="C6" s="13"/>
      <c r="D6" s="11"/>
      <c r="E6" s="12" t="s">
        <v>47</v>
      </c>
      <c r="F6" s="4" t="s">
        <v>45</v>
      </c>
      <c r="G6" s="3"/>
    </row>
    <row r="7" spans="1:7" ht="13.5" thickBot="1">
      <c r="A7" s="11"/>
      <c r="B7" s="12" t="s">
        <v>48</v>
      </c>
      <c r="C7" s="31" t="s">
        <v>49</v>
      </c>
      <c r="D7" s="11" t="s">
        <v>50</v>
      </c>
      <c r="E7" s="32"/>
      <c r="F7" s="33"/>
      <c r="G7" s="3"/>
    </row>
    <row r="8" spans="1:7" ht="12.75">
      <c r="A8" s="34" t="s">
        <v>1</v>
      </c>
      <c r="B8" s="35">
        <v>222</v>
      </c>
      <c r="C8" s="35">
        <v>5340</v>
      </c>
      <c r="D8" s="35">
        <v>35598</v>
      </c>
      <c r="E8" s="36">
        <v>3337</v>
      </c>
      <c r="F8" s="37">
        <v>44497</v>
      </c>
      <c r="G8" s="3"/>
    </row>
    <row r="9" spans="1:7" ht="12.75">
      <c r="A9" s="5" t="s">
        <v>2</v>
      </c>
      <c r="B9" s="19" t="s">
        <v>76</v>
      </c>
      <c r="C9" s="20">
        <v>6584</v>
      </c>
      <c r="D9" s="20">
        <v>48279</v>
      </c>
      <c r="E9" s="21" t="s">
        <v>76</v>
      </c>
      <c r="F9" s="18">
        <v>54863</v>
      </c>
      <c r="G9" s="3"/>
    </row>
    <row r="10" spans="1:7" ht="12.75">
      <c r="A10" s="5" t="s">
        <v>3</v>
      </c>
      <c r="B10" s="19" t="s">
        <v>76</v>
      </c>
      <c r="C10" s="21" t="s">
        <v>76</v>
      </c>
      <c r="D10" s="20">
        <v>85000</v>
      </c>
      <c r="E10" s="22">
        <v>11000</v>
      </c>
      <c r="F10" s="18">
        <v>96000</v>
      </c>
      <c r="G10" s="3"/>
    </row>
    <row r="11" spans="1:7" ht="12.75">
      <c r="A11" s="5" t="s">
        <v>4</v>
      </c>
      <c r="B11" s="19" t="s">
        <v>76</v>
      </c>
      <c r="C11" s="20">
        <v>3200</v>
      </c>
      <c r="D11" s="20">
        <v>45870</v>
      </c>
      <c r="E11" s="22">
        <v>4266</v>
      </c>
      <c r="F11" s="18">
        <v>53336</v>
      </c>
      <c r="G11" s="3"/>
    </row>
    <row r="12" spans="1:7" ht="12.75">
      <c r="A12" s="17" t="str">
        <f>UPPER(" Galicia")</f>
        <v> GALICIA</v>
      </c>
      <c r="B12" s="23">
        <v>222</v>
      </c>
      <c r="C12" s="23">
        <v>15124</v>
      </c>
      <c r="D12" s="23">
        <v>214747</v>
      </c>
      <c r="E12" s="24">
        <v>18603</v>
      </c>
      <c r="F12" s="25">
        <v>248696</v>
      </c>
      <c r="G12" s="3"/>
    </row>
    <row r="13" spans="1:7" ht="12.75">
      <c r="A13" s="5"/>
      <c r="B13" s="20"/>
      <c r="C13" s="20"/>
      <c r="D13" s="20"/>
      <c r="E13" s="22"/>
      <c r="F13" s="18"/>
      <c r="G13" s="3"/>
    </row>
    <row r="14" spans="1:7" ht="12.75">
      <c r="A14" s="17" t="str">
        <f>UPPER(" P. de Asturias")</f>
        <v> P. DE ASTURIAS</v>
      </c>
      <c r="B14" s="26" t="s">
        <v>76</v>
      </c>
      <c r="C14" s="27" t="s">
        <v>76</v>
      </c>
      <c r="D14" s="23">
        <v>78425</v>
      </c>
      <c r="E14" s="27" t="s">
        <v>76</v>
      </c>
      <c r="F14" s="25">
        <v>78425</v>
      </c>
      <c r="G14" s="3"/>
    </row>
    <row r="15" spans="1:7" ht="12.75">
      <c r="A15" s="5"/>
      <c r="B15" s="20"/>
      <c r="C15" s="20"/>
      <c r="D15" s="20"/>
      <c r="E15" s="22"/>
      <c r="F15" s="18"/>
      <c r="G15" s="3"/>
    </row>
    <row r="16" spans="1:7" ht="12.75">
      <c r="A16" s="17" t="str">
        <f>UPPER(" Cantabria")</f>
        <v> CANTABRIA</v>
      </c>
      <c r="B16" s="26" t="s">
        <v>76</v>
      </c>
      <c r="C16" s="27" t="s">
        <v>76</v>
      </c>
      <c r="D16" s="23">
        <v>73767</v>
      </c>
      <c r="E16" s="24">
        <v>200</v>
      </c>
      <c r="F16" s="25">
        <v>73967</v>
      </c>
      <c r="G16" s="3"/>
    </row>
    <row r="17" spans="1:7" ht="12.75">
      <c r="A17" s="5"/>
      <c r="B17" s="20"/>
      <c r="C17" s="20"/>
      <c r="D17" s="20"/>
      <c r="E17" s="22"/>
      <c r="F17" s="18"/>
      <c r="G17" s="3"/>
    </row>
    <row r="18" spans="1:7" ht="12.75">
      <c r="A18" s="5" t="s">
        <v>5</v>
      </c>
      <c r="B18" s="19" t="s">
        <v>76</v>
      </c>
      <c r="C18" s="20">
        <v>21196</v>
      </c>
      <c r="D18" s="20">
        <v>64751</v>
      </c>
      <c r="E18" s="21" t="s">
        <v>76</v>
      </c>
      <c r="F18" s="18">
        <v>85947</v>
      </c>
      <c r="G18" s="3"/>
    </row>
    <row r="19" spans="1:7" ht="12.75">
      <c r="A19" s="5" t="s">
        <v>6</v>
      </c>
      <c r="B19" s="19" t="s">
        <v>76</v>
      </c>
      <c r="C19" s="21" t="s">
        <v>76</v>
      </c>
      <c r="D19" s="20">
        <v>141852</v>
      </c>
      <c r="E19" s="21" t="s">
        <v>76</v>
      </c>
      <c r="F19" s="18">
        <v>141852</v>
      </c>
      <c r="G19" s="3"/>
    </row>
    <row r="20" spans="1:7" ht="12.75">
      <c r="A20" s="5" t="s">
        <v>7</v>
      </c>
      <c r="B20" s="19" t="s">
        <v>76</v>
      </c>
      <c r="C20" s="21" t="s">
        <v>76</v>
      </c>
      <c r="D20" s="20">
        <v>57738</v>
      </c>
      <c r="E20" s="21" t="s">
        <v>76</v>
      </c>
      <c r="F20" s="18">
        <v>57738</v>
      </c>
      <c r="G20" s="3"/>
    </row>
    <row r="21" spans="1:7" ht="12.75">
      <c r="A21" s="17" t="str">
        <f>UPPER(" País Vasco")</f>
        <v> PAÍS VASCO</v>
      </c>
      <c r="B21" s="26" t="s">
        <v>76</v>
      </c>
      <c r="C21" s="23">
        <v>21196</v>
      </c>
      <c r="D21" s="23">
        <v>264341</v>
      </c>
      <c r="E21" s="27" t="s">
        <v>76</v>
      </c>
      <c r="F21" s="25">
        <v>285537</v>
      </c>
      <c r="G21" s="3"/>
    </row>
    <row r="22" spans="1:7" ht="12.75">
      <c r="A22" s="5"/>
      <c r="B22" s="20"/>
      <c r="C22" s="20"/>
      <c r="D22" s="20"/>
      <c r="E22" s="22"/>
      <c r="F22" s="18"/>
      <c r="G22" s="3"/>
    </row>
    <row r="23" spans="1:7" ht="12.75">
      <c r="A23" s="17" t="str">
        <f>UPPER(" Navarra")</f>
        <v> NAVARRA</v>
      </c>
      <c r="B23" s="26" t="s">
        <v>76</v>
      </c>
      <c r="C23" s="23">
        <v>275868</v>
      </c>
      <c r="D23" s="23">
        <v>580628</v>
      </c>
      <c r="E23" s="27" t="s">
        <v>76</v>
      </c>
      <c r="F23" s="25">
        <v>856496</v>
      </c>
      <c r="G23" s="3"/>
    </row>
    <row r="24" spans="1:7" ht="12.75">
      <c r="A24" s="5"/>
      <c r="B24" s="20"/>
      <c r="C24" s="20"/>
      <c r="D24" s="20"/>
      <c r="E24" s="22"/>
      <c r="F24" s="18"/>
      <c r="G24" s="3"/>
    </row>
    <row r="25" spans="1:7" ht="12.75">
      <c r="A25" s="17" t="str">
        <f>UPPER(" La Rioja")</f>
        <v> LA RIOJA</v>
      </c>
      <c r="B25" s="23">
        <v>1437</v>
      </c>
      <c r="C25" s="23">
        <v>188301</v>
      </c>
      <c r="D25" s="23">
        <v>17253</v>
      </c>
      <c r="E25" s="24">
        <v>8615</v>
      </c>
      <c r="F25" s="25">
        <v>215606</v>
      </c>
      <c r="G25" s="3"/>
    </row>
    <row r="26" spans="1:7" ht="12.75">
      <c r="A26" s="5"/>
      <c r="B26" s="20"/>
      <c r="C26" s="20"/>
      <c r="D26" s="20"/>
      <c r="E26" s="22"/>
      <c r="F26" s="18"/>
      <c r="G26" s="3"/>
    </row>
    <row r="27" spans="1:7" ht="12.75">
      <c r="A27" s="5" t="s">
        <v>8</v>
      </c>
      <c r="B27" s="20">
        <v>32500</v>
      </c>
      <c r="C27" s="20">
        <v>644073</v>
      </c>
      <c r="D27" s="21">
        <v>30227</v>
      </c>
      <c r="E27" s="22">
        <v>1120</v>
      </c>
      <c r="F27" s="18">
        <v>707920</v>
      </c>
      <c r="G27" s="3"/>
    </row>
    <row r="28" spans="1:7" ht="12.75">
      <c r="A28" s="5" t="s">
        <v>9</v>
      </c>
      <c r="B28" s="20">
        <v>22955</v>
      </c>
      <c r="C28" s="20">
        <v>788972</v>
      </c>
      <c r="D28" s="20">
        <v>23805</v>
      </c>
      <c r="E28" s="22">
        <v>14453</v>
      </c>
      <c r="F28" s="18">
        <v>850185</v>
      </c>
      <c r="G28" s="3"/>
    </row>
    <row r="29" spans="1:7" ht="12.75">
      <c r="A29" s="5" t="s">
        <v>10</v>
      </c>
      <c r="B29" s="19" t="s">
        <v>76</v>
      </c>
      <c r="C29" s="20">
        <v>1020536</v>
      </c>
      <c r="D29" s="21" t="s">
        <v>76</v>
      </c>
      <c r="E29" s="22">
        <v>26200</v>
      </c>
      <c r="F29" s="18">
        <v>1046736</v>
      </c>
      <c r="G29" s="3"/>
    </row>
    <row r="30" spans="1:7" ht="12.75">
      <c r="A30" s="17" t="str">
        <f>UPPER(" Aragón")</f>
        <v> ARAGÓN</v>
      </c>
      <c r="B30" s="23">
        <v>55455</v>
      </c>
      <c r="C30" s="23">
        <v>2453581</v>
      </c>
      <c r="D30" s="23">
        <v>54032</v>
      </c>
      <c r="E30" s="24">
        <v>41773</v>
      </c>
      <c r="F30" s="25">
        <v>2604841</v>
      </c>
      <c r="G30" s="3"/>
    </row>
    <row r="31" spans="1:7" ht="12.75">
      <c r="A31" s="5"/>
      <c r="B31" s="20"/>
      <c r="C31" s="20"/>
      <c r="D31" s="20"/>
      <c r="E31" s="22"/>
      <c r="F31" s="18"/>
      <c r="G31" s="3"/>
    </row>
    <row r="32" spans="1:7" ht="12.75">
      <c r="A32" s="5" t="s">
        <v>11</v>
      </c>
      <c r="B32" s="19" t="s">
        <v>76</v>
      </c>
      <c r="C32" s="20">
        <v>173510</v>
      </c>
      <c r="D32" s="20">
        <v>19717</v>
      </c>
      <c r="E32" s="22">
        <v>3944</v>
      </c>
      <c r="F32" s="18">
        <v>197171</v>
      </c>
      <c r="G32" s="3"/>
    </row>
    <row r="33" spans="1:7" ht="12.75">
      <c r="A33" s="5" t="s">
        <v>12</v>
      </c>
      <c r="B33" s="19" t="s">
        <v>76</v>
      </c>
      <c r="C33" s="20">
        <v>154000</v>
      </c>
      <c r="D33" s="21" t="s">
        <v>76</v>
      </c>
      <c r="E33" s="21" t="s">
        <v>76</v>
      </c>
      <c r="F33" s="18">
        <v>154000</v>
      </c>
      <c r="G33" s="3"/>
    </row>
    <row r="34" spans="1:7" ht="12.75">
      <c r="A34" s="5" t="s">
        <v>13</v>
      </c>
      <c r="B34" s="19">
        <v>15000</v>
      </c>
      <c r="C34" s="20">
        <v>281500</v>
      </c>
      <c r="D34" s="21" t="s">
        <v>76</v>
      </c>
      <c r="E34" s="22">
        <v>1000</v>
      </c>
      <c r="F34" s="18">
        <v>297500</v>
      </c>
      <c r="G34" s="3"/>
    </row>
    <row r="35" spans="1:7" ht="12.75">
      <c r="A35" s="5" t="s">
        <v>14</v>
      </c>
      <c r="B35" s="19" t="s">
        <v>76</v>
      </c>
      <c r="C35" s="20">
        <v>68843</v>
      </c>
      <c r="D35" s="20">
        <v>34972</v>
      </c>
      <c r="E35" s="22">
        <v>16660</v>
      </c>
      <c r="F35" s="18">
        <v>120475</v>
      </c>
      <c r="G35" s="3"/>
    </row>
    <row r="36" spans="1:7" ht="12.75">
      <c r="A36" s="17" t="str">
        <f>UPPER(" Cataluña")</f>
        <v> CATALUÑA</v>
      </c>
      <c r="B36" s="26">
        <v>15000</v>
      </c>
      <c r="C36" s="23">
        <v>677853</v>
      </c>
      <c r="D36" s="23">
        <v>54689</v>
      </c>
      <c r="E36" s="24">
        <v>21604</v>
      </c>
      <c r="F36" s="25">
        <v>769146</v>
      </c>
      <c r="G36" s="3"/>
    </row>
    <row r="37" spans="1:7" ht="12.75">
      <c r="A37" s="5"/>
      <c r="B37" s="20"/>
      <c r="C37" s="20"/>
      <c r="D37" s="20"/>
      <c r="E37" s="22"/>
      <c r="F37" s="18"/>
      <c r="G37" s="3"/>
    </row>
    <row r="38" spans="1:7" ht="12.75">
      <c r="A38" s="17" t="str">
        <f>UPPER(" Baleares")</f>
        <v> BALEARES</v>
      </c>
      <c r="B38" s="26" t="s">
        <v>76</v>
      </c>
      <c r="C38" s="23">
        <v>311000</v>
      </c>
      <c r="D38" s="27" t="s">
        <v>76</v>
      </c>
      <c r="E38" s="27" t="s">
        <v>76</v>
      </c>
      <c r="F38" s="25">
        <v>311000</v>
      </c>
      <c r="G38" s="3"/>
    </row>
    <row r="39" spans="1:7" ht="12.75">
      <c r="A39" s="5"/>
      <c r="B39" s="20"/>
      <c r="C39" s="20"/>
      <c r="D39" s="20"/>
      <c r="E39" s="22"/>
      <c r="F39" s="18"/>
      <c r="G39" s="3"/>
    </row>
    <row r="40" spans="1:7" ht="12.75">
      <c r="A40" s="5" t="s">
        <v>15</v>
      </c>
      <c r="B40" s="20">
        <v>21789</v>
      </c>
      <c r="C40" s="20">
        <v>226438</v>
      </c>
      <c r="D40" s="20">
        <v>39000</v>
      </c>
      <c r="E40" s="22">
        <v>310</v>
      </c>
      <c r="F40" s="18">
        <v>287537</v>
      </c>
      <c r="G40" s="3"/>
    </row>
    <row r="41" spans="1:7" ht="12.75">
      <c r="A41" s="5" t="s">
        <v>16</v>
      </c>
      <c r="B41" s="19" t="s">
        <v>76</v>
      </c>
      <c r="C41" s="20">
        <v>82027</v>
      </c>
      <c r="D41" s="20">
        <v>332772</v>
      </c>
      <c r="E41" s="22">
        <v>267</v>
      </c>
      <c r="F41" s="18">
        <v>415066</v>
      </c>
      <c r="G41" s="3"/>
    </row>
    <row r="42" spans="1:7" ht="12.75">
      <c r="A42" s="5" t="s">
        <v>17</v>
      </c>
      <c r="B42" s="20">
        <v>135000</v>
      </c>
      <c r="C42" s="20">
        <v>5000</v>
      </c>
      <c r="D42" s="20">
        <v>474840</v>
      </c>
      <c r="E42" s="22">
        <v>2000</v>
      </c>
      <c r="F42" s="18">
        <v>616840</v>
      </c>
      <c r="G42" s="3"/>
    </row>
    <row r="43" spans="1:7" ht="12.75">
      <c r="A43" s="5" t="s">
        <v>18</v>
      </c>
      <c r="B43" s="19" t="s">
        <v>76</v>
      </c>
      <c r="C43" s="20" t="s">
        <v>76</v>
      </c>
      <c r="D43" s="20">
        <v>311597</v>
      </c>
      <c r="E43" s="22">
        <v>1450</v>
      </c>
      <c r="F43" s="18">
        <v>313047</v>
      </c>
      <c r="G43" s="3"/>
    </row>
    <row r="44" spans="1:7" ht="12.75">
      <c r="A44" s="5" t="s">
        <v>19</v>
      </c>
      <c r="B44" s="19">
        <v>6200</v>
      </c>
      <c r="C44" s="20">
        <v>279162</v>
      </c>
      <c r="D44" s="20">
        <v>161089</v>
      </c>
      <c r="E44" s="22">
        <v>2970</v>
      </c>
      <c r="F44" s="18">
        <v>449421</v>
      </c>
      <c r="G44" s="3"/>
    </row>
    <row r="45" spans="1:7" ht="12.75">
      <c r="A45" s="5" t="s">
        <v>20</v>
      </c>
      <c r="B45" s="20">
        <v>131010</v>
      </c>
      <c r="C45" s="20">
        <v>196515</v>
      </c>
      <c r="D45" s="20">
        <v>96074</v>
      </c>
      <c r="E45" s="22">
        <v>13101</v>
      </c>
      <c r="F45" s="18">
        <v>436700</v>
      </c>
      <c r="G45" s="3"/>
    </row>
    <row r="46" spans="1:7" ht="12.75">
      <c r="A46" s="5" t="s">
        <v>21</v>
      </c>
      <c r="B46" s="20">
        <v>21100</v>
      </c>
      <c r="C46" s="20">
        <v>411405</v>
      </c>
      <c r="D46" s="20">
        <v>7110</v>
      </c>
      <c r="E46" s="22">
        <v>15531</v>
      </c>
      <c r="F46" s="18">
        <v>455146</v>
      </c>
      <c r="G46" s="3"/>
    </row>
    <row r="47" spans="1:7" ht="12.75">
      <c r="A47" s="5" t="s">
        <v>22</v>
      </c>
      <c r="B47" s="19" t="s">
        <v>76</v>
      </c>
      <c r="C47" s="20">
        <v>98984</v>
      </c>
      <c r="D47" s="20">
        <v>315507</v>
      </c>
      <c r="E47" s="22">
        <v>6803</v>
      </c>
      <c r="F47" s="18">
        <v>421294</v>
      </c>
      <c r="G47" s="3"/>
    </row>
    <row r="48" spans="1:7" ht="12.75">
      <c r="A48" s="5" t="s">
        <v>23</v>
      </c>
      <c r="B48" s="19" t="s">
        <v>76</v>
      </c>
      <c r="C48" s="20">
        <v>270002</v>
      </c>
      <c r="D48" s="20">
        <v>346743</v>
      </c>
      <c r="E48" s="22">
        <v>18698</v>
      </c>
      <c r="F48" s="18">
        <v>635443</v>
      </c>
      <c r="G48" s="3"/>
    </row>
    <row r="49" spans="1:7" ht="12.75">
      <c r="A49" s="17" t="str">
        <f>UPPER(" Castilla y León")</f>
        <v> CASTILLA Y LEÓN</v>
      </c>
      <c r="B49" s="23">
        <v>315099</v>
      </c>
      <c r="C49" s="23">
        <v>1569533</v>
      </c>
      <c r="D49" s="23">
        <v>2084732</v>
      </c>
      <c r="E49" s="24">
        <v>61130</v>
      </c>
      <c r="F49" s="25">
        <v>4030494</v>
      </c>
      <c r="G49" s="3"/>
    </row>
    <row r="50" spans="1:7" ht="12.75">
      <c r="A50" s="5"/>
      <c r="B50" s="20"/>
      <c r="C50" s="20"/>
      <c r="D50" s="20"/>
      <c r="E50" s="22"/>
      <c r="F50" s="18"/>
      <c r="G50" s="3"/>
    </row>
    <row r="51" spans="1:7" ht="12.75">
      <c r="A51" s="17" t="str">
        <f>UPPER(" Madrid")</f>
        <v> MADRID</v>
      </c>
      <c r="B51" s="23">
        <v>80</v>
      </c>
      <c r="C51" s="23">
        <v>171580</v>
      </c>
      <c r="D51" s="23">
        <v>8258</v>
      </c>
      <c r="E51" s="27" t="s">
        <v>76</v>
      </c>
      <c r="F51" s="25">
        <v>179918</v>
      </c>
      <c r="G51" s="3"/>
    </row>
    <row r="52" spans="1:7" ht="12.75">
      <c r="A52" s="5"/>
      <c r="B52" s="20"/>
      <c r="C52" s="20"/>
      <c r="D52" s="20"/>
      <c r="E52" s="22"/>
      <c r="F52" s="18"/>
      <c r="G52" s="3"/>
    </row>
    <row r="53" spans="1:7" ht="12.75">
      <c r="A53" s="5" t="s">
        <v>24</v>
      </c>
      <c r="B53" s="19" t="s">
        <v>76</v>
      </c>
      <c r="C53" s="20">
        <v>614046</v>
      </c>
      <c r="D53" s="21" t="s">
        <v>76</v>
      </c>
      <c r="E53" s="22">
        <v>12525</v>
      </c>
      <c r="F53" s="18">
        <v>626571</v>
      </c>
      <c r="G53" s="3"/>
    </row>
    <row r="54" spans="1:7" ht="12.75">
      <c r="A54" s="5" t="s">
        <v>25</v>
      </c>
      <c r="B54" s="20">
        <v>235800</v>
      </c>
      <c r="C54" s="20">
        <v>647403</v>
      </c>
      <c r="D54" s="21" t="s">
        <v>76</v>
      </c>
      <c r="E54" s="22">
        <v>9000</v>
      </c>
      <c r="F54" s="18">
        <v>892203</v>
      </c>
      <c r="G54" s="3"/>
    </row>
    <row r="55" spans="1:7" ht="12.75">
      <c r="A55" s="5" t="s">
        <v>26</v>
      </c>
      <c r="B55" s="20">
        <v>40000</v>
      </c>
      <c r="C55" s="20">
        <v>347398</v>
      </c>
      <c r="D55" s="21">
        <v>42000</v>
      </c>
      <c r="E55" s="22">
        <v>14812</v>
      </c>
      <c r="F55" s="18">
        <v>444210</v>
      </c>
      <c r="G55" s="3"/>
    </row>
    <row r="56" spans="1:7" ht="12.75">
      <c r="A56" s="5" t="s">
        <v>27</v>
      </c>
      <c r="B56" s="19" t="s">
        <v>76</v>
      </c>
      <c r="C56" s="20">
        <v>316000</v>
      </c>
      <c r="D56" s="20">
        <v>43890</v>
      </c>
      <c r="E56" s="22">
        <v>8291</v>
      </c>
      <c r="F56" s="18">
        <v>368181</v>
      </c>
      <c r="G56" s="3"/>
    </row>
    <row r="57" spans="1:7" ht="12.75">
      <c r="A57" s="5" t="s">
        <v>28</v>
      </c>
      <c r="B57" s="20">
        <v>17836</v>
      </c>
      <c r="C57" s="20">
        <v>422705</v>
      </c>
      <c r="D57" s="20">
        <v>4459</v>
      </c>
      <c r="E57" s="22">
        <v>892</v>
      </c>
      <c r="F57" s="18">
        <v>445892</v>
      </c>
      <c r="G57" s="3"/>
    </row>
    <row r="58" spans="1:7" ht="12.75">
      <c r="A58" s="17" t="str">
        <f>UPPER(" Castilla-La Mancha")</f>
        <v> CASTILLA-LA MANCHA</v>
      </c>
      <c r="B58" s="23">
        <v>293636</v>
      </c>
      <c r="C58" s="23">
        <v>2347552</v>
      </c>
      <c r="D58" s="23">
        <v>90349</v>
      </c>
      <c r="E58" s="24">
        <v>45520</v>
      </c>
      <c r="F58" s="25">
        <v>2777057</v>
      </c>
      <c r="G58" s="3"/>
    </row>
    <row r="59" spans="1:7" ht="12.75">
      <c r="A59" s="5"/>
      <c r="B59" s="20"/>
      <c r="C59" s="20"/>
      <c r="D59" s="20"/>
      <c r="E59" s="22"/>
      <c r="F59" s="18"/>
      <c r="G59" s="3"/>
    </row>
    <row r="60" spans="1:7" ht="12.75">
      <c r="A60" s="5" t="s">
        <v>29</v>
      </c>
      <c r="B60" s="19" t="s">
        <v>76</v>
      </c>
      <c r="C60" s="20">
        <v>113400</v>
      </c>
      <c r="D60" s="21" t="s">
        <v>76</v>
      </c>
      <c r="E60" s="21" t="s">
        <v>76</v>
      </c>
      <c r="F60" s="18">
        <v>113400</v>
      </c>
      <c r="G60" s="3"/>
    </row>
    <row r="61" spans="1:7" ht="12.75">
      <c r="A61" s="5" t="s">
        <v>30</v>
      </c>
      <c r="B61" s="19" t="s">
        <v>76</v>
      </c>
      <c r="C61" s="20">
        <v>152730</v>
      </c>
      <c r="D61" s="21" t="s">
        <v>76</v>
      </c>
      <c r="E61" s="22">
        <v>3685</v>
      </c>
      <c r="F61" s="18">
        <v>156415</v>
      </c>
      <c r="G61" s="3"/>
    </row>
    <row r="62" spans="1:7" ht="12.75">
      <c r="A62" s="5" t="s">
        <v>31</v>
      </c>
      <c r="B62" s="20">
        <v>171</v>
      </c>
      <c r="C62" s="20">
        <v>161924</v>
      </c>
      <c r="D62" s="20">
        <v>25157</v>
      </c>
      <c r="E62" s="22">
        <v>2466</v>
      </c>
      <c r="F62" s="18">
        <v>189718</v>
      </c>
      <c r="G62" s="3"/>
    </row>
    <row r="63" spans="1:7" ht="12.75">
      <c r="A63" s="17" t="str">
        <f>UPPER(" C. Valenciana")</f>
        <v> C. VALENCIANA</v>
      </c>
      <c r="B63" s="23">
        <v>171</v>
      </c>
      <c r="C63" s="23">
        <v>428054</v>
      </c>
      <c r="D63" s="23">
        <v>25157</v>
      </c>
      <c r="E63" s="24">
        <v>6151</v>
      </c>
      <c r="F63" s="25">
        <v>459533</v>
      </c>
      <c r="G63" s="3"/>
    </row>
    <row r="64" spans="1:7" ht="12.75">
      <c r="A64" s="5"/>
      <c r="B64" s="20"/>
      <c r="C64" s="20"/>
      <c r="D64" s="20"/>
      <c r="E64" s="22"/>
      <c r="F64" s="18"/>
      <c r="G64" s="3"/>
    </row>
    <row r="65" spans="1:7" ht="12.75">
      <c r="A65" s="17" t="str">
        <f>UPPER(" R. de Murcia")</f>
        <v> R. DE MURCIA</v>
      </c>
      <c r="B65" s="26" t="s">
        <v>76</v>
      </c>
      <c r="C65" s="23">
        <v>505040</v>
      </c>
      <c r="D65" s="23">
        <v>101719</v>
      </c>
      <c r="E65" s="24">
        <v>281</v>
      </c>
      <c r="F65" s="25">
        <v>607040</v>
      </c>
      <c r="G65" s="3"/>
    </row>
    <row r="66" spans="1:7" ht="12.75">
      <c r="A66" s="5"/>
      <c r="B66" s="20"/>
      <c r="C66" s="20"/>
      <c r="D66" s="20"/>
      <c r="E66" s="22"/>
      <c r="F66" s="18"/>
      <c r="G66" s="3"/>
    </row>
    <row r="67" spans="1:7" ht="12.75">
      <c r="A67" s="5" t="s">
        <v>32</v>
      </c>
      <c r="B67" s="20">
        <v>1718315</v>
      </c>
      <c r="C67" s="20">
        <v>172528</v>
      </c>
      <c r="D67" s="20">
        <v>67600</v>
      </c>
      <c r="E67" s="22">
        <v>2100</v>
      </c>
      <c r="F67" s="18">
        <v>1960543</v>
      </c>
      <c r="G67" s="3"/>
    </row>
    <row r="68" spans="1:7" ht="12.75">
      <c r="A68" s="5" t="s">
        <v>33</v>
      </c>
      <c r="B68" s="20">
        <v>385491</v>
      </c>
      <c r="C68" s="20">
        <v>795074</v>
      </c>
      <c r="D68" s="20">
        <v>15293</v>
      </c>
      <c r="E68" s="22">
        <v>8800</v>
      </c>
      <c r="F68" s="18">
        <v>1204658</v>
      </c>
      <c r="G68" s="3"/>
    </row>
    <row r="69" spans="1:7" ht="12.75">
      <c r="A69" s="17" t="str">
        <f>UPPER(" Extremadura")</f>
        <v> EXTREMADURA</v>
      </c>
      <c r="B69" s="23">
        <v>2103806</v>
      </c>
      <c r="C69" s="23">
        <v>967602</v>
      </c>
      <c r="D69" s="23">
        <v>82893</v>
      </c>
      <c r="E69" s="24">
        <v>10900</v>
      </c>
      <c r="F69" s="28">
        <v>3165201</v>
      </c>
      <c r="G69" s="3"/>
    </row>
    <row r="70" spans="1:7" ht="12.75">
      <c r="A70" s="5"/>
      <c r="B70" s="20"/>
      <c r="C70" s="20"/>
      <c r="D70" s="20"/>
      <c r="E70" s="22"/>
      <c r="F70" s="18"/>
      <c r="G70" s="3"/>
    </row>
    <row r="71" spans="1:7" ht="12.75">
      <c r="A71" s="5" t="s">
        <v>34</v>
      </c>
      <c r="B71" s="20">
        <v>23705</v>
      </c>
      <c r="C71" s="20">
        <v>157194</v>
      </c>
      <c r="D71" s="20">
        <v>15586</v>
      </c>
      <c r="E71" s="22">
        <v>748</v>
      </c>
      <c r="F71" s="18">
        <v>197233</v>
      </c>
      <c r="G71" s="3"/>
    </row>
    <row r="72" spans="1:7" ht="12.75">
      <c r="A72" s="5" t="s">
        <v>35</v>
      </c>
      <c r="B72" s="20">
        <v>1000</v>
      </c>
      <c r="C72" s="20">
        <v>10000</v>
      </c>
      <c r="D72" s="20" t="s">
        <v>76</v>
      </c>
      <c r="E72" s="21" t="s">
        <v>76</v>
      </c>
      <c r="F72" s="18">
        <v>11000</v>
      </c>
      <c r="G72" s="3"/>
    </row>
    <row r="73" spans="1:7" ht="12.75">
      <c r="A73" s="5" t="s">
        <v>36</v>
      </c>
      <c r="B73" s="20">
        <v>67285</v>
      </c>
      <c r="C73" s="20">
        <v>437352</v>
      </c>
      <c r="D73" s="20">
        <v>168213</v>
      </c>
      <c r="E73" s="21" t="s">
        <v>76</v>
      </c>
      <c r="F73" s="18">
        <v>672850</v>
      </c>
      <c r="G73" s="3"/>
    </row>
    <row r="74" spans="1:7" ht="12.75">
      <c r="A74" s="5" t="s">
        <v>37</v>
      </c>
      <c r="B74" s="19" t="s">
        <v>76</v>
      </c>
      <c r="C74" s="20">
        <v>270000</v>
      </c>
      <c r="D74" s="20">
        <v>144000</v>
      </c>
      <c r="E74" s="21" t="s">
        <v>76</v>
      </c>
      <c r="F74" s="18">
        <v>414000</v>
      </c>
      <c r="G74" s="3"/>
    </row>
    <row r="75" spans="1:7" ht="12.75">
      <c r="A75" s="5" t="s">
        <v>38</v>
      </c>
      <c r="B75" s="20">
        <v>15000</v>
      </c>
      <c r="C75" s="20">
        <v>214500</v>
      </c>
      <c r="D75" s="20">
        <v>10000</v>
      </c>
      <c r="E75" s="22">
        <v>2000</v>
      </c>
      <c r="F75" s="18">
        <v>241500</v>
      </c>
      <c r="G75" s="3"/>
    </row>
    <row r="76" spans="1:7" ht="12.75">
      <c r="A76" s="5" t="s">
        <v>39</v>
      </c>
      <c r="B76" s="20">
        <v>7640</v>
      </c>
      <c r="C76" s="20">
        <v>305652</v>
      </c>
      <c r="D76" s="20">
        <v>68770</v>
      </c>
      <c r="E76" s="21" t="s">
        <v>76</v>
      </c>
      <c r="F76" s="18">
        <v>382062</v>
      </c>
      <c r="G76" s="3"/>
    </row>
    <row r="77" spans="1:7" ht="12.75">
      <c r="A77" s="5" t="s">
        <v>40</v>
      </c>
      <c r="B77" s="20">
        <v>10000</v>
      </c>
      <c r="C77" s="20">
        <v>108000</v>
      </c>
      <c r="D77" s="20">
        <v>10000</v>
      </c>
      <c r="E77" s="22">
        <v>500</v>
      </c>
      <c r="F77" s="18">
        <v>128500</v>
      </c>
      <c r="G77" s="3"/>
    </row>
    <row r="78" spans="1:7" ht="12.75">
      <c r="A78" s="5" t="s">
        <v>41</v>
      </c>
      <c r="B78" s="20">
        <v>80200</v>
      </c>
      <c r="C78" s="20">
        <v>232980</v>
      </c>
      <c r="D78" s="20">
        <v>1100</v>
      </c>
      <c r="E78" s="22">
        <v>600</v>
      </c>
      <c r="F78" s="18">
        <v>314880</v>
      </c>
      <c r="G78" s="3"/>
    </row>
    <row r="79" spans="1:7" ht="12.75">
      <c r="A79" s="17" t="str">
        <f>UPPER(" Andalucía")</f>
        <v> ANDALUCÍA</v>
      </c>
      <c r="B79" s="23">
        <v>204830</v>
      </c>
      <c r="C79" s="23">
        <v>1735678</v>
      </c>
      <c r="D79" s="23">
        <v>417669</v>
      </c>
      <c r="E79" s="24">
        <v>3848</v>
      </c>
      <c r="F79" s="25">
        <v>2362025</v>
      </c>
      <c r="G79" s="3"/>
    </row>
    <row r="80" spans="1:7" ht="12.75">
      <c r="A80" s="5"/>
      <c r="B80" s="20"/>
      <c r="C80" s="20"/>
      <c r="D80" s="20"/>
      <c r="E80" s="22"/>
      <c r="F80" s="18"/>
      <c r="G80" s="3"/>
    </row>
    <row r="81" spans="1:7" ht="12.75">
      <c r="A81" s="5" t="s">
        <v>42</v>
      </c>
      <c r="B81" s="19" t="s">
        <v>76</v>
      </c>
      <c r="C81" s="21" t="s">
        <v>76</v>
      </c>
      <c r="D81" s="20">
        <v>20943</v>
      </c>
      <c r="E81" s="21" t="s">
        <v>76</v>
      </c>
      <c r="F81" s="18">
        <v>20943</v>
      </c>
      <c r="G81" s="3"/>
    </row>
    <row r="82" spans="1:7" ht="12.75">
      <c r="A82" s="5" t="s">
        <v>43</v>
      </c>
      <c r="B82" s="19" t="s">
        <v>76</v>
      </c>
      <c r="C82" s="21" t="s">
        <v>76</v>
      </c>
      <c r="D82" s="20">
        <v>10350</v>
      </c>
      <c r="E82" s="22">
        <v>600</v>
      </c>
      <c r="F82" s="18">
        <v>10950</v>
      </c>
      <c r="G82" s="3"/>
    </row>
    <row r="83" spans="1:7" ht="12.75">
      <c r="A83" s="17" t="str">
        <f>UPPER(" Canarias")</f>
        <v> CANARIAS</v>
      </c>
      <c r="B83" s="26" t="s">
        <v>76</v>
      </c>
      <c r="C83" s="27" t="s">
        <v>76</v>
      </c>
      <c r="D83" s="23">
        <v>31293</v>
      </c>
      <c r="E83" s="24">
        <v>600</v>
      </c>
      <c r="F83" s="25">
        <v>31893</v>
      </c>
      <c r="G83" s="3"/>
    </row>
    <row r="84" spans="1:7" ht="12.75">
      <c r="A84" s="5"/>
      <c r="B84" s="29"/>
      <c r="C84" s="29"/>
      <c r="D84" s="29"/>
      <c r="E84" s="30"/>
      <c r="F84" s="18"/>
      <c r="G84" s="3"/>
    </row>
    <row r="85" spans="1:7" ht="13.5" thickBot="1">
      <c r="A85" s="38" t="s">
        <v>44</v>
      </c>
      <c r="B85" s="39">
        <v>2989736</v>
      </c>
      <c r="C85" s="39">
        <v>11667962</v>
      </c>
      <c r="D85" s="39">
        <v>4179952</v>
      </c>
      <c r="E85" s="40">
        <v>219225</v>
      </c>
      <c r="F85" s="41">
        <v>19056875</v>
      </c>
      <c r="G85" s="3"/>
    </row>
    <row r="86" ht="12.75">
      <c r="F86" s="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14" customFormat="1" ht="18">
      <c r="A1" s="86" t="s">
        <v>51</v>
      </c>
      <c r="B1" s="86"/>
      <c r="C1" s="86"/>
      <c r="D1" s="86"/>
      <c r="E1" s="86"/>
      <c r="F1" s="86"/>
    </row>
    <row r="3" spans="1:10" ht="15">
      <c r="A3" s="87" t="s">
        <v>75</v>
      </c>
      <c r="B3" s="87"/>
      <c r="C3" s="87"/>
      <c r="D3" s="87"/>
      <c r="E3" s="87"/>
      <c r="F3" s="87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6" t="s">
        <v>52</v>
      </c>
      <c r="B5" s="7"/>
      <c r="C5" s="7" t="s">
        <v>46</v>
      </c>
      <c r="D5" s="8"/>
      <c r="E5" s="9"/>
      <c r="F5" s="10"/>
      <c r="G5" s="3"/>
    </row>
    <row r="6" spans="1:7" ht="12.75">
      <c r="A6" s="11" t="s">
        <v>0</v>
      </c>
      <c r="B6" s="12"/>
      <c r="C6" s="13"/>
      <c r="D6" s="11"/>
      <c r="E6" s="12" t="s">
        <v>47</v>
      </c>
      <c r="F6" s="4" t="s">
        <v>45</v>
      </c>
      <c r="G6" s="3"/>
    </row>
    <row r="7" spans="1:7" ht="13.5" thickBot="1">
      <c r="A7" s="11"/>
      <c r="B7" s="12" t="s">
        <v>48</v>
      </c>
      <c r="C7" s="31" t="s">
        <v>49</v>
      </c>
      <c r="D7" s="11" t="s">
        <v>50</v>
      </c>
      <c r="E7" s="32"/>
      <c r="F7" s="33"/>
      <c r="G7" s="3"/>
    </row>
    <row r="8" spans="1:7" ht="12.75">
      <c r="A8" s="34" t="s">
        <v>1</v>
      </c>
      <c r="B8" s="42">
        <v>0.42</v>
      </c>
      <c r="C8" s="42">
        <v>8.54</v>
      </c>
      <c r="D8" s="42">
        <v>67.64</v>
      </c>
      <c r="E8" s="43">
        <v>6</v>
      </c>
      <c r="F8" s="44">
        <v>82.6</v>
      </c>
      <c r="G8" s="3"/>
    </row>
    <row r="9" spans="1:7" ht="12.75">
      <c r="A9" s="5" t="s">
        <v>2</v>
      </c>
      <c r="B9" s="45" t="s">
        <v>76</v>
      </c>
      <c r="C9" s="46">
        <v>14.4</v>
      </c>
      <c r="D9" s="46">
        <v>91.7</v>
      </c>
      <c r="E9" s="47" t="s">
        <v>76</v>
      </c>
      <c r="F9" s="48">
        <v>106.1</v>
      </c>
      <c r="G9" s="3"/>
    </row>
    <row r="10" spans="1:7" ht="12.75">
      <c r="A10" s="5" t="s">
        <v>3</v>
      </c>
      <c r="B10" s="45" t="s">
        <v>76</v>
      </c>
      <c r="C10" s="47" t="s">
        <v>76</v>
      </c>
      <c r="D10" s="46">
        <v>102</v>
      </c>
      <c r="E10" s="49">
        <v>8</v>
      </c>
      <c r="F10" s="48">
        <v>110</v>
      </c>
      <c r="G10" s="3"/>
    </row>
    <row r="11" spans="1:7" ht="12.75">
      <c r="A11" s="5" t="s">
        <v>4</v>
      </c>
      <c r="B11" s="45" t="s">
        <v>76</v>
      </c>
      <c r="C11" s="46">
        <v>3.2</v>
      </c>
      <c r="D11" s="46">
        <v>55</v>
      </c>
      <c r="E11" s="49">
        <v>5.5</v>
      </c>
      <c r="F11" s="48">
        <v>63.7</v>
      </c>
      <c r="G11" s="3"/>
    </row>
    <row r="12" spans="1:7" ht="12.75">
      <c r="A12" s="17" t="str">
        <f>UPPER(" Galicia")</f>
        <v> GALICIA</v>
      </c>
      <c r="B12" s="50">
        <v>0.42</v>
      </c>
      <c r="C12" s="50">
        <v>26.14</v>
      </c>
      <c r="D12" s="50">
        <v>316.34</v>
      </c>
      <c r="E12" s="51">
        <v>19.5</v>
      </c>
      <c r="F12" s="52">
        <v>362.4</v>
      </c>
      <c r="G12" s="3"/>
    </row>
    <row r="13" spans="1:7" ht="12.75">
      <c r="A13" s="5"/>
      <c r="B13" s="53"/>
      <c r="C13" s="53"/>
      <c r="D13" s="53"/>
      <c r="E13" s="54"/>
      <c r="F13" s="48"/>
      <c r="G13" s="3"/>
    </row>
    <row r="14" spans="1:7" ht="12.75">
      <c r="A14" s="17" t="str">
        <f>UPPER(" P. de Asturias")</f>
        <v> P. DE ASTURIAS</v>
      </c>
      <c r="B14" s="55" t="s">
        <v>76</v>
      </c>
      <c r="C14" s="56" t="s">
        <v>76</v>
      </c>
      <c r="D14" s="50">
        <v>156.85</v>
      </c>
      <c r="E14" s="56" t="s">
        <v>76</v>
      </c>
      <c r="F14" s="52">
        <v>156.85</v>
      </c>
      <c r="G14" s="3"/>
    </row>
    <row r="15" spans="1:7" ht="12.75">
      <c r="A15" s="5"/>
      <c r="B15" s="53"/>
      <c r="C15" s="53"/>
      <c r="D15" s="53"/>
      <c r="E15" s="54"/>
      <c r="F15" s="48"/>
      <c r="G15" s="3"/>
    </row>
    <row r="16" spans="1:7" ht="12.75">
      <c r="A16" s="17" t="str">
        <f>UPPER(" Cantabria")</f>
        <v> CANTABRIA</v>
      </c>
      <c r="B16" s="55" t="s">
        <v>76</v>
      </c>
      <c r="C16" s="56" t="s">
        <v>76</v>
      </c>
      <c r="D16" s="50">
        <v>95.9</v>
      </c>
      <c r="E16" s="51">
        <v>0.26</v>
      </c>
      <c r="F16" s="52">
        <v>96.16</v>
      </c>
      <c r="G16" s="3"/>
    </row>
    <row r="17" spans="1:7" ht="12.75">
      <c r="A17" s="5"/>
      <c r="B17" s="53"/>
      <c r="C17" s="53"/>
      <c r="D17" s="53"/>
      <c r="E17" s="54"/>
      <c r="F17" s="48"/>
      <c r="G17" s="3"/>
    </row>
    <row r="18" spans="1:7" ht="12.75">
      <c r="A18" s="5" t="s">
        <v>5</v>
      </c>
      <c r="B18" s="45" t="s">
        <v>76</v>
      </c>
      <c r="C18" s="46">
        <v>46.6</v>
      </c>
      <c r="D18" s="46">
        <v>137.5</v>
      </c>
      <c r="E18" s="47" t="s">
        <v>76</v>
      </c>
      <c r="F18" s="48">
        <v>184.1</v>
      </c>
      <c r="G18" s="3"/>
    </row>
    <row r="19" spans="1:7" ht="12.75">
      <c r="A19" s="5" t="s">
        <v>6</v>
      </c>
      <c r="B19" s="45" t="s">
        <v>76</v>
      </c>
      <c r="C19" s="47" t="s">
        <v>76</v>
      </c>
      <c r="D19" s="46">
        <v>313.4</v>
      </c>
      <c r="E19" s="47" t="s">
        <v>76</v>
      </c>
      <c r="F19" s="48">
        <v>313.4</v>
      </c>
      <c r="G19" s="3"/>
    </row>
    <row r="20" spans="1:7" ht="12.75">
      <c r="A20" s="5" t="s">
        <v>7</v>
      </c>
      <c r="B20" s="45" t="s">
        <v>76</v>
      </c>
      <c r="C20" s="47" t="s">
        <v>76</v>
      </c>
      <c r="D20" s="46">
        <v>128.2</v>
      </c>
      <c r="E20" s="47" t="s">
        <v>76</v>
      </c>
      <c r="F20" s="48">
        <v>128.2</v>
      </c>
      <c r="G20" s="3"/>
    </row>
    <row r="21" spans="1:7" ht="12.75">
      <c r="A21" s="17" t="str">
        <f>UPPER(" País Vasco")</f>
        <v> PAÍS VASCO</v>
      </c>
      <c r="B21" s="55" t="s">
        <v>76</v>
      </c>
      <c r="C21" s="50">
        <v>46.6</v>
      </c>
      <c r="D21" s="50">
        <v>579.1</v>
      </c>
      <c r="E21" s="56" t="s">
        <v>76</v>
      </c>
      <c r="F21" s="52">
        <v>625.7</v>
      </c>
      <c r="G21" s="3"/>
    </row>
    <row r="22" spans="1:7" ht="12.75">
      <c r="A22" s="5"/>
      <c r="B22" s="53"/>
      <c r="C22" s="53"/>
      <c r="D22" s="53"/>
      <c r="E22" s="54"/>
      <c r="F22" s="48"/>
      <c r="G22" s="3"/>
    </row>
    <row r="23" spans="1:7" ht="12.75">
      <c r="A23" s="17" t="str">
        <f>UPPER(" Navarra")</f>
        <v> NAVARRA</v>
      </c>
      <c r="B23" s="55" t="s">
        <v>76</v>
      </c>
      <c r="C23" s="50">
        <v>455.08</v>
      </c>
      <c r="D23" s="50">
        <v>734.95</v>
      </c>
      <c r="E23" s="56" t="s">
        <v>76</v>
      </c>
      <c r="F23" s="52">
        <v>1190.03</v>
      </c>
      <c r="G23" s="3"/>
    </row>
    <row r="24" spans="1:7" ht="12.75">
      <c r="A24" s="5"/>
      <c r="B24" s="53"/>
      <c r="C24" s="53"/>
      <c r="D24" s="53"/>
      <c r="E24" s="54"/>
      <c r="F24" s="48"/>
      <c r="G24" s="3"/>
    </row>
    <row r="25" spans="1:7" ht="12.75">
      <c r="A25" s="17" t="str">
        <f>UPPER(" La Rioja")</f>
        <v> LA RIOJA</v>
      </c>
      <c r="B25" s="50">
        <v>2.87</v>
      </c>
      <c r="C25" s="50">
        <v>343.58</v>
      </c>
      <c r="D25" s="50">
        <v>24.6</v>
      </c>
      <c r="E25" s="51">
        <v>13.89</v>
      </c>
      <c r="F25" s="52">
        <v>384.94</v>
      </c>
      <c r="G25" s="3"/>
    </row>
    <row r="26" spans="1:7" ht="12.75">
      <c r="A26" s="5"/>
      <c r="B26" s="46"/>
      <c r="C26" s="53"/>
      <c r="D26" s="53"/>
      <c r="E26" s="54"/>
      <c r="F26" s="48"/>
      <c r="G26" s="3"/>
    </row>
    <row r="27" spans="1:7" ht="12.75">
      <c r="A27" s="5" t="s">
        <v>8</v>
      </c>
      <c r="B27" s="46">
        <v>32.5</v>
      </c>
      <c r="C27" s="46">
        <v>901.7</v>
      </c>
      <c r="D27" s="47">
        <v>45.34</v>
      </c>
      <c r="E27" s="49">
        <v>1.56</v>
      </c>
      <c r="F27" s="48">
        <v>981.1</v>
      </c>
      <c r="G27" s="3"/>
    </row>
    <row r="28" spans="1:7" ht="12.75">
      <c r="A28" s="5" t="s">
        <v>9</v>
      </c>
      <c r="B28" s="46">
        <v>68</v>
      </c>
      <c r="C28" s="46">
        <v>1262</v>
      </c>
      <c r="D28" s="46">
        <v>31</v>
      </c>
      <c r="E28" s="49">
        <v>23</v>
      </c>
      <c r="F28" s="48">
        <v>1384</v>
      </c>
      <c r="G28" s="3"/>
    </row>
    <row r="29" spans="1:7" ht="12.75">
      <c r="A29" s="5" t="s">
        <v>10</v>
      </c>
      <c r="B29" s="46" t="s">
        <v>76</v>
      </c>
      <c r="C29" s="46">
        <v>1326.7</v>
      </c>
      <c r="D29" s="53" t="s">
        <v>76</v>
      </c>
      <c r="E29" s="49">
        <v>28.82</v>
      </c>
      <c r="F29" s="48">
        <v>1355.52</v>
      </c>
      <c r="G29" s="3"/>
    </row>
    <row r="30" spans="1:7" ht="12.75">
      <c r="A30" s="17" t="str">
        <f>UPPER(" Aragón")</f>
        <v> ARAGÓN</v>
      </c>
      <c r="B30" s="50">
        <v>100.5</v>
      </c>
      <c r="C30" s="50">
        <v>3490.4</v>
      </c>
      <c r="D30" s="50">
        <v>76.34</v>
      </c>
      <c r="E30" s="51">
        <v>53.38</v>
      </c>
      <c r="F30" s="52">
        <v>3720.62</v>
      </c>
      <c r="G30" s="3"/>
    </row>
    <row r="31" spans="1:7" ht="12.75">
      <c r="A31" s="5"/>
      <c r="B31" s="53"/>
      <c r="C31" s="53"/>
      <c r="D31" s="53"/>
      <c r="E31" s="54"/>
      <c r="F31" s="48"/>
      <c r="G31" s="3"/>
    </row>
    <row r="32" spans="1:7" ht="12.75">
      <c r="A32" s="5" t="s">
        <v>11</v>
      </c>
      <c r="B32" s="45" t="s">
        <v>76</v>
      </c>
      <c r="C32" s="46">
        <v>381.7</v>
      </c>
      <c r="D32" s="46">
        <v>39.4</v>
      </c>
      <c r="E32" s="49">
        <v>8.3</v>
      </c>
      <c r="F32" s="48">
        <v>429.4</v>
      </c>
      <c r="G32" s="3"/>
    </row>
    <row r="33" spans="1:7" ht="12.75">
      <c r="A33" s="5" t="s">
        <v>12</v>
      </c>
      <c r="B33" s="45" t="s">
        <v>76</v>
      </c>
      <c r="C33" s="46">
        <v>264.4</v>
      </c>
      <c r="D33" s="47" t="s">
        <v>76</v>
      </c>
      <c r="E33" s="47" t="s">
        <v>76</v>
      </c>
      <c r="F33" s="48">
        <v>264.4</v>
      </c>
      <c r="G33" s="3"/>
    </row>
    <row r="34" spans="1:7" ht="12.75">
      <c r="A34" s="5" t="s">
        <v>13</v>
      </c>
      <c r="B34" s="45">
        <v>18.75</v>
      </c>
      <c r="C34" s="46">
        <v>399.73</v>
      </c>
      <c r="D34" s="47" t="s">
        <v>76</v>
      </c>
      <c r="E34" s="49">
        <v>1.25</v>
      </c>
      <c r="F34" s="48">
        <v>419.73</v>
      </c>
      <c r="G34" s="3"/>
    </row>
    <row r="35" spans="1:7" ht="12.75">
      <c r="A35" s="5" t="s">
        <v>14</v>
      </c>
      <c r="B35" s="45" t="s">
        <v>76</v>
      </c>
      <c r="C35" s="46">
        <v>80.9</v>
      </c>
      <c r="D35" s="46">
        <v>34</v>
      </c>
      <c r="E35" s="49">
        <v>19.9</v>
      </c>
      <c r="F35" s="48">
        <v>134.8</v>
      </c>
      <c r="G35" s="3"/>
    </row>
    <row r="36" spans="1:7" ht="12.75">
      <c r="A36" s="17" t="str">
        <f>UPPER(" Cataluña")</f>
        <v> CATALUÑA</v>
      </c>
      <c r="B36" s="55">
        <v>18.75</v>
      </c>
      <c r="C36" s="50">
        <v>1126.73</v>
      </c>
      <c r="D36" s="50">
        <v>73.4</v>
      </c>
      <c r="E36" s="51">
        <v>29.45</v>
      </c>
      <c r="F36" s="52">
        <v>1248.33</v>
      </c>
      <c r="G36" s="3"/>
    </row>
    <row r="37" spans="1:7" ht="12.75">
      <c r="A37" s="5"/>
      <c r="B37" s="53"/>
      <c r="C37" s="53"/>
      <c r="D37" s="53"/>
      <c r="E37" s="54"/>
      <c r="F37" s="48"/>
      <c r="G37" s="3"/>
    </row>
    <row r="38" spans="1:7" ht="12.75">
      <c r="A38" s="17" t="str">
        <f>UPPER(" Baleares")</f>
        <v> BALEARES</v>
      </c>
      <c r="B38" s="55" t="s">
        <v>76</v>
      </c>
      <c r="C38" s="50">
        <v>591</v>
      </c>
      <c r="D38" s="56" t="s">
        <v>76</v>
      </c>
      <c r="E38" s="56" t="s">
        <v>76</v>
      </c>
      <c r="F38" s="52">
        <v>591</v>
      </c>
      <c r="G38" s="3"/>
    </row>
    <row r="39" spans="1:7" ht="12.75">
      <c r="A39" s="5"/>
      <c r="B39" s="53"/>
      <c r="C39" s="53"/>
      <c r="D39" s="53"/>
      <c r="E39" s="54"/>
      <c r="F39" s="48"/>
      <c r="G39" s="3"/>
    </row>
    <row r="40" spans="1:7" ht="12.75">
      <c r="A40" s="5" t="s">
        <v>15</v>
      </c>
      <c r="B40" s="46">
        <v>43.5</v>
      </c>
      <c r="C40" s="46">
        <v>430.2</v>
      </c>
      <c r="D40" s="46">
        <v>66.3</v>
      </c>
      <c r="E40" s="49">
        <v>0.6</v>
      </c>
      <c r="F40" s="48">
        <v>540.6</v>
      </c>
      <c r="G40" s="3"/>
    </row>
    <row r="41" spans="1:7" ht="12.75">
      <c r="A41" s="5" t="s">
        <v>16</v>
      </c>
      <c r="B41" s="45" t="s">
        <v>76</v>
      </c>
      <c r="C41" s="46">
        <v>108.99</v>
      </c>
      <c r="D41" s="46">
        <v>479.69</v>
      </c>
      <c r="E41" s="49">
        <v>0.29</v>
      </c>
      <c r="F41" s="48">
        <v>588.97</v>
      </c>
      <c r="G41" s="3"/>
    </row>
    <row r="42" spans="1:7" ht="12.75">
      <c r="A42" s="5" t="s">
        <v>17</v>
      </c>
      <c r="B42" s="46">
        <v>405</v>
      </c>
      <c r="C42" s="46">
        <v>12.5</v>
      </c>
      <c r="D42" s="46">
        <v>949.7</v>
      </c>
      <c r="E42" s="49">
        <v>4</v>
      </c>
      <c r="F42" s="48">
        <v>1371.2</v>
      </c>
      <c r="G42" s="3"/>
    </row>
    <row r="43" spans="1:7" ht="12.75">
      <c r="A43" s="5" t="s">
        <v>18</v>
      </c>
      <c r="B43" s="45" t="s">
        <v>76</v>
      </c>
      <c r="C43" s="46" t="s">
        <v>76</v>
      </c>
      <c r="D43" s="46">
        <v>647</v>
      </c>
      <c r="E43" s="49">
        <v>2.3</v>
      </c>
      <c r="F43" s="48">
        <v>649.3</v>
      </c>
      <c r="G43" s="3"/>
    </row>
    <row r="44" spans="1:7" ht="12.75">
      <c r="A44" s="5" t="s">
        <v>19</v>
      </c>
      <c r="B44" s="45">
        <v>12.4</v>
      </c>
      <c r="C44" s="46">
        <v>546.5</v>
      </c>
      <c r="D44" s="46">
        <v>297.55</v>
      </c>
      <c r="E44" s="49">
        <v>5.3</v>
      </c>
      <c r="F44" s="48">
        <v>861.75</v>
      </c>
      <c r="G44" s="3"/>
    </row>
    <row r="45" spans="1:7" ht="12.75">
      <c r="A45" s="5" t="s">
        <v>20</v>
      </c>
      <c r="B45" s="46">
        <v>327.53</v>
      </c>
      <c r="C45" s="46">
        <v>373.38</v>
      </c>
      <c r="D45" s="46">
        <v>172.93</v>
      </c>
      <c r="E45" s="49">
        <v>20.96</v>
      </c>
      <c r="F45" s="48">
        <v>894.8</v>
      </c>
      <c r="G45" s="3"/>
    </row>
    <row r="46" spans="1:7" ht="12.75">
      <c r="A46" s="5" t="s">
        <v>21</v>
      </c>
      <c r="B46" s="46">
        <v>43.3</v>
      </c>
      <c r="C46" s="46">
        <v>584.2</v>
      </c>
      <c r="D46" s="46">
        <v>10.2</v>
      </c>
      <c r="E46" s="49">
        <v>23.1</v>
      </c>
      <c r="F46" s="48">
        <v>660.8</v>
      </c>
      <c r="G46" s="3"/>
    </row>
    <row r="47" spans="1:7" ht="12.75">
      <c r="A47" s="5" t="s">
        <v>22</v>
      </c>
      <c r="B47" s="45" t="s">
        <v>76</v>
      </c>
      <c r="C47" s="46">
        <v>176.32</v>
      </c>
      <c r="D47" s="46">
        <v>598.93</v>
      </c>
      <c r="E47" s="49">
        <v>11.94</v>
      </c>
      <c r="F47" s="48">
        <v>787.19</v>
      </c>
      <c r="G47" s="3"/>
    </row>
    <row r="48" spans="1:7" ht="12.75">
      <c r="A48" s="5" t="s">
        <v>23</v>
      </c>
      <c r="B48" s="45" t="s">
        <v>76</v>
      </c>
      <c r="C48" s="46">
        <v>502</v>
      </c>
      <c r="D48" s="46">
        <v>621</v>
      </c>
      <c r="E48" s="49">
        <v>32</v>
      </c>
      <c r="F48" s="48">
        <v>1155</v>
      </c>
      <c r="G48" s="3"/>
    </row>
    <row r="49" spans="1:7" ht="12.75">
      <c r="A49" s="17" t="str">
        <f>UPPER(" Castilla y León")</f>
        <v> CASTILLA Y LEÓN</v>
      </c>
      <c r="B49" s="50">
        <v>831.73</v>
      </c>
      <c r="C49" s="50">
        <v>2734.09</v>
      </c>
      <c r="D49" s="50">
        <v>3843.3</v>
      </c>
      <c r="E49" s="51">
        <v>100.49</v>
      </c>
      <c r="F49" s="52">
        <v>7509.61</v>
      </c>
      <c r="G49" s="3"/>
    </row>
    <row r="50" spans="1:7" ht="12.75">
      <c r="A50" s="5"/>
      <c r="B50" s="53"/>
      <c r="C50" s="53"/>
      <c r="D50" s="53"/>
      <c r="E50" s="54"/>
      <c r="F50" s="48"/>
      <c r="G50" s="3"/>
    </row>
    <row r="51" spans="1:7" ht="12.75">
      <c r="A51" s="17" t="str">
        <f>UPPER(" Madrid")</f>
        <v> MADRID</v>
      </c>
      <c r="B51" s="50">
        <v>0.16</v>
      </c>
      <c r="C51" s="50">
        <v>328.89</v>
      </c>
      <c r="D51" s="50">
        <v>16.516</v>
      </c>
      <c r="E51" s="56" t="s">
        <v>76</v>
      </c>
      <c r="F51" s="52">
        <v>345.56600000000003</v>
      </c>
      <c r="G51" s="3"/>
    </row>
    <row r="52" spans="1:7" ht="12.75">
      <c r="A52" s="5"/>
      <c r="B52" s="53"/>
      <c r="C52" s="53"/>
      <c r="D52" s="53"/>
      <c r="E52" s="54"/>
      <c r="F52" s="48"/>
      <c r="G52" s="3"/>
    </row>
    <row r="53" spans="1:7" ht="12.75">
      <c r="A53" s="5" t="s">
        <v>24</v>
      </c>
      <c r="B53" s="45" t="s">
        <v>76</v>
      </c>
      <c r="C53" s="46">
        <v>1154</v>
      </c>
      <c r="D53" s="47" t="s">
        <v>76</v>
      </c>
      <c r="E53" s="49">
        <v>23</v>
      </c>
      <c r="F53" s="48">
        <v>1177</v>
      </c>
      <c r="G53" s="3"/>
    </row>
    <row r="54" spans="1:7" ht="12.75">
      <c r="A54" s="5" t="s">
        <v>25</v>
      </c>
      <c r="B54" s="46">
        <v>440.8</v>
      </c>
      <c r="C54" s="46">
        <v>1111.6</v>
      </c>
      <c r="D54" s="47" t="s">
        <v>76</v>
      </c>
      <c r="E54" s="49">
        <v>14.73</v>
      </c>
      <c r="F54" s="48">
        <v>1567.13</v>
      </c>
      <c r="G54" s="3"/>
    </row>
    <row r="55" spans="1:7" ht="12.75">
      <c r="A55" s="5" t="s">
        <v>26</v>
      </c>
      <c r="B55" s="46">
        <v>80</v>
      </c>
      <c r="C55" s="46">
        <v>505.15</v>
      </c>
      <c r="D55" s="47">
        <v>46.2</v>
      </c>
      <c r="E55" s="49">
        <v>30.95</v>
      </c>
      <c r="F55" s="48">
        <v>662.3</v>
      </c>
      <c r="G55" s="3"/>
    </row>
    <row r="56" spans="1:7" ht="12.75">
      <c r="A56" s="5" t="s">
        <v>27</v>
      </c>
      <c r="B56" s="45" t="s">
        <v>76</v>
      </c>
      <c r="C56" s="46">
        <v>379.2</v>
      </c>
      <c r="D56" s="46">
        <v>52.7</v>
      </c>
      <c r="E56" s="49">
        <v>11.6</v>
      </c>
      <c r="F56" s="48">
        <v>443.5</v>
      </c>
      <c r="G56" s="3"/>
    </row>
    <row r="57" spans="1:7" ht="12.75">
      <c r="A57" s="5" t="s">
        <v>28</v>
      </c>
      <c r="B57" s="46">
        <v>33.4</v>
      </c>
      <c r="C57" s="46">
        <v>777.8</v>
      </c>
      <c r="D57" s="46">
        <v>7.9</v>
      </c>
      <c r="E57" s="49">
        <v>1.5</v>
      </c>
      <c r="F57" s="48">
        <v>820.6</v>
      </c>
      <c r="G57" s="3"/>
    </row>
    <row r="58" spans="1:7" ht="12.75">
      <c r="A58" s="17" t="str">
        <f>UPPER(" Castilla-La Mancha")</f>
        <v> CASTILLA-LA MANCHA</v>
      </c>
      <c r="B58" s="50">
        <v>554.2</v>
      </c>
      <c r="C58" s="50">
        <v>3927.75</v>
      </c>
      <c r="D58" s="50">
        <v>106.8</v>
      </c>
      <c r="E58" s="51">
        <v>81.78</v>
      </c>
      <c r="F58" s="52">
        <v>4670.53</v>
      </c>
      <c r="G58" s="3"/>
    </row>
    <row r="59" spans="1:7" ht="12.75">
      <c r="A59" s="5"/>
      <c r="B59" s="53"/>
      <c r="C59" s="53"/>
      <c r="D59" s="53"/>
      <c r="E59" s="54"/>
      <c r="F59" s="48"/>
      <c r="G59" s="3"/>
    </row>
    <row r="60" spans="1:7" ht="12.75">
      <c r="A60" s="5" t="s">
        <v>29</v>
      </c>
      <c r="B60" s="45" t="s">
        <v>76</v>
      </c>
      <c r="C60" s="46">
        <v>176.1</v>
      </c>
      <c r="D60" s="47" t="s">
        <v>76</v>
      </c>
      <c r="E60" s="47" t="s">
        <v>76</v>
      </c>
      <c r="F60" s="48">
        <v>176.1</v>
      </c>
      <c r="G60" s="3"/>
    </row>
    <row r="61" spans="1:7" ht="12.75">
      <c r="A61" s="5" t="s">
        <v>30</v>
      </c>
      <c r="B61" s="45" t="s">
        <v>76</v>
      </c>
      <c r="C61" s="46">
        <v>206</v>
      </c>
      <c r="D61" s="47" t="s">
        <v>76</v>
      </c>
      <c r="E61" s="49">
        <v>5.34</v>
      </c>
      <c r="F61" s="48">
        <v>211.34</v>
      </c>
      <c r="G61" s="3"/>
    </row>
    <row r="62" spans="1:7" ht="12.75">
      <c r="A62" s="5" t="s">
        <v>31</v>
      </c>
      <c r="B62" s="46">
        <v>0.3</v>
      </c>
      <c r="C62" s="46">
        <v>194.4</v>
      </c>
      <c r="D62" s="46">
        <v>37.8</v>
      </c>
      <c r="E62" s="49">
        <v>1.85</v>
      </c>
      <c r="F62" s="48">
        <v>234.35</v>
      </c>
      <c r="G62" s="3"/>
    </row>
    <row r="63" spans="1:7" ht="12.75">
      <c r="A63" s="17" t="str">
        <f>UPPER(" C. Valenciana")</f>
        <v> C. VALENCIANA</v>
      </c>
      <c r="B63" s="50">
        <v>0.3</v>
      </c>
      <c r="C63" s="50">
        <v>576.5</v>
      </c>
      <c r="D63" s="50">
        <v>37.8</v>
      </c>
      <c r="E63" s="51">
        <v>7.19</v>
      </c>
      <c r="F63" s="52">
        <v>621.79</v>
      </c>
      <c r="G63" s="3"/>
    </row>
    <row r="64" spans="1:7" ht="12.75">
      <c r="A64" s="5"/>
      <c r="B64" s="53"/>
      <c r="C64" s="53"/>
      <c r="D64" s="53"/>
      <c r="E64" s="54"/>
      <c r="F64" s="48"/>
      <c r="G64" s="3"/>
    </row>
    <row r="65" spans="1:7" ht="12.75">
      <c r="A65" s="17" t="str">
        <f>UPPER(" R. de Murcia")</f>
        <v> R. DE MURCIA</v>
      </c>
      <c r="B65" s="55" t="s">
        <v>76</v>
      </c>
      <c r="C65" s="50">
        <v>454.54</v>
      </c>
      <c r="D65" s="50">
        <v>79.34</v>
      </c>
      <c r="E65" s="51">
        <v>0.24</v>
      </c>
      <c r="F65" s="52">
        <v>534.12</v>
      </c>
      <c r="G65" s="3"/>
    </row>
    <row r="66" spans="1:7" ht="12.75">
      <c r="A66" s="5"/>
      <c r="B66" s="53"/>
      <c r="C66" s="53"/>
      <c r="D66" s="53"/>
      <c r="E66" s="54"/>
      <c r="F66" s="48"/>
      <c r="G66" s="3"/>
    </row>
    <row r="67" spans="1:7" ht="12.75">
      <c r="A67" s="5" t="s">
        <v>32</v>
      </c>
      <c r="B67" s="46">
        <v>3608.5</v>
      </c>
      <c r="C67" s="46">
        <v>327.8</v>
      </c>
      <c r="D67" s="46">
        <v>135.2</v>
      </c>
      <c r="E67" s="49">
        <v>3.8</v>
      </c>
      <c r="F67" s="48">
        <v>4075.3</v>
      </c>
      <c r="G67" s="3"/>
    </row>
    <row r="68" spans="1:7" ht="12.75">
      <c r="A68" s="5" t="s">
        <v>33</v>
      </c>
      <c r="B68" s="46">
        <v>771</v>
      </c>
      <c r="C68" s="46">
        <v>1431.1</v>
      </c>
      <c r="D68" s="46">
        <v>26</v>
      </c>
      <c r="E68" s="49">
        <v>15.8</v>
      </c>
      <c r="F68" s="48">
        <v>2243.9</v>
      </c>
      <c r="G68" s="3"/>
    </row>
    <row r="69" spans="1:7" ht="12.75">
      <c r="A69" s="17" t="str">
        <f>UPPER(" Extremadura")</f>
        <v> EXTREMADURA</v>
      </c>
      <c r="B69" s="50">
        <v>4379.5</v>
      </c>
      <c r="C69" s="50">
        <v>1758.9</v>
      </c>
      <c r="D69" s="50">
        <v>161.2</v>
      </c>
      <c r="E69" s="51">
        <v>19.6</v>
      </c>
      <c r="F69" s="57">
        <v>6319.2</v>
      </c>
      <c r="G69" s="3"/>
    </row>
    <row r="70" spans="1:7" ht="12.75">
      <c r="A70" s="5"/>
      <c r="B70" s="53"/>
      <c r="C70" s="53"/>
      <c r="D70" s="53"/>
      <c r="E70" s="54"/>
      <c r="F70" s="48"/>
      <c r="G70" s="3"/>
    </row>
    <row r="71" spans="1:7" ht="12.75">
      <c r="A71" s="5" t="s">
        <v>34</v>
      </c>
      <c r="B71" s="46">
        <v>23.71</v>
      </c>
      <c r="C71" s="46">
        <v>138.06</v>
      </c>
      <c r="D71" s="46">
        <v>21.82</v>
      </c>
      <c r="E71" s="49">
        <v>0.75</v>
      </c>
      <c r="F71" s="48">
        <v>184.34</v>
      </c>
      <c r="G71" s="3"/>
    </row>
    <row r="72" spans="1:7" ht="12.75">
      <c r="A72" s="5" t="s">
        <v>35</v>
      </c>
      <c r="B72" s="46">
        <v>1.7</v>
      </c>
      <c r="C72" s="46">
        <v>16</v>
      </c>
      <c r="D72" s="46" t="s">
        <v>76</v>
      </c>
      <c r="E72" s="47" t="s">
        <v>76</v>
      </c>
      <c r="F72" s="48">
        <v>17.7</v>
      </c>
      <c r="G72" s="3"/>
    </row>
    <row r="73" spans="1:7" ht="12.75">
      <c r="A73" s="5" t="s">
        <v>36</v>
      </c>
      <c r="B73" s="46">
        <v>148</v>
      </c>
      <c r="C73" s="46">
        <v>831</v>
      </c>
      <c r="D73" s="46">
        <v>163</v>
      </c>
      <c r="E73" s="47" t="s">
        <v>76</v>
      </c>
      <c r="F73" s="48">
        <v>1142</v>
      </c>
      <c r="G73" s="3"/>
    </row>
    <row r="74" spans="1:7" ht="12.75">
      <c r="A74" s="5" t="s">
        <v>37</v>
      </c>
      <c r="B74" s="45" t="s">
        <v>76</v>
      </c>
      <c r="C74" s="46">
        <v>324</v>
      </c>
      <c r="D74" s="46">
        <v>170</v>
      </c>
      <c r="E74" s="47" t="s">
        <v>76</v>
      </c>
      <c r="F74" s="48">
        <v>494</v>
      </c>
      <c r="G74" s="3"/>
    </row>
    <row r="75" spans="1:7" ht="12.75">
      <c r="A75" s="5" t="s">
        <v>38</v>
      </c>
      <c r="B75" s="46">
        <v>25.5</v>
      </c>
      <c r="C75" s="46">
        <v>343.2</v>
      </c>
      <c r="D75" s="46">
        <v>23</v>
      </c>
      <c r="E75" s="49">
        <v>3.6</v>
      </c>
      <c r="F75" s="48">
        <v>395.3</v>
      </c>
      <c r="G75" s="3"/>
    </row>
    <row r="76" spans="1:7" ht="12.75">
      <c r="A76" s="5" t="s">
        <v>39</v>
      </c>
      <c r="B76" s="46">
        <v>15.3</v>
      </c>
      <c r="C76" s="46">
        <v>427.9</v>
      </c>
      <c r="D76" s="46">
        <v>89.4</v>
      </c>
      <c r="E76" s="47" t="s">
        <v>76</v>
      </c>
      <c r="F76" s="48">
        <v>532.6</v>
      </c>
      <c r="G76" s="3"/>
    </row>
    <row r="77" spans="1:7" ht="12.75">
      <c r="A77" s="5" t="s">
        <v>40</v>
      </c>
      <c r="B77" s="46">
        <v>17</v>
      </c>
      <c r="C77" s="46">
        <v>183.6</v>
      </c>
      <c r="D77" s="46">
        <v>18</v>
      </c>
      <c r="E77" s="49">
        <v>1</v>
      </c>
      <c r="F77" s="48">
        <v>219.6</v>
      </c>
      <c r="G77" s="3"/>
    </row>
    <row r="78" spans="1:7" ht="12.75">
      <c r="A78" s="5" t="s">
        <v>41</v>
      </c>
      <c r="B78" s="46">
        <v>157.19</v>
      </c>
      <c r="C78" s="46">
        <v>358.79</v>
      </c>
      <c r="D78" s="46">
        <v>1.98</v>
      </c>
      <c r="E78" s="49">
        <v>1.08</v>
      </c>
      <c r="F78" s="48">
        <v>519.04</v>
      </c>
      <c r="G78" s="3"/>
    </row>
    <row r="79" spans="1:7" ht="12.75">
      <c r="A79" s="17" t="str">
        <f>UPPER(" Andalucía")</f>
        <v> ANDALUCÍA</v>
      </c>
      <c r="B79" s="50">
        <v>388.4</v>
      </c>
      <c r="C79" s="50">
        <v>2622.55</v>
      </c>
      <c r="D79" s="50">
        <v>487.2</v>
      </c>
      <c r="E79" s="51">
        <v>6.43</v>
      </c>
      <c r="F79" s="52">
        <v>3504.58</v>
      </c>
      <c r="G79" s="3"/>
    </row>
    <row r="80" spans="1:7" ht="12.75">
      <c r="A80" s="5"/>
      <c r="B80" s="53"/>
      <c r="C80" s="53"/>
      <c r="D80" s="53"/>
      <c r="E80" s="54"/>
      <c r="F80" s="48"/>
      <c r="G80" s="3"/>
    </row>
    <row r="81" spans="1:7" ht="12.75">
      <c r="A81" s="5" t="s">
        <v>42</v>
      </c>
      <c r="B81" s="45" t="s">
        <v>76</v>
      </c>
      <c r="C81" s="47" t="s">
        <v>76</v>
      </c>
      <c r="D81" s="46">
        <v>31.41</v>
      </c>
      <c r="E81" s="47" t="s">
        <v>76</v>
      </c>
      <c r="F81" s="48">
        <v>31.41</v>
      </c>
      <c r="G81" s="3"/>
    </row>
    <row r="82" spans="1:7" ht="12.75">
      <c r="A82" s="5" t="s">
        <v>43</v>
      </c>
      <c r="B82" s="45" t="s">
        <v>76</v>
      </c>
      <c r="C82" s="47" t="s">
        <v>76</v>
      </c>
      <c r="D82" s="46">
        <v>20.7</v>
      </c>
      <c r="E82" s="49">
        <v>1.2</v>
      </c>
      <c r="F82" s="48">
        <v>21.9</v>
      </c>
      <c r="G82" s="3"/>
    </row>
    <row r="83" spans="1:7" ht="12.75">
      <c r="A83" s="17" t="str">
        <f>UPPER(" Canarias")</f>
        <v> CANARIAS</v>
      </c>
      <c r="B83" s="55" t="s">
        <v>76</v>
      </c>
      <c r="C83" s="56" t="s">
        <v>76</v>
      </c>
      <c r="D83" s="50">
        <v>52.11</v>
      </c>
      <c r="E83" s="51">
        <v>1.2</v>
      </c>
      <c r="F83" s="52">
        <v>53.31</v>
      </c>
      <c r="G83" s="3"/>
    </row>
    <row r="84" spans="1:7" ht="12.75">
      <c r="A84" s="5"/>
      <c r="B84" s="53"/>
      <c r="C84" s="53"/>
      <c r="D84" s="53"/>
      <c r="E84" s="54"/>
      <c r="F84" s="48"/>
      <c r="G84" s="3"/>
    </row>
    <row r="85" spans="1:7" ht="13.5" thickBot="1">
      <c r="A85" s="38" t="s">
        <v>44</v>
      </c>
      <c r="B85" s="58">
        <v>6276.83</v>
      </c>
      <c r="C85" s="58">
        <v>18482.75</v>
      </c>
      <c r="D85" s="58">
        <v>6841.745999999999</v>
      </c>
      <c r="E85" s="58">
        <v>333.41</v>
      </c>
      <c r="F85" s="59">
        <v>31934.736000000008</v>
      </c>
      <c r="G85" s="3"/>
    </row>
    <row r="86" ht="12.75">
      <c r="F86" s="60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14" customFormat="1" ht="18">
      <c r="A1" s="86" t="s">
        <v>51</v>
      </c>
      <c r="B1" s="86"/>
      <c r="C1" s="86"/>
      <c r="D1" s="86"/>
      <c r="E1" s="86"/>
      <c r="F1" s="86"/>
    </row>
    <row r="3" spans="1:10" ht="15">
      <c r="A3" s="87" t="s">
        <v>74</v>
      </c>
      <c r="B3" s="87"/>
      <c r="C3" s="87"/>
      <c r="D3" s="87"/>
      <c r="E3" s="87"/>
      <c r="F3" s="87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7" ht="12.75">
      <c r="A5" s="6" t="s">
        <v>52</v>
      </c>
      <c r="B5" s="7"/>
      <c r="C5" s="7" t="s">
        <v>46</v>
      </c>
      <c r="D5" s="8"/>
      <c r="E5" s="9"/>
      <c r="F5" s="10"/>
      <c r="G5" s="3"/>
    </row>
    <row r="6" spans="1:7" ht="12.75">
      <c r="A6" s="11" t="s">
        <v>0</v>
      </c>
      <c r="B6" s="12"/>
      <c r="C6" s="13"/>
      <c r="D6" s="11"/>
      <c r="E6" s="12" t="s">
        <v>47</v>
      </c>
      <c r="F6" s="4" t="s">
        <v>45</v>
      </c>
      <c r="G6" s="3"/>
    </row>
    <row r="7" spans="1:7" ht="13.5" thickBot="1">
      <c r="A7" s="11"/>
      <c r="B7" s="12" t="s">
        <v>48</v>
      </c>
      <c r="C7" s="31" t="s">
        <v>49</v>
      </c>
      <c r="D7" s="11" t="s">
        <v>50</v>
      </c>
      <c r="E7" s="32"/>
      <c r="F7" s="33"/>
      <c r="G7" s="3"/>
    </row>
    <row r="8" spans="1:7" ht="12.75">
      <c r="A8" s="34" t="s">
        <v>1</v>
      </c>
      <c r="B8" s="61">
        <v>1.8918918918918919</v>
      </c>
      <c r="C8" s="62">
        <v>1.599250936329588</v>
      </c>
      <c r="D8" s="42">
        <v>1.9001067475700881</v>
      </c>
      <c r="E8" s="62">
        <v>1.7980221756068324</v>
      </c>
      <c r="F8" s="62">
        <v>1.8563049194327708</v>
      </c>
      <c r="G8" s="3"/>
    </row>
    <row r="9" spans="1:7" ht="12.75">
      <c r="A9" s="5" t="s">
        <v>2</v>
      </c>
      <c r="B9" s="63" t="s">
        <v>76</v>
      </c>
      <c r="C9" s="64">
        <v>2.187120291616039</v>
      </c>
      <c r="D9" s="46">
        <v>1.899376540524866</v>
      </c>
      <c r="E9" s="65" t="s">
        <v>76</v>
      </c>
      <c r="F9" s="64">
        <v>1.9339080983540822</v>
      </c>
      <c r="G9" s="3"/>
    </row>
    <row r="10" spans="1:7" ht="12.75">
      <c r="A10" s="5" t="s">
        <v>3</v>
      </c>
      <c r="B10" s="63" t="s">
        <v>76</v>
      </c>
      <c r="C10" s="65" t="s">
        <v>76</v>
      </c>
      <c r="D10" s="46">
        <v>1.2</v>
      </c>
      <c r="E10" s="64">
        <v>0.7272727272727273</v>
      </c>
      <c r="F10" s="64">
        <v>1.1458333333333333</v>
      </c>
      <c r="G10" s="3"/>
    </row>
    <row r="11" spans="1:7" ht="12.75">
      <c r="A11" s="5" t="s">
        <v>4</v>
      </c>
      <c r="B11" s="63" t="s">
        <v>76</v>
      </c>
      <c r="C11" s="64">
        <v>1</v>
      </c>
      <c r="D11" s="46">
        <v>1.1990407673860912</v>
      </c>
      <c r="E11" s="64">
        <v>1.2892639474917955</v>
      </c>
      <c r="F11" s="64">
        <v>1.1943152842357883</v>
      </c>
      <c r="G11" s="3"/>
    </row>
    <row r="12" spans="1:7" ht="12.75">
      <c r="A12" s="17" t="str">
        <f>UPPER(" Galicia")</f>
        <v> GALICIA</v>
      </c>
      <c r="B12" s="66">
        <v>1.8918918918918919</v>
      </c>
      <c r="C12" s="67">
        <v>1.7283787357841838</v>
      </c>
      <c r="D12" s="50">
        <v>1.473082278215761</v>
      </c>
      <c r="E12" s="67">
        <v>1.0482180293501049</v>
      </c>
      <c r="F12" s="67">
        <v>1.4572007591597773</v>
      </c>
      <c r="G12" s="3"/>
    </row>
    <row r="13" spans="1:7" ht="12.75">
      <c r="A13" s="5"/>
      <c r="B13" s="68"/>
      <c r="C13" s="48"/>
      <c r="D13" s="48"/>
      <c r="E13" s="48"/>
      <c r="F13" s="48"/>
      <c r="G13" s="3"/>
    </row>
    <row r="14" spans="1:7" ht="12.75">
      <c r="A14" s="17" t="str">
        <f>UPPER(" P. de Asturias")</f>
        <v> P. DE ASTURIAS</v>
      </c>
      <c r="B14" s="69" t="s">
        <v>76</v>
      </c>
      <c r="C14" s="70" t="s">
        <v>76</v>
      </c>
      <c r="D14" s="50">
        <v>2</v>
      </c>
      <c r="E14" s="70" t="s">
        <v>76</v>
      </c>
      <c r="F14" s="67">
        <v>2</v>
      </c>
      <c r="G14" s="3"/>
    </row>
    <row r="15" spans="1:7" ht="12.75">
      <c r="A15" s="5"/>
      <c r="B15" s="68"/>
      <c r="C15" s="48"/>
      <c r="D15" s="48"/>
      <c r="E15" s="48"/>
      <c r="F15" s="48"/>
      <c r="G15" s="3"/>
    </row>
    <row r="16" spans="1:7" ht="12.75">
      <c r="A16" s="17" t="str">
        <f>UPPER(" Cantabria")</f>
        <v> CANTABRIA</v>
      </c>
      <c r="B16" s="69" t="s">
        <v>76</v>
      </c>
      <c r="C16" s="70" t="s">
        <v>76</v>
      </c>
      <c r="D16" s="50">
        <v>1.3000393129719252</v>
      </c>
      <c r="E16" s="67">
        <v>1.3</v>
      </c>
      <c r="F16" s="67">
        <v>1.3000392066732465</v>
      </c>
      <c r="G16" s="3"/>
    </row>
    <row r="17" spans="1:7" ht="12.75">
      <c r="A17" s="5"/>
      <c r="B17" s="68"/>
      <c r="C17" s="48"/>
      <c r="D17" s="48"/>
      <c r="E17" s="48"/>
      <c r="F17" s="48"/>
      <c r="G17" s="3"/>
    </row>
    <row r="18" spans="1:7" ht="12.75">
      <c r="A18" s="5" t="s">
        <v>5</v>
      </c>
      <c r="B18" s="63" t="s">
        <v>76</v>
      </c>
      <c r="C18" s="64">
        <v>2.198528024155501</v>
      </c>
      <c r="D18" s="46">
        <v>2.123519327886828</v>
      </c>
      <c r="E18" s="65" t="s">
        <v>76</v>
      </c>
      <c r="F18" s="64">
        <v>2.1420177551281605</v>
      </c>
      <c r="G18" s="3"/>
    </row>
    <row r="19" spans="1:7" ht="12.75">
      <c r="A19" s="5" t="s">
        <v>6</v>
      </c>
      <c r="B19" s="63" t="s">
        <v>76</v>
      </c>
      <c r="C19" s="65" t="s">
        <v>76</v>
      </c>
      <c r="D19" s="46">
        <v>2.209344951075769</v>
      </c>
      <c r="E19" s="65" t="s">
        <v>76</v>
      </c>
      <c r="F19" s="64">
        <v>2.209344951075769</v>
      </c>
      <c r="G19" s="3"/>
    </row>
    <row r="20" spans="1:7" ht="12.75">
      <c r="A20" s="5" t="s">
        <v>7</v>
      </c>
      <c r="B20" s="63" t="s">
        <v>76</v>
      </c>
      <c r="C20" s="65" t="s">
        <v>76</v>
      </c>
      <c r="D20" s="46">
        <v>2.2203747964945095</v>
      </c>
      <c r="E20" s="65" t="s">
        <v>76</v>
      </c>
      <c r="F20" s="64">
        <v>2.2203747964945095</v>
      </c>
      <c r="G20" s="3"/>
    </row>
    <row r="21" spans="1:7" ht="12.75">
      <c r="A21" s="17" t="str">
        <f>UPPER(" País Vasco")</f>
        <v> PAÍS VASCO</v>
      </c>
      <c r="B21" s="69" t="s">
        <v>76</v>
      </c>
      <c r="C21" s="67">
        <v>2.198528024155501</v>
      </c>
      <c r="D21" s="50">
        <v>2.190730911965983</v>
      </c>
      <c r="E21" s="70" t="s">
        <v>76</v>
      </c>
      <c r="F21" s="67">
        <v>2.1913097076736117</v>
      </c>
      <c r="G21" s="3"/>
    </row>
    <row r="22" spans="1:7" ht="12.75">
      <c r="A22" s="5"/>
      <c r="B22" s="68"/>
      <c r="C22" s="48"/>
      <c r="D22" s="48"/>
      <c r="E22" s="48"/>
      <c r="F22" s="48"/>
      <c r="G22" s="3"/>
    </row>
    <row r="23" spans="1:7" ht="12.75">
      <c r="A23" s="17" t="str">
        <f>UPPER(" Navarra")</f>
        <v> NAVARRA</v>
      </c>
      <c r="B23" s="69" t="s">
        <v>76</v>
      </c>
      <c r="C23" s="67">
        <v>1.6496295329650412</v>
      </c>
      <c r="D23" s="50">
        <v>1.2657846331902698</v>
      </c>
      <c r="E23" s="70" t="s">
        <v>76</v>
      </c>
      <c r="F23" s="67">
        <v>1.3894168799387272</v>
      </c>
      <c r="G23" s="3"/>
    </row>
    <row r="24" spans="1:7" ht="12.75">
      <c r="A24" s="5"/>
      <c r="B24" s="68"/>
      <c r="C24" s="48"/>
      <c r="D24" s="48"/>
      <c r="E24" s="48"/>
      <c r="F24" s="48"/>
      <c r="G24" s="3"/>
    </row>
    <row r="25" spans="1:7" ht="12.75">
      <c r="A25" s="17" t="str">
        <f>UPPER(" La Rioja")</f>
        <v> LA RIOJA</v>
      </c>
      <c r="B25" s="66">
        <v>1.9972164231036882</v>
      </c>
      <c r="C25" s="67">
        <v>1.8246318394485426</v>
      </c>
      <c r="D25" s="50">
        <v>1.4258389845244306</v>
      </c>
      <c r="E25" s="67">
        <v>1.6123041207196749</v>
      </c>
      <c r="F25" s="67">
        <v>1.7853863065035296</v>
      </c>
      <c r="G25" s="3"/>
    </row>
    <row r="26" spans="1:7" ht="12.75">
      <c r="A26" s="5"/>
      <c r="B26" s="68"/>
      <c r="C26" s="48"/>
      <c r="D26" s="48"/>
      <c r="E26" s="48"/>
      <c r="F26" s="48"/>
      <c r="G26" s="3"/>
    </row>
    <row r="27" spans="1:7" ht="12.75">
      <c r="A27" s="5" t="s">
        <v>8</v>
      </c>
      <c r="B27" s="71">
        <v>1</v>
      </c>
      <c r="C27" s="64">
        <v>1.3999965842381221</v>
      </c>
      <c r="D27" s="65">
        <v>1.49998345849737</v>
      </c>
      <c r="E27" s="64">
        <v>1.3928571428571428</v>
      </c>
      <c r="F27" s="64">
        <v>1.3858910611368516</v>
      </c>
      <c r="G27" s="3"/>
    </row>
    <row r="28" spans="1:7" ht="12.75">
      <c r="A28" s="5" t="s">
        <v>9</v>
      </c>
      <c r="B28" s="71">
        <v>2.962317577869745</v>
      </c>
      <c r="C28" s="64">
        <v>1.599549793909036</v>
      </c>
      <c r="D28" s="46">
        <v>1.3022474270111322</v>
      </c>
      <c r="E28" s="64">
        <v>1.5913651145090986</v>
      </c>
      <c r="F28" s="64">
        <v>1.6278809906079266</v>
      </c>
      <c r="G28" s="3"/>
    </row>
    <row r="29" spans="1:7" ht="12.75">
      <c r="A29" s="5" t="s">
        <v>10</v>
      </c>
      <c r="B29" s="63" t="s">
        <v>76</v>
      </c>
      <c r="C29" s="64">
        <v>1.300003135607171</v>
      </c>
      <c r="D29" s="65" t="s">
        <v>76</v>
      </c>
      <c r="E29" s="64">
        <v>1.1</v>
      </c>
      <c r="F29" s="64">
        <v>1.2949970193057274</v>
      </c>
      <c r="G29" s="3"/>
    </row>
    <row r="30" spans="1:7" ht="12.75">
      <c r="A30" s="17" t="str">
        <f>UPPER(" Aragón")</f>
        <v> ARAGÓN</v>
      </c>
      <c r="B30" s="66">
        <v>1.8122802272112524</v>
      </c>
      <c r="C30" s="67">
        <v>1.4225737809348864</v>
      </c>
      <c r="D30" s="50">
        <v>1.4128664495114007</v>
      </c>
      <c r="E30" s="67">
        <v>1.2778589040767958</v>
      </c>
      <c r="F30" s="67">
        <v>1.4283482177990903</v>
      </c>
      <c r="G30" s="3"/>
    </row>
    <row r="31" spans="1:7" ht="12.75">
      <c r="A31" s="5"/>
      <c r="B31" s="68"/>
      <c r="C31" s="48"/>
      <c r="D31" s="48"/>
      <c r="E31" s="48"/>
      <c r="F31" s="48"/>
      <c r="G31" s="3"/>
    </row>
    <row r="32" spans="1:7" ht="12.75">
      <c r="A32" s="5" t="s">
        <v>11</v>
      </c>
      <c r="B32" s="63" t="s">
        <v>76</v>
      </c>
      <c r="C32" s="64">
        <v>2.1998732061552646</v>
      </c>
      <c r="D32" s="46">
        <v>1.9982755997362682</v>
      </c>
      <c r="E32" s="64">
        <v>2.1044624746450302</v>
      </c>
      <c r="F32" s="64">
        <v>2.1778050524671477</v>
      </c>
      <c r="G32" s="3"/>
    </row>
    <row r="33" spans="1:7" ht="12.75">
      <c r="A33" s="5" t="s">
        <v>12</v>
      </c>
      <c r="B33" s="63" t="s">
        <v>76</v>
      </c>
      <c r="C33" s="64">
        <v>1.716883116883117</v>
      </c>
      <c r="D33" s="65" t="s">
        <v>76</v>
      </c>
      <c r="E33" s="65" t="s">
        <v>76</v>
      </c>
      <c r="F33" s="64">
        <v>1.716883116883117</v>
      </c>
      <c r="G33" s="3"/>
    </row>
    <row r="34" spans="1:7" ht="12.75">
      <c r="A34" s="5" t="s">
        <v>13</v>
      </c>
      <c r="B34" s="63">
        <v>1.25</v>
      </c>
      <c r="C34" s="64">
        <v>1.42</v>
      </c>
      <c r="D34" s="65" t="s">
        <v>76</v>
      </c>
      <c r="E34" s="64">
        <v>1.25</v>
      </c>
      <c r="F34" s="64">
        <v>1.4108571428571428</v>
      </c>
      <c r="G34" s="3"/>
    </row>
    <row r="35" spans="1:7" ht="12.75">
      <c r="A35" s="5" t="s">
        <v>14</v>
      </c>
      <c r="B35" s="63" t="s">
        <v>76</v>
      </c>
      <c r="C35" s="64">
        <v>1.1751376320032538</v>
      </c>
      <c r="D35" s="46">
        <v>0.9722063364977697</v>
      </c>
      <c r="E35" s="64">
        <v>1.1944777911164466</v>
      </c>
      <c r="F35" s="64">
        <v>1.1189043369993774</v>
      </c>
      <c r="G35" s="3"/>
    </row>
    <row r="36" spans="1:7" ht="12.75">
      <c r="A36" s="17" t="str">
        <f>UPPER(" Cataluña")</f>
        <v> CATALUÑA</v>
      </c>
      <c r="B36" s="69">
        <v>1.25</v>
      </c>
      <c r="C36" s="67">
        <v>1.6622040471901725</v>
      </c>
      <c r="D36" s="50">
        <v>1.3421346157362541</v>
      </c>
      <c r="E36" s="67">
        <v>1.363173486391409</v>
      </c>
      <c r="F36" s="67">
        <v>1.6230078554656724</v>
      </c>
      <c r="G36" s="3"/>
    </row>
    <row r="37" spans="1:7" ht="12.75">
      <c r="A37" s="5"/>
      <c r="B37" s="68"/>
      <c r="C37" s="48"/>
      <c r="D37" s="48"/>
      <c r="E37" s="48"/>
      <c r="F37" s="48"/>
      <c r="G37" s="3"/>
    </row>
    <row r="38" spans="1:7" ht="12.75">
      <c r="A38" s="17" t="str">
        <f>UPPER(" Baleares")</f>
        <v> BALEARES</v>
      </c>
      <c r="B38" s="69" t="s">
        <v>76</v>
      </c>
      <c r="C38" s="67">
        <v>1.9003215434083602</v>
      </c>
      <c r="D38" s="70" t="s">
        <v>76</v>
      </c>
      <c r="E38" s="70" t="s">
        <v>76</v>
      </c>
      <c r="F38" s="67">
        <v>1.9003215434083602</v>
      </c>
      <c r="G38" s="3"/>
    </row>
    <row r="39" spans="1:7" ht="12.75">
      <c r="A39" s="5"/>
      <c r="B39" s="68"/>
      <c r="C39" s="48"/>
      <c r="D39" s="48"/>
      <c r="E39" s="48"/>
      <c r="F39" s="48"/>
      <c r="G39" s="3"/>
    </row>
    <row r="40" spans="1:7" ht="12.75">
      <c r="A40" s="5" t="s">
        <v>15</v>
      </c>
      <c r="B40" s="71">
        <v>1.996420212033595</v>
      </c>
      <c r="C40" s="64">
        <v>1.899857797719464</v>
      </c>
      <c r="D40" s="46">
        <v>1.7</v>
      </c>
      <c r="E40" s="64">
        <v>1.935483870967742</v>
      </c>
      <c r="F40" s="64">
        <v>1.8801058646365512</v>
      </c>
      <c r="G40" s="3"/>
    </row>
    <row r="41" spans="1:7" ht="12.75">
      <c r="A41" s="5" t="s">
        <v>16</v>
      </c>
      <c r="B41" s="63" t="s">
        <v>76</v>
      </c>
      <c r="C41" s="64">
        <v>1.3287088397722702</v>
      </c>
      <c r="D41" s="46">
        <v>1.4414974817592827</v>
      </c>
      <c r="E41" s="64">
        <v>1.0861423220973783</v>
      </c>
      <c r="F41" s="64">
        <v>1.4189791503038067</v>
      </c>
      <c r="G41" s="3"/>
    </row>
    <row r="42" spans="1:7" ht="12.75">
      <c r="A42" s="5" t="s">
        <v>17</v>
      </c>
      <c r="B42" s="71">
        <v>3</v>
      </c>
      <c r="C42" s="64">
        <v>2.5</v>
      </c>
      <c r="D42" s="46">
        <v>2.0000421194507623</v>
      </c>
      <c r="E42" s="64">
        <v>2</v>
      </c>
      <c r="F42" s="64">
        <v>2.2229427404189095</v>
      </c>
      <c r="G42" s="3"/>
    </row>
    <row r="43" spans="1:7" ht="12.75">
      <c r="A43" s="5" t="s">
        <v>18</v>
      </c>
      <c r="B43" s="63" t="s">
        <v>76</v>
      </c>
      <c r="C43" s="64" t="s">
        <v>76</v>
      </c>
      <c r="D43" s="46">
        <v>2.076399965339846</v>
      </c>
      <c r="E43" s="64">
        <v>1.5862068965517242</v>
      </c>
      <c r="F43" s="64">
        <v>2.0741294438215347</v>
      </c>
      <c r="G43" s="3"/>
    </row>
    <row r="44" spans="1:7" ht="12.75">
      <c r="A44" s="5" t="s">
        <v>19</v>
      </c>
      <c r="B44" s="63">
        <v>2</v>
      </c>
      <c r="C44" s="64">
        <v>1.9576446651048496</v>
      </c>
      <c r="D44" s="46">
        <v>1.8471155696540422</v>
      </c>
      <c r="E44" s="64">
        <v>1.7845117845117846</v>
      </c>
      <c r="F44" s="64">
        <v>1.9174671410548239</v>
      </c>
      <c r="G44" s="3"/>
    </row>
    <row r="45" spans="1:7" ht="12.75">
      <c r="A45" s="5" t="s">
        <v>20</v>
      </c>
      <c r="B45" s="71">
        <v>2.5000381650255705</v>
      </c>
      <c r="C45" s="64">
        <v>1.900007633005114</v>
      </c>
      <c r="D45" s="46">
        <v>1.7999666923413202</v>
      </c>
      <c r="E45" s="64">
        <v>1.599877871918174</v>
      </c>
      <c r="F45" s="64">
        <v>2.049003892832608</v>
      </c>
      <c r="G45" s="3"/>
    </row>
    <row r="46" spans="1:7" ht="12.75">
      <c r="A46" s="5" t="s">
        <v>21</v>
      </c>
      <c r="B46" s="71">
        <v>2.052132701421801</v>
      </c>
      <c r="C46" s="64">
        <v>1.4200119104045892</v>
      </c>
      <c r="D46" s="46">
        <v>1.4345991561181435</v>
      </c>
      <c r="E46" s="64">
        <v>1.4873478848754105</v>
      </c>
      <c r="F46" s="64">
        <v>1.4518418265787245</v>
      </c>
      <c r="G46" s="3"/>
    </row>
    <row r="47" spans="1:7" ht="12.75">
      <c r="A47" s="5" t="s">
        <v>22</v>
      </c>
      <c r="B47" s="63" t="s">
        <v>76</v>
      </c>
      <c r="C47" s="64">
        <v>1.781297987553544</v>
      </c>
      <c r="D47" s="46">
        <v>1.8983097046975186</v>
      </c>
      <c r="E47" s="64">
        <v>1.7551080405703365</v>
      </c>
      <c r="F47" s="64">
        <v>1.8685051294345516</v>
      </c>
      <c r="G47" s="3"/>
    </row>
    <row r="48" spans="1:7" ht="12.75">
      <c r="A48" s="5" t="s">
        <v>23</v>
      </c>
      <c r="B48" s="63" t="s">
        <v>76</v>
      </c>
      <c r="C48" s="64">
        <v>1.8592454870704662</v>
      </c>
      <c r="D48" s="46">
        <v>1.7909518000363382</v>
      </c>
      <c r="E48" s="64">
        <v>1.7114129853460263</v>
      </c>
      <c r="F48" s="64">
        <v>1.8176295906949955</v>
      </c>
      <c r="G48" s="3"/>
    </row>
    <row r="49" spans="1:7" ht="12.75">
      <c r="A49" s="17" t="str">
        <f>UPPER(" Castilla y León")</f>
        <v> CASTILLA Y LEÓN</v>
      </c>
      <c r="B49" s="66">
        <v>2.6395831151479374</v>
      </c>
      <c r="C49" s="67">
        <v>1.7419767535948594</v>
      </c>
      <c r="D49" s="50">
        <v>1.84354631674479</v>
      </c>
      <c r="E49" s="67">
        <v>1.6438737117618194</v>
      </c>
      <c r="F49" s="67">
        <v>1.8631984069446577</v>
      </c>
      <c r="G49" s="3"/>
    </row>
    <row r="50" spans="1:7" ht="12.75">
      <c r="A50" s="5"/>
      <c r="B50" s="68"/>
      <c r="C50" s="48"/>
      <c r="D50" s="48"/>
      <c r="E50" s="48"/>
      <c r="F50" s="48"/>
      <c r="G50" s="3"/>
    </row>
    <row r="51" spans="1:7" ht="12.75">
      <c r="A51" s="17" t="str">
        <f>UPPER(" Madrid")</f>
        <v> MADRID</v>
      </c>
      <c r="B51" s="66">
        <v>2</v>
      </c>
      <c r="C51" s="67">
        <v>1.9168317985779229</v>
      </c>
      <c r="D51" s="50">
        <v>2</v>
      </c>
      <c r="E51" s="70" t="s">
        <v>76</v>
      </c>
      <c r="F51" s="67">
        <v>1.9206860903300396</v>
      </c>
      <c r="G51" s="3"/>
    </row>
    <row r="52" spans="1:7" ht="12.75">
      <c r="A52" s="5"/>
      <c r="B52" s="68"/>
      <c r="C52" s="48"/>
      <c r="D52" s="48"/>
      <c r="E52" s="48"/>
      <c r="F52" s="48"/>
      <c r="G52" s="3"/>
    </row>
    <row r="53" spans="1:7" ht="12.75">
      <c r="A53" s="5" t="s">
        <v>24</v>
      </c>
      <c r="B53" s="63" t="s">
        <v>76</v>
      </c>
      <c r="C53" s="64">
        <v>1.8793380300498659</v>
      </c>
      <c r="D53" s="65" t="s">
        <v>76</v>
      </c>
      <c r="E53" s="64">
        <v>1.8363273453093811</v>
      </c>
      <c r="F53" s="64">
        <v>1.8784782570530714</v>
      </c>
      <c r="G53" s="3"/>
    </row>
    <row r="54" spans="1:7" ht="12.75">
      <c r="A54" s="5" t="s">
        <v>25</v>
      </c>
      <c r="B54" s="71">
        <v>1.8693808312128923</v>
      </c>
      <c r="C54" s="64">
        <v>1.7170139773834845</v>
      </c>
      <c r="D54" s="65" t="s">
        <v>76</v>
      </c>
      <c r="E54" s="64">
        <v>1.6366666666666667</v>
      </c>
      <c r="F54" s="64">
        <v>1.7564724619845482</v>
      </c>
      <c r="G54" s="3"/>
    </row>
    <row r="55" spans="1:7" ht="12.75">
      <c r="A55" s="5" t="s">
        <v>26</v>
      </c>
      <c r="B55" s="71">
        <v>2</v>
      </c>
      <c r="C55" s="64">
        <v>1.454095878502467</v>
      </c>
      <c r="D55" s="65">
        <v>1.1</v>
      </c>
      <c r="E55" s="64">
        <v>2.0895220091817444</v>
      </c>
      <c r="F55" s="64">
        <v>1.490961482181851</v>
      </c>
      <c r="G55" s="3"/>
    </row>
    <row r="56" spans="1:7" ht="12.75">
      <c r="A56" s="5" t="s">
        <v>27</v>
      </c>
      <c r="B56" s="63" t="s">
        <v>76</v>
      </c>
      <c r="C56" s="64">
        <v>1.2</v>
      </c>
      <c r="D56" s="46">
        <v>1.2007290954659375</v>
      </c>
      <c r="E56" s="64">
        <v>1.3991074659269087</v>
      </c>
      <c r="F56" s="64">
        <v>1.2045705780580747</v>
      </c>
      <c r="G56" s="3"/>
    </row>
    <row r="57" spans="1:7" ht="12.75">
      <c r="A57" s="5" t="s">
        <v>28</v>
      </c>
      <c r="B57" s="71">
        <v>1.8726171787396277</v>
      </c>
      <c r="C57" s="64">
        <v>1.8400539383257828</v>
      </c>
      <c r="D57" s="46">
        <v>1.771697690065037</v>
      </c>
      <c r="E57" s="64">
        <v>1.6816143497757847</v>
      </c>
      <c r="F57" s="64">
        <v>1.8403559606362077</v>
      </c>
      <c r="G57" s="3"/>
    </row>
    <row r="58" spans="1:7" ht="12.75">
      <c r="A58" s="17" t="str">
        <f>UPPER(" Castilla-La Mancha")</f>
        <v> CASTILLA-LA MANCHA</v>
      </c>
      <c r="B58" s="66">
        <v>1.88737075835388</v>
      </c>
      <c r="C58" s="67">
        <v>1.6731258775098485</v>
      </c>
      <c r="D58" s="50">
        <v>1.1820828122060014</v>
      </c>
      <c r="E58" s="67">
        <v>1.796572934973638</v>
      </c>
      <c r="F58" s="67">
        <v>1.6818272005219919</v>
      </c>
      <c r="G58" s="3"/>
    </row>
    <row r="59" spans="1:7" ht="12.75">
      <c r="A59" s="5"/>
      <c r="B59" s="68"/>
      <c r="C59" s="48"/>
      <c r="D59" s="48"/>
      <c r="E59" s="48"/>
      <c r="F59" s="48"/>
      <c r="G59" s="3"/>
    </row>
    <row r="60" spans="1:7" ht="12.75">
      <c r="A60" s="5" t="s">
        <v>29</v>
      </c>
      <c r="B60" s="63" t="s">
        <v>76</v>
      </c>
      <c r="C60" s="64">
        <v>1.552910052910053</v>
      </c>
      <c r="D60" s="65" t="s">
        <v>76</v>
      </c>
      <c r="E60" s="65" t="s">
        <v>76</v>
      </c>
      <c r="F60" s="64">
        <v>1.552910052910053</v>
      </c>
      <c r="G60" s="3"/>
    </row>
    <row r="61" spans="1:7" ht="12.75">
      <c r="A61" s="5" t="s">
        <v>30</v>
      </c>
      <c r="B61" s="63" t="s">
        <v>76</v>
      </c>
      <c r="C61" s="64">
        <v>1.3487854383552675</v>
      </c>
      <c r="D61" s="65" t="s">
        <v>76</v>
      </c>
      <c r="E61" s="64">
        <v>1.4491180461329716</v>
      </c>
      <c r="F61" s="64">
        <v>1.3511491864590992</v>
      </c>
      <c r="G61" s="3"/>
    </row>
    <row r="62" spans="1:7" ht="12.75">
      <c r="A62" s="5" t="s">
        <v>31</v>
      </c>
      <c r="B62" s="71">
        <v>1.7543859649122806</v>
      </c>
      <c r="C62" s="64">
        <v>1.2005632271930042</v>
      </c>
      <c r="D62" s="46">
        <v>1.5025638987160632</v>
      </c>
      <c r="E62" s="64">
        <v>0.7502027575020276</v>
      </c>
      <c r="F62" s="64">
        <v>1.2352544302596484</v>
      </c>
      <c r="G62" s="3"/>
    </row>
    <row r="63" spans="1:7" ht="12.75">
      <c r="A63" s="17" t="str">
        <f>UPPER(" C. Valenciana")</f>
        <v> C. VALENCIANA</v>
      </c>
      <c r="B63" s="66">
        <v>1.7543859649122806</v>
      </c>
      <c r="C63" s="67">
        <v>1.346792694379681</v>
      </c>
      <c r="D63" s="50">
        <v>1.5025638987160632</v>
      </c>
      <c r="E63" s="67">
        <v>1.1689156234758575</v>
      </c>
      <c r="F63" s="67">
        <v>1.3530910728935681</v>
      </c>
      <c r="G63" s="3"/>
    </row>
    <row r="64" spans="1:7" ht="12.75">
      <c r="A64" s="5"/>
      <c r="B64" s="68"/>
      <c r="C64" s="48"/>
      <c r="D64" s="48"/>
      <c r="E64" s="48"/>
      <c r="F64" s="48"/>
      <c r="G64" s="3"/>
    </row>
    <row r="65" spans="1:7" ht="12.75">
      <c r="A65" s="17" t="str">
        <f>UPPER(" R. de Murcia")</f>
        <v> R. DE MURCIA</v>
      </c>
      <c r="B65" s="69" t="s">
        <v>76</v>
      </c>
      <c r="C65" s="67">
        <v>0.9000079201647394</v>
      </c>
      <c r="D65" s="50">
        <v>0.7799919385758806</v>
      </c>
      <c r="E65" s="67">
        <v>0.8540925266903915</v>
      </c>
      <c r="F65" s="67">
        <v>0.8798761201897733</v>
      </c>
      <c r="G65" s="3"/>
    </row>
    <row r="66" spans="1:7" ht="12.75">
      <c r="A66" s="5"/>
      <c r="B66" s="68"/>
      <c r="C66" s="48"/>
      <c r="D66" s="48"/>
      <c r="E66" s="48"/>
      <c r="F66" s="48"/>
      <c r="G66" s="3"/>
    </row>
    <row r="67" spans="1:7" ht="12.75">
      <c r="A67" s="5" t="s">
        <v>32</v>
      </c>
      <c r="B67" s="71">
        <v>2.1000224056706718</v>
      </c>
      <c r="C67" s="64">
        <v>1.8999814522860057</v>
      </c>
      <c r="D67" s="46">
        <v>2</v>
      </c>
      <c r="E67" s="64">
        <v>1.8095238095238095</v>
      </c>
      <c r="F67" s="64">
        <v>2.078658820541044</v>
      </c>
      <c r="G67" s="3"/>
    </row>
    <row r="68" spans="1:7" ht="12.75">
      <c r="A68" s="5" t="s">
        <v>33</v>
      </c>
      <c r="B68" s="71">
        <v>2.0000466936971293</v>
      </c>
      <c r="C68" s="64">
        <v>1.799958242880537</v>
      </c>
      <c r="D68" s="46">
        <v>1.7001242398482965</v>
      </c>
      <c r="E68" s="64">
        <v>1.7954545454545454</v>
      </c>
      <c r="F68" s="64">
        <v>1.8626863391933643</v>
      </c>
      <c r="G68" s="3"/>
    </row>
    <row r="69" spans="1:7" ht="12.75">
      <c r="A69" s="17" t="str">
        <f>UPPER(" Extremadura")</f>
        <v> EXTREMADURA</v>
      </c>
      <c r="B69" s="66">
        <v>2.0817033509743768</v>
      </c>
      <c r="C69" s="67">
        <v>1.8177928528465213</v>
      </c>
      <c r="D69" s="50">
        <v>1.9446756662203082</v>
      </c>
      <c r="E69" s="67">
        <v>1.798165137614679</v>
      </c>
      <c r="F69" s="67">
        <v>1.9964608882658639</v>
      </c>
      <c r="G69" s="3"/>
    </row>
    <row r="70" spans="1:7" ht="12.75">
      <c r="A70" s="5"/>
      <c r="B70" s="68"/>
      <c r="C70" s="48"/>
      <c r="D70" s="48"/>
      <c r="E70" s="48"/>
      <c r="F70" s="48"/>
      <c r="G70" s="3"/>
    </row>
    <row r="71" spans="1:7" ht="12.75">
      <c r="A71" s="5" t="s">
        <v>34</v>
      </c>
      <c r="B71" s="71">
        <v>1.0002109259649863</v>
      </c>
      <c r="C71" s="64">
        <v>0.8782777968624756</v>
      </c>
      <c r="D71" s="46">
        <v>1.3999743359425125</v>
      </c>
      <c r="E71" s="64">
        <v>1.0026737967914439</v>
      </c>
      <c r="F71" s="64">
        <v>0.9346306145523315</v>
      </c>
      <c r="G71" s="3"/>
    </row>
    <row r="72" spans="1:7" ht="12.75">
      <c r="A72" s="5" t="s">
        <v>35</v>
      </c>
      <c r="B72" s="71">
        <v>1.7</v>
      </c>
      <c r="C72" s="64">
        <v>1.6</v>
      </c>
      <c r="D72" s="46" t="s">
        <v>76</v>
      </c>
      <c r="E72" s="65" t="s">
        <v>76</v>
      </c>
      <c r="F72" s="64">
        <v>1.6090909090909091</v>
      </c>
      <c r="G72" s="3"/>
    </row>
    <row r="73" spans="1:7" ht="12.75">
      <c r="A73" s="5" t="s">
        <v>36</v>
      </c>
      <c r="B73" s="71">
        <v>2.1995987218547968</v>
      </c>
      <c r="C73" s="64">
        <v>1.9000713384184822</v>
      </c>
      <c r="D73" s="46">
        <v>0.9690095295845149</v>
      </c>
      <c r="E73" s="65" t="s">
        <v>76</v>
      </c>
      <c r="F73" s="64">
        <v>1.6972579326744446</v>
      </c>
      <c r="G73" s="3"/>
    </row>
    <row r="74" spans="1:7" ht="12.75">
      <c r="A74" s="5" t="s">
        <v>37</v>
      </c>
      <c r="B74" s="63" t="s">
        <v>76</v>
      </c>
      <c r="C74" s="64">
        <v>1.2</v>
      </c>
      <c r="D74" s="46">
        <v>1.1805555555555556</v>
      </c>
      <c r="E74" s="65" t="s">
        <v>76</v>
      </c>
      <c r="F74" s="64">
        <v>1.1932367149758454</v>
      </c>
      <c r="G74" s="3"/>
    </row>
    <row r="75" spans="1:7" ht="12.75">
      <c r="A75" s="5" t="s">
        <v>38</v>
      </c>
      <c r="B75" s="71">
        <v>1.7</v>
      </c>
      <c r="C75" s="64">
        <v>1.6</v>
      </c>
      <c r="D75" s="46">
        <v>2.3</v>
      </c>
      <c r="E75" s="64">
        <v>1.8</v>
      </c>
      <c r="F75" s="64">
        <v>1.6368530020703933</v>
      </c>
      <c r="G75" s="3"/>
    </row>
    <row r="76" spans="1:7" ht="12.75">
      <c r="A76" s="5" t="s">
        <v>39</v>
      </c>
      <c r="B76" s="71">
        <v>2.0026178010471205</v>
      </c>
      <c r="C76" s="64">
        <v>1.3999581223090312</v>
      </c>
      <c r="D76" s="46">
        <v>1.299985458775629</v>
      </c>
      <c r="E76" s="65" t="s">
        <v>76</v>
      </c>
      <c r="F76" s="64">
        <v>1.3940145840203946</v>
      </c>
      <c r="G76" s="3"/>
    </row>
    <row r="77" spans="1:7" ht="12.75">
      <c r="A77" s="5" t="s">
        <v>40</v>
      </c>
      <c r="B77" s="71">
        <v>1.7</v>
      </c>
      <c r="C77" s="64">
        <v>1.7</v>
      </c>
      <c r="D77" s="46">
        <v>1.8</v>
      </c>
      <c r="E77" s="64">
        <v>2</v>
      </c>
      <c r="F77" s="64">
        <v>1.7089494163424124</v>
      </c>
      <c r="G77" s="3"/>
    </row>
    <row r="78" spans="1:7" ht="12.75">
      <c r="A78" s="5" t="s">
        <v>41</v>
      </c>
      <c r="B78" s="71">
        <v>1.9599750623441397</v>
      </c>
      <c r="C78" s="64">
        <v>1.5400034337711392</v>
      </c>
      <c r="D78" s="46">
        <v>1.8</v>
      </c>
      <c r="E78" s="64">
        <v>1.8</v>
      </c>
      <c r="F78" s="64">
        <v>1.6483739837398377</v>
      </c>
      <c r="G78" s="3"/>
    </row>
    <row r="79" spans="1:7" ht="12.75">
      <c r="A79" s="17" t="str">
        <f>UPPER(" Andalucía")</f>
        <v> ANDALUCÍA</v>
      </c>
      <c r="B79" s="66">
        <v>1.8962066103598105</v>
      </c>
      <c r="C79" s="67">
        <v>1.5109657436459987</v>
      </c>
      <c r="D79" s="50">
        <v>1.1664739303132385</v>
      </c>
      <c r="E79" s="67">
        <v>1.670997920997921</v>
      </c>
      <c r="F79" s="67">
        <v>1.4837184195764228</v>
      </c>
      <c r="G79" s="3"/>
    </row>
    <row r="80" spans="1:7" ht="12.75">
      <c r="A80" s="5"/>
      <c r="B80" s="68"/>
      <c r="C80" s="48"/>
      <c r="D80" s="48"/>
      <c r="E80" s="48"/>
      <c r="F80" s="48"/>
      <c r="G80" s="3"/>
    </row>
    <row r="81" spans="1:7" ht="12.75">
      <c r="A81" s="5" t="s">
        <v>42</v>
      </c>
      <c r="B81" s="63" t="s">
        <v>76</v>
      </c>
      <c r="C81" s="65" t="s">
        <v>76</v>
      </c>
      <c r="D81" s="46">
        <v>1.4997851310700472</v>
      </c>
      <c r="E81" s="65" t="s">
        <v>76</v>
      </c>
      <c r="F81" s="64">
        <v>1.4997851310700472</v>
      </c>
      <c r="G81" s="3"/>
    </row>
    <row r="82" spans="1:7" ht="12.75">
      <c r="A82" s="5" t="s">
        <v>43</v>
      </c>
      <c r="B82" s="63" t="s">
        <v>76</v>
      </c>
      <c r="C82" s="65" t="s">
        <v>76</v>
      </c>
      <c r="D82" s="46">
        <v>2</v>
      </c>
      <c r="E82" s="64">
        <v>2</v>
      </c>
      <c r="F82" s="64">
        <v>2</v>
      </c>
      <c r="G82" s="3"/>
    </row>
    <row r="83" spans="1:7" ht="12.75">
      <c r="A83" s="17" t="str">
        <f>UPPER(" Canarias")</f>
        <v> CANARIAS</v>
      </c>
      <c r="B83" s="69" t="s">
        <v>76</v>
      </c>
      <c r="C83" s="70" t="s">
        <v>76</v>
      </c>
      <c r="D83" s="50">
        <v>1.6652286453839518</v>
      </c>
      <c r="E83" s="67">
        <v>2</v>
      </c>
      <c r="F83" s="67">
        <v>1.6715266672937634</v>
      </c>
      <c r="G83" s="3"/>
    </row>
    <row r="84" spans="1:7" ht="12.75">
      <c r="A84" s="5"/>
      <c r="B84" s="68"/>
      <c r="C84" s="48"/>
      <c r="D84" s="48"/>
      <c r="E84" s="48"/>
      <c r="F84" s="48"/>
      <c r="G84" s="3"/>
    </row>
    <row r="85" spans="1:7" ht="13.5" thickBot="1">
      <c r="A85" s="38" t="s">
        <v>44</v>
      </c>
      <c r="B85" s="72">
        <v>2.099459617839167</v>
      </c>
      <c r="C85" s="72">
        <v>1.584059838384801</v>
      </c>
      <c r="D85" s="72">
        <v>1.636800135503948</v>
      </c>
      <c r="E85" s="72">
        <v>1.5208575664271866</v>
      </c>
      <c r="F85" s="72">
        <v>1.6757593257026668</v>
      </c>
      <c r="G85" s="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tabSelected="1" zoomScale="75" zoomScaleNormal="75" workbookViewId="0" topLeftCell="A1">
      <selection activeCell="C23" sqref="C23"/>
    </sheetView>
  </sheetViews>
  <sheetFormatPr defaultColWidth="11.421875" defaultRowHeight="12.75"/>
  <cols>
    <col min="1" max="1" width="27.7109375" style="2" customWidth="1"/>
    <col min="2" max="8" width="12.7109375" style="2" customWidth="1"/>
    <col min="9" max="16384" width="11.421875" style="2" customWidth="1"/>
  </cols>
  <sheetData>
    <row r="1" spans="1:8" s="14" customFormat="1" ht="18">
      <c r="A1" s="86" t="s">
        <v>51</v>
      </c>
      <c r="B1" s="86"/>
      <c r="C1" s="86"/>
      <c r="D1" s="86"/>
      <c r="E1" s="86"/>
      <c r="F1" s="86"/>
      <c r="G1" s="86"/>
      <c r="H1" s="86"/>
    </row>
    <row r="3" spans="1:10" ht="15">
      <c r="A3" s="87" t="s">
        <v>53</v>
      </c>
      <c r="B3" s="87"/>
      <c r="C3" s="87"/>
      <c r="D3" s="87"/>
      <c r="E3" s="87"/>
      <c r="F3" s="87"/>
      <c r="G3" s="87"/>
      <c r="H3" s="87"/>
      <c r="I3" s="15"/>
      <c r="J3" s="15"/>
    </row>
    <row r="4" spans="1:10" ht="14.25">
      <c r="A4" s="73"/>
      <c r="B4" s="73"/>
      <c r="C4" s="73"/>
      <c r="D4" s="73"/>
      <c r="E4" s="73"/>
      <c r="F4" s="73"/>
      <c r="G4" s="73"/>
      <c r="H4" s="73"/>
      <c r="I4" s="16"/>
      <c r="J4" s="15"/>
    </row>
    <row r="5" spans="1:9" ht="12.75">
      <c r="A5" s="5"/>
      <c r="B5" s="88" t="s">
        <v>54</v>
      </c>
      <c r="C5" s="88"/>
      <c r="D5" s="89"/>
      <c r="E5" s="4" t="s">
        <v>55</v>
      </c>
      <c r="F5" s="90" t="s">
        <v>56</v>
      </c>
      <c r="G5" s="88"/>
      <c r="H5" s="88"/>
      <c r="I5" s="3"/>
    </row>
    <row r="6" spans="1:9" ht="13.5" thickBot="1">
      <c r="A6" s="11" t="s">
        <v>57</v>
      </c>
      <c r="B6" s="74">
        <v>1995</v>
      </c>
      <c r="C6" s="74">
        <v>1996</v>
      </c>
      <c r="D6" s="74">
        <v>1997</v>
      </c>
      <c r="E6" s="4" t="s">
        <v>58</v>
      </c>
      <c r="F6" s="74">
        <v>1995</v>
      </c>
      <c r="G6" s="74">
        <v>1996</v>
      </c>
      <c r="H6" s="74">
        <v>1996</v>
      </c>
      <c r="I6" s="3"/>
    </row>
    <row r="7" spans="1:9" ht="12.75">
      <c r="A7" s="34" t="s">
        <v>59</v>
      </c>
      <c r="B7" s="75"/>
      <c r="C7" s="75"/>
      <c r="D7" s="75"/>
      <c r="E7" s="75"/>
      <c r="F7" s="75"/>
      <c r="G7" s="75"/>
      <c r="H7" s="75"/>
      <c r="I7" s="3"/>
    </row>
    <row r="8" spans="1:9" ht="12.75">
      <c r="A8" s="5" t="s">
        <v>60</v>
      </c>
      <c r="B8" s="76">
        <v>979531</v>
      </c>
      <c r="C8" s="76">
        <v>1071632</v>
      </c>
      <c r="D8" s="76">
        <v>1101752</v>
      </c>
      <c r="E8" s="48">
        <v>10</v>
      </c>
      <c r="F8" s="76">
        <v>9795.31</v>
      </c>
      <c r="G8" s="76">
        <v>10716.32</v>
      </c>
      <c r="H8" s="76">
        <v>11017.52</v>
      </c>
      <c r="I8" s="3"/>
    </row>
    <row r="9" spans="1:9" ht="12.75">
      <c r="A9" s="5" t="s">
        <v>61</v>
      </c>
      <c r="B9" s="76">
        <v>604680</v>
      </c>
      <c r="C9" s="76">
        <v>661536</v>
      </c>
      <c r="D9" s="76">
        <v>680130</v>
      </c>
      <c r="E9" s="48">
        <v>31</v>
      </c>
      <c r="F9" s="76">
        <v>18745.08</v>
      </c>
      <c r="G9" s="76">
        <v>20507.616</v>
      </c>
      <c r="H9" s="76">
        <v>21084.03</v>
      </c>
      <c r="I9" s="3"/>
    </row>
    <row r="10" spans="1:9" ht="12.75">
      <c r="A10" s="5" t="s">
        <v>62</v>
      </c>
      <c r="B10" s="76">
        <v>112673</v>
      </c>
      <c r="C10" s="76">
        <v>123267</v>
      </c>
      <c r="D10" s="76">
        <v>126732</v>
      </c>
      <c r="E10" s="48">
        <v>20</v>
      </c>
      <c r="F10" s="76">
        <v>2253.46</v>
      </c>
      <c r="G10" s="76">
        <v>2465.34</v>
      </c>
      <c r="H10" s="76">
        <v>2534.64</v>
      </c>
      <c r="I10" s="3"/>
    </row>
    <row r="11" spans="1:9" ht="12.75">
      <c r="A11" s="5" t="s">
        <v>63</v>
      </c>
      <c r="B11" s="76">
        <v>377518</v>
      </c>
      <c r="C11" s="76">
        <v>413015</v>
      </c>
      <c r="D11" s="76">
        <v>424623</v>
      </c>
      <c r="E11" s="48">
        <v>30</v>
      </c>
      <c r="F11" s="76">
        <v>11325.54</v>
      </c>
      <c r="G11" s="76">
        <v>12390.45</v>
      </c>
      <c r="H11" s="76">
        <v>12738.69</v>
      </c>
      <c r="I11" s="3"/>
    </row>
    <row r="12" spans="1:9" ht="12.75">
      <c r="A12" s="5"/>
      <c r="B12" s="76"/>
      <c r="C12" s="76"/>
      <c r="D12" s="76"/>
      <c r="E12" s="48"/>
      <c r="F12" s="76"/>
      <c r="G12" s="76"/>
      <c r="H12" s="76"/>
      <c r="I12" s="3"/>
    </row>
    <row r="13" spans="1:9" ht="12.75">
      <c r="A13" s="77" t="s">
        <v>64</v>
      </c>
      <c r="B13" s="78">
        <v>2074402</v>
      </c>
      <c r="C13" s="78">
        <v>2269450</v>
      </c>
      <c r="D13" s="78">
        <v>2333237</v>
      </c>
      <c r="E13" s="79" t="s">
        <v>76</v>
      </c>
      <c r="F13" s="78">
        <v>42119.39</v>
      </c>
      <c r="G13" s="78">
        <v>46079.725999999995</v>
      </c>
      <c r="H13" s="78">
        <v>47374.88</v>
      </c>
      <c r="I13" s="3"/>
    </row>
    <row r="14" spans="1:9" ht="12.75">
      <c r="A14" s="80" t="s">
        <v>65</v>
      </c>
      <c r="B14" s="76"/>
      <c r="C14" s="76"/>
      <c r="D14" s="76"/>
      <c r="E14" s="48"/>
      <c r="F14" s="76"/>
      <c r="G14" s="76"/>
      <c r="H14" s="76"/>
      <c r="I14" s="3"/>
    </row>
    <row r="15" spans="1:9" ht="12.75">
      <c r="A15" s="81" t="s">
        <v>66</v>
      </c>
      <c r="B15" s="82">
        <v>36032</v>
      </c>
      <c r="C15" s="82">
        <v>37440</v>
      </c>
      <c r="D15" s="82">
        <v>43062</v>
      </c>
      <c r="E15" s="83">
        <v>20</v>
      </c>
      <c r="F15" s="82">
        <v>720.64</v>
      </c>
      <c r="G15" s="82">
        <v>748.8</v>
      </c>
      <c r="H15" s="82">
        <v>861.24</v>
      </c>
      <c r="I15" s="3"/>
    </row>
    <row r="16" spans="1:9" ht="12.75">
      <c r="A16" s="80" t="s">
        <v>67</v>
      </c>
      <c r="B16" s="76"/>
      <c r="C16" s="76"/>
      <c r="D16" s="76"/>
      <c r="E16" s="48"/>
      <c r="F16" s="76"/>
      <c r="G16" s="76"/>
      <c r="H16" s="76"/>
      <c r="I16" s="3"/>
    </row>
    <row r="17" spans="1:9" ht="12.75">
      <c r="A17" s="5" t="s">
        <v>68</v>
      </c>
      <c r="B17" s="76">
        <v>4582321</v>
      </c>
      <c r="C17" s="76">
        <v>4519718</v>
      </c>
      <c r="D17" s="76">
        <v>4950617</v>
      </c>
      <c r="E17" s="48">
        <v>0.8</v>
      </c>
      <c r="F17" s="76">
        <v>3665.8568000000005</v>
      </c>
      <c r="G17" s="76">
        <v>3615.7744000000002</v>
      </c>
      <c r="H17" s="76">
        <v>3960.4936000000002</v>
      </c>
      <c r="I17" s="3"/>
    </row>
    <row r="18" spans="1:9" ht="12.75">
      <c r="A18" s="5" t="s">
        <v>69</v>
      </c>
      <c r="B18" s="76">
        <v>13413872</v>
      </c>
      <c r="C18" s="76">
        <v>13114326</v>
      </c>
      <c r="D18" s="76">
        <v>13679494</v>
      </c>
      <c r="E18" s="48">
        <v>1.25</v>
      </c>
      <c r="F18" s="76">
        <v>16767.34</v>
      </c>
      <c r="G18" s="76">
        <v>16392.9075</v>
      </c>
      <c r="H18" s="76">
        <v>17099.3675</v>
      </c>
      <c r="I18" s="3"/>
    </row>
    <row r="19" spans="1:9" ht="12.75">
      <c r="A19" s="5" t="s">
        <v>63</v>
      </c>
      <c r="B19" s="76">
        <v>1148553</v>
      </c>
      <c r="C19" s="76">
        <v>1118097</v>
      </c>
      <c r="D19" s="76">
        <v>1269402</v>
      </c>
      <c r="E19" s="48">
        <v>1.5</v>
      </c>
      <c r="F19" s="76">
        <v>1722.8295</v>
      </c>
      <c r="G19" s="76">
        <v>1677.1455</v>
      </c>
      <c r="H19" s="76">
        <v>1904.103</v>
      </c>
      <c r="I19" s="3"/>
    </row>
    <row r="20" spans="1:9" ht="12.75">
      <c r="A20" s="5"/>
      <c r="B20" s="76"/>
      <c r="C20" s="76"/>
      <c r="D20" s="76"/>
      <c r="E20" s="48"/>
      <c r="F20" s="76"/>
      <c r="G20" s="76"/>
      <c r="H20" s="76"/>
      <c r="I20" s="3"/>
    </row>
    <row r="21" spans="1:9" ht="12.75">
      <c r="A21" s="77" t="s">
        <v>64</v>
      </c>
      <c r="B21" s="78">
        <v>19144746</v>
      </c>
      <c r="C21" s="78">
        <v>18752141</v>
      </c>
      <c r="D21" s="78">
        <v>19899513</v>
      </c>
      <c r="E21" s="79" t="s">
        <v>76</v>
      </c>
      <c r="F21" s="78">
        <v>22156.0263</v>
      </c>
      <c r="G21" s="78">
        <v>21685.827400000002</v>
      </c>
      <c r="H21" s="78">
        <v>22963.9641</v>
      </c>
      <c r="I21" s="3"/>
    </row>
    <row r="22" spans="1:9" ht="12.75">
      <c r="A22" s="80" t="s">
        <v>70</v>
      </c>
      <c r="B22" s="76"/>
      <c r="C22" s="76"/>
      <c r="D22" s="76"/>
      <c r="E22" s="48"/>
      <c r="F22" s="76"/>
      <c r="G22" s="76"/>
      <c r="H22" s="76"/>
      <c r="I22" s="3"/>
    </row>
    <row r="23" spans="1:9" ht="12.75">
      <c r="A23" s="5" t="s">
        <v>71</v>
      </c>
      <c r="B23" s="76">
        <v>1110159</v>
      </c>
      <c r="C23" s="76">
        <v>1077482</v>
      </c>
      <c r="D23" s="76">
        <v>1127633</v>
      </c>
      <c r="E23" s="48">
        <v>0.4</v>
      </c>
      <c r="F23" s="76">
        <v>444.0636</v>
      </c>
      <c r="G23" s="76">
        <v>430.99280000000005</v>
      </c>
      <c r="H23" s="76">
        <v>451.0532</v>
      </c>
      <c r="I23" s="3"/>
    </row>
    <row r="24" spans="1:9" ht="12.75">
      <c r="A24" s="5" t="s">
        <v>72</v>
      </c>
      <c r="B24" s="76">
        <v>310737</v>
      </c>
      <c r="C24" s="76">
        <v>293937</v>
      </c>
      <c r="D24" s="76">
        <v>388102</v>
      </c>
      <c r="E24" s="48">
        <v>0.6</v>
      </c>
      <c r="F24" s="76">
        <v>186.44219999999999</v>
      </c>
      <c r="G24" s="76">
        <v>176.36219999999997</v>
      </c>
      <c r="H24" s="76">
        <v>232.8612</v>
      </c>
      <c r="I24" s="3"/>
    </row>
    <row r="25" spans="1:9" ht="12.75">
      <c r="A25" s="5" t="s">
        <v>63</v>
      </c>
      <c r="B25" s="76">
        <v>241780</v>
      </c>
      <c r="C25" s="76">
        <v>234206</v>
      </c>
      <c r="D25" s="76">
        <v>294736</v>
      </c>
      <c r="E25" s="48">
        <v>1</v>
      </c>
      <c r="F25" s="76">
        <v>241.78</v>
      </c>
      <c r="G25" s="76">
        <v>234.206</v>
      </c>
      <c r="H25" s="76">
        <v>294.736</v>
      </c>
      <c r="I25" s="3"/>
    </row>
    <row r="26" spans="1:9" ht="12.75">
      <c r="A26" s="5"/>
      <c r="B26" s="76"/>
      <c r="C26" s="76"/>
      <c r="D26" s="76"/>
      <c r="E26" s="48"/>
      <c r="F26" s="76"/>
      <c r="G26" s="76"/>
      <c r="H26" s="76"/>
      <c r="I26" s="3"/>
    </row>
    <row r="27" spans="1:9" ht="13.5" thickBot="1">
      <c r="A27" s="38" t="s">
        <v>64</v>
      </c>
      <c r="B27" s="84">
        <v>1662676</v>
      </c>
      <c r="C27" s="84">
        <v>1605625</v>
      </c>
      <c r="D27" s="84">
        <v>1810471</v>
      </c>
      <c r="E27" s="85" t="s">
        <v>76</v>
      </c>
      <c r="F27" s="84">
        <v>872.2858</v>
      </c>
      <c r="G27" s="84">
        <v>841.561</v>
      </c>
      <c r="H27" s="84">
        <v>978.6504</v>
      </c>
      <c r="I27" s="3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M.A.P.A.</cp:lastModifiedBy>
  <cp:lastPrinted>2002-05-07T10:09:14Z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