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tabRatio="603" activeTab="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  <sheet name="5.28" sheetId="28" r:id="rId28"/>
    <sheet name="5.29" sheetId="29" r:id="rId29"/>
    <sheet name="5.30" sheetId="30" r:id="rId30"/>
    <sheet name="5.31" sheetId="31" r:id="rId31"/>
  </sheets>
  <externalReferences>
    <externalReference r:id="rId34"/>
  </externalReferences>
  <definedNames>
    <definedName name="\A" localSheetId="11">'5.12'!#REF!</definedName>
    <definedName name="\A" localSheetId="12">'[1]p51-1'!#REF!</definedName>
    <definedName name="\A">'5.1'!#REF!</definedName>
    <definedName name="\C" localSheetId="11">'5.12'!#REF!</definedName>
    <definedName name="\C" localSheetId="12">'[1]p51-1'!#REF!</definedName>
    <definedName name="\C">'5.1'!#REF!</definedName>
    <definedName name="\G" localSheetId="11">'5.12'!#REF!</definedName>
    <definedName name="\G" localSheetId="12">'[1]p51-1'!#REF!</definedName>
    <definedName name="\G">'5.1'!#REF!</definedName>
    <definedName name="\I">#REF!</definedName>
    <definedName name="_xlnm.Print_Area" localSheetId="0">'5.1'!$A:$IV</definedName>
    <definedName name="_xlnm.Print_Area" localSheetId="11">'5.12'!$A$1:$J$71</definedName>
    <definedName name="_xlnm.Print_Area" localSheetId="13">'5.14'!$A$1:$D$59</definedName>
    <definedName name="_xlnm.Print_Area" localSheetId="14">'5.15'!$A$1:$J$37</definedName>
    <definedName name="_xlnm.Print_Area" localSheetId="15">'5.16'!$A$1:$J$36</definedName>
    <definedName name="_xlnm.Print_Area" localSheetId="16">'5.17'!$A$1:$E$27</definedName>
    <definedName name="_xlnm.Print_Area" localSheetId="17">'5.18'!$A$1:$E$25</definedName>
    <definedName name="_xlnm.Print_Area" localSheetId="19">'5.20'!$A$1:$G$27</definedName>
    <definedName name="_xlnm.Print_Area" localSheetId="20">'5.21'!$A$1:$G$32</definedName>
    <definedName name="_xlnm.Print_Area" localSheetId="21">'5.22'!$A$1:$I$32</definedName>
    <definedName name="_xlnm.Print_Area" localSheetId="22">'5.23'!$A$1:$I$32</definedName>
    <definedName name="_xlnm.Print_Area" localSheetId="23">'5.24'!$A$1:$M$27</definedName>
    <definedName name="_xlnm.Print_Area" localSheetId="24">'5.25'!$A$1:$M$26</definedName>
    <definedName name="_xlnm.Print_Area" localSheetId="25">'5.26'!$A$1:$J$18</definedName>
    <definedName name="_xlnm.Print_Area" localSheetId="26">'5.27'!$A$1:$J$56</definedName>
    <definedName name="_xlnm.Print_Area" localSheetId="27">'5.28'!$A$1:$G$29</definedName>
    <definedName name="_xlnm.Print_Area" localSheetId="28">'5.29'!$A$1:$G$27</definedName>
    <definedName name="_xlnm.Print_Area" localSheetId="29">'5.30'!$A$1:$H$38</definedName>
    <definedName name="_xlnm.Print_Area" localSheetId="8">'5.9'!$A:$IV</definedName>
    <definedName name="Imprimir_área_IM">'5.12'!$A$1:$I$78</definedName>
    <definedName name="TABLE" localSheetId="0">#REF!</definedName>
    <definedName name="TABLE" localSheetId="9">'5.10'!$P$9:$T$11</definedName>
    <definedName name="TABLE" localSheetId="10">'5.11'!#REF!</definedName>
    <definedName name="TABLE" localSheetId="1">'5.2'!#REF!</definedName>
    <definedName name="TABLE" localSheetId="8">'5.9'!$A$28:$E$30</definedName>
    <definedName name="TABLE_10" localSheetId="9">'5.10'!$P$9:$T$11</definedName>
    <definedName name="TABLE_10" localSheetId="10">'5.11'!#REF!</definedName>
    <definedName name="TABLE_10" localSheetId="8">'5.9'!$C$28:$G$29</definedName>
    <definedName name="TABLE_11" localSheetId="9">'5.10'!$P$16:$T$18</definedName>
    <definedName name="TABLE_11" localSheetId="10">'5.11'!#REF!</definedName>
    <definedName name="TABLE_11" localSheetId="8">'5.9'!$C$31:$G$32</definedName>
    <definedName name="TABLE_12" localSheetId="9">'5.10'!$P$9:$T$11</definedName>
    <definedName name="TABLE_12" localSheetId="10">'5.11'!#REF!</definedName>
    <definedName name="TABLE_12" localSheetId="8">'5.9'!$C$28:$G$29</definedName>
    <definedName name="TABLE_13" localSheetId="9">'5.10'!$P$16:$T$18</definedName>
    <definedName name="TABLE_13" localSheetId="10">'5.11'!#REF!</definedName>
    <definedName name="TABLE_13" localSheetId="8">'5.9'!$C$28:$G$29</definedName>
    <definedName name="TABLE_14" localSheetId="8">'5.9'!$C$28:$G$29</definedName>
    <definedName name="TABLE_15" localSheetId="8">'5.9'!$C$28:$G$29</definedName>
    <definedName name="TABLE_16" localSheetId="8">'5.9'!$C$28:$G$29</definedName>
    <definedName name="TABLE_17" localSheetId="8">'5.9'!$C$28:$G$29</definedName>
    <definedName name="TABLE_18" localSheetId="8">'5.9'!$C$28:$G$29</definedName>
    <definedName name="TABLE_19" localSheetId="8">'5.9'!$C$28:$G$29</definedName>
    <definedName name="TABLE_2" localSheetId="0">#REF!</definedName>
    <definedName name="TABLE_2" localSheetId="9">'5.10'!$P$16:$T$18</definedName>
    <definedName name="TABLE_2" localSheetId="10">'5.11'!#REF!</definedName>
    <definedName name="TABLE_2" localSheetId="8">'5.9'!$A$28:$E$29</definedName>
    <definedName name="TABLE_20" localSheetId="8">'5.9'!$C$28:$G$29</definedName>
    <definedName name="TABLE_21" localSheetId="8">'5.9'!$C$28:$G$29</definedName>
    <definedName name="TABLE_22" localSheetId="8">'5.9'!$C$28:$G$29</definedName>
    <definedName name="TABLE_23" localSheetId="8">'5.9'!$C$28:$G$29</definedName>
    <definedName name="TABLE_24" localSheetId="8">'5.9'!$C$28:$G$29</definedName>
    <definedName name="TABLE_25" localSheetId="8">'5.9'!$C$28:$G$29</definedName>
    <definedName name="TABLE_26" localSheetId="8">'5.9'!$C$28:$G$29</definedName>
    <definedName name="TABLE_27" localSheetId="8">'5.9'!$C$31:$G$32</definedName>
    <definedName name="TABLE_28" localSheetId="8">'5.9'!$C$28:$G$29</definedName>
    <definedName name="TABLE_29" localSheetId="8">'5.9'!$C$31:$G$32</definedName>
    <definedName name="TABLE_3" localSheetId="9">'5.10'!$P$24:$T$28</definedName>
    <definedName name="TABLE_3" localSheetId="10">'5.11'!#REF!</definedName>
    <definedName name="TABLE_3" localSheetId="8">'5.9'!$A$28:$E$29</definedName>
    <definedName name="TABLE_30" localSheetId="8">'5.9'!$C$28:$G$29</definedName>
    <definedName name="TABLE_31" localSheetId="8">'5.9'!$C$31:$G$32</definedName>
    <definedName name="TABLE_32" localSheetId="8">'5.9'!$C$28:$G$29</definedName>
    <definedName name="TABLE_33" localSheetId="8">'5.9'!$C$31:$G$32</definedName>
    <definedName name="TABLE_34" localSheetId="8">'5.9'!$C$28:$G$29</definedName>
    <definedName name="TABLE_35" localSheetId="8">'5.9'!$C$31:$G$32</definedName>
    <definedName name="TABLE_36" localSheetId="8">'5.9'!$C$28:$G$29</definedName>
    <definedName name="TABLE_37" localSheetId="8">'5.9'!$C$31:$G$32</definedName>
    <definedName name="TABLE_38" localSheetId="8">'5.9'!$C$28:$G$29</definedName>
    <definedName name="TABLE_39" localSheetId="8">'5.9'!$C$31:$G$32</definedName>
    <definedName name="TABLE_4" localSheetId="9">'5.10'!$P$9:$T$11</definedName>
    <definedName name="TABLE_4" localSheetId="10">'5.11'!#REF!</definedName>
    <definedName name="TABLE_4" localSheetId="8">'5.9'!$B$28:$F$29</definedName>
    <definedName name="TABLE_40" localSheetId="8">'5.9'!$C$28:$G$29</definedName>
    <definedName name="TABLE_41" localSheetId="8">'5.9'!$C$31:$G$32</definedName>
    <definedName name="TABLE_42" localSheetId="8">'5.9'!$C$36:$G$37</definedName>
    <definedName name="TABLE_5" localSheetId="9">'5.10'!$P$16:$T$18</definedName>
    <definedName name="TABLE_5" localSheetId="10">'5.11'!#REF!</definedName>
    <definedName name="TABLE_5" localSheetId="8">'5.9'!$C$28:$G$29</definedName>
    <definedName name="TABLE_6" localSheetId="9">'5.10'!$P$9:$T$11</definedName>
    <definedName name="TABLE_6" localSheetId="10">'5.11'!#REF!</definedName>
    <definedName name="TABLE_6" localSheetId="8">'5.9'!$C$28:$G$29</definedName>
    <definedName name="TABLE_7" localSheetId="9">'5.10'!$P$16:$T$18</definedName>
    <definedName name="TABLE_7" localSheetId="10">'5.11'!#REF!</definedName>
    <definedName name="TABLE_7" localSheetId="8">'5.9'!$C$28:$G$29</definedName>
    <definedName name="TABLE_8" localSheetId="9">'5.10'!$P$9:$T$11</definedName>
    <definedName name="TABLE_8" localSheetId="10">'5.11'!#REF!</definedName>
    <definedName name="TABLE_8" localSheetId="8">'5.9'!$C$28:$G$29</definedName>
    <definedName name="TABLE_9" localSheetId="9">'5.10'!$P$16:$T$18</definedName>
    <definedName name="TABLE_9" localSheetId="10">'5.11'!#REF!</definedName>
    <definedName name="TABLE_9" localSheetId="8">'5.9'!$C$28:$G$29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<sst xmlns="http://schemas.openxmlformats.org/spreadsheetml/2006/main" count="1104" uniqueCount="442">
  <si>
    <t>-</t>
  </si>
  <si>
    <t>Años</t>
  </si>
  <si>
    <t>|</t>
  </si>
  <si>
    <t>Habitantes</t>
  </si>
  <si>
    <t>Comunidad Autónoma</t>
  </si>
  <si>
    <t>Total</t>
  </si>
  <si>
    <t>Varones</t>
  </si>
  <si>
    <t>Mujeres</t>
  </si>
  <si>
    <t>Andalucia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</si>
  <si>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</si>
  <si>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</si>
  <si>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</si>
  <si>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</si>
  <si>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</si>
  <si>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</si>
  <si>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</si>
  <si>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</si>
  <si>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</si>
  <si>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Extrtemadura</t>
  </si>
  <si>
    <t>Galicia</t>
  </si>
  <si>
    <t>Madrid (Comunidad de)</t>
  </si>
  <si>
    <t>Pais Vasco</t>
  </si>
  <si>
    <t>Rioja (La)</t>
  </si>
  <si>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</si>
  <si>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</si>
  <si>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</si>
  <si>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</si>
  <si>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</si>
  <si>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</si>
  <si>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</si>
  <si>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</si>
  <si>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</si>
  <si>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>--</t>
  </si>
  <si>
    <t xml:space="preserve">  De 101 a 500 hab.</t>
  </si>
  <si>
    <t xml:space="preserve">  De 501 a 1.000 hab.</t>
  </si>
  <si>
    <t xml:space="preserve">  De 1.001 a 2.000 hab.</t>
  </si>
  <si>
    <t xml:space="preserve">  De 2.001 a 3.000 hab.</t>
  </si>
  <si>
    <t xml:space="preserve">  De 3.001 a 5.000 hab.</t>
  </si>
  <si>
    <t xml:space="preserve">  De 5.001 a 10.000 hab.</t>
  </si>
  <si>
    <t xml:space="preserve">  De 10.001 a 20.000 hab.</t>
  </si>
  <si>
    <t xml:space="preserve">  De 20.001 a 30.000 hab.</t>
  </si>
  <si>
    <t xml:space="preserve">  De 30.001 a 50.000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</si>
  <si>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</si>
  <si>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</si>
  <si>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</si>
  <si>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</si>
  <si>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</si>
  <si>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Ceuta</t>
  </si>
  <si>
    <t>Melilla</t>
  </si>
  <si>
    <t>ESPAÑA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</si>
  <si>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</si>
  <si>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</si>
  <si>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</si>
  <si>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</si>
  <si>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</si>
  <si>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</si>
  <si>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</si>
  <si>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</si>
  <si>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</si>
  <si>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</si>
  <si>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</si>
  <si>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Sector primario</t>
  </si>
  <si>
    <t xml:space="preserve">         Industria</t>
  </si>
  <si>
    <t>Construcción</t>
  </si>
  <si>
    <t>Servicios</t>
  </si>
  <si>
    <t>No</t>
  </si>
  <si>
    <t>Pesca</t>
  </si>
  <si>
    <t>I. General</t>
  </si>
  <si>
    <t>I. Agroalim.</t>
  </si>
  <si>
    <t>clasificables</t>
  </si>
  <si>
    <t xml:space="preserve">  1985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</si>
  <si>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</si>
  <si>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</si>
  <si>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</si>
  <si>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</si>
  <si>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</si>
  <si>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</si>
  <si>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</si>
  <si>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</si>
  <si>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</si>
  <si>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</si>
  <si>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</si>
  <si>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</si>
  <si>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</si>
  <si>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</si>
  <si>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 xml:space="preserve">   1985</t>
  </si>
  <si>
    <t xml:space="preserve">   1986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</si>
  <si>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</si>
  <si>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</si>
  <si>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</si>
  <si>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</si>
  <si>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</si>
  <si>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</si>
  <si>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</si>
  <si>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</si>
  <si>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</si>
  <si>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</si>
  <si>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</si>
  <si>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clasifi-</t>
  </si>
  <si>
    <t xml:space="preserve">  1998</t>
  </si>
  <si>
    <t>Trabajo total</t>
  </si>
  <si>
    <t>Trabajo familiar</t>
  </si>
  <si>
    <t>Trabajo asalariado</t>
  </si>
  <si>
    <t xml:space="preserve">          Miles de personas (mayores de 16 años)</t>
  </si>
  <si>
    <t>Activos</t>
  </si>
  <si>
    <t>Ocupados</t>
  </si>
  <si>
    <t>Parados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</si>
  <si>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</si>
  <si>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</si>
  <si>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</si>
  <si>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</si>
  <si>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</si>
  <si>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</si>
  <si>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</si>
  <si>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</si>
  <si>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</si>
  <si>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</si>
  <si>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</si>
  <si>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</si>
  <si>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</si>
  <si>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</si>
  <si>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</si>
  <si>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</si>
  <si>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</si>
  <si>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</si>
  <si>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</si>
  <si>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Trabajo</t>
  </si>
  <si>
    <t>Comunidades</t>
  </si>
  <si>
    <t>eventual</t>
  </si>
  <si>
    <t>Autónomas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</si>
  <si>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</si>
  <si>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</si>
  <si>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</si>
  <si>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</si>
  <si>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</si>
  <si>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</si>
  <si>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</si>
  <si>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</si>
  <si>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20-29</t>
  </si>
  <si>
    <t>30-39</t>
  </si>
  <si>
    <t>40-49</t>
  </si>
  <si>
    <t>50-59</t>
  </si>
  <si>
    <t>60-64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</si>
  <si>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</si>
  <si>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</si>
  <si>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</si>
  <si>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</si>
  <si>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</si>
  <si>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</si>
  <si>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</si>
  <si>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</si>
  <si>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</si>
  <si>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</si>
  <si>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</si>
  <si>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</si>
  <si>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independien.</t>
  </si>
  <si>
    <t>Público</t>
  </si>
  <si>
    <t>Privado</t>
  </si>
  <si>
    <t>cables</t>
  </si>
  <si>
    <t xml:space="preserve">  1988 </t>
  </si>
  <si>
    <t xml:space="preserve">  1989 </t>
  </si>
  <si>
    <t xml:space="preserve">  1990 </t>
  </si>
  <si>
    <t xml:space="preserve">  1991 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</si>
  <si>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</si>
  <si>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</si>
  <si>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</si>
  <si>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</si>
  <si>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</si>
  <si>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</si>
  <si>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 xml:space="preserve">      Régimen Especial Agrario</t>
  </si>
  <si>
    <t xml:space="preserve">Régimen </t>
  </si>
  <si>
    <t>Régimen Especial de trabajadores del mar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</si>
  <si>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</si>
  <si>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</si>
  <si>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</si>
  <si>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</si>
  <si>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</si>
  <si>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</si>
  <si>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</si>
  <si>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>autónomos</t>
  </si>
  <si>
    <t xml:space="preserve">1997 </t>
  </si>
  <si>
    <t>(Miles de personas)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</si>
  <si>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</si>
  <si>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</si>
  <si>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</si>
  <si>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</si>
  <si>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</si>
  <si>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</si>
  <si>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</si>
  <si>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</si>
  <si>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</si>
  <si>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</si>
  <si>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</si>
  <si>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económicos</t>
  </si>
  <si>
    <t xml:space="preserve">                    </t>
  </si>
  <si>
    <t xml:space="preserve">     Aumento salarial (%)</t>
  </si>
  <si>
    <t>Jornada media pactada (Horas/año)</t>
  </si>
  <si>
    <t xml:space="preserve">Año de inicio </t>
  </si>
  <si>
    <t xml:space="preserve">de los efectos </t>
  </si>
  <si>
    <t>Agricultura, gana-</t>
  </si>
  <si>
    <t>convenios</t>
  </si>
  <si>
    <t xml:space="preserve">        Número de centros</t>
  </si>
  <si>
    <t xml:space="preserve">Total </t>
  </si>
  <si>
    <t>Ind. Agroalim.</t>
  </si>
  <si>
    <t xml:space="preserve">       Agrario</t>
  </si>
  <si>
    <t xml:space="preserve">       Industria</t>
  </si>
  <si>
    <t>Resto</t>
  </si>
  <si>
    <t>y Selvic.</t>
  </si>
  <si>
    <t xml:space="preserve">    Incapacidad </t>
  </si>
  <si>
    <t xml:space="preserve">        Muerte</t>
  </si>
  <si>
    <t xml:space="preserve">         Total</t>
  </si>
  <si>
    <t xml:space="preserve">    permanente</t>
  </si>
  <si>
    <t xml:space="preserve">     Jubilación</t>
  </si>
  <si>
    <t xml:space="preserve">     Viudedad</t>
  </si>
  <si>
    <t xml:space="preserve">      Orfandad</t>
  </si>
  <si>
    <t xml:space="preserve"> Otros familiares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</si>
  <si>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</si>
  <si>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</si>
  <si>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</si>
  <si>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</si>
  <si>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</si>
  <si>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</si>
  <si>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</si>
  <si>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</si>
  <si>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</si>
  <si>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</si>
  <si>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</si>
  <si>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</si>
  <si>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</si>
  <si>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</si>
  <si>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y Selvicultura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</si>
  <si>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</si>
  <si>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</si>
  <si>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</si>
  <si>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</si>
  <si>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</si>
  <si>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</si>
  <si>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EUROPA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</si>
  <si>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</si>
  <si>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</si>
  <si>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</si>
  <si>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</si>
  <si>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</si>
  <si>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</si>
  <si>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</si>
  <si>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</si>
  <si>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</si>
  <si>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</si>
  <si>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</si>
  <si>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</si>
  <si>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</si>
  <si>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</si>
  <si>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>OTROS PAISES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</si>
  <si>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</si>
  <si>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</si>
  <si>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</si>
  <si>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</si>
  <si>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</si>
  <si>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</si>
  <si>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</si>
  <si>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</si>
  <si>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</si>
  <si>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</si>
  <si>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</si>
  <si>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</si>
  <si>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  1999 </t>
  </si>
  <si>
    <t xml:space="preserve">   2000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</si>
  <si>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</si>
  <si>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</si>
  <si>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</si>
  <si>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</si>
  <si>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</si>
  <si>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</si>
  <si>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</si>
  <si>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–</t>
  </si>
  <si>
    <t>Grupos de edad</t>
  </si>
  <si>
    <t>Sexo</t>
  </si>
  <si>
    <t xml:space="preserve"> Unión Europea</t>
  </si>
  <si>
    <t>65 y más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</si>
  <si>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</si>
  <si>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</si>
  <si>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</si>
  <si>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</si>
  <si>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</si>
  <si>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</si>
  <si>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</si>
  <si>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</si>
  <si>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</si>
  <si>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</si>
  <si>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</si>
  <si>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</si>
  <si>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</si>
  <si>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</si>
  <si>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</si>
  <si>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</si>
  <si>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</si>
  <si>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</si>
  <si>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</si>
  <si>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</si>
  <si>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</si>
  <si>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</si>
  <si>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>Baleares (Illes)</t>
  </si>
  <si>
    <t>Castilla- La Mancha</t>
  </si>
  <si>
    <t xml:space="preserve">   1987</t>
  </si>
  <si>
    <t xml:space="preserve"> Fuente: I.N.E.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</si>
  <si>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</si>
  <si>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</si>
  <si>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</si>
  <si>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</si>
  <si>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</si>
  <si>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</si>
  <si>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</si>
  <si>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</si>
  <si>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</si>
  <si>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</si>
  <si>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</si>
  <si>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</si>
  <si>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</si>
  <si>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</si>
  <si>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</si>
  <si>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</si>
  <si>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</si>
  <si>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</si>
  <si>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 2000</t>
  </si>
  <si>
    <t xml:space="preserve">(Medias anuales) </t>
  </si>
  <si>
    <t xml:space="preserve"> Número de municipios</t>
  </si>
  <si>
    <t>Población de derecho</t>
  </si>
  <si>
    <r>
      <t>Agraria</t>
    </r>
    <r>
      <rPr>
        <sz val="8"/>
        <rFont val="Arial"/>
        <family val="2"/>
      </rPr>
      <t xml:space="preserve"> (1)</t>
    </r>
  </si>
  <si>
    <r>
      <t xml:space="preserve">Agraria </t>
    </r>
    <r>
      <rPr>
        <sz val="8"/>
        <rFont val="Arial"/>
        <family val="2"/>
      </rPr>
      <t>(1)</t>
    </r>
  </si>
  <si>
    <r>
      <t xml:space="preserve">Sector primario </t>
    </r>
    <r>
      <rPr>
        <sz val="8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</si>
  <si>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Comprende agricultura, ganadería, selvicultura y pesca.</t>
    </r>
  </si>
  <si>
    <r>
      <t xml:space="preserve">(1) </t>
    </r>
    <r>
      <rPr>
        <sz val="10"/>
        <rFont val="Arial"/>
        <family val="2"/>
      </rPr>
      <t>Comprende agricultura, ganaderia y selvicultura.</t>
    </r>
  </si>
  <si>
    <t xml:space="preserve">  De 16 a 19 años</t>
  </si>
  <si>
    <r>
      <t>(1)</t>
    </r>
    <r>
      <rPr>
        <sz val="10"/>
        <rFont val="Arial"/>
        <family val="2"/>
      </rPr>
      <t xml:space="preserve"> Comprende agricultura,ganadería, selvicultura y pesca.</t>
    </r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</si>
  <si>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</si>
  <si>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</si>
  <si>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t xml:space="preserve">  (Miles de personas)</t>
  </si>
  <si>
    <t xml:space="preserve"> (En miles)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</si>
  <si>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</si>
  <si>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</si>
  <si>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</si>
  <si>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</si>
  <si>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De 65 y más años</t>
  </si>
  <si>
    <t xml:space="preserve">  De 20 a 29 años</t>
  </si>
  <si>
    <r>
      <t xml:space="preserve"> (1)</t>
    </r>
    <r>
      <rPr>
        <sz val="10"/>
        <rFont val="Arial"/>
        <family val="2"/>
      </rPr>
      <t xml:space="preserve"> Comprende agricultura,ganadería y selvicultura.</t>
    </r>
  </si>
  <si>
    <r>
      <t>(1)</t>
    </r>
    <r>
      <rPr>
        <sz val="10"/>
        <rFont val="Arial"/>
        <family val="2"/>
      </rPr>
      <t xml:space="preserve"> Comprende agricultura,ganadería, selvicultura y pesca. </t>
    </r>
  </si>
  <si>
    <r>
      <t xml:space="preserve"> </t>
    </r>
    <r>
      <rPr>
        <sz val="8"/>
        <rFont val="Arial"/>
        <family val="2"/>
      </rPr>
      <t xml:space="preserve"> (1)</t>
    </r>
    <r>
      <rPr>
        <sz val="10"/>
        <rFont val="Arial"/>
        <family val="2"/>
      </rPr>
      <t xml:space="preserve"> Comprende agricultura, ganadería, selvicultura y pesca.</t>
    </r>
  </si>
  <si>
    <t xml:space="preserve">  Fuente: I.N.E.</t>
  </si>
  <si>
    <t>Miles de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</si>
  <si>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</si>
  <si>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</si>
  <si>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</si>
  <si>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</si>
  <si>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</si>
  <si>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Navarra (C. Foral de)</t>
  </si>
  <si>
    <t xml:space="preserve">  Baleares (Illes)</t>
  </si>
  <si>
    <t>asalariado fijo</t>
  </si>
  <si>
    <t xml:space="preserve"> General</t>
  </si>
  <si>
    <t xml:space="preserve"> Agroalimentaria</t>
  </si>
  <si>
    <t>Agraria</t>
  </si>
  <si>
    <t>Agricultura, Ganadería</t>
  </si>
  <si>
    <t>Agroalimentaria</t>
  </si>
  <si>
    <t>Total de</t>
  </si>
  <si>
    <t>Agric. Gana.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</si>
  <si>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</si>
  <si>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 xml:space="preserve"> según tipo de prestación</t>
  </si>
  <si>
    <t>Número de Trabajadores afectados</t>
  </si>
  <si>
    <t>agrícola (1)</t>
  </si>
  <si>
    <t>Agricultura (2)</t>
  </si>
  <si>
    <t xml:space="preserve">Población activa </t>
  </si>
  <si>
    <t xml:space="preserve"> 5.1.  Poblaciones calculadas para el total nacional a 1 de Julio de cada año</t>
  </si>
  <si>
    <t xml:space="preserve"> 5.3.  Población censal de hecho por grupos de municipios y número de habitantes</t>
  </si>
  <si>
    <t xml:space="preserve"> 5.6.  Serie histórica de la población activa por rama de actividad: Miles de personas mayores de 16 años</t>
  </si>
  <si>
    <t xml:space="preserve"> 5.7.  Serie histórica de la población activa ocupada por rama de actividad. Miles de personas mayores de 16 años </t>
  </si>
  <si>
    <t xml:space="preserve"> 5.8.  Serie histórica de la población parada según rama de actividad: Miles de personas mayores de 16 años</t>
  </si>
  <si>
    <t xml:space="preserve"> 5.9.  Población activa ocupada  clasificada por sexo y edad</t>
  </si>
  <si>
    <r>
      <t xml:space="preserve"> 5.10.  Distribución porcentual de la población activa por sexo y grupos de edad</t>
    </r>
    <r>
      <rPr>
        <b/>
        <sz val="8"/>
        <rFont val="Arial"/>
        <family val="2"/>
      </rPr>
      <t xml:space="preserve"> </t>
    </r>
  </si>
  <si>
    <t xml:space="preserve"> 5.11.  Distribución porcentual de la población ocupada según situación profesional</t>
  </si>
  <si>
    <t xml:space="preserve"> 5.12.  Población activa, ocupada y parada por Comunidades Autónomas </t>
  </si>
  <si>
    <t xml:space="preserve"> 5.14.  Serie histórica de la utilización del trabajo en la agricultura española</t>
  </si>
  <si>
    <t xml:space="preserve"> 5.15.  Serie histórica de la media anual del paro registrado según sector de actividad</t>
  </si>
  <si>
    <t xml:space="preserve"> 5.16.  Trabajadores afiliados a la Seguridad Social, en alta laboral por regímenes. </t>
  </si>
  <si>
    <t xml:space="preserve"> 5.17.  Altas laborales de trabajadores agrarios afiliados al Régimen  Especial Agrario (R.E.A.)</t>
  </si>
  <si>
    <t xml:space="preserve"> 5.19.  Empresas inscritas en la Seguridad Social por sector de actividad y número de trabajadores</t>
  </si>
  <si>
    <t xml:space="preserve"> 5.20.  Convenios colectivos de trabajo:  Principales indicadores</t>
  </si>
  <si>
    <t xml:space="preserve"> 5.21.  Convenios colectivos de trabajo:  Principales indicadores</t>
  </si>
  <si>
    <t xml:space="preserve"> 5.22.  Apertura de centros de trabajo de nueva creación y total de trabajadores colocados</t>
  </si>
  <si>
    <t xml:space="preserve"> 5.23.  Trabajadores afectados por expedientes autorizados de regulación de empleo</t>
  </si>
  <si>
    <t xml:space="preserve"> 5.24.  Pensiones en el Régimen Especial Agrario de trabajadores por cuenta propia: Número e importe medio</t>
  </si>
  <si>
    <t xml:space="preserve"> 5.25.  Pensiones en el Régimen Especial Agrario de trabajadores por cuenta ajena: Número e importe medio</t>
  </si>
  <si>
    <t xml:space="preserve"> 5.26.  Beneficiarios de prestaciones por desempleo en el sector agrario</t>
  </si>
  <si>
    <t>5.27.  Beneficiarios de prestaciones del subsidio de trabajadores eventuales agrarios y número de jornadas trabajadas</t>
  </si>
  <si>
    <t>5.13. Distribución de los trabajadores agrarios por C.C.A.A. y relación con el titular de la explotación según la Encuesta</t>
  </si>
  <si>
    <t xml:space="preserve">sobre Estructura de las Explotaciones Agrícolas 1997 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</si>
  <si>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</si>
  <si>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</si>
  <si>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</si>
  <si>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</si>
  <si>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</si>
  <si>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</si>
  <si>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</si>
  <si>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</si>
  <si>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</si>
  <si>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r>
      <t>(Medias anuales)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(1) </t>
    </r>
  </si>
  <si>
    <r>
      <t xml:space="preserve">(Medias anuales) </t>
    </r>
    <r>
      <rPr>
        <sz val="8"/>
        <rFont val="Arial"/>
        <family val="2"/>
      </rPr>
      <t xml:space="preserve">(1) </t>
    </r>
  </si>
  <si>
    <r>
      <t xml:space="preserve"> (Medias anuales)</t>
    </r>
    <r>
      <rPr>
        <sz val="8"/>
        <rFont val="Arial"/>
        <family val="2"/>
      </rPr>
      <t xml:space="preserve"> (1)</t>
    </r>
  </si>
  <si>
    <t xml:space="preserve"> según sector de actividad</t>
  </si>
  <si>
    <t>(Miles de pensiones y miles de pts/mes)</t>
  </si>
  <si>
    <t>Población agricola/</t>
  </si>
  <si>
    <t xml:space="preserve"> Países con Solicitud de Adhesión</t>
  </si>
  <si>
    <t xml:space="preserve"> (1.000 UTAS)</t>
  </si>
  <si>
    <t xml:space="preserve">(UTA): Unidades de trabajo-año.  </t>
  </si>
  <si>
    <t>(Miles de personas, último día de cada mes)</t>
  </si>
  <si>
    <t>Ganadería y</t>
  </si>
  <si>
    <t>Régimen Especial Agrario</t>
  </si>
  <si>
    <t>Fuente: Estadísticas Laborales. Ministerio de Trabajo y Asuntos Sociales.</t>
  </si>
  <si>
    <t>(P) Provisional.</t>
  </si>
  <si>
    <t xml:space="preserve"> Agricultura,</t>
  </si>
  <si>
    <t>dería y selvicultura</t>
  </si>
  <si>
    <t>Fuente: FAOSTAT.</t>
  </si>
  <si>
    <t xml:space="preserve">Ganadería y </t>
  </si>
  <si>
    <t>(Miles de personas, medias de las cifras del último día de cada mes)</t>
  </si>
  <si>
    <t>(Miles, último día de cada mes)</t>
  </si>
  <si>
    <t>Países</t>
  </si>
  <si>
    <t xml:space="preserve"> 5.2.  Población censal de derecho por Comunidades Autónomas en 1999</t>
  </si>
  <si>
    <t xml:space="preserve"> 5.4.  Distribución de los municipios según número de habitantes </t>
  </si>
  <si>
    <t xml:space="preserve"> 5.5.  Distribución por Comunidades Autónomas del número de municipios y la población</t>
  </si>
  <si>
    <t xml:space="preserve"> de derecho a 1 de enero de 1999</t>
  </si>
  <si>
    <t>(Miles de afiliados, medias anuales de las cifras del último día de cada mes)</t>
  </si>
  <si>
    <t xml:space="preserve"> N.º de empresas inscritas</t>
  </si>
  <si>
    <t>N.º de trabajadores (miles)</t>
  </si>
  <si>
    <t>Número de trabajadores colocados</t>
  </si>
  <si>
    <t>Años (media anual)</t>
  </si>
  <si>
    <t xml:space="preserve"> 5.28.  Colocaciones registradas: Total y por sectores</t>
  </si>
  <si>
    <t xml:space="preserve"> 5.29.  Permisos de trabajo concedidos a extranjeros : Total y por ramas de actividad</t>
  </si>
  <si>
    <t xml:space="preserve"> 5.30.  Accidentes en jornada de trabajo: total y por sectores según rama de actividad</t>
  </si>
  <si>
    <t>País Vasco</t>
  </si>
  <si>
    <t>Comunidades Autónomas</t>
  </si>
  <si>
    <t>2000 (P)</t>
  </si>
  <si>
    <t>En total</t>
  </si>
  <si>
    <t xml:space="preserve"> 5.31.  Población total, población agrícola y población económicamente activa en diferentes países (Miles de personas)</t>
  </si>
  <si>
    <t xml:space="preserve"> 5.18.  Bajas laborales de trabajadores afiliados al Régimen Especial Agrario (R.E.A.)</t>
  </si>
</sst>
</file>

<file path=xl/styles.xml><?xml version="1.0" encoding="utf-8"?>
<styleSheet xmlns="http://schemas.openxmlformats.org/spreadsheetml/2006/main">
  <numFmts count="3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0" applyNumberFormat="1" applyFont="1" applyProtection="1">
      <alignment/>
      <protection/>
    </xf>
    <xf numFmtId="180" fontId="0" fillId="0" borderId="0" xfId="20" applyNumberFormat="1" applyFont="1" applyProtection="1">
      <alignment/>
      <protection/>
    </xf>
    <xf numFmtId="180" fontId="0" fillId="0" borderId="0" xfId="20" applyFont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2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0" fillId="0" borderId="0" xfId="25" applyFont="1">
      <alignment/>
      <protection/>
    </xf>
    <xf numFmtId="182" fontId="0" fillId="0" borderId="0" xfId="25" applyNumberFormat="1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182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181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fill"/>
      <protection/>
    </xf>
    <xf numFmtId="0" fontId="0" fillId="0" borderId="0" xfId="21" applyFont="1" applyAlignment="1">
      <alignment horizontal="center"/>
      <protection/>
    </xf>
    <xf numFmtId="181" fontId="0" fillId="0" borderId="0" xfId="21" applyNumberFormat="1" applyFont="1" applyProtection="1">
      <alignment/>
      <protection/>
    </xf>
    <xf numFmtId="182" fontId="0" fillId="0" borderId="0" xfId="21" applyNumberFormat="1" applyFont="1" applyProtection="1">
      <alignment/>
      <protection/>
    </xf>
    <xf numFmtId="185" fontId="0" fillId="0" borderId="0" xfId="21" applyNumberFormat="1" applyFont="1" applyProtection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182" fontId="0" fillId="0" borderId="0" xfId="34" applyNumberFormat="1" applyFont="1" applyProtection="1">
      <alignment/>
      <protection/>
    </xf>
    <xf numFmtId="0" fontId="0" fillId="0" borderId="0" xfId="33" applyFont="1">
      <alignment/>
      <protection/>
    </xf>
    <xf numFmtId="182" fontId="0" fillId="0" borderId="0" xfId="33" applyNumberFormat="1" applyFont="1" applyProtection="1">
      <alignment/>
      <protection/>
    </xf>
    <xf numFmtId="0" fontId="0" fillId="0" borderId="0" xfId="32" applyFont="1">
      <alignment/>
      <protection/>
    </xf>
    <xf numFmtId="0" fontId="0" fillId="0" borderId="0" xfId="32" applyFont="1" applyAlignment="1">
      <alignment horizontal="center"/>
      <protection/>
    </xf>
    <xf numFmtId="0" fontId="0" fillId="0" borderId="0" xfId="31" applyFont="1">
      <alignment/>
      <protection/>
    </xf>
    <xf numFmtId="184" fontId="0" fillId="0" borderId="0" xfId="31" applyNumberFormat="1" applyFont="1" applyProtection="1">
      <alignment/>
      <protection/>
    </xf>
    <xf numFmtId="0" fontId="0" fillId="0" borderId="0" xfId="31" applyFont="1" applyAlignment="1">
      <alignment horizontal="fill"/>
      <protection/>
    </xf>
    <xf numFmtId="0" fontId="0" fillId="0" borderId="0" xfId="31" applyFont="1" applyAlignment="1">
      <alignment horizontal="center"/>
      <protection/>
    </xf>
    <xf numFmtId="182" fontId="0" fillId="0" borderId="0" xfId="31" applyNumberFormat="1" applyFont="1" applyProtection="1">
      <alignment/>
      <protection/>
    </xf>
    <xf numFmtId="181" fontId="0" fillId="0" borderId="0" xfId="31" applyNumberFormat="1" applyFont="1" applyProtection="1">
      <alignment/>
      <protection/>
    </xf>
    <xf numFmtId="184" fontId="0" fillId="0" borderId="0" xfId="31" applyNumberFormat="1" applyFont="1" applyAlignment="1" applyProtection="1">
      <alignment horizontal="center"/>
      <protection/>
    </xf>
    <xf numFmtId="184" fontId="0" fillId="0" borderId="0" xfId="31" applyNumberFormat="1" applyFont="1" applyAlignment="1" applyProtection="1">
      <alignment horizontal="fill"/>
      <protection/>
    </xf>
    <xf numFmtId="0" fontId="0" fillId="0" borderId="0" xfId="30" applyFont="1" applyProtection="1">
      <alignment/>
      <protection/>
    </xf>
    <xf numFmtId="0" fontId="0" fillId="0" borderId="0" xfId="30" applyFont="1">
      <alignment/>
      <protection/>
    </xf>
    <xf numFmtId="0" fontId="0" fillId="0" borderId="0" xfId="30" applyFont="1" applyAlignment="1" applyProtection="1">
      <alignment horizontal="fill"/>
      <protection/>
    </xf>
    <xf numFmtId="182" fontId="0" fillId="0" borderId="0" xfId="30" applyNumberFormat="1" applyFont="1" applyProtection="1">
      <alignment/>
      <protection/>
    </xf>
    <xf numFmtId="0" fontId="0" fillId="0" borderId="0" xfId="29" applyFont="1" applyProtection="1">
      <alignment/>
      <protection/>
    </xf>
    <xf numFmtId="0" fontId="0" fillId="0" borderId="0" xfId="29" applyFont="1">
      <alignment/>
      <protection/>
    </xf>
    <xf numFmtId="0" fontId="0" fillId="0" borderId="0" xfId="29" applyFont="1" applyAlignment="1" applyProtection="1">
      <alignment horizontal="fill"/>
      <protection/>
    </xf>
    <xf numFmtId="182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0" fontId="0" fillId="0" borderId="0" xfId="28" applyFont="1">
      <alignment/>
      <protection/>
    </xf>
    <xf numFmtId="0" fontId="0" fillId="0" borderId="0" xfId="28" applyFont="1" applyAlignment="1" applyProtection="1">
      <alignment horizontal="center"/>
      <protection/>
    </xf>
    <xf numFmtId="182" fontId="0" fillId="0" borderId="0" xfId="28" applyNumberFormat="1" applyFont="1" applyProtection="1">
      <alignment/>
      <protection/>
    </xf>
    <xf numFmtId="181" fontId="0" fillId="0" borderId="1" xfId="20" applyNumberFormat="1" applyFont="1" applyBorder="1" applyProtection="1">
      <alignment/>
      <protection/>
    </xf>
    <xf numFmtId="0" fontId="0" fillId="0" borderId="2" xfId="28" applyFont="1" applyBorder="1" applyProtection="1">
      <alignment/>
      <protection/>
    </xf>
    <xf numFmtId="0" fontId="0" fillId="0" borderId="1" xfId="28" applyFont="1" applyBorder="1" applyProtection="1">
      <alignment/>
      <protection/>
    </xf>
    <xf numFmtId="0" fontId="0" fillId="0" borderId="3" xfId="28" applyFont="1" applyBorder="1" applyAlignment="1" applyProtection="1">
      <alignment horizontal="center"/>
      <protection/>
    </xf>
    <xf numFmtId="0" fontId="0" fillId="0" borderId="4" xfId="28" applyFont="1" applyBorder="1" applyAlignment="1" applyProtection="1">
      <alignment horizontal="center"/>
      <protection/>
    </xf>
    <xf numFmtId="181" fontId="0" fillId="0" borderId="0" xfId="28" applyNumberFormat="1" applyFont="1" applyBorder="1" applyAlignment="1" applyProtection="1">
      <alignment horizontal="right"/>
      <protection/>
    </xf>
    <xf numFmtId="181" fontId="0" fillId="0" borderId="5" xfId="28" applyNumberFormat="1" applyFont="1" applyBorder="1" applyAlignment="1" applyProtection="1">
      <alignment horizontal="right"/>
      <protection/>
    </xf>
    <xf numFmtId="0" fontId="0" fillId="0" borderId="0" xfId="28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29" applyFont="1" applyAlignment="1" applyProtection="1">
      <alignment horizontal="center"/>
      <protection/>
    </xf>
    <xf numFmtId="0" fontId="0" fillId="0" borderId="2" xfId="29" applyFont="1" applyBorder="1" applyProtection="1">
      <alignment/>
      <protection/>
    </xf>
    <xf numFmtId="0" fontId="0" fillId="0" borderId="6" xfId="29" applyFont="1" applyBorder="1" applyProtection="1">
      <alignment/>
      <protection/>
    </xf>
    <xf numFmtId="0" fontId="0" fillId="0" borderId="7" xfId="29" applyFont="1" applyBorder="1" applyProtection="1">
      <alignment/>
      <protection/>
    </xf>
    <xf numFmtId="0" fontId="0" fillId="0" borderId="1" xfId="29" applyFont="1" applyBorder="1" applyAlignment="1" applyProtection="1">
      <alignment horizontal="center"/>
      <protection/>
    </xf>
    <xf numFmtId="0" fontId="0" fillId="0" borderId="8" xfId="29" applyFont="1" applyBorder="1" applyAlignment="1" applyProtection="1">
      <alignment horizontal="center"/>
      <protection/>
    </xf>
    <xf numFmtId="0" fontId="0" fillId="0" borderId="5" xfId="29" applyFont="1" applyBorder="1" applyAlignment="1" applyProtection="1">
      <alignment horizontal="center"/>
      <protection/>
    </xf>
    <xf numFmtId="0" fontId="0" fillId="0" borderId="1" xfId="29" applyFont="1" applyBorder="1" applyProtection="1">
      <alignment/>
      <protection/>
    </xf>
    <xf numFmtId="182" fontId="0" fillId="0" borderId="8" xfId="29" applyNumberFormat="1" applyFont="1" applyBorder="1" applyProtection="1">
      <alignment/>
      <protection/>
    </xf>
    <xf numFmtId="182" fontId="0" fillId="0" borderId="5" xfId="29" applyNumberFormat="1" applyFont="1" applyBorder="1" applyProtection="1">
      <alignment/>
      <protection/>
    </xf>
    <xf numFmtId="0" fontId="0" fillId="0" borderId="7" xfId="29" applyFont="1" applyBorder="1" applyAlignment="1" applyProtection="1">
      <alignment horizontal="center"/>
      <protection/>
    </xf>
    <xf numFmtId="0" fontId="0" fillId="0" borderId="1" xfId="29" applyFont="1" applyBorder="1" applyAlignment="1" applyProtection="1">
      <alignment horizontal="left" indent="1"/>
      <protection/>
    </xf>
    <xf numFmtId="0" fontId="0" fillId="0" borderId="2" xfId="30" applyFont="1" applyBorder="1" applyProtection="1">
      <alignment/>
      <protection/>
    </xf>
    <xf numFmtId="0" fontId="0" fillId="0" borderId="6" xfId="30" applyFont="1" applyBorder="1" applyProtection="1">
      <alignment/>
      <protection/>
    </xf>
    <xf numFmtId="0" fontId="0" fillId="0" borderId="7" xfId="30" applyFont="1" applyBorder="1" applyProtection="1">
      <alignment/>
      <protection/>
    </xf>
    <xf numFmtId="0" fontId="0" fillId="0" borderId="1" xfId="30" applyFont="1" applyBorder="1" applyAlignment="1" applyProtection="1">
      <alignment horizontal="center"/>
      <protection/>
    </xf>
    <xf numFmtId="0" fontId="0" fillId="0" borderId="1" xfId="30" applyFont="1" applyBorder="1" applyProtection="1">
      <alignment/>
      <protection/>
    </xf>
    <xf numFmtId="0" fontId="0" fillId="0" borderId="8" xfId="30" applyFont="1" applyBorder="1" applyProtection="1">
      <alignment/>
      <protection/>
    </xf>
    <xf numFmtId="0" fontId="0" fillId="0" borderId="6" xfId="30" applyFont="1" applyBorder="1" applyAlignment="1" applyProtection="1">
      <alignment horizontal="center"/>
      <protection/>
    </xf>
    <xf numFmtId="0" fontId="0" fillId="0" borderId="8" xfId="30" applyFont="1" applyBorder="1" applyAlignment="1" applyProtection="1">
      <alignment horizontal="center"/>
      <protection/>
    </xf>
    <xf numFmtId="0" fontId="0" fillId="0" borderId="8" xfId="30" applyFont="1" applyBorder="1" applyAlignment="1" applyProtection="1">
      <alignment horizontal="fill"/>
      <protection/>
    </xf>
    <xf numFmtId="0" fontId="0" fillId="0" borderId="5" xfId="30" applyFont="1" applyBorder="1" applyAlignment="1" applyProtection="1">
      <alignment horizontal="fill"/>
      <protection/>
    </xf>
    <xf numFmtId="187" fontId="0" fillId="0" borderId="8" xfId="30" applyNumberFormat="1" applyFont="1" applyBorder="1" applyProtection="1">
      <alignment/>
      <protection/>
    </xf>
    <xf numFmtId="187" fontId="0" fillId="0" borderId="5" xfId="30" applyNumberFormat="1" applyFont="1" applyBorder="1" applyProtection="1">
      <alignment/>
      <protection/>
    </xf>
    <xf numFmtId="0" fontId="0" fillId="0" borderId="5" xfId="30" applyFont="1" applyBorder="1" applyAlignment="1" applyProtection="1">
      <alignment horizontal="center"/>
      <protection/>
    </xf>
    <xf numFmtId="1" fontId="0" fillId="0" borderId="8" xfId="30" applyNumberFormat="1" applyFont="1" applyBorder="1" applyProtection="1">
      <alignment/>
      <protection/>
    </xf>
    <xf numFmtId="0" fontId="0" fillId="0" borderId="2" xfId="31" applyFont="1" applyBorder="1">
      <alignment/>
      <protection/>
    </xf>
    <xf numFmtId="0" fontId="0" fillId="0" borderId="1" xfId="31" applyFont="1" applyBorder="1" applyAlignment="1">
      <alignment horizontal="center"/>
      <protection/>
    </xf>
    <xf numFmtId="0" fontId="0" fillId="0" borderId="1" xfId="31" applyFont="1" applyBorder="1">
      <alignment/>
      <protection/>
    </xf>
    <xf numFmtId="0" fontId="0" fillId="0" borderId="8" xfId="31" applyFont="1" applyBorder="1">
      <alignment/>
      <protection/>
    </xf>
    <xf numFmtId="182" fontId="0" fillId="0" borderId="5" xfId="31" applyNumberFormat="1" applyFont="1" applyBorder="1" applyProtection="1">
      <alignment/>
      <protection/>
    </xf>
    <xf numFmtId="0" fontId="0" fillId="0" borderId="9" xfId="31" applyFont="1" applyBorder="1" applyAlignment="1">
      <alignment horizontal="fill"/>
      <protection/>
    </xf>
    <xf numFmtId="182" fontId="0" fillId="0" borderId="9" xfId="31" applyNumberFormat="1" applyFont="1" applyBorder="1" applyAlignment="1" applyProtection="1">
      <alignment horizontal="fill"/>
      <protection/>
    </xf>
    <xf numFmtId="0" fontId="0" fillId="0" borderId="6" xfId="31" applyFont="1" applyBorder="1">
      <alignment/>
      <protection/>
    </xf>
    <xf numFmtId="0" fontId="0" fillId="0" borderId="8" xfId="31" applyFont="1" applyBorder="1" applyAlignment="1">
      <alignment horizontal="center"/>
      <protection/>
    </xf>
    <xf numFmtId="182" fontId="0" fillId="0" borderId="5" xfId="31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 wrapText="1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32" applyFont="1" applyBorder="1" applyAlignment="1">
      <alignment horizontal="left"/>
      <protection/>
    </xf>
    <xf numFmtId="0" fontId="0" fillId="0" borderId="2" xfId="33" applyFont="1" applyBorder="1">
      <alignment/>
      <protection/>
    </xf>
    <xf numFmtId="0" fontId="0" fillId="0" borderId="6" xfId="33" applyFont="1" applyBorder="1">
      <alignment/>
      <protection/>
    </xf>
    <xf numFmtId="0" fontId="0" fillId="0" borderId="7" xfId="33" applyFont="1" applyBorder="1">
      <alignment/>
      <protection/>
    </xf>
    <xf numFmtId="0" fontId="0" fillId="0" borderId="1" xfId="33" applyFont="1" applyBorder="1">
      <alignment/>
      <protection/>
    </xf>
    <xf numFmtId="0" fontId="0" fillId="0" borderId="8" xfId="33" applyFont="1" applyBorder="1">
      <alignment/>
      <protection/>
    </xf>
    <xf numFmtId="0" fontId="0" fillId="0" borderId="8" xfId="33" applyFont="1" applyBorder="1" applyAlignment="1">
      <alignment horizontal="fill"/>
      <protection/>
    </xf>
    <xf numFmtId="0" fontId="0" fillId="0" borderId="5" xfId="33" applyFont="1" applyBorder="1" applyAlignment="1">
      <alignment horizontal="fill"/>
      <protection/>
    </xf>
    <xf numFmtId="0" fontId="0" fillId="0" borderId="8" xfId="33" applyFont="1" applyBorder="1" applyAlignment="1">
      <alignment horizontal="center"/>
      <protection/>
    </xf>
    <xf numFmtId="0" fontId="0" fillId="0" borderId="5" xfId="33" applyFont="1" applyBorder="1" applyAlignment="1">
      <alignment horizontal="center"/>
      <protection/>
    </xf>
    <xf numFmtId="182" fontId="0" fillId="0" borderId="8" xfId="33" applyNumberFormat="1" applyFont="1" applyBorder="1" applyProtection="1">
      <alignment/>
      <protection/>
    </xf>
    <xf numFmtId="182" fontId="0" fillId="0" borderId="5" xfId="33" applyNumberFormat="1" applyFont="1" applyBorder="1" applyProtection="1">
      <alignment/>
      <protection/>
    </xf>
    <xf numFmtId="0" fontId="0" fillId="0" borderId="6" xfId="33" applyFont="1" applyBorder="1" applyAlignment="1">
      <alignment horizontal="center"/>
      <protection/>
    </xf>
    <xf numFmtId="0" fontId="0" fillId="0" borderId="6" xfId="33" applyFont="1" applyBorder="1" applyAlignment="1">
      <alignment horizontal="fill"/>
      <protection/>
    </xf>
    <xf numFmtId="0" fontId="0" fillId="0" borderId="7" xfId="33" applyFont="1" applyBorder="1" applyAlignment="1">
      <alignment horizontal="fill"/>
      <protection/>
    </xf>
    <xf numFmtId="0" fontId="0" fillId="0" borderId="1" xfId="33" applyFont="1" applyBorder="1" applyAlignment="1">
      <alignment horizontal="center"/>
      <protection/>
    </xf>
    <xf numFmtId="0" fontId="0" fillId="0" borderId="2" xfId="34" applyFont="1" applyBorder="1">
      <alignment/>
      <protection/>
    </xf>
    <xf numFmtId="0" fontId="0" fillId="0" borderId="6" xfId="34" applyFont="1" applyBorder="1" applyAlignment="1">
      <alignment horizontal="center"/>
      <protection/>
    </xf>
    <xf numFmtId="0" fontId="0" fillId="0" borderId="1" xfId="34" applyFont="1" applyBorder="1" applyAlignment="1">
      <alignment horizontal="center"/>
      <protection/>
    </xf>
    <xf numFmtId="0" fontId="0" fillId="0" borderId="8" xfId="34" applyFont="1" applyBorder="1" applyAlignment="1">
      <alignment horizontal="center"/>
      <protection/>
    </xf>
    <xf numFmtId="0" fontId="0" fillId="0" borderId="1" xfId="34" applyFont="1" applyBorder="1">
      <alignment/>
      <protection/>
    </xf>
    <xf numFmtId="0" fontId="0" fillId="0" borderId="5" xfId="34" applyFont="1" applyBorder="1" applyAlignment="1">
      <alignment horizontal="center"/>
      <protection/>
    </xf>
    <xf numFmtId="182" fontId="0" fillId="0" borderId="8" xfId="34" applyNumberFormat="1" applyFont="1" applyBorder="1" applyProtection="1">
      <alignment/>
      <protection/>
    </xf>
    <xf numFmtId="182" fontId="0" fillId="0" borderId="5" xfId="34" applyNumberFormat="1" applyFont="1" applyBorder="1" applyProtection="1">
      <alignment/>
      <protection/>
    </xf>
    <xf numFmtId="0" fontId="0" fillId="0" borderId="6" xfId="34" applyFont="1" applyBorder="1" applyAlignment="1">
      <alignment horizontal="fill"/>
      <protection/>
    </xf>
    <xf numFmtId="0" fontId="0" fillId="0" borderId="7" xfId="34" applyFont="1" applyBorder="1" applyAlignment="1">
      <alignment horizontal="fill"/>
      <protection/>
    </xf>
    <xf numFmtId="0" fontId="0" fillId="0" borderId="2" xfId="35" applyFont="1" applyBorder="1">
      <alignment/>
      <protection/>
    </xf>
    <xf numFmtId="0" fontId="0" fillId="0" borderId="1" xfId="35" applyFont="1" applyBorder="1" applyAlignment="1">
      <alignment horizontal="center"/>
      <protection/>
    </xf>
    <xf numFmtId="0" fontId="0" fillId="0" borderId="8" xfId="35" applyFont="1" applyBorder="1">
      <alignment/>
      <protection/>
    </xf>
    <xf numFmtId="0" fontId="0" fillId="0" borderId="8" xfId="35" applyFont="1" applyBorder="1" applyAlignment="1">
      <alignment horizontal="center"/>
      <protection/>
    </xf>
    <xf numFmtId="0" fontId="0" fillId="0" borderId="5" xfId="35" applyFont="1" applyBorder="1" applyAlignment="1">
      <alignment horizontal="center"/>
      <protection/>
    </xf>
    <xf numFmtId="0" fontId="0" fillId="0" borderId="1" xfId="35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8" xfId="21" applyFont="1" applyBorder="1" applyAlignment="1">
      <alignment horizontal="fill"/>
      <protection/>
    </xf>
    <xf numFmtId="0" fontId="0" fillId="0" borderId="8" xfId="21" applyFont="1" applyBorder="1" applyAlignment="1">
      <alignment horizontal="center"/>
      <protection/>
    </xf>
    <xf numFmtId="0" fontId="0" fillId="0" borderId="5" xfId="21" applyFont="1" applyBorder="1" applyAlignment="1">
      <alignment horizontal="fill"/>
      <protection/>
    </xf>
    <xf numFmtId="0" fontId="0" fillId="0" borderId="5" xfId="21" applyFont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182" fontId="0" fillId="0" borderId="8" xfId="21" applyNumberFormat="1" applyFont="1" applyBorder="1" applyProtection="1">
      <alignment/>
      <protection/>
    </xf>
    <xf numFmtId="182" fontId="0" fillId="0" borderId="5" xfId="21" applyNumberFormat="1" applyFont="1" applyBorder="1" applyProtection="1">
      <alignment/>
      <protection/>
    </xf>
    <xf numFmtId="185" fontId="0" fillId="0" borderId="8" xfId="21" applyNumberFormat="1" applyFont="1" applyBorder="1" applyProtection="1">
      <alignment/>
      <protection/>
    </xf>
    <xf numFmtId="185" fontId="0" fillId="0" borderId="8" xfId="21" applyNumberFormat="1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5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181" fontId="0" fillId="0" borderId="8" xfId="22" applyNumberFormat="1" applyFont="1" applyBorder="1" applyProtection="1">
      <alignment/>
      <protection/>
    </xf>
    <xf numFmtId="181" fontId="0" fillId="0" borderId="5" xfId="22" applyNumberFormat="1" applyFont="1" applyBorder="1" applyProtection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0" borderId="1" xfId="24" applyFont="1" applyBorder="1">
      <alignment/>
      <protection/>
    </xf>
    <xf numFmtId="0" fontId="0" fillId="0" borderId="8" xfId="24" applyFont="1" applyBorder="1" applyAlignment="1">
      <alignment horizontal="center"/>
      <protection/>
    </xf>
    <xf numFmtId="0" fontId="0" fillId="0" borderId="8" xfId="24" applyFont="1" applyBorder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2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0" fillId="0" borderId="1" xfId="25" applyFont="1" applyBorder="1" applyAlignment="1">
      <alignment horizontal="center"/>
      <protection/>
    </xf>
    <xf numFmtId="0" fontId="0" fillId="0" borderId="2" xfId="25" applyFont="1" applyBorder="1">
      <alignment/>
      <protection/>
    </xf>
    <xf numFmtId="0" fontId="0" fillId="0" borderId="6" xfId="25" applyFont="1" applyBorder="1">
      <alignment/>
      <protection/>
    </xf>
    <xf numFmtId="0" fontId="0" fillId="0" borderId="8" xfId="25" applyFont="1" applyBorder="1" applyAlignment="1">
      <alignment horizontal="center"/>
      <protection/>
    </xf>
    <xf numFmtId="0" fontId="0" fillId="0" borderId="5" xfId="25" applyFont="1" applyBorder="1" applyAlignment="1">
      <alignment horizontal="center"/>
      <protection/>
    </xf>
    <xf numFmtId="181" fontId="0" fillId="0" borderId="8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5" xfId="25" applyNumberFormat="1" applyFont="1" applyBorder="1">
      <alignment/>
      <protection/>
    </xf>
    <xf numFmtId="0" fontId="0" fillId="0" borderId="2" xfId="26" applyFont="1" applyBorder="1">
      <alignment/>
      <protection/>
    </xf>
    <xf numFmtId="0" fontId="0" fillId="0" borderId="6" xfId="26" applyFont="1" applyBorder="1">
      <alignment/>
      <protection/>
    </xf>
    <xf numFmtId="0" fontId="0" fillId="0" borderId="1" xfId="26" applyFont="1" applyBorder="1" applyAlignment="1">
      <alignment horizontal="center"/>
      <protection/>
    </xf>
    <xf numFmtId="0" fontId="0" fillId="0" borderId="8" xfId="26" applyFont="1" applyBorder="1" applyAlignment="1">
      <alignment horizontal="center"/>
      <protection/>
    </xf>
    <xf numFmtId="0" fontId="0" fillId="0" borderId="8" xfId="26" applyFont="1" applyBorder="1">
      <alignment/>
      <protection/>
    </xf>
    <xf numFmtId="0" fontId="0" fillId="0" borderId="5" xfId="26" applyFont="1" applyBorder="1">
      <alignment/>
      <protection/>
    </xf>
    <xf numFmtId="0" fontId="0" fillId="0" borderId="1" xfId="26" applyFont="1" applyBorder="1">
      <alignment/>
      <protection/>
    </xf>
    <xf numFmtId="0" fontId="0" fillId="0" borderId="5" xfId="26" applyFont="1" applyBorder="1" applyAlignment="1">
      <alignment horizontal="center"/>
      <protection/>
    </xf>
    <xf numFmtId="0" fontId="0" fillId="0" borderId="2" xfId="27" applyFont="1" applyBorder="1" applyProtection="1">
      <alignment/>
      <protection/>
    </xf>
    <xf numFmtId="0" fontId="0" fillId="0" borderId="6" xfId="27" applyFont="1" applyBorder="1" applyAlignment="1" applyProtection="1">
      <alignment horizontal="center"/>
      <protection/>
    </xf>
    <xf numFmtId="0" fontId="0" fillId="0" borderId="1" xfId="27" applyFont="1" applyBorder="1" applyProtection="1">
      <alignment/>
      <protection/>
    </xf>
    <xf numFmtId="0" fontId="0" fillId="0" borderId="8" xfId="27" applyFont="1" applyBorder="1" applyAlignment="1" applyProtection="1">
      <alignment horizontal="center"/>
      <protection/>
    </xf>
    <xf numFmtId="0" fontId="0" fillId="0" borderId="5" xfId="27" applyFont="1" applyBorder="1" applyAlignment="1" applyProtection="1">
      <alignment horizontal="center"/>
      <protection/>
    </xf>
    <xf numFmtId="0" fontId="0" fillId="0" borderId="1" xfId="27" applyFont="1" applyBorder="1" applyAlignment="1" applyProtection="1">
      <alignment horizontal="center"/>
      <protection/>
    </xf>
    <xf numFmtId="0" fontId="0" fillId="0" borderId="8" xfId="27" applyFont="1" applyBorder="1">
      <alignment/>
      <protection/>
    </xf>
    <xf numFmtId="180" fontId="4" fillId="0" borderId="0" xfId="20" applyNumberFormat="1" applyFont="1" applyAlignment="1" applyProtection="1">
      <alignment horizontal="center"/>
      <protection/>
    </xf>
    <xf numFmtId="0" fontId="0" fillId="0" borderId="6" xfId="29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8" xfId="28" applyNumberFormat="1" applyFont="1" applyBorder="1" applyAlignment="1" applyProtection="1">
      <alignment horizontal="right"/>
      <protection/>
    </xf>
    <xf numFmtId="1" fontId="0" fillId="0" borderId="1" xfId="20" applyNumberFormat="1" applyFont="1" applyBorder="1" applyAlignment="1" applyProtection="1">
      <alignment horizontal="left"/>
      <protection/>
    </xf>
    <xf numFmtId="1" fontId="0" fillId="0" borderId="10" xfId="20" applyNumberFormat="1" applyFont="1" applyBorder="1" applyAlignment="1" applyProtection="1">
      <alignment horizontal="left"/>
      <protection/>
    </xf>
    <xf numFmtId="1" fontId="0" fillId="0" borderId="8" xfId="20" applyNumberFormat="1" applyFont="1" applyBorder="1" applyAlignment="1" applyProtection="1">
      <alignment horizontal="left"/>
      <protection/>
    </xf>
    <xf numFmtId="1" fontId="0" fillId="0" borderId="11" xfId="20" applyNumberFormat="1" applyFont="1" applyBorder="1" applyAlignment="1" applyProtection="1">
      <alignment horizontal="left"/>
      <protection/>
    </xf>
    <xf numFmtId="0" fontId="0" fillId="0" borderId="11" xfId="29" applyFont="1" applyBorder="1" applyAlignment="1" applyProtection="1">
      <alignment horizontal="center"/>
      <protection/>
    </xf>
    <xf numFmtId="0" fontId="0" fillId="0" borderId="10" xfId="29" applyFont="1" applyBorder="1" applyProtection="1">
      <alignment/>
      <protection/>
    </xf>
    <xf numFmtId="182" fontId="0" fillId="0" borderId="11" xfId="29" applyNumberFormat="1" applyFont="1" applyBorder="1" applyProtection="1">
      <alignment/>
      <protection/>
    </xf>
    <xf numFmtId="182" fontId="0" fillId="0" borderId="11" xfId="29" applyNumberFormat="1" applyFont="1" applyBorder="1" applyAlignment="1" applyProtection="1">
      <alignment horizontal="right"/>
      <protection/>
    </xf>
    <xf numFmtId="182" fontId="0" fillId="0" borderId="12" xfId="29" applyNumberFormat="1" applyFont="1" applyBorder="1" applyProtection="1">
      <alignment/>
      <protection/>
    </xf>
    <xf numFmtId="0" fontId="0" fillId="0" borderId="10" xfId="29" applyFont="1" applyBorder="1" applyAlignment="1" applyProtection="1">
      <alignment horizontal="left" indent="1"/>
      <protection/>
    </xf>
    <xf numFmtId="0" fontId="0" fillId="0" borderId="10" xfId="29" applyFont="1" applyBorder="1" applyAlignment="1" applyProtection="1">
      <alignment horizontal="left"/>
      <protection/>
    </xf>
    <xf numFmtId="0" fontId="0" fillId="0" borderId="12" xfId="29" applyFont="1" applyBorder="1" applyAlignment="1" applyProtection="1">
      <alignment horizontal="center"/>
      <protection/>
    </xf>
    <xf numFmtId="0" fontId="3" fillId="0" borderId="10" xfId="28" applyFont="1" applyBorder="1" applyProtection="1">
      <alignment/>
      <protection/>
    </xf>
    <xf numFmtId="181" fontId="3" fillId="0" borderId="13" xfId="28" applyNumberFormat="1" applyFont="1" applyBorder="1" applyAlignment="1" applyProtection="1">
      <alignment horizontal="right"/>
      <protection/>
    </xf>
    <xf numFmtId="181" fontId="3" fillId="0" borderId="12" xfId="28" applyNumberFormat="1" applyFont="1" applyBorder="1" applyAlignment="1" applyProtection="1">
      <alignment horizontal="right"/>
      <protection/>
    </xf>
    <xf numFmtId="0" fontId="3" fillId="0" borderId="13" xfId="28" applyFont="1" applyBorder="1">
      <alignment/>
      <protection/>
    </xf>
    <xf numFmtId="0" fontId="0" fillId="0" borderId="14" xfId="28" applyFont="1" applyBorder="1" applyAlignment="1" applyProtection="1">
      <alignment horizontal="center"/>
      <protection/>
    </xf>
    <xf numFmtId="0" fontId="0" fillId="0" borderId="15" xfId="28" applyFont="1" applyBorder="1" applyAlignment="1" applyProtection="1">
      <alignment horizontal="center"/>
      <protection/>
    </xf>
    <xf numFmtId="0" fontId="0" fillId="0" borderId="16" xfId="28" applyFont="1" applyBorder="1" applyAlignment="1" applyProtection="1">
      <alignment horizontal="center"/>
      <protection/>
    </xf>
    <xf numFmtId="181" fontId="3" fillId="0" borderId="11" xfId="28" applyNumberFormat="1" applyFont="1" applyBorder="1" applyAlignment="1" applyProtection="1">
      <alignment horizontal="right"/>
      <protection/>
    </xf>
    <xf numFmtId="180" fontId="0" fillId="0" borderId="15" xfId="20" applyNumberFormat="1" applyFont="1" applyBorder="1" applyAlignment="1" applyProtection="1">
      <alignment horizontal="left"/>
      <protection/>
    </xf>
    <xf numFmtId="180" fontId="0" fillId="0" borderId="14" xfId="20" applyNumberFormat="1" applyFont="1" applyBorder="1" applyAlignment="1" applyProtection="1">
      <alignment horizontal="center"/>
      <protection/>
    </xf>
    <xf numFmtId="180" fontId="0" fillId="0" borderId="16" xfId="20" applyNumberFormat="1" applyFont="1" applyBorder="1" applyAlignment="1" applyProtection="1">
      <alignment horizontal="center"/>
      <protection/>
    </xf>
    <xf numFmtId="181" fontId="0" fillId="0" borderId="15" xfId="20" applyNumberFormat="1" applyFont="1" applyBorder="1" applyAlignment="1" applyProtection="1">
      <alignment horizontal="center"/>
      <protection/>
    </xf>
    <xf numFmtId="181" fontId="0" fillId="0" borderId="16" xfId="20" applyNumberFormat="1" applyFont="1" applyBorder="1" applyAlignment="1" applyProtection="1">
      <alignment horizontal="center"/>
      <protection/>
    </xf>
    <xf numFmtId="181" fontId="0" fillId="0" borderId="14" xfId="20" applyNumberFormat="1" applyFont="1" applyBorder="1" applyAlignment="1" applyProtection="1">
      <alignment horizontal="center"/>
      <protection/>
    </xf>
    <xf numFmtId="0" fontId="0" fillId="0" borderId="15" xfId="28" applyFont="1" applyBorder="1" applyAlignment="1" applyProtection="1">
      <alignment horizontal="left"/>
      <protection/>
    </xf>
    <xf numFmtId="182" fontId="0" fillId="0" borderId="8" xfId="29" applyNumberFormat="1" applyFont="1" applyBorder="1" applyAlignment="1" applyProtection="1">
      <alignment horizontal="right"/>
      <protection/>
    </xf>
    <xf numFmtId="182" fontId="0" fillId="0" borderId="5" xfId="29" applyNumberFormat="1" applyFont="1" applyBorder="1" applyAlignment="1" applyProtection="1">
      <alignment horizontal="right"/>
      <protection/>
    </xf>
    <xf numFmtId="182" fontId="0" fillId="0" borderId="12" xfId="29" applyNumberFormat="1" applyFont="1" applyBorder="1" applyAlignment="1" applyProtection="1">
      <alignment horizontal="right"/>
      <protection/>
    </xf>
    <xf numFmtId="181" fontId="0" fillId="0" borderId="5" xfId="20" applyNumberFormat="1" applyFont="1" applyBorder="1" applyAlignment="1" applyProtection="1">
      <alignment horizontal="right"/>
      <protection/>
    </xf>
    <xf numFmtId="181" fontId="0" fillId="0" borderId="12" xfId="20" applyNumberFormat="1" applyFont="1" applyBorder="1" applyAlignment="1" applyProtection="1">
      <alignment horizontal="right"/>
      <protection/>
    </xf>
    <xf numFmtId="0" fontId="0" fillId="0" borderId="11" xfId="29" applyFont="1" applyBorder="1" applyProtection="1">
      <alignment/>
      <protection/>
    </xf>
    <xf numFmtId="0" fontId="0" fillId="0" borderId="10" xfId="30" applyFont="1" applyBorder="1" applyProtection="1">
      <alignment/>
      <protection/>
    </xf>
    <xf numFmtId="0" fontId="0" fillId="0" borderId="11" xfId="30" applyFont="1" applyBorder="1" applyAlignment="1" applyProtection="1">
      <alignment horizontal="center"/>
      <protection/>
    </xf>
    <xf numFmtId="0" fontId="0" fillId="0" borderId="12" xfId="3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82" fontId="0" fillId="0" borderId="0" xfId="30" applyNumberFormat="1" applyFont="1" applyAlignment="1" applyProtection="1">
      <alignment horizontal="center"/>
      <protection/>
    </xf>
    <xf numFmtId="0" fontId="0" fillId="0" borderId="5" xfId="28" applyFont="1" applyBorder="1" applyAlignment="1" applyProtection="1">
      <alignment horizontal="center"/>
      <protection/>
    </xf>
    <xf numFmtId="0" fontId="0" fillId="0" borderId="0" xfId="30" applyFont="1" applyAlignment="1" applyProtection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182" fontId="0" fillId="0" borderId="0" xfId="34" applyNumberFormat="1" applyFont="1" applyAlignment="1" applyProtection="1">
      <alignment horizontal="center"/>
      <protection/>
    </xf>
    <xf numFmtId="0" fontId="0" fillId="0" borderId="0" xfId="33" applyFont="1" applyAlignment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1" fontId="0" fillId="0" borderId="8" xfId="20" applyNumberFormat="1" applyFont="1" applyBorder="1" applyAlignment="1" applyProtection="1">
      <alignment horizontal="left"/>
      <protection/>
    </xf>
    <xf numFmtId="181" fontId="0" fillId="0" borderId="11" xfId="20" applyNumberFormat="1" applyFont="1" applyBorder="1" applyAlignment="1" applyProtection="1">
      <alignment horizontal="left"/>
      <protection/>
    </xf>
    <xf numFmtId="0" fontId="3" fillId="0" borderId="10" xfId="28" applyFont="1" applyBorder="1" applyAlignment="1" applyProtection="1">
      <alignment horizontal="left"/>
      <protection/>
    </xf>
    <xf numFmtId="3" fontId="0" fillId="0" borderId="8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181" fontId="0" fillId="0" borderId="8" xfId="2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81" fontId="0" fillId="0" borderId="8" xfId="28" applyNumberFormat="1" applyFont="1" applyBorder="1" applyAlignment="1" applyProtection="1">
      <alignment/>
      <protection/>
    </xf>
    <xf numFmtId="181" fontId="0" fillId="0" borderId="5" xfId="28" applyNumberFormat="1" applyFont="1" applyBorder="1" applyAlignment="1" applyProtection="1">
      <alignment/>
      <protection/>
    </xf>
    <xf numFmtId="181" fontId="3" fillId="0" borderId="11" xfId="28" applyNumberFormat="1" applyFont="1" applyBorder="1" applyAlignment="1" applyProtection="1">
      <alignment/>
      <protection/>
    </xf>
    <xf numFmtId="181" fontId="3" fillId="0" borderId="12" xfId="28" applyNumberFormat="1" applyFont="1" applyBorder="1" applyAlignment="1" applyProtection="1">
      <alignment/>
      <protection/>
    </xf>
    <xf numFmtId="0" fontId="0" fillId="0" borderId="11" xfId="30" applyFont="1" applyBorder="1" applyProtection="1">
      <alignment/>
      <protection/>
    </xf>
    <xf numFmtId="0" fontId="7" fillId="0" borderId="0" xfId="29" applyFont="1" applyProtection="1">
      <alignment/>
      <protection/>
    </xf>
    <xf numFmtId="0" fontId="7" fillId="0" borderId="0" xfId="30" applyFont="1" applyProtection="1">
      <alignment/>
      <protection/>
    </xf>
    <xf numFmtId="0" fontId="0" fillId="0" borderId="0" xfId="0" applyFont="1" applyAlignment="1">
      <alignment horizontal="left" wrapText="1"/>
    </xf>
    <xf numFmtId="3" fontId="0" fillId="0" borderId="8" xfId="31" applyNumberFormat="1" applyFont="1" applyBorder="1" applyAlignment="1" applyProtection="1">
      <alignment horizontal="right"/>
      <protection/>
    </xf>
    <xf numFmtId="3" fontId="0" fillId="0" borderId="8" xfId="31" applyNumberFormat="1" applyFont="1" applyBorder="1" applyAlignment="1">
      <alignment horizontal="right"/>
      <protection/>
    </xf>
    <xf numFmtId="0" fontId="0" fillId="0" borderId="13" xfId="32" applyFont="1" applyBorder="1" applyAlignment="1">
      <alignment horizontal="left"/>
      <protection/>
    </xf>
    <xf numFmtId="0" fontId="0" fillId="0" borderId="16" xfId="32" applyFont="1" applyBorder="1" applyAlignment="1">
      <alignment horizontal="center"/>
      <protection/>
    </xf>
    <xf numFmtId="0" fontId="0" fillId="0" borderId="14" xfId="32" applyFont="1" applyBorder="1" applyAlignment="1">
      <alignment horizontal="center"/>
      <protection/>
    </xf>
    <xf numFmtId="182" fontId="0" fillId="0" borderId="8" xfId="24" applyNumberFormat="1" applyFont="1" applyBorder="1" applyAlignment="1" applyProtection="1">
      <alignment horizontal="right"/>
      <protection/>
    </xf>
    <xf numFmtId="182" fontId="0" fillId="0" borderId="8" xfId="24" applyNumberFormat="1" applyFont="1" applyBorder="1" applyAlignment="1">
      <alignment horizontal="right"/>
      <protection/>
    </xf>
    <xf numFmtId="182" fontId="0" fillId="0" borderId="5" xfId="24" applyNumberFormat="1" applyFont="1" applyBorder="1" applyAlignment="1" applyProtection="1">
      <alignment horizontal="right"/>
      <protection/>
    </xf>
    <xf numFmtId="182" fontId="0" fillId="0" borderId="5" xfId="24" applyNumberFormat="1" applyFont="1" applyBorder="1" applyAlignment="1">
      <alignment horizontal="right"/>
      <protection/>
    </xf>
    <xf numFmtId="0" fontId="0" fillId="0" borderId="1" xfId="24" applyFont="1" applyBorder="1" applyAlignment="1">
      <alignment horizontal="left"/>
      <protection/>
    </xf>
    <xf numFmtId="0" fontId="0" fillId="0" borderId="1" xfId="25" applyFont="1" applyBorder="1" applyAlignment="1">
      <alignment horizontal="left"/>
      <protection/>
    </xf>
    <xf numFmtId="0" fontId="7" fillId="0" borderId="0" xfId="27" applyFont="1" applyProtection="1">
      <alignment/>
      <protection/>
    </xf>
    <xf numFmtId="0" fontId="0" fillId="0" borderId="12" xfId="0" applyBorder="1" applyAlignment="1">
      <alignment/>
    </xf>
    <xf numFmtId="0" fontId="0" fillId="0" borderId="1" xfId="34" applyFont="1" applyBorder="1" applyAlignment="1">
      <alignment horizontal="left"/>
      <protection/>
    </xf>
    <xf numFmtId="182" fontId="0" fillId="0" borderId="8" xfId="34" applyNumberFormat="1" applyFont="1" applyBorder="1" applyAlignment="1" applyProtection="1">
      <alignment horizontal="right"/>
      <protection/>
    </xf>
    <xf numFmtId="182" fontId="0" fillId="0" borderId="5" xfId="34" applyNumberFormat="1" applyFont="1" applyBorder="1" applyAlignment="1" applyProtection="1">
      <alignment horizontal="right"/>
      <protection/>
    </xf>
    <xf numFmtId="184" fontId="0" fillId="0" borderId="8" xfId="34" applyNumberFormat="1" applyFont="1" applyBorder="1" applyAlignment="1" applyProtection="1">
      <alignment horizontal="right"/>
      <protection/>
    </xf>
    <xf numFmtId="184" fontId="0" fillId="0" borderId="5" xfId="34" applyNumberFormat="1" applyFont="1" applyBorder="1" applyAlignment="1" applyProtection="1">
      <alignment horizontal="right"/>
      <protection/>
    </xf>
    <xf numFmtId="0" fontId="0" fillId="0" borderId="10" xfId="34" applyFont="1" applyBorder="1">
      <alignment/>
      <protection/>
    </xf>
    <xf numFmtId="0" fontId="0" fillId="0" borderId="11" xfId="34" applyFont="1" applyBorder="1" applyAlignment="1">
      <alignment horizontal="center"/>
      <protection/>
    </xf>
    <xf numFmtId="0" fontId="0" fillId="0" borderId="11" xfId="34" applyFont="1" applyBorder="1">
      <alignment/>
      <protection/>
    </xf>
    <xf numFmtId="0" fontId="0" fillId="0" borderId="12" xfId="34" applyFont="1" applyBorder="1" applyAlignment="1">
      <alignment horizontal="center"/>
      <protection/>
    </xf>
    <xf numFmtId="182" fontId="0" fillId="0" borderId="11" xfId="34" applyNumberFormat="1" applyFont="1" applyBorder="1" applyProtection="1">
      <alignment/>
      <protection/>
    </xf>
    <xf numFmtId="182" fontId="0" fillId="0" borderId="12" xfId="34" applyNumberFormat="1" applyFont="1" applyBorder="1" applyProtection="1">
      <alignment/>
      <protection/>
    </xf>
    <xf numFmtId="0" fontId="0" fillId="0" borderId="10" xfId="34" applyFont="1" applyBorder="1" applyAlignment="1">
      <alignment horizontal="left"/>
      <protection/>
    </xf>
    <xf numFmtId="0" fontId="0" fillId="0" borderId="1" xfId="35" applyFont="1" applyBorder="1" applyAlignment="1">
      <alignment horizontal="left"/>
      <protection/>
    </xf>
    <xf numFmtId="0" fontId="0" fillId="0" borderId="10" xfId="35" applyFont="1" applyBorder="1">
      <alignment/>
      <protection/>
    </xf>
    <xf numFmtId="0" fontId="0" fillId="0" borderId="11" xfId="35" applyFont="1" applyBorder="1" applyAlignment="1">
      <alignment horizontal="center"/>
      <protection/>
    </xf>
    <xf numFmtId="0" fontId="0" fillId="0" borderId="11" xfId="35" applyFont="1" applyBorder="1">
      <alignment/>
      <protection/>
    </xf>
    <xf numFmtId="0" fontId="0" fillId="0" borderId="12" xfId="35" applyFont="1" applyBorder="1" applyAlignment="1">
      <alignment horizontal="center"/>
      <protection/>
    </xf>
    <xf numFmtId="0" fontId="0" fillId="0" borderId="10" xfId="35" applyFont="1" applyBorder="1" applyAlignment="1">
      <alignment horizontal="left"/>
      <protection/>
    </xf>
    <xf numFmtId="0" fontId="0" fillId="0" borderId="1" xfId="21" applyFont="1" applyBorder="1" applyAlignment="1">
      <alignment horizontal="left"/>
      <protection/>
    </xf>
    <xf numFmtId="181" fontId="0" fillId="0" borderId="8" xfId="27" applyNumberFormat="1" applyFont="1" applyBorder="1" applyAlignment="1" applyProtection="1">
      <alignment horizontal="right"/>
      <protection/>
    </xf>
    <xf numFmtId="182" fontId="0" fillId="0" borderId="5" xfId="27" applyNumberFormat="1" applyFont="1" applyBorder="1" applyAlignment="1" applyProtection="1">
      <alignment horizontal="right"/>
      <protection/>
    </xf>
    <xf numFmtId="0" fontId="0" fillId="0" borderId="1" xfId="26" applyFont="1" applyBorder="1" applyAlignment="1">
      <alignment horizontal="left"/>
      <protection/>
    </xf>
    <xf numFmtId="181" fontId="0" fillId="0" borderId="8" xfId="26" applyNumberFormat="1" applyFont="1" applyBorder="1" applyAlignment="1" applyProtection="1">
      <alignment horizontal="right"/>
      <protection/>
    </xf>
    <xf numFmtId="181" fontId="0" fillId="0" borderId="5" xfId="26" applyNumberFormat="1" applyFont="1" applyBorder="1" applyAlignment="1" applyProtection="1">
      <alignment horizontal="right"/>
      <protection/>
    </xf>
    <xf numFmtId="0" fontId="0" fillId="0" borderId="10" xfId="26" applyFont="1" applyBorder="1">
      <alignment/>
      <protection/>
    </xf>
    <xf numFmtId="0" fontId="0" fillId="0" borderId="11" xfId="26" applyFont="1" applyBorder="1" applyAlignment="1">
      <alignment horizontal="center"/>
      <protection/>
    </xf>
    <xf numFmtId="0" fontId="0" fillId="0" borderId="11" xfId="26" applyFont="1" applyBorder="1">
      <alignment/>
      <protection/>
    </xf>
    <xf numFmtId="0" fontId="0" fillId="0" borderId="12" xfId="26" applyFont="1" applyBorder="1">
      <alignment/>
      <protection/>
    </xf>
    <xf numFmtId="0" fontId="0" fillId="0" borderId="10" xfId="26" applyFont="1" applyBorder="1" applyAlignment="1">
      <alignment horizontal="left"/>
      <protection/>
    </xf>
    <xf numFmtId="181" fontId="0" fillId="0" borderId="11" xfId="26" applyNumberFormat="1" applyFont="1" applyBorder="1" applyAlignment="1" applyProtection="1">
      <alignment horizontal="right"/>
      <protection/>
    </xf>
    <xf numFmtId="181" fontId="0" fillId="0" borderId="12" xfId="26" applyNumberFormat="1" applyFont="1" applyBorder="1" applyAlignment="1" applyProtection="1">
      <alignment horizontal="right"/>
      <protection/>
    </xf>
    <xf numFmtId="0" fontId="0" fillId="0" borderId="10" xfId="25" applyFont="1" applyBorder="1" applyAlignment="1">
      <alignment horizontal="left"/>
      <protection/>
    </xf>
    <xf numFmtId="0" fontId="0" fillId="0" borderId="11" xfId="25" applyFont="1" applyBorder="1" applyAlignment="1">
      <alignment horizontal="center"/>
      <protection/>
    </xf>
    <xf numFmtId="0" fontId="0" fillId="0" borderId="10" xfId="25" applyFont="1" applyBorder="1">
      <alignment/>
      <protection/>
    </xf>
    <xf numFmtId="0" fontId="0" fillId="0" borderId="11" xfId="25" applyFont="1" applyBorder="1">
      <alignment/>
      <protection/>
    </xf>
    <xf numFmtId="0" fontId="0" fillId="0" borderId="12" xfId="25" applyFont="1" applyBorder="1">
      <alignment/>
      <protection/>
    </xf>
    <xf numFmtId="0" fontId="0" fillId="0" borderId="15" xfId="25" applyFont="1" applyBorder="1" applyAlignment="1">
      <alignment horizontal="center"/>
      <protection/>
    </xf>
    <xf numFmtId="0" fontId="0" fillId="0" borderId="16" xfId="25" applyFont="1" applyBorder="1" applyAlignment="1">
      <alignment horizontal="center"/>
      <protection/>
    </xf>
    <xf numFmtId="0" fontId="0" fillId="0" borderId="14" xfId="25" applyFont="1" applyBorder="1" applyAlignment="1">
      <alignment horizontal="center"/>
      <protection/>
    </xf>
    <xf numFmtId="0" fontId="0" fillId="0" borderId="13" xfId="30" applyFont="1" applyBorder="1" applyProtection="1">
      <alignment/>
      <protection/>
    </xf>
    <xf numFmtId="0" fontId="0" fillId="0" borderId="10" xfId="31" applyFont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3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" fillId="0" borderId="10" xfId="31" applyFont="1" applyBorder="1">
      <alignment/>
      <protection/>
    </xf>
    <xf numFmtId="3" fontId="3" fillId="0" borderId="11" xfId="31" applyNumberFormat="1" applyFont="1" applyBorder="1" applyProtection="1">
      <alignment/>
      <protection/>
    </xf>
    <xf numFmtId="3" fontId="3" fillId="0" borderId="11" xfId="31" applyNumberFormat="1" applyFont="1" applyBorder="1" applyAlignment="1" applyProtection="1">
      <alignment horizontal="right"/>
      <protection/>
    </xf>
    <xf numFmtId="0" fontId="0" fillId="0" borderId="10" xfId="33" applyFont="1" applyBorder="1">
      <alignment/>
      <protection/>
    </xf>
    <xf numFmtId="0" fontId="0" fillId="0" borderId="11" xfId="33" applyFont="1" applyBorder="1" applyAlignment="1">
      <alignment horizontal="center"/>
      <protection/>
    </xf>
    <xf numFmtId="0" fontId="0" fillId="0" borderId="11" xfId="33" applyFont="1" applyBorder="1">
      <alignment/>
      <protection/>
    </xf>
    <xf numFmtId="0" fontId="0" fillId="0" borderId="12" xfId="33" applyFont="1" applyBorder="1" applyAlignment="1">
      <alignment horizontal="center"/>
      <protection/>
    </xf>
    <xf numFmtId="0" fontId="0" fillId="0" borderId="12" xfId="33" applyFont="1" applyBorder="1">
      <alignment/>
      <protection/>
    </xf>
    <xf numFmtId="0" fontId="0" fillId="0" borderId="10" xfId="33" applyFont="1" applyBorder="1" applyAlignment="1">
      <alignment horizontal="left"/>
      <protection/>
    </xf>
    <xf numFmtId="182" fontId="0" fillId="0" borderId="11" xfId="33" applyNumberFormat="1" applyFont="1" applyBorder="1" applyProtection="1">
      <alignment/>
      <protection/>
    </xf>
    <xf numFmtId="182" fontId="0" fillId="0" borderId="12" xfId="33" applyNumberFormat="1" applyFont="1" applyBorder="1" applyProtection="1">
      <alignment/>
      <protection/>
    </xf>
    <xf numFmtId="0" fontId="0" fillId="0" borderId="1" xfId="33" applyFont="1" applyBorder="1" applyAlignment="1">
      <alignment horizontal="left"/>
      <protection/>
    </xf>
    <xf numFmtId="0" fontId="8" fillId="0" borderId="0" xfId="34" applyFont="1">
      <alignment/>
      <protection/>
    </xf>
    <xf numFmtId="182" fontId="0" fillId="0" borderId="11" xfId="34" applyNumberFormat="1" applyFont="1" applyBorder="1" applyAlignment="1" applyProtection="1">
      <alignment horizontal="right"/>
      <protection/>
    </xf>
    <xf numFmtId="184" fontId="0" fillId="0" borderId="12" xfId="34" applyNumberFormat="1" applyFont="1" applyBorder="1" applyAlignment="1" applyProtection="1">
      <alignment horizontal="right"/>
      <protection/>
    </xf>
    <xf numFmtId="0" fontId="0" fillId="0" borderId="10" xfId="21" applyFont="1" applyBorder="1" applyAlignment="1">
      <alignment horizontal="center"/>
      <protection/>
    </xf>
    <xf numFmtId="185" fontId="0" fillId="0" borderId="11" xfId="21" applyNumberFormat="1" applyFont="1" applyBorder="1">
      <alignment/>
      <protection/>
    </xf>
    <xf numFmtId="182" fontId="0" fillId="0" borderId="11" xfId="21" applyNumberFormat="1" applyFont="1" applyBorder="1" applyProtection="1">
      <alignment/>
      <protection/>
    </xf>
    <xf numFmtId="182" fontId="0" fillId="0" borderId="12" xfId="21" applyNumberFormat="1" applyFont="1" applyBorder="1" applyProtection="1">
      <alignment/>
      <protection/>
    </xf>
    <xf numFmtId="0" fontId="0" fillId="0" borderId="8" xfId="21" applyFont="1" applyBorder="1" applyAlignment="1">
      <alignment horizontal="right"/>
      <protection/>
    </xf>
    <xf numFmtId="185" fontId="0" fillId="0" borderId="8" xfId="21" applyNumberFormat="1" applyFont="1" applyBorder="1" applyAlignment="1" applyProtection="1">
      <alignment horizontal="right"/>
      <protection/>
    </xf>
    <xf numFmtId="0" fontId="0" fillId="0" borderId="11" xfId="21" applyFont="1" applyBorder="1" applyAlignment="1">
      <alignment horizont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0" xfId="21" applyFont="1" applyBorder="1" applyAlignment="1">
      <alignment horizontal="left"/>
      <protection/>
    </xf>
    <xf numFmtId="181" fontId="0" fillId="0" borderId="11" xfId="21" applyNumberFormat="1" applyFont="1" applyBorder="1" applyAlignment="1" applyProtection="1">
      <alignment horizontal="right"/>
      <protection/>
    </xf>
    <xf numFmtId="0" fontId="0" fillId="0" borderId="10" xfId="22" applyFont="1" applyBorder="1">
      <alignment/>
      <protection/>
    </xf>
    <xf numFmtId="0" fontId="0" fillId="0" borderId="11" xfId="22" applyFont="1" applyBorder="1" applyAlignment="1">
      <alignment horizont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" xfId="22" applyFont="1" applyBorder="1" applyAlignment="1">
      <alignment horizontal="left"/>
      <protection/>
    </xf>
    <xf numFmtId="182" fontId="3" fillId="0" borderId="11" xfId="31" applyNumberFormat="1" applyFont="1" applyBorder="1" applyProtection="1">
      <alignment/>
      <protection/>
    </xf>
    <xf numFmtId="0" fontId="0" fillId="0" borderId="1" xfId="23" applyFont="1" applyBorder="1" applyAlignment="1">
      <alignment horizontal="left"/>
      <protection/>
    </xf>
    <xf numFmtId="0" fontId="0" fillId="0" borderId="10" xfId="23" applyFont="1" applyBorder="1">
      <alignment/>
      <protection/>
    </xf>
    <xf numFmtId="182" fontId="0" fillId="0" borderId="11" xfId="23" applyNumberFormat="1" applyFont="1" applyBorder="1" applyAlignment="1" applyProtection="1">
      <alignment horizontal="center"/>
      <protection/>
    </xf>
    <xf numFmtId="182" fontId="0" fillId="0" borderId="12" xfId="23" applyNumberFormat="1" applyFont="1" applyBorder="1" applyAlignment="1" applyProtection="1">
      <alignment horizontal="center"/>
      <protection/>
    </xf>
    <xf numFmtId="0" fontId="0" fillId="0" borderId="10" xfId="23" applyFont="1" applyBorder="1" applyAlignment="1">
      <alignment horizontal="left"/>
      <protection/>
    </xf>
    <xf numFmtId="0" fontId="0" fillId="0" borderId="10" xfId="24" applyFont="1" applyBorder="1">
      <alignment/>
      <protection/>
    </xf>
    <xf numFmtId="0" fontId="0" fillId="0" borderId="11" xfId="24" applyFont="1" applyBorder="1">
      <alignment/>
      <protection/>
    </xf>
    <xf numFmtId="0" fontId="0" fillId="0" borderId="11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0" xfId="24" applyFont="1" applyBorder="1" applyAlignment="1">
      <alignment horizontal="left"/>
      <protection/>
    </xf>
    <xf numFmtId="182" fontId="0" fillId="0" borderId="11" xfId="24" applyNumberFormat="1" applyFont="1" applyBorder="1" applyAlignment="1">
      <alignment horizontal="right"/>
      <protection/>
    </xf>
    <xf numFmtId="182" fontId="0" fillId="0" borderId="12" xfId="24" applyNumberFormat="1" applyFont="1" applyBorder="1" applyAlignment="1">
      <alignment horizontal="right"/>
      <protection/>
    </xf>
    <xf numFmtId="0" fontId="0" fillId="0" borderId="10" xfId="27" applyFont="1" applyBorder="1" applyProtection="1">
      <alignment/>
      <protection/>
    </xf>
    <xf numFmtId="181" fontId="0" fillId="0" borderId="11" xfId="27" applyNumberFormat="1" applyFont="1" applyBorder="1" applyAlignment="1" applyProtection="1">
      <alignment horizontal="right"/>
      <protection/>
    </xf>
    <xf numFmtId="182" fontId="0" fillId="0" borderId="12" xfId="27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91" fontId="0" fillId="0" borderId="8" xfId="30" applyNumberFormat="1" applyFont="1" applyBorder="1" applyAlignment="1" applyProtection="1">
      <alignment horizontal="right"/>
      <protection/>
    </xf>
    <xf numFmtId="191" fontId="0" fillId="0" borderId="8" xfId="0" applyNumberFormat="1" applyBorder="1" applyAlignment="1">
      <alignment horizontal="right"/>
    </xf>
    <xf numFmtId="191" fontId="0" fillId="0" borderId="8" xfId="30" applyNumberFormat="1" applyFont="1" applyBorder="1" applyAlignment="1" applyProtection="1">
      <alignment/>
      <protection/>
    </xf>
    <xf numFmtId="191" fontId="0" fillId="0" borderId="8" xfId="0" applyNumberFormat="1" applyBorder="1" applyAlignment="1">
      <alignment/>
    </xf>
    <xf numFmtId="191" fontId="0" fillId="0" borderId="11" xfId="30" applyNumberFormat="1" applyFont="1" applyBorder="1" applyAlignment="1" applyProtection="1">
      <alignment horizontal="right"/>
      <protection/>
    </xf>
    <xf numFmtId="191" fontId="0" fillId="0" borderId="11" xfId="0" applyNumberFormat="1" applyBorder="1" applyAlignment="1">
      <alignment horizontal="right"/>
    </xf>
    <xf numFmtId="191" fontId="0" fillId="0" borderId="11" xfId="0" applyNumberFormat="1" applyBorder="1" applyAlignment="1">
      <alignment/>
    </xf>
    <xf numFmtId="191" fontId="0" fillId="0" borderId="11" xfId="30" applyNumberFormat="1" applyFont="1" applyBorder="1" applyAlignment="1" applyProtection="1">
      <alignment/>
      <protection/>
    </xf>
    <xf numFmtId="187" fontId="0" fillId="0" borderId="8" xfId="31" applyNumberFormat="1" applyFont="1" applyBorder="1" applyAlignment="1">
      <alignment horizontal="right"/>
      <protection/>
    </xf>
    <xf numFmtId="187" fontId="0" fillId="0" borderId="8" xfId="31" applyNumberFormat="1" applyFont="1" applyBorder="1" applyAlignment="1" applyProtection="1">
      <alignment horizontal="right"/>
      <protection/>
    </xf>
    <xf numFmtId="187" fontId="0" fillId="0" borderId="5" xfId="31" applyNumberFormat="1" applyFont="1" applyBorder="1" applyAlignment="1" applyProtection="1">
      <alignment horizontal="right"/>
      <protection/>
    </xf>
    <xf numFmtId="0" fontId="0" fillId="0" borderId="14" xfId="30" applyFont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187" fontId="0" fillId="0" borderId="8" xfId="30" applyNumberFormat="1" applyFont="1" applyBorder="1" applyAlignment="1" applyProtection="1">
      <alignment horizontal="right"/>
      <protection/>
    </xf>
    <xf numFmtId="187" fontId="0" fillId="0" borderId="11" xfId="30" applyNumberFormat="1" applyFont="1" applyBorder="1" applyAlignment="1" applyProtection="1">
      <alignment horizontal="right"/>
      <protection/>
    </xf>
    <xf numFmtId="187" fontId="0" fillId="0" borderId="12" xfId="30" applyNumberFormat="1" applyFont="1" applyBorder="1" applyAlignment="1" applyProtection="1">
      <alignment horizontal="right"/>
      <protection/>
    </xf>
    <xf numFmtId="187" fontId="0" fillId="0" borderId="5" xfId="30" applyNumberFormat="1" applyFont="1" applyBorder="1" applyAlignment="1" applyProtection="1">
      <alignment horizontal="right"/>
      <protection/>
    </xf>
    <xf numFmtId="187" fontId="0" fillId="0" borderId="0" xfId="30" applyNumberFormat="1" applyFont="1">
      <alignment/>
      <protection/>
    </xf>
    <xf numFmtId="191" fontId="0" fillId="0" borderId="17" xfId="30" applyNumberFormat="1" applyFont="1" applyBorder="1" applyAlignment="1" applyProtection="1">
      <alignment horizontal="right"/>
      <protection/>
    </xf>
    <xf numFmtId="191" fontId="0" fillId="0" borderId="5" xfId="30" applyNumberFormat="1" applyFont="1" applyBorder="1" applyAlignment="1" applyProtection="1">
      <alignment horizontal="right"/>
      <protection/>
    </xf>
    <xf numFmtId="191" fontId="0" fillId="0" borderId="5" xfId="30" applyNumberFormat="1" applyFont="1" applyBorder="1" applyAlignment="1" applyProtection="1">
      <alignment/>
      <protection/>
    </xf>
    <xf numFmtId="191" fontId="0" fillId="0" borderId="12" xfId="30" applyNumberFormat="1" applyFont="1" applyBorder="1" applyAlignment="1" applyProtection="1">
      <alignment/>
      <protection/>
    </xf>
    <xf numFmtId="187" fontId="0" fillId="0" borderId="11" xfId="30" applyNumberFormat="1" applyFont="1" applyBorder="1" applyProtection="1">
      <alignment/>
      <protection/>
    </xf>
    <xf numFmtId="187" fontId="0" fillId="0" borderId="10" xfId="30" applyNumberFormat="1" applyFont="1" applyBorder="1" applyProtection="1">
      <alignment/>
      <protection/>
    </xf>
    <xf numFmtId="187" fontId="0" fillId="0" borderId="12" xfId="30" applyNumberFormat="1" applyFont="1" applyBorder="1" applyProtection="1">
      <alignment/>
      <protection/>
    </xf>
    <xf numFmtId="181" fontId="0" fillId="0" borderId="8" xfId="36" applyNumberFormat="1" applyFont="1" applyBorder="1" applyProtection="1">
      <alignment/>
      <protection/>
    </xf>
    <xf numFmtId="0" fontId="0" fillId="0" borderId="8" xfId="36" applyFont="1" applyBorder="1">
      <alignment/>
      <protection/>
    </xf>
    <xf numFmtId="181" fontId="3" fillId="0" borderId="11" xfId="36" applyNumberFormat="1" applyFont="1" applyBorder="1" applyProtection="1">
      <alignment/>
      <protection/>
    </xf>
    <xf numFmtId="182" fontId="0" fillId="0" borderId="8" xfId="31" applyNumberFormat="1" applyFont="1" applyBorder="1" applyAlignment="1" applyProtection="1">
      <alignment horizontal="right"/>
      <protection/>
    </xf>
    <xf numFmtId="0" fontId="0" fillId="0" borderId="8" xfId="31" applyFont="1" applyBorder="1" applyAlignment="1">
      <alignment horizontal="right"/>
      <protection/>
    </xf>
    <xf numFmtId="182" fontId="3" fillId="0" borderId="11" xfId="31" applyNumberFormat="1" applyFont="1" applyBorder="1" applyAlignment="1" applyProtection="1">
      <alignment horizontal="right"/>
      <protection/>
    </xf>
    <xf numFmtId="3" fontId="0" fillId="0" borderId="8" xfId="36" applyNumberFormat="1" applyFont="1" applyBorder="1" applyProtection="1">
      <alignment/>
      <protection/>
    </xf>
    <xf numFmtId="182" fontId="0" fillId="0" borderId="8" xfId="31" applyNumberFormat="1" applyFont="1" applyBorder="1" applyAlignment="1" applyProtection="1">
      <alignment/>
      <protection/>
    </xf>
    <xf numFmtId="181" fontId="0" fillId="0" borderId="1" xfId="26" applyNumberFormat="1" applyFont="1" applyBorder="1" applyAlignment="1" applyProtection="1">
      <alignment horizontal="right"/>
      <protection/>
    </xf>
    <xf numFmtId="181" fontId="0" fillId="0" borderId="0" xfId="26" applyNumberFormat="1" applyFont="1" applyBorder="1" applyAlignment="1" applyProtection="1">
      <alignment horizontal="right"/>
      <protection/>
    </xf>
    <xf numFmtId="181" fontId="0" fillId="0" borderId="10" xfId="26" applyNumberFormat="1" applyFont="1" applyBorder="1" applyAlignment="1" applyProtection="1">
      <alignment horizontal="right"/>
      <protection/>
    </xf>
    <xf numFmtId="0" fontId="0" fillId="0" borderId="11" xfId="24" applyFont="1" applyBorder="1" applyAlignment="1">
      <alignment horizontal="right"/>
      <protection/>
    </xf>
    <xf numFmtId="0" fontId="0" fillId="0" borderId="15" xfId="32" applyFont="1" applyBorder="1" applyAlignment="1">
      <alignment horizontal="center"/>
      <protection/>
    </xf>
    <xf numFmtId="0" fontId="5" fillId="0" borderId="0" xfId="28" applyFont="1" applyAlignment="1" applyProtection="1">
      <alignment horizontal="center"/>
      <protection/>
    </xf>
    <xf numFmtId="0" fontId="0" fillId="0" borderId="18" xfId="28" applyFont="1" applyBorder="1" applyAlignment="1" applyProtection="1">
      <alignment horizontal="center"/>
      <protection/>
    </xf>
    <xf numFmtId="0" fontId="0" fillId="0" borderId="8" xfId="28" applyFont="1" applyBorder="1" applyAlignment="1" applyProtection="1">
      <alignment horizontal="center"/>
      <protection/>
    </xf>
    <xf numFmtId="0" fontId="0" fillId="0" borderId="19" xfId="28" applyFont="1" applyBorder="1" applyProtection="1">
      <alignment/>
      <protection/>
    </xf>
    <xf numFmtId="181" fontId="0" fillId="0" borderId="20" xfId="28" applyNumberFormat="1" applyFont="1" applyBorder="1" applyAlignment="1" applyProtection="1">
      <alignment horizontal="center"/>
      <protection/>
    </xf>
    <xf numFmtId="181" fontId="0" fillId="0" borderId="20" xfId="28" applyNumberFormat="1" applyFont="1" applyBorder="1" applyProtection="1">
      <alignment/>
      <protection/>
    </xf>
    <xf numFmtId="181" fontId="0" fillId="0" borderId="17" xfId="28" applyNumberFormat="1" applyFont="1" applyBorder="1" applyAlignment="1" applyProtection="1">
      <alignment horizontal="right"/>
      <protection/>
    </xf>
    <xf numFmtId="181" fontId="0" fillId="0" borderId="17" xfId="28" applyNumberFormat="1" applyFont="1" applyBorder="1" applyProtection="1">
      <alignment/>
      <protection/>
    </xf>
    <xf numFmtId="181" fontId="0" fillId="0" borderId="20" xfId="28" applyNumberFormat="1" applyFont="1" applyBorder="1" applyAlignment="1" applyProtection="1">
      <alignment horizontal="right"/>
      <protection/>
    </xf>
    <xf numFmtId="0" fontId="0" fillId="0" borderId="8" xfId="28" applyFont="1" applyBorder="1" applyAlignment="1" applyProtection="1">
      <alignment horizontal="right"/>
      <protection/>
    </xf>
    <xf numFmtId="0" fontId="0" fillId="0" borderId="1" xfId="29" applyFont="1" applyBorder="1" applyAlignment="1" applyProtection="1">
      <alignment horizontal="left"/>
      <protection/>
    </xf>
    <xf numFmtId="183" fontId="0" fillId="0" borderId="8" xfId="30" applyNumberFormat="1" applyFont="1" applyBorder="1" applyAlignment="1" applyProtection="1">
      <alignment horizontal="right"/>
      <protection/>
    </xf>
    <xf numFmtId="0" fontId="0" fillId="0" borderId="8" xfId="30" applyFont="1" applyBorder="1" applyAlignment="1" applyProtection="1">
      <alignment horizontal="right"/>
      <protection/>
    </xf>
    <xf numFmtId="0" fontId="0" fillId="0" borderId="11" xfId="30" applyFont="1" applyBorder="1" applyAlignment="1" applyProtection="1">
      <alignment horizontal="right"/>
      <protection/>
    </xf>
    <xf numFmtId="0" fontId="0" fillId="0" borderId="9" xfId="31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31" applyFont="1" applyBorder="1">
      <alignment/>
      <protection/>
    </xf>
    <xf numFmtId="182" fontId="0" fillId="0" borderId="8" xfId="33" applyNumberFormat="1" applyFont="1" applyBorder="1" applyAlignment="1" applyProtection="1">
      <alignment horizontal="right"/>
      <protection/>
    </xf>
    <xf numFmtId="182" fontId="0" fillId="0" borderId="5" xfId="33" applyNumberFormat="1" applyFont="1" applyBorder="1" applyAlignment="1" applyProtection="1">
      <alignment horizontal="right"/>
      <protection/>
    </xf>
    <xf numFmtId="182" fontId="0" fillId="0" borderId="11" xfId="33" applyNumberFormat="1" applyFont="1" applyBorder="1" applyAlignment="1" applyProtection="1">
      <alignment horizontal="right"/>
      <protection/>
    </xf>
    <xf numFmtId="182" fontId="0" fillId="0" borderId="12" xfId="33" applyNumberFormat="1" applyFont="1" applyBorder="1" applyAlignment="1" applyProtection="1">
      <alignment horizontal="right"/>
      <protection/>
    </xf>
    <xf numFmtId="181" fontId="0" fillId="0" borderId="8" xfId="35" applyNumberFormat="1" applyFont="1" applyBorder="1" applyAlignment="1" applyProtection="1">
      <alignment horizontal="right"/>
      <protection/>
    </xf>
    <xf numFmtId="187" fontId="0" fillId="0" borderId="8" xfId="35" applyNumberFormat="1" applyFont="1" applyBorder="1" applyAlignment="1" applyProtection="1">
      <alignment horizontal="right"/>
      <protection/>
    </xf>
    <xf numFmtId="187" fontId="0" fillId="0" borderId="5" xfId="35" applyNumberFormat="1" applyFont="1" applyBorder="1" applyAlignment="1">
      <alignment horizontal="right"/>
      <protection/>
    </xf>
    <xf numFmtId="187" fontId="0" fillId="0" borderId="5" xfId="35" applyNumberFormat="1" applyFont="1" applyBorder="1" applyAlignment="1" applyProtection="1">
      <alignment horizontal="right"/>
      <protection/>
    </xf>
    <xf numFmtId="181" fontId="0" fillId="0" borderId="11" xfId="35" applyNumberFormat="1" applyFont="1" applyBorder="1" applyAlignment="1" applyProtection="1">
      <alignment horizontal="right"/>
      <protection/>
    </xf>
    <xf numFmtId="187" fontId="0" fillId="0" borderId="11" xfId="35" applyNumberFormat="1" applyFont="1" applyBorder="1" applyAlignment="1" applyProtection="1">
      <alignment horizontal="right"/>
      <protection/>
    </xf>
    <xf numFmtId="187" fontId="0" fillId="0" borderId="12" xfId="35" applyNumberFormat="1" applyFont="1" applyBorder="1" applyAlignment="1" applyProtection="1">
      <alignment horizontal="right"/>
      <protection/>
    </xf>
    <xf numFmtId="181" fontId="0" fillId="0" borderId="8" xfId="21" applyNumberFormat="1" applyFont="1" applyBorder="1" applyAlignment="1" applyProtection="1">
      <alignment/>
      <protection/>
    </xf>
    <xf numFmtId="181" fontId="0" fillId="0" borderId="5" xfId="21" applyNumberFormat="1" applyFont="1" applyBorder="1" applyAlignment="1" applyProtection="1">
      <alignment/>
      <protection/>
    </xf>
    <xf numFmtId="181" fontId="0" fillId="0" borderId="11" xfId="21" applyNumberFormat="1" applyFont="1" applyBorder="1" applyAlignment="1" applyProtection="1">
      <alignment/>
      <protection/>
    </xf>
    <xf numFmtId="181" fontId="0" fillId="0" borderId="12" xfId="21" applyNumberFormat="1" applyFont="1" applyBorder="1" applyAlignment="1" applyProtection="1">
      <alignment/>
      <protection/>
    </xf>
    <xf numFmtId="181" fontId="0" fillId="0" borderId="8" xfId="22" applyNumberFormat="1" applyFont="1" applyBorder="1" applyAlignment="1" applyProtection="1">
      <alignment horizontal="right"/>
      <protection/>
    </xf>
    <xf numFmtId="0" fontId="0" fillId="0" borderId="8" xfId="22" applyFont="1" applyBorder="1" applyAlignment="1">
      <alignment horizontal="right"/>
      <protection/>
    </xf>
    <xf numFmtId="181" fontId="0" fillId="0" borderId="5" xfId="22" applyNumberFormat="1" applyFont="1" applyBorder="1" applyAlignment="1" applyProtection="1">
      <alignment horizontal="right"/>
      <protection/>
    </xf>
    <xf numFmtId="182" fontId="0" fillId="0" borderId="8" xfId="23" applyNumberFormat="1" applyFont="1" applyBorder="1" applyAlignment="1">
      <alignment horizontal="right"/>
      <protection/>
    </xf>
    <xf numFmtId="182" fontId="0" fillId="0" borderId="8" xfId="23" applyNumberFormat="1" applyFont="1" applyBorder="1" applyAlignment="1" applyProtection="1">
      <alignment horizontal="right"/>
      <protection/>
    </xf>
    <xf numFmtId="182" fontId="0" fillId="0" borderId="5" xfId="23" applyNumberFormat="1" applyFont="1" applyBorder="1" applyAlignment="1" applyProtection="1">
      <alignment horizontal="right"/>
      <protection/>
    </xf>
    <xf numFmtId="182" fontId="0" fillId="0" borderId="11" xfId="23" applyNumberFormat="1" applyFont="1" applyBorder="1" applyAlignment="1">
      <alignment horizontal="right"/>
      <protection/>
    </xf>
    <xf numFmtId="182" fontId="0" fillId="0" borderId="12" xfId="23" applyNumberFormat="1" applyFont="1" applyBorder="1" applyAlignment="1">
      <alignment horizontal="right"/>
      <protection/>
    </xf>
    <xf numFmtId="182" fontId="0" fillId="0" borderId="5" xfId="23" applyNumberFormat="1" applyFont="1" applyBorder="1" applyAlignment="1">
      <alignment horizontal="right"/>
      <protection/>
    </xf>
    <xf numFmtId="0" fontId="5" fillId="0" borderId="0" xfId="24" applyFont="1" applyBorder="1" applyAlignment="1">
      <alignment horizontal="center"/>
      <protection/>
    </xf>
    <xf numFmtId="0" fontId="5" fillId="0" borderId="9" xfId="24" applyFont="1" applyBorder="1" applyAlignment="1">
      <alignment horizontal="center"/>
      <protection/>
    </xf>
    <xf numFmtId="0" fontId="0" fillId="0" borderId="19" xfId="24" applyFont="1" applyBorder="1" applyAlignment="1">
      <alignment horizontal="left"/>
      <protection/>
    </xf>
    <xf numFmtId="182" fontId="0" fillId="0" borderId="20" xfId="24" applyNumberFormat="1" applyFont="1" applyBorder="1" applyAlignment="1" applyProtection="1">
      <alignment horizontal="right"/>
      <protection/>
    </xf>
    <xf numFmtId="182" fontId="0" fillId="0" borderId="17" xfId="24" applyNumberFormat="1" applyFont="1" applyBorder="1" applyAlignment="1" applyProtection="1">
      <alignment horizontal="right"/>
      <protection/>
    </xf>
    <xf numFmtId="182" fontId="0" fillId="0" borderId="20" xfId="24" applyNumberFormat="1" applyFont="1" applyBorder="1" applyAlignment="1">
      <alignment horizontal="right"/>
      <protection/>
    </xf>
    <xf numFmtId="182" fontId="0" fillId="0" borderId="17" xfId="24" applyNumberFormat="1" applyFont="1" applyBorder="1" applyAlignment="1">
      <alignment horizontal="right"/>
      <protection/>
    </xf>
    <xf numFmtId="0" fontId="3" fillId="0" borderId="19" xfId="27" applyFont="1" applyBorder="1" applyProtection="1">
      <alignment/>
      <protection/>
    </xf>
    <xf numFmtId="181" fontId="3" fillId="0" borderId="20" xfId="27" applyNumberFormat="1" applyFont="1" applyBorder="1" applyAlignment="1" applyProtection="1">
      <alignment horizontal="right"/>
      <protection/>
    </xf>
    <xf numFmtId="182" fontId="3" fillId="0" borderId="17" xfId="27" applyNumberFormat="1" applyFont="1" applyBorder="1" applyAlignment="1" applyProtection="1">
      <alignment horizontal="right"/>
      <protection/>
    </xf>
    <xf numFmtId="181" fontId="0" fillId="0" borderId="5" xfId="36" applyNumberFormat="1" applyFont="1" applyBorder="1" applyProtection="1">
      <alignment/>
      <protection/>
    </xf>
    <xf numFmtId="0" fontId="0" fillId="0" borderId="5" xfId="36" applyFont="1" applyBorder="1">
      <alignment/>
      <protection/>
    </xf>
    <xf numFmtId="181" fontId="3" fillId="0" borderId="12" xfId="36" applyNumberFormat="1" applyFont="1" applyBorder="1" applyProtection="1">
      <alignment/>
      <protection/>
    </xf>
    <xf numFmtId="0" fontId="0" fillId="0" borderId="6" xfId="31" applyFont="1" applyBorder="1" applyAlignment="1">
      <alignment horizontal="center"/>
      <protection/>
    </xf>
    <xf numFmtId="0" fontId="0" fillId="0" borderId="7" xfId="31" applyFont="1" applyBorder="1" applyAlignment="1">
      <alignment horizontal="center"/>
      <protection/>
    </xf>
    <xf numFmtId="182" fontId="3" fillId="0" borderId="12" xfId="31" applyNumberFormat="1" applyFont="1" applyBorder="1" applyProtection="1">
      <alignment/>
      <protection/>
    </xf>
    <xf numFmtId="191" fontId="0" fillId="0" borderId="8" xfId="35" applyNumberFormat="1" applyFont="1" applyBorder="1" applyAlignment="1" applyProtection="1">
      <alignment horizontal="right"/>
      <protection/>
    </xf>
    <xf numFmtId="191" fontId="0" fillId="0" borderId="11" xfId="35" applyNumberFormat="1" applyFont="1" applyBorder="1" applyAlignment="1" applyProtection="1">
      <alignment horizontal="right"/>
      <protection/>
    </xf>
    <xf numFmtId="3" fontId="0" fillId="0" borderId="8" xfId="22" applyNumberFormat="1" applyFont="1" applyBorder="1" applyAlignment="1" applyProtection="1">
      <alignment horizontal="right"/>
      <protection/>
    </xf>
    <xf numFmtId="184" fontId="0" fillId="0" borderId="11" xfId="23" applyNumberFormat="1" applyFont="1" applyBorder="1">
      <alignment/>
      <protection/>
    </xf>
    <xf numFmtId="184" fontId="0" fillId="0" borderId="12" xfId="23" applyNumberFormat="1" applyFont="1" applyBorder="1">
      <alignment/>
      <protection/>
    </xf>
    <xf numFmtId="181" fontId="0" fillId="0" borderId="11" xfId="25" applyNumberFormat="1" applyFont="1" applyBorder="1">
      <alignment/>
      <protection/>
    </xf>
    <xf numFmtId="181" fontId="0" fillId="0" borderId="12" xfId="25" applyNumberFormat="1" applyFont="1" applyBorder="1">
      <alignment/>
      <protection/>
    </xf>
    <xf numFmtId="0" fontId="0" fillId="0" borderId="11" xfId="27" applyFont="1" applyBorder="1" applyProtection="1">
      <alignment/>
      <protection/>
    </xf>
    <xf numFmtId="0" fontId="0" fillId="0" borderId="11" xfId="27" applyFont="1" applyBorder="1" applyAlignment="1" applyProtection="1">
      <alignment horizontal="center"/>
      <protection/>
    </xf>
    <xf numFmtId="0" fontId="0" fillId="0" borderId="12" xfId="27" applyFont="1" applyBorder="1" applyAlignment="1" applyProtection="1">
      <alignment horizontal="center"/>
      <protection/>
    </xf>
    <xf numFmtId="0" fontId="0" fillId="0" borderId="7" xfId="27" applyFont="1" applyBorder="1" applyAlignment="1" applyProtection="1">
      <alignment horizontal="center"/>
      <protection/>
    </xf>
    <xf numFmtId="3" fontId="0" fillId="0" borderId="8" xfId="21" applyNumberFormat="1" applyFont="1" applyBorder="1" applyAlignment="1" applyProtection="1">
      <alignment/>
      <protection/>
    </xf>
    <xf numFmtId="3" fontId="0" fillId="0" borderId="11" xfId="21" applyNumberFormat="1" applyFont="1" applyBorder="1" applyAlignment="1" applyProtection="1">
      <alignment/>
      <protection/>
    </xf>
    <xf numFmtId="0" fontId="0" fillId="0" borderId="12" xfId="31" applyFont="1" applyBorder="1" applyAlignment="1">
      <alignment horizontal="center"/>
      <protection/>
    </xf>
    <xf numFmtId="0" fontId="0" fillId="0" borderId="10" xfId="22" applyFont="1" applyBorder="1" applyAlignment="1">
      <alignment horizontal="lef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3" fontId="0" fillId="0" borderId="11" xfId="22" applyNumberFormat="1" applyFont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right"/>
      <protection/>
    </xf>
    <xf numFmtId="0" fontId="0" fillId="0" borderId="19" xfId="22" applyFont="1" applyBorder="1" applyAlignment="1">
      <alignment horizontal="left"/>
      <protection/>
    </xf>
    <xf numFmtId="181" fontId="0" fillId="0" borderId="20" xfId="22" applyNumberFormat="1" applyFont="1" applyBorder="1" applyProtection="1">
      <alignment/>
      <protection/>
    </xf>
    <xf numFmtId="181" fontId="0" fillId="0" borderId="17" xfId="22" applyNumberFormat="1" applyFont="1" applyBorder="1" applyProtection="1">
      <alignment/>
      <protection/>
    </xf>
    <xf numFmtId="181" fontId="0" fillId="0" borderId="11" xfId="22" applyNumberFormat="1" applyFont="1" applyBorder="1" applyProtection="1">
      <alignment/>
      <protection/>
    </xf>
    <xf numFmtId="181" fontId="0" fillId="0" borderId="12" xfId="22" applyNumberFormat="1" applyFont="1" applyBorder="1" applyProtection="1">
      <alignment/>
      <protection/>
    </xf>
    <xf numFmtId="0" fontId="0" fillId="0" borderId="5" xfId="31" applyFont="1" applyBorder="1" applyAlignment="1">
      <alignment horizontal="center"/>
      <protection/>
    </xf>
    <xf numFmtId="0" fontId="0" fillId="0" borderId="21" xfId="0" applyBorder="1" applyAlignment="1">
      <alignment/>
    </xf>
    <xf numFmtId="9" fontId="0" fillId="0" borderId="8" xfId="31" applyNumberFormat="1" applyFont="1" applyBorder="1" applyAlignment="1">
      <alignment horizontal="center"/>
      <protection/>
    </xf>
    <xf numFmtId="9" fontId="0" fillId="0" borderId="11" xfId="31" applyNumberFormat="1" applyFont="1" applyBorder="1" applyAlignment="1">
      <alignment horizontal="center"/>
      <protection/>
    </xf>
    <xf numFmtId="181" fontId="0" fillId="0" borderId="17" xfId="36" applyNumberFormat="1" applyFont="1" applyBorder="1" applyProtection="1">
      <alignment/>
      <protection/>
    </xf>
    <xf numFmtId="0" fontId="0" fillId="0" borderId="10" xfId="29" applyFont="1" applyBorder="1" applyAlignment="1" applyProtection="1">
      <alignment horizontal="center"/>
      <protection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91" fontId="0" fillId="0" borderId="8" xfId="25" applyNumberFormat="1" applyFont="1" applyBorder="1" applyAlignment="1">
      <alignment horizontal="right"/>
      <protection/>
    </xf>
    <xf numFmtId="191" fontId="0" fillId="0" borderId="5" xfId="25" applyNumberFormat="1" applyFont="1" applyBorder="1" applyAlignment="1">
      <alignment horizontal="right"/>
      <protection/>
    </xf>
    <xf numFmtId="191" fontId="0" fillId="0" borderId="8" xfId="25" applyNumberFormat="1" applyFont="1" applyBorder="1" applyAlignment="1" applyProtection="1">
      <alignment horizontal="right"/>
      <protection/>
    </xf>
    <xf numFmtId="191" fontId="0" fillId="0" borderId="5" xfId="25" applyNumberFormat="1" applyFont="1" applyBorder="1" applyAlignment="1" applyProtection="1">
      <alignment horizontal="right"/>
      <protection/>
    </xf>
    <xf numFmtId="191" fontId="0" fillId="0" borderId="11" xfId="25" applyNumberFormat="1" applyFont="1" applyBorder="1" applyAlignment="1" applyProtection="1">
      <alignment horizontal="right"/>
      <protection/>
    </xf>
    <xf numFmtId="191" fontId="0" fillId="0" borderId="12" xfId="25" applyNumberFormat="1" applyFont="1" applyBorder="1" applyAlignment="1" applyProtection="1">
      <alignment horizontal="right"/>
      <protection/>
    </xf>
    <xf numFmtId="191" fontId="0" fillId="0" borderId="8" xfId="34" applyNumberFormat="1" applyFont="1" applyBorder="1" applyAlignment="1" applyProtection="1">
      <alignment horizontal="right"/>
      <protection/>
    </xf>
    <xf numFmtId="191" fontId="0" fillId="0" borderId="11" xfId="34" applyNumberFormat="1" applyFont="1" applyBorder="1" applyAlignment="1" applyProtection="1">
      <alignment horizontal="right"/>
      <protection/>
    </xf>
    <xf numFmtId="0" fontId="0" fillId="0" borderId="22" xfId="30" applyFont="1" applyBorder="1" applyAlignment="1" applyProtection="1">
      <alignment horizontal="center"/>
      <protection/>
    </xf>
    <xf numFmtId="0" fontId="0" fillId="0" borderId="9" xfId="30" applyFont="1" applyBorder="1" applyAlignment="1" applyProtection="1">
      <alignment horizontal="center"/>
      <protection/>
    </xf>
    <xf numFmtId="0" fontId="0" fillId="0" borderId="23" xfId="3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31" applyFont="1" applyBorder="1" applyAlignment="1">
      <alignment horizontal="center"/>
      <protection/>
    </xf>
    <xf numFmtId="0" fontId="0" fillId="0" borderId="3" xfId="31" applyFont="1" applyBorder="1" applyAlignment="1">
      <alignment horizontal="center"/>
      <protection/>
    </xf>
    <xf numFmtId="0" fontId="0" fillId="0" borderId="4" xfId="31" applyFont="1" applyBorder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3" xfId="30" applyFont="1" applyBorder="1" applyAlignment="1" applyProtection="1">
      <alignment horizontal="center"/>
      <protection/>
    </xf>
    <xf numFmtId="0" fontId="0" fillId="0" borderId="7" xfId="30" applyFont="1" applyBorder="1" applyAlignment="1" applyProtection="1">
      <alignment horizontal="center"/>
      <protection/>
    </xf>
    <xf numFmtId="0" fontId="0" fillId="0" borderId="24" xfId="30" applyFont="1" applyBorder="1" applyAlignment="1" applyProtection="1">
      <alignment horizontal="center"/>
      <protection/>
    </xf>
    <xf numFmtId="0" fontId="0" fillId="0" borderId="2" xfId="30" applyFont="1" applyBorder="1" applyAlignment="1" applyProtection="1">
      <alignment horizontal="center"/>
      <protection/>
    </xf>
    <xf numFmtId="180" fontId="5" fillId="0" borderId="0" xfId="20" applyNumberFormat="1" applyFont="1" applyAlignment="1" applyProtection="1">
      <alignment horizontal="center"/>
      <protection/>
    </xf>
    <xf numFmtId="180" fontId="4" fillId="0" borderId="0" xfId="20" applyNumberFormat="1" applyFont="1" applyAlignment="1" applyProtection="1">
      <alignment horizontal="center"/>
      <protection/>
    </xf>
    <xf numFmtId="181" fontId="5" fillId="0" borderId="0" xfId="20" applyNumberFormat="1" applyFont="1" applyAlignment="1" applyProtection="1">
      <alignment horizontal="center"/>
      <protection/>
    </xf>
    <xf numFmtId="0" fontId="5" fillId="0" borderId="0" xfId="28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2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29" applyFont="1" applyAlignment="1" applyProtection="1">
      <alignment horizontal="center"/>
      <protection/>
    </xf>
    <xf numFmtId="0" fontId="0" fillId="0" borderId="4" xfId="29" applyFont="1" applyBorder="1" applyAlignment="1" applyProtection="1">
      <alignment horizontal="center"/>
      <protection/>
    </xf>
    <xf numFmtId="0" fontId="0" fillId="0" borderId="25" xfId="29" applyFont="1" applyBorder="1" applyAlignment="1" applyProtection="1">
      <alignment horizontal="center"/>
      <protection/>
    </xf>
    <xf numFmtId="0" fontId="0" fillId="0" borderId="26" xfId="29" applyFont="1" applyBorder="1" applyAlignment="1" applyProtection="1">
      <alignment horizontal="center"/>
      <protection/>
    </xf>
    <xf numFmtId="0" fontId="0" fillId="0" borderId="6" xfId="29" applyFont="1" applyBorder="1" applyAlignment="1" applyProtection="1">
      <alignment horizontal="center"/>
      <protection/>
    </xf>
    <xf numFmtId="0" fontId="0" fillId="0" borderId="11" xfId="29" applyFont="1" applyBorder="1" applyAlignment="1" applyProtection="1">
      <alignment horizontal="center"/>
      <protection/>
    </xf>
    <xf numFmtId="0" fontId="0" fillId="0" borderId="3" xfId="29" applyFont="1" applyBorder="1" applyAlignment="1" applyProtection="1">
      <alignment horizontal="center"/>
      <protection/>
    </xf>
    <xf numFmtId="0" fontId="0" fillId="0" borderId="4" xfId="30" applyFont="1" applyBorder="1" applyAlignment="1" applyProtection="1">
      <alignment horizontal="center"/>
      <protection/>
    </xf>
    <xf numFmtId="0" fontId="0" fillId="0" borderId="25" xfId="30" applyFont="1" applyBorder="1" applyAlignment="1" applyProtection="1">
      <alignment horizontal="center"/>
      <protection/>
    </xf>
    <xf numFmtId="0" fontId="0" fillId="0" borderId="26" xfId="30" applyFont="1" applyBorder="1" applyAlignment="1" applyProtection="1">
      <alignment horizontal="center"/>
      <protection/>
    </xf>
    <xf numFmtId="0" fontId="5" fillId="0" borderId="0" xfId="30" applyFont="1" applyAlignment="1" applyProtection="1">
      <alignment horizontal="center"/>
      <protection/>
    </xf>
    <xf numFmtId="0" fontId="5" fillId="0" borderId="0" xfId="30" applyFont="1" applyAlignment="1">
      <alignment horizontal="center"/>
      <protection/>
    </xf>
    <xf numFmtId="0" fontId="0" fillId="0" borderId="7" xfId="31" applyFont="1" applyBorder="1" applyAlignment="1">
      <alignment horizontal="center"/>
      <protection/>
    </xf>
    <xf numFmtId="0" fontId="0" fillId="0" borderId="22" xfId="31" applyFont="1" applyBorder="1" applyAlignment="1">
      <alignment horizontal="center"/>
      <protection/>
    </xf>
    <xf numFmtId="0" fontId="0" fillId="0" borderId="23" xfId="31" applyFont="1" applyBorder="1" applyAlignment="1">
      <alignment horizontal="center"/>
      <protection/>
    </xf>
    <xf numFmtId="0" fontId="0" fillId="0" borderId="2" xfId="31" applyFont="1" applyBorder="1" applyAlignment="1">
      <alignment horizontal="center"/>
      <protection/>
    </xf>
    <xf numFmtId="0" fontId="0" fillId="0" borderId="5" xfId="31" applyFont="1" applyBorder="1" applyAlignment="1">
      <alignment horizontal="center"/>
      <protection/>
    </xf>
    <xf numFmtId="0" fontId="0" fillId="0" borderId="1" xfId="31" applyFont="1" applyBorder="1" applyAlignment="1">
      <alignment horizontal="center"/>
      <protection/>
    </xf>
    <xf numFmtId="0" fontId="0" fillId="0" borderId="8" xfId="31" applyFont="1" applyBorder="1" applyAlignment="1">
      <alignment horizontal="center"/>
      <protection/>
    </xf>
    <xf numFmtId="0" fontId="0" fillId="0" borderId="21" xfId="31" applyFont="1" applyBorder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0" fontId="0" fillId="0" borderId="3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0" borderId="6" xfId="34" applyFont="1" applyBorder="1" applyAlignment="1">
      <alignment horizontal="center"/>
      <protection/>
    </xf>
    <xf numFmtId="0" fontId="0" fillId="0" borderId="7" xfId="34" applyFont="1" applyBorder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182" fontId="0" fillId="0" borderId="21" xfId="23" applyNumberFormat="1" applyFont="1" applyBorder="1" applyAlignment="1" applyProtection="1">
      <alignment horizontal="center"/>
      <protection/>
    </xf>
    <xf numFmtId="182" fontId="0" fillId="0" borderId="6" xfId="23" applyNumberFormat="1" applyFont="1" applyBorder="1" applyAlignment="1" applyProtection="1">
      <alignment horizontal="center"/>
      <protection/>
    </xf>
    <xf numFmtId="0" fontId="0" fillId="0" borderId="21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22" xfId="23" applyFont="1" applyBorder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4" xfId="24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0" fontId="0" fillId="0" borderId="4" xfId="26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0" fillId="0" borderId="4" xfId="27" applyFont="1" applyBorder="1" applyAlignment="1" applyProtection="1">
      <alignment horizontal="center"/>
      <protection/>
    </xf>
    <xf numFmtId="0" fontId="0" fillId="0" borderId="25" xfId="27" applyFont="1" applyBorder="1" applyAlignment="1" applyProtection="1">
      <alignment horizontal="center"/>
      <protection/>
    </xf>
  </cellXfs>
  <cellStyles count="24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DEMOG1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Normal_DEMOG15" xfId="26"/>
    <cellStyle name="Normal_DEMOG16" xfId="27"/>
    <cellStyle name="Normal_DEMOG2" xfId="28"/>
    <cellStyle name="Normal_DEMOG3" xfId="29"/>
    <cellStyle name="Normal_DEMOG4" xfId="30"/>
    <cellStyle name="Normal_DEMOG5" xfId="31"/>
    <cellStyle name="Normal_DEMOG6" xfId="32"/>
    <cellStyle name="Normal_DEMOG7" xfId="33"/>
    <cellStyle name="Normal_DEMOG8" xfId="34"/>
    <cellStyle name="Normal_DEMOG9" xfId="35"/>
    <cellStyle name="Normal_EXAGRI12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126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4" customWidth="1"/>
    <col min="7" max="16384" width="19.140625" style="4" customWidth="1"/>
  </cols>
  <sheetData>
    <row r="1" spans="1:9" ht="18">
      <c r="A1" s="517" t="s">
        <v>290</v>
      </c>
      <c r="B1" s="517"/>
      <c r="C1" s="517"/>
      <c r="D1" s="517"/>
      <c r="E1" s="517"/>
      <c r="F1" s="517"/>
      <c r="G1" s="3"/>
      <c r="H1" s="3"/>
      <c r="I1" s="3"/>
    </row>
    <row r="2" spans="1:9" ht="18">
      <c r="A2" s="190"/>
      <c r="B2" s="190"/>
      <c r="C2" s="190"/>
      <c r="D2" s="190"/>
      <c r="E2" s="190"/>
      <c r="F2" s="190"/>
      <c r="G2" s="3"/>
      <c r="H2" s="3"/>
      <c r="I2" s="3"/>
    </row>
    <row r="3" spans="1:9" ht="15">
      <c r="A3" s="516" t="s">
        <v>370</v>
      </c>
      <c r="B3" s="516"/>
      <c r="C3" s="516"/>
      <c r="D3" s="516"/>
      <c r="E3" s="516"/>
      <c r="F3" s="516"/>
      <c r="G3" s="3"/>
      <c r="H3" s="3"/>
      <c r="I3" s="3"/>
    </row>
    <row r="5" spans="1:9" ht="26.25" customHeight="1" thickBot="1">
      <c r="A5" s="215" t="s">
        <v>1</v>
      </c>
      <c r="B5" s="216" t="s">
        <v>3</v>
      </c>
      <c r="C5" s="217" t="s">
        <v>1</v>
      </c>
      <c r="D5" s="216" t="s">
        <v>3</v>
      </c>
      <c r="E5" s="217" t="s">
        <v>1</v>
      </c>
      <c r="F5" s="216" t="s">
        <v>3</v>
      </c>
      <c r="G5" s="3"/>
      <c r="H5" s="3"/>
      <c r="I5" s="3"/>
    </row>
    <row r="6" spans="1:9" ht="12.75">
      <c r="A6" s="195">
        <v>1962</v>
      </c>
      <c r="B6" s="225">
        <v>31023099</v>
      </c>
      <c r="C6" s="197">
        <v>1980</v>
      </c>
      <c r="D6" s="225">
        <v>37541778</v>
      </c>
      <c r="E6" s="243" t="s">
        <v>305</v>
      </c>
      <c r="F6" s="225">
        <v>39453417</v>
      </c>
      <c r="G6" s="2"/>
      <c r="H6" s="2"/>
      <c r="I6" s="2"/>
    </row>
    <row r="7" spans="1:9" ht="12.75">
      <c r="A7" s="195">
        <v>1963</v>
      </c>
      <c r="B7" s="225">
        <v>31296309</v>
      </c>
      <c r="C7" s="197">
        <v>1981</v>
      </c>
      <c r="D7" s="225">
        <v>37741480</v>
      </c>
      <c r="E7" s="243" t="s">
        <v>306</v>
      </c>
      <c r="F7" s="225">
        <v>39626153</v>
      </c>
      <c r="G7" s="2"/>
      <c r="H7" s="2"/>
      <c r="I7" s="2"/>
    </row>
    <row r="8" spans="1:9" ht="12.75">
      <c r="A8" s="195">
        <v>1964</v>
      </c>
      <c r="B8" s="225">
        <v>31608751</v>
      </c>
      <c r="C8" s="197">
        <v>1982</v>
      </c>
      <c r="D8" s="225">
        <v>37943702</v>
      </c>
      <c r="E8" s="243" t="s">
        <v>307</v>
      </c>
      <c r="F8" s="225">
        <v>39927392</v>
      </c>
      <c r="G8" s="2"/>
      <c r="H8" s="2"/>
      <c r="I8" s="2"/>
    </row>
    <row r="9" spans="1:9" ht="12.75">
      <c r="A9" s="195">
        <v>1965</v>
      </c>
      <c r="B9" s="225">
        <v>31953793</v>
      </c>
      <c r="C9" s="197">
        <v>1983</v>
      </c>
      <c r="D9" s="225">
        <v>38123298</v>
      </c>
      <c r="E9" s="243" t="s">
        <v>308</v>
      </c>
      <c r="F9" s="225">
        <v>40265544</v>
      </c>
      <c r="G9" s="2"/>
      <c r="H9" s="2"/>
      <c r="I9" s="2"/>
    </row>
    <row r="10" spans="1:9" ht="12.75">
      <c r="A10" s="195">
        <v>1966</v>
      </c>
      <c r="B10" s="225">
        <v>32322629</v>
      </c>
      <c r="C10" s="197">
        <v>1984</v>
      </c>
      <c r="D10" s="225">
        <v>38279484</v>
      </c>
      <c r="E10" s="243" t="s">
        <v>309</v>
      </c>
      <c r="F10" s="225">
        <v>40546237</v>
      </c>
      <c r="G10" s="2"/>
      <c r="H10" s="2"/>
      <c r="I10" s="2"/>
    </row>
    <row r="11" spans="1:9" ht="12.75">
      <c r="A11" s="195">
        <v>1967</v>
      </c>
      <c r="B11" s="225">
        <v>32722280</v>
      </c>
      <c r="C11" s="197">
        <v>1985</v>
      </c>
      <c r="D11" s="225">
        <v>38419709</v>
      </c>
      <c r="E11" s="243" t="s">
        <v>310</v>
      </c>
      <c r="F11" s="225">
        <v>40809295</v>
      </c>
      <c r="G11" s="2"/>
      <c r="H11" s="2"/>
      <c r="I11" s="2"/>
    </row>
    <row r="12" spans="1:9" ht="12.75">
      <c r="A12" s="195">
        <v>1968</v>
      </c>
      <c r="B12" s="225">
        <v>33112636</v>
      </c>
      <c r="C12" s="197">
        <v>1986</v>
      </c>
      <c r="D12" s="225">
        <v>38536531</v>
      </c>
      <c r="E12" s="243" t="s">
        <v>311</v>
      </c>
      <c r="F12" s="225">
        <v>41051122</v>
      </c>
      <c r="G12" s="2"/>
      <c r="H12" s="2"/>
      <c r="I12" s="2"/>
    </row>
    <row r="13" spans="1:9" ht="12.75">
      <c r="A13" s="195">
        <v>1969</v>
      </c>
      <c r="B13" s="225">
        <v>33440730</v>
      </c>
      <c r="C13" s="197">
        <v>1987</v>
      </c>
      <c r="D13" s="225">
        <v>38631722</v>
      </c>
      <c r="E13" s="243" t="s">
        <v>312</v>
      </c>
      <c r="F13" s="225">
        <v>41272867</v>
      </c>
      <c r="G13" s="2"/>
      <c r="H13" s="2"/>
      <c r="I13" s="2"/>
    </row>
    <row r="14" spans="1:9" ht="12.75">
      <c r="A14" s="195">
        <v>1970</v>
      </c>
      <c r="B14" s="225">
        <v>33752415</v>
      </c>
      <c r="C14" s="197">
        <v>1988</v>
      </c>
      <c r="D14" s="225">
        <v>38716779</v>
      </c>
      <c r="E14" s="243" t="s">
        <v>313</v>
      </c>
      <c r="F14" s="225">
        <v>41483822</v>
      </c>
      <c r="G14" s="2"/>
      <c r="H14" s="2"/>
      <c r="I14" s="2"/>
    </row>
    <row r="15" spans="1:9" ht="12.75">
      <c r="A15" s="195">
        <v>1971</v>
      </c>
      <c r="B15" s="225">
        <v>34067489</v>
      </c>
      <c r="C15" s="197">
        <v>1989</v>
      </c>
      <c r="D15" s="225">
        <v>38792361</v>
      </c>
      <c r="E15" s="243" t="s">
        <v>314</v>
      </c>
      <c r="F15" s="225">
        <v>41690886</v>
      </c>
      <c r="G15" s="2"/>
      <c r="H15" s="2"/>
      <c r="I15" s="2"/>
    </row>
    <row r="16" spans="1:9" ht="12.75">
      <c r="A16" s="195">
        <v>1972</v>
      </c>
      <c r="B16" s="225">
        <v>34377178</v>
      </c>
      <c r="C16" s="197">
        <v>1990</v>
      </c>
      <c r="D16" s="225">
        <v>38851322</v>
      </c>
      <c r="E16" s="243" t="s">
        <v>315</v>
      </c>
      <c r="F16" s="225">
        <v>41891905</v>
      </c>
      <c r="G16" s="2"/>
      <c r="H16" s="2"/>
      <c r="I16" s="2"/>
    </row>
    <row r="17" spans="1:9" ht="12.75">
      <c r="A17" s="195">
        <v>1973</v>
      </c>
      <c r="B17" s="225">
        <v>34377178</v>
      </c>
      <c r="C17" s="197">
        <v>1991</v>
      </c>
      <c r="D17" s="225">
        <v>38919875</v>
      </c>
      <c r="E17" s="243" t="s">
        <v>316</v>
      </c>
      <c r="F17" s="225">
        <v>42085353</v>
      </c>
      <c r="G17" s="2"/>
      <c r="H17" s="2"/>
      <c r="I17" s="2"/>
    </row>
    <row r="18" spans="1:9" ht="12.75">
      <c r="A18" s="195">
        <v>1974</v>
      </c>
      <c r="B18" s="225">
        <v>34692091</v>
      </c>
      <c r="C18" s="197">
        <v>1992</v>
      </c>
      <c r="D18" s="225">
        <v>39010883</v>
      </c>
      <c r="E18" s="243" t="s">
        <v>317</v>
      </c>
      <c r="F18" s="225">
        <v>42269678</v>
      </c>
      <c r="G18" s="2"/>
      <c r="H18" s="2"/>
      <c r="I18" s="2"/>
    </row>
    <row r="19" spans="1:9" ht="12.75">
      <c r="A19" s="195">
        <v>1975</v>
      </c>
      <c r="B19" s="225">
        <v>35400859</v>
      </c>
      <c r="C19" s="197">
        <v>1993</v>
      </c>
      <c r="D19" s="225">
        <v>39096154</v>
      </c>
      <c r="E19" s="243" t="s">
        <v>318</v>
      </c>
      <c r="F19" s="225">
        <v>42443371</v>
      </c>
      <c r="G19" s="2"/>
      <c r="H19" s="2"/>
      <c r="I19" s="2"/>
    </row>
    <row r="20" spans="1:9" ht="12.75">
      <c r="A20" s="195">
        <v>1976</v>
      </c>
      <c r="B20" s="225">
        <v>35824164</v>
      </c>
      <c r="C20" s="197">
        <v>1994</v>
      </c>
      <c r="D20" s="225">
        <v>39166251</v>
      </c>
      <c r="E20" s="243" t="s">
        <v>319</v>
      </c>
      <c r="F20" s="225">
        <v>42605130</v>
      </c>
      <c r="G20" s="2"/>
      <c r="H20" s="2"/>
      <c r="I20" s="2"/>
    </row>
    <row r="21" spans="1:9" ht="12.75">
      <c r="A21" s="195">
        <v>1977</v>
      </c>
      <c r="B21" s="225">
        <v>36255708</v>
      </c>
      <c r="C21" s="197">
        <v>1995</v>
      </c>
      <c r="D21" s="225">
        <v>39222981</v>
      </c>
      <c r="E21" s="243" t="s">
        <v>320</v>
      </c>
      <c r="F21" s="225">
        <v>42751726</v>
      </c>
      <c r="G21" s="2"/>
      <c r="H21" s="2"/>
      <c r="I21" s="2"/>
    </row>
    <row r="22" spans="1:9" ht="12.75">
      <c r="A22" s="195">
        <v>1978</v>
      </c>
      <c r="B22" s="225">
        <v>36666826</v>
      </c>
      <c r="C22" s="197">
        <v>1996</v>
      </c>
      <c r="D22" s="225">
        <v>39278835</v>
      </c>
      <c r="E22" s="243" t="s">
        <v>321</v>
      </c>
      <c r="F22" s="225">
        <v>42881542</v>
      </c>
      <c r="G22" s="2"/>
      <c r="H22" s="2"/>
      <c r="I22" s="2"/>
    </row>
    <row r="23" spans="1:9" ht="13.5" thickBot="1">
      <c r="A23" s="196">
        <v>1979</v>
      </c>
      <c r="B23" s="226">
        <v>36994862</v>
      </c>
      <c r="C23" s="198">
        <v>1997</v>
      </c>
      <c r="D23" s="226">
        <v>39348050</v>
      </c>
      <c r="E23" s="244" t="s">
        <v>322</v>
      </c>
      <c r="F23" s="226">
        <v>42995604</v>
      </c>
      <c r="G23" s="2"/>
      <c r="H23" s="2"/>
      <c r="I23" s="2"/>
    </row>
    <row r="24" spans="1:9" ht="12.75">
      <c r="A24" s="3" t="s">
        <v>292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3"/>
      <c r="B25" s="2"/>
      <c r="C25" s="2"/>
      <c r="D25" s="2"/>
      <c r="E25" s="2"/>
      <c r="F25" s="2"/>
      <c r="G25" s="2"/>
      <c r="H25" s="2"/>
      <c r="I25" s="2"/>
    </row>
    <row r="26" spans="1:9" ht="12.75">
      <c r="A26" s="3"/>
      <c r="B26" s="2"/>
      <c r="C26" s="2"/>
      <c r="D26" s="2"/>
      <c r="E26" s="2"/>
      <c r="F26" s="2"/>
      <c r="G26" s="2"/>
      <c r="H26" s="2"/>
      <c r="I26" s="2"/>
    </row>
    <row r="27" spans="1:9" ht="12.75">
      <c r="A27" s="3"/>
      <c r="B27" s="2"/>
      <c r="C27" s="2"/>
      <c r="D27" s="2"/>
      <c r="E27" s="2"/>
      <c r="F27" s="2"/>
      <c r="G27" s="2"/>
      <c r="H27" s="2"/>
      <c r="I27" s="2"/>
    </row>
    <row r="28" spans="1:9" ht="12.75">
      <c r="A28" s="3"/>
      <c r="B28" s="2"/>
      <c r="C28" s="2"/>
      <c r="D28" s="2"/>
      <c r="E28" s="2"/>
      <c r="F28" s="2"/>
      <c r="G28" s="2"/>
      <c r="H28" s="2"/>
      <c r="I28" s="2"/>
    </row>
    <row r="75" spans="1:9" ht="12.75">
      <c r="A75" s="3"/>
      <c r="B75" s="2"/>
      <c r="C75" s="2"/>
      <c r="D75" s="2"/>
      <c r="E75" s="2"/>
      <c r="F75" s="2"/>
      <c r="G75" s="2"/>
      <c r="H75" s="3"/>
      <c r="I75" s="3"/>
    </row>
    <row r="76" spans="1:9" ht="12.75">
      <c r="A76" s="3"/>
      <c r="B76" s="2"/>
      <c r="C76" s="2"/>
      <c r="D76" s="2"/>
      <c r="E76" s="2"/>
      <c r="F76" s="2"/>
      <c r="G76" s="2"/>
      <c r="H76" s="3"/>
      <c r="I76" s="3"/>
    </row>
    <row r="77" spans="1:9" ht="12.75">
      <c r="A77" s="3"/>
      <c r="B77" s="2"/>
      <c r="C77" s="2"/>
      <c r="D77" s="2"/>
      <c r="E77" s="2"/>
      <c r="F77" s="2"/>
      <c r="G77" s="2"/>
      <c r="H77" s="3"/>
      <c r="I77" s="3"/>
    </row>
    <row r="78" spans="1:9" ht="12.75">
      <c r="A78" s="3"/>
      <c r="B78" s="2"/>
      <c r="C78" s="2"/>
      <c r="D78" s="2"/>
      <c r="E78" s="2"/>
      <c r="F78" s="2"/>
      <c r="G78" s="2"/>
      <c r="H78" s="3"/>
      <c r="I78" s="3"/>
    </row>
    <row r="79" spans="1:9" ht="12.75">
      <c r="A79" s="3"/>
      <c r="B79" s="2"/>
      <c r="C79" s="2"/>
      <c r="D79" s="2"/>
      <c r="E79" s="2"/>
      <c r="F79" s="2"/>
      <c r="G79" s="2"/>
      <c r="H79" s="3"/>
      <c r="I79" s="3"/>
    </row>
    <row r="80" spans="1:9" ht="12.75">
      <c r="A80" s="3"/>
      <c r="B80" s="2"/>
      <c r="C80" s="2"/>
      <c r="D80" s="2"/>
      <c r="E80" s="2"/>
      <c r="F80" s="2"/>
      <c r="G80" s="2"/>
      <c r="H80" s="3"/>
      <c r="I80" s="3"/>
    </row>
    <row r="81" spans="1:9" ht="12.75">
      <c r="A81" s="3"/>
      <c r="B81" s="2"/>
      <c r="C81" s="2"/>
      <c r="D81" s="2"/>
      <c r="E81" s="2"/>
      <c r="F81" s="2"/>
      <c r="G81" s="2"/>
      <c r="H81" s="3"/>
      <c r="I81" s="3"/>
    </row>
    <row r="82" spans="1:9" ht="12.75">
      <c r="A82" s="3"/>
      <c r="B82" s="2"/>
      <c r="C82" s="2"/>
      <c r="D82" s="2"/>
      <c r="E82" s="2"/>
      <c r="F82" s="2"/>
      <c r="G82" s="2"/>
      <c r="H82" s="3"/>
      <c r="I82" s="3"/>
    </row>
    <row r="83" spans="1:9" ht="12.75">
      <c r="A83" s="3"/>
      <c r="B83" s="2"/>
      <c r="C83" s="2"/>
      <c r="D83" s="2"/>
      <c r="E83" s="2"/>
      <c r="F83" s="2"/>
      <c r="G83" s="2"/>
      <c r="H83" s="3"/>
      <c r="I83" s="3"/>
    </row>
    <row r="84" spans="1:9" ht="12.75">
      <c r="A84" s="3"/>
      <c r="B84" s="2"/>
      <c r="C84" s="2"/>
      <c r="D84" s="2"/>
      <c r="E84" s="2"/>
      <c r="F84" s="2"/>
      <c r="G84" s="2"/>
      <c r="H84" s="3"/>
      <c r="I84" s="3"/>
    </row>
    <row r="85" spans="1:9" ht="12.75">
      <c r="A85" s="3"/>
      <c r="B85" s="2"/>
      <c r="C85" s="2"/>
      <c r="D85" s="2"/>
      <c r="E85" s="2"/>
      <c r="F85" s="2"/>
      <c r="G85" s="2"/>
      <c r="H85" s="3"/>
      <c r="I85" s="3"/>
    </row>
    <row r="86" spans="1:9" ht="12.75">
      <c r="A86" s="3"/>
      <c r="B86" s="2"/>
      <c r="C86" s="2"/>
      <c r="D86" s="2"/>
      <c r="E86" s="2"/>
      <c r="F86" s="2"/>
      <c r="G86" s="2"/>
      <c r="H86" s="3"/>
      <c r="I86" s="3"/>
    </row>
    <row r="87" spans="1:9" ht="12.75">
      <c r="A87" s="3"/>
      <c r="B87" s="2"/>
      <c r="C87" s="2"/>
      <c r="D87" s="2"/>
      <c r="E87" s="2"/>
      <c r="F87" s="2"/>
      <c r="G87" s="2"/>
      <c r="H87" s="3"/>
      <c r="I87" s="3"/>
    </row>
    <row r="88" spans="2:9" ht="12.75">
      <c r="B88" s="2"/>
      <c r="C88" s="2"/>
      <c r="D88" s="2"/>
      <c r="E88" s="2"/>
      <c r="F88" s="2"/>
      <c r="G88" s="2"/>
      <c r="H88" s="3"/>
      <c r="I88" s="3"/>
    </row>
    <row r="89" spans="2:9" ht="12.75">
      <c r="B89" s="2"/>
      <c r="C89" s="2"/>
      <c r="D89" s="2"/>
      <c r="E89" s="2"/>
      <c r="F89" s="2"/>
      <c r="G89" s="2"/>
      <c r="H89" s="3"/>
      <c r="I89" s="3"/>
    </row>
    <row r="90" spans="2:9" ht="12.75">
      <c r="B90" s="2"/>
      <c r="C90" s="2"/>
      <c r="D90" s="2"/>
      <c r="E90" s="2"/>
      <c r="F90" s="2"/>
      <c r="G90" s="2"/>
      <c r="H90" s="3"/>
      <c r="I90" s="3"/>
    </row>
    <row r="91" spans="2:9" ht="12.75">
      <c r="B91" s="2"/>
      <c r="C91" s="2"/>
      <c r="D91" s="2"/>
      <c r="E91" s="2"/>
      <c r="F91" s="2"/>
      <c r="G91" s="2"/>
      <c r="H91" s="3"/>
      <c r="I91" s="3"/>
    </row>
    <row r="92" spans="2:9" ht="12.75">
      <c r="B92" s="2"/>
      <c r="C92" s="2"/>
      <c r="D92" s="2"/>
      <c r="E92" s="2"/>
      <c r="F92" s="2"/>
      <c r="G92" s="2"/>
      <c r="H92" s="3"/>
      <c r="I92" s="3"/>
    </row>
    <row r="93" spans="2:9" ht="12.75">
      <c r="B93" s="2"/>
      <c r="C93" s="2"/>
      <c r="D93" s="2"/>
      <c r="E93" s="2"/>
      <c r="F93" s="2"/>
      <c r="G93" s="2"/>
      <c r="H93" s="3"/>
      <c r="I93" s="3"/>
    </row>
    <row r="94" spans="2:9" ht="12.75">
      <c r="B94" s="2"/>
      <c r="C94" s="2"/>
      <c r="D94" s="2"/>
      <c r="E94" s="2"/>
      <c r="F94" s="2"/>
      <c r="G94" s="2"/>
      <c r="H94" s="3"/>
      <c r="I94" s="3"/>
    </row>
    <row r="95" spans="2:9" ht="12.75">
      <c r="B95" s="2"/>
      <c r="C95" s="2"/>
      <c r="D95" s="2"/>
      <c r="E95" s="2"/>
      <c r="F95" s="2"/>
      <c r="G95" s="2"/>
      <c r="H95" s="3"/>
      <c r="I95" s="3"/>
    </row>
    <row r="96" spans="2:9" ht="12.75">
      <c r="B96" s="2"/>
      <c r="C96" s="2"/>
      <c r="D96" s="2"/>
      <c r="E96" s="2"/>
      <c r="F96" s="2"/>
      <c r="G96" s="2"/>
      <c r="H96" s="3"/>
      <c r="I96" s="3"/>
    </row>
    <row r="97" spans="2:9" ht="12.75">
      <c r="B97" s="2"/>
      <c r="C97" s="2"/>
      <c r="D97" s="2"/>
      <c r="E97" s="2"/>
      <c r="F97" s="2"/>
      <c r="G97" s="2"/>
      <c r="H97" s="3"/>
      <c r="I97" s="3"/>
    </row>
    <row r="98" spans="2:9" ht="12.75">
      <c r="B98" s="2"/>
      <c r="C98" s="2"/>
      <c r="D98" s="2"/>
      <c r="E98" s="2"/>
      <c r="F98" s="2"/>
      <c r="G98" s="2"/>
      <c r="H98" s="3"/>
      <c r="I98" s="3"/>
    </row>
    <row r="99" spans="2:9" ht="12.75">
      <c r="B99" s="2"/>
      <c r="C99" s="2"/>
      <c r="D99" s="2"/>
      <c r="E99" s="2"/>
      <c r="F99" s="2"/>
      <c r="G99" s="2"/>
      <c r="H99" s="3"/>
      <c r="I99" s="3"/>
    </row>
    <row r="100" spans="2:9" ht="12.75">
      <c r="B100" s="2"/>
      <c r="C100" s="2"/>
      <c r="D100" s="2"/>
      <c r="E100" s="2"/>
      <c r="F100" s="2"/>
      <c r="G100" s="2"/>
      <c r="H100" s="3"/>
      <c r="I100" s="3"/>
    </row>
    <row r="101" spans="2:9" ht="12.75">
      <c r="B101" s="2"/>
      <c r="C101" s="2"/>
      <c r="D101" s="2"/>
      <c r="E101" s="2"/>
      <c r="F101" s="2"/>
      <c r="G101" s="2"/>
      <c r="H101" s="3"/>
      <c r="I101" s="3"/>
    </row>
    <row r="102" spans="2:9" ht="12.75">
      <c r="B102" s="2"/>
      <c r="C102" s="2"/>
      <c r="D102" s="2"/>
      <c r="E102" s="2"/>
      <c r="F102" s="2"/>
      <c r="G102" s="2"/>
      <c r="H102" s="3"/>
      <c r="I102" s="3"/>
    </row>
    <row r="103" spans="2:9" ht="12.75">
      <c r="B103" s="2"/>
      <c r="C103" s="2"/>
      <c r="D103" s="2"/>
      <c r="E103" s="2"/>
      <c r="F103" s="2"/>
      <c r="G103" s="2"/>
      <c r="H103" s="3"/>
      <c r="I103" s="3"/>
    </row>
    <row r="104" spans="2:9" ht="12.75">
      <c r="B104" s="2"/>
      <c r="C104" s="2"/>
      <c r="D104" s="2"/>
      <c r="E104" s="2"/>
      <c r="F104" s="2"/>
      <c r="G104" s="2"/>
      <c r="H104" s="3"/>
      <c r="I104" s="3"/>
    </row>
    <row r="105" spans="2:9" ht="12.75">
      <c r="B105" s="2"/>
      <c r="C105" s="2"/>
      <c r="D105" s="2"/>
      <c r="E105" s="2"/>
      <c r="F105" s="2"/>
      <c r="G105" s="2"/>
      <c r="H105" s="3"/>
      <c r="I105" s="3"/>
    </row>
    <row r="106" spans="2:9" ht="12.75">
      <c r="B106" s="2"/>
      <c r="C106" s="2"/>
      <c r="D106" s="2"/>
      <c r="E106" s="2"/>
      <c r="F106" s="2"/>
      <c r="G106" s="2"/>
      <c r="H106" s="3"/>
      <c r="I106" s="3"/>
    </row>
    <row r="107" spans="2:9" ht="12.75">
      <c r="B107" s="2"/>
      <c r="C107" s="2"/>
      <c r="D107" s="2"/>
      <c r="E107" s="2"/>
      <c r="F107" s="2"/>
      <c r="G107" s="2"/>
      <c r="H107" s="3"/>
      <c r="I107" s="3"/>
    </row>
    <row r="108" spans="2:9" ht="12.75">
      <c r="B108" s="2"/>
      <c r="C108" s="2"/>
      <c r="D108" s="2"/>
      <c r="E108" s="2"/>
      <c r="F108" s="2"/>
      <c r="G108" s="2"/>
      <c r="H108" s="3"/>
      <c r="I108" s="3"/>
    </row>
    <row r="109" spans="2:9" ht="12.75">
      <c r="B109" s="2"/>
      <c r="C109" s="2"/>
      <c r="D109" s="2"/>
      <c r="E109" s="2"/>
      <c r="F109" s="2"/>
      <c r="G109" s="2"/>
      <c r="H109" s="3"/>
      <c r="I109" s="3"/>
    </row>
    <row r="110" spans="2:9" ht="12.75">
      <c r="B110" s="2"/>
      <c r="C110" s="2"/>
      <c r="D110" s="2"/>
      <c r="E110" s="2"/>
      <c r="F110" s="2"/>
      <c r="G110" s="2"/>
      <c r="H110" s="3"/>
      <c r="I110" s="3"/>
    </row>
    <row r="111" spans="2:9" ht="12.75">
      <c r="B111" s="2"/>
      <c r="C111" s="2"/>
      <c r="D111" s="2"/>
      <c r="E111" s="2"/>
      <c r="F111" s="2"/>
      <c r="G111" s="2"/>
      <c r="H111" s="3"/>
      <c r="I111" s="3"/>
    </row>
    <row r="112" spans="2:9" ht="12.75">
      <c r="B112" s="2"/>
      <c r="C112" s="2"/>
      <c r="D112" s="2"/>
      <c r="E112" s="2"/>
      <c r="F112" s="2"/>
      <c r="G112" s="2"/>
      <c r="H112" s="3"/>
      <c r="I112" s="3"/>
    </row>
    <row r="113" spans="2:9" ht="12.75">
      <c r="B113" s="2"/>
      <c r="C113" s="2"/>
      <c r="D113" s="2"/>
      <c r="E113" s="2"/>
      <c r="F113" s="2"/>
      <c r="G113" s="2"/>
      <c r="H113" s="3"/>
      <c r="I113" s="3"/>
    </row>
    <row r="114" spans="2:9" ht="12.75">
      <c r="B114" s="2"/>
      <c r="C114" s="2"/>
      <c r="D114" s="2"/>
      <c r="E114" s="2"/>
      <c r="F114" s="2"/>
      <c r="G114" s="2"/>
      <c r="H114" s="3"/>
      <c r="I114" s="3"/>
    </row>
    <row r="115" spans="2:9" ht="12.75">
      <c r="B115" s="2"/>
      <c r="C115" s="2"/>
      <c r="D115" s="2"/>
      <c r="E115" s="2"/>
      <c r="F115" s="2"/>
      <c r="G115" s="2"/>
      <c r="H115" s="3"/>
      <c r="I115" s="3"/>
    </row>
    <row r="116" spans="2:9" ht="12.75">
      <c r="B116" s="2"/>
      <c r="C116" s="2"/>
      <c r="D116" s="2"/>
      <c r="E116" s="2"/>
      <c r="F116" s="2"/>
      <c r="G116" s="2"/>
      <c r="H116" s="3"/>
      <c r="I116" s="3"/>
    </row>
    <row r="117" spans="2:9" ht="12.75">
      <c r="B117" s="2"/>
      <c r="C117" s="2"/>
      <c r="D117" s="2"/>
      <c r="E117" s="2"/>
      <c r="F117" s="2"/>
      <c r="G117" s="2"/>
      <c r="H117" s="3"/>
      <c r="I117" s="3"/>
    </row>
    <row r="118" spans="2:9" ht="12.75">
      <c r="B118" s="2"/>
      <c r="C118" s="2"/>
      <c r="D118" s="2"/>
      <c r="E118" s="2"/>
      <c r="F118" s="2"/>
      <c r="G118" s="2"/>
      <c r="H118" s="3"/>
      <c r="I118" s="3"/>
    </row>
    <row r="119" spans="2:9" ht="12.75">
      <c r="B119" s="2"/>
      <c r="C119" s="2"/>
      <c r="D119" s="2"/>
      <c r="E119" s="2"/>
      <c r="F119" s="2"/>
      <c r="G119" s="2"/>
      <c r="H119" s="3"/>
      <c r="I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V28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18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5" ht="15">
      <c r="A3" s="533" t="s">
        <v>376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41"/>
      <c r="M3" s="41"/>
      <c r="N3" s="41"/>
      <c r="O3" s="41"/>
    </row>
    <row r="4" spans="1:15" ht="15">
      <c r="A4" s="533" t="s">
        <v>403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41"/>
      <c r="O4" s="41"/>
    </row>
    <row r="5" spans="14:15" ht="12.75">
      <c r="N5" s="41"/>
      <c r="O5" s="41"/>
    </row>
    <row r="6" spans="1:15" ht="12.75">
      <c r="A6" s="73"/>
      <c r="B6" s="74"/>
      <c r="C6" s="512" t="s">
        <v>276</v>
      </c>
      <c r="D6" s="512"/>
      <c r="E6" s="512" t="s">
        <v>275</v>
      </c>
      <c r="F6" s="512"/>
      <c r="G6" s="512"/>
      <c r="H6" s="512"/>
      <c r="I6" s="512"/>
      <c r="J6" s="512"/>
      <c r="K6" s="530"/>
      <c r="L6" s="41"/>
      <c r="M6" s="41"/>
      <c r="N6" s="41"/>
      <c r="O6" s="41"/>
    </row>
    <row r="7" spans="1:15" ht="12.75">
      <c r="A7" s="76" t="s">
        <v>1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2"/>
      <c r="L7" s="41"/>
      <c r="M7" s="41"/>
      <c r="N7" s="41"/>
      <c r="O7" s="41"/>
    </row>
    <row r="8" spans="1:15" ht="13.5" thickBot="1">
      <c r="A8" s="228"/>
      <c r="B8" s="256"/>
      <c r="C8" s="229" t="s">
        <v>136</v>
      </c>
      <c r="D8" s="229" t="s">
        <v>7</v>
      </c>
      <c r="E8" s="229" t="s">
        <v>137</v>
      </c>
      <c r="F8" s="229" t="s">
        <v>138</v>
      </c>
      <c r="G8" s="229" t="s">
        <v>139</v>
      </c>
      <c r="H8" s="229" t="s">
        <v>140</v>
      </c>
      <c r="I8" s="229" t="s">
        <v>141</v>
      </c>
      <c r="J8" s="229" t="s">
        <v>142</v>
      </c>
      <c r="K8" s="230" t="s">
        <v>278</v>
      </c>
      <c r="L8" s="41"/>
      <c r="M8" s="41"/>
      <c r="N8" s="41"/>
      <c r="O8" s="41"/>
    </row>
    <row r="9" spans="1:15" ht="12.75">
      <c r="A9" s="77" t="s">
        <v>70</v>
      </c>
      <c r="B9" s="415">
        <v>100</v>
      </c>
      <c r="C9" s="379">
        <v>75.9</v>
      </c>
      <c r="D9" s="379">
        <v>24.1</v>
      </c>
      <c r="E9" s="379">
        <v>7.1</v>
      </c>
      <c r="F9" s="379">
        <v>16.8</v>
      </c>
      <c r="G9" s="379">
        <v>14.6</v>
      </c>
      <c r="H9" s="379">
        <v>19.6</v>
      </c>
      <c r="I9" s="379">
        <v>27.2</v>
      </c>
      <c r="J9" s="379">
        <v>10.6</v>
      </c>
      <c r="K9" s="382">
        <v>4.1</v>
      </c>
      <c r="L9" s="41"/>
      <c r="M9" s="41"/>
      <c r="N9" s="41"/>
      <c r="O9" s="41"/>
    </row>
    <row r="10" spans="1:15" ht="12.75">
      <c r="A10" s="77" t="s">
        <v>71</v>
      </c>
      <c r="B10" s="415">
        <v>100</v>
      </c>
      <c r="C10" s="379">
        <v>76.7</v>
      </c>
      <c r="D10" s="379">
        <v>23.3</v>
      </c>
      <c r="E10" s="379">
        <v>6.4</v>
      </c>
      <c r="F10" s="379">
        <v>18</v>
      </c>
      <c r="G10" s="379">
        <v>15</v>
      </c>
      <c r="H10" s="379">
        <v>18.7</v>
      </c>
      <c r="I10" s="379">
        <v>27.8</v>
      </c>
      <c r="J10" s="379">
        <v>10.5</v>
      </c>
      <c r="K10" s="382">
        <v>3.6</v>
      </c>
      <c r="L10" s="41"/>
      <c r="M10" s="41"/>
      <c r="N10" s="41"/>
      <c r="O10" s="41"/>
    </row>
    <row r="11" spans="1:15" ht="12.75">
      <c r="A11" s="77" t="s">
        <v>72</v>
      </c>
      <c r="B11" s="415">
        <v>100</v>
      </c>
      <c r="C11" s="379">
        <v>75.1</v>
      </c>
      <c r="D11" s="379">
        <v>24.9</v>
      </c>
      <c r="E11" s="379">
        <v>6.3</v>
      </c>
      <c r="F11" s="379">
        <v>19.6</v>
      </c>
      <c r="G11" s="379">
        <v>14.9</v>
      </c>
      <c r="H11" s="379">
        <v>17.8</v>
      </c>
      <c r="I11" s="379">
        <v>28.2</v>
      </c>
      <c r="J11" s="379">
        <v>10.3</v>
      </c>
      <c r="K11" s="382">
        <v>2.9</v>
      </c>
      <c r="L11" s="41"/>
      <c r="M11" s="41"/>
      <c r="N11" s="41"/>
      <c r="O11" s="41"/>
    </row>
    <row r="12" spans="1:15" ht="12.75">
      <c r="A12" s="77" t="s">
        <v>73</v>
      </c>
      <c r="B12" s="415">
        <v>100</v>
      </c>
      <c r="C12" s="379">
        <v>73.4</v>
      </c>
      <c r="D12" s="379">
        <v>26.6</v>
      </c>
      <c r="E12" s="379">
        <v>5.7</v>
      </c>
      <c r="F12" s="379">
        <v>19.7</v>
      </c>
      <c r="G12" s="379">
        <v>15</v>
      </c>
      <c r="H12" s="379">
        <v>18.3</v>
      </c>
      <c r="I12" s="379">
        <v>27.3</v>
      </c>
      <c r="J12" s="379">
        <v>10.7</v>
      </c>
      <c r="K12" s="382">
        <v>3.3</v>
      </c>
      <c r="L12" s="41"/>
      <c r="M12" s="41"/>
      <c r="N12" s="41"/>
      <c r="O12" s="41"/>
    </row>
    <row r="13" spans="1:15" ht="12.75">
      <c r="A13" s="77" t="s">
        <v>74</v>
      </c>
      <c r="B13" s="415">
        <v>100</v>
      </c>
      <c r="C13" s="379">
        <v>72.9</v>
      </c>
      <c r="D13" s="379">
        <v>27.1</v>
      </c>
      <c r="E13" s="379">
        <v>5</v>
      </c>
      <c r="F13" s="379">
        <v>19.2</v>
      </c>
      <c r="G13" s="379">
        <v>14.8</v>
      </c>
      <c r="H13" s="379">
        <v>18.9</v>
      </c>
      <c r="I13" s="379">
        <v>27</v>
      </c>
      <c r="J13" s="379">
        <v>11.1</v>
      </c>
      <c r="K13" s="382">
        <v>4</v>
      </c>
      <c r="L13" s="41"/>
      <c r="M13" s="41"/>
      <c r="N13" s="41"/>
      <c r="O13" s="41"/>
    </row>
    <row r="14" spans="1:15" ht="12.75">
      <c r="A14" s="77" t="s">
        <v>75</v>
      </c>
      <c r="B14" s="416">
        <v>100</v>
      </c>
      <c r="C14" s="379">
        <v>71.7</v>
      </c>
      <c r="D14" s="379">
        <v>28.3</v>
      </c>
      <c r="E14" s="379">
        <v>4.7</v>
      </c>
      <c r="F14" s="379">
        <v>17.9</v>
      </c>
      <c r="G14" s="379">
        <v>15.7</v>
      </c>
      <c r="H14" s="379">
        <v>19.4</v>
      </c>
      <c r="I14" s="379">
        <v>27.1</v>
      </c>
      <c r="J14" s="379">
        <v>11.5</v>
      </c>
      <c r="K14" s="382">
        <v>3.7</v>
      </c>
      <c r="L14" s="41"/>
      <c r="M14" s="41"/>
      <c r="N14" s="41"/>
      <c r="O14" s="41"/>
    </row>
    <row r="15" spans="1:15" ht="12.75">
      <c r="A15" s="77" t="s">
        <v>76</v>
      </c>
      <c r="B15" s="416">
        <v>100</v>
      </c>
      <c r="C15" s="379">
        <v>71.7</v>
      </c>
      <c r="D15" s="379">
        <v>28.3</v>
      </c>
      <c r="E15" s="379">
        <v>4.4</v>
      </c>
      <c r="F15" s="379">
        <v>17.7</v>
      </c>
      <c r="G15" s="379">
        <v>17</v>
      </c>
      <c r="H15" s="379">
        <v>19.1</v>
      </c>
      <c r="I15" s="379">
        <v>26.6</v>
      </c>
      <c r="J15" s="379">
        <v>11.8</v>
      </c>
      <c r="K15" s="382">
        <v>3.4</v>
      </c>
      <c r="L15" s="41"/>
      <c r="M15" s="41"/>
      <c r="N15" s="41"/>
      <c r="O15" s="41"/>
    </row>
    <row r="16" spans="1:15" ht="12.75">
      <c r="A16" s="77" t="s">
        <v>77</v>
      </c>
      <c r="B16" s="416">
        <v>100</v>
      </c>
      <c r="C16" s="379">
        <v>71.3</v>
      </c>
      <c r="D16" s="379">
        <v>28.7</v>
      </c>
      <c r="E16" s="379">
        <v>4.3</v>
      </c>
      <c r="F16" s="379">
        <v>17.6</v>
      </c>
      <c r="G16" s="379">
        <v>17.2</v>
      </c>
      <c r="H16" s="379">
        <v>20.2</v>
      </c>
      <c r="I16" s="379">
        <v>25.4</v>
      </c>
      <c r="J16" s="379">
        <v>11.9</v>
      </c>
      <c r="K16" s="382">
        <v>3.4</v>
      </c>
      <c r="L16" s="40"/>
      <c r="M16" s="41"/>
      <c r="N16" s="41"/>
      <c r="O16" s="41"/>
    </row>
    <row r="17" spans="1:15" ht="12.75">
      <c r="A17" s="77" t="s">
        <v>78</v>
      </c>
      <c r="B17" s="416">
        <v>100</v>
      </c>
      <c r="C17" s="379">
        <v>71.9</v>
      </c>
      <c r="D17" s="379">
        <v>28.1</v>
      </c>
      <c r="E17" s="379">
        <v>4.2</v>
      </c>
      <c r="F17" s="379">
        <v>18.1</v>
      </c>
      <c r="G17" s="379">
        <v>17.8</v>
      </c>
      <c r="H17" s="379">
        <v>20.2</v>
      </c>
      <c r="I17" s="379">
        <v>24.2</v>
      </c>
      <c r="J17" s="379">
        <v>11.9</v>
      </c>
      <c r="K17" s="382">
        <v>3.7</v>
      </c>
      <c r="L17" s="40"/>
      <c r="M17" s="41"/>
      <c r="N17" s="383"/>
      <c r="O17" s="41"/>
    </row>
    <row r="18" spans="1:15" ht="12.75">
      <c r="A18" s="77" t="s">
        <v>79</v>
      </c>
      <c r="B18" s="416">
        <v>100</v>
      </c>
      <c r="C18" s="379">
        <v>71.9</v>
      </c>
      <c r="D18" s="379">
        <v>28.1</v>
      </c>
      <c r="E18" s="379">
        <v>3.9</v>
      </c>
      <c r="F18" s="379">
        <v>18.3</v>
      </c>
      <c r="G18" s="379">
        <v>19.3</v>
      </c>
      <c r="H18" s="379">
        <v>19.5</v>
      </c>
      <c r="I18" s="379">
        <v>23.7</v>
      </c>
      <c r="J18" s="379">
        <v>12.1</v>
      </c>
      <c r="K18" s="382">
        <v>3.3</v>
      </c>
      <c r="L18" s="40"/>
      <c r="M18" s="41"/>
      <c r="N18" s="383"/>
      <c r="O18" s="41"/>
    </row>
    <row r="19" spans="1:15" ht="12.75">
      <c r="A19" s="77" t="s">
        <v>80</v>
      </c>
      <c r="B19" s="416">
        <v>100</v>
      </c>
      <c r="C19" s="379">
        <v>70.9</v>
      </c>
      <c r="D19" s="379">
        <v>29.1</v>
      </c>
      <c r="E19" s="379">
        <v>3.8</v>
      </c>
      <c r="F19" s="379">
        <v>18.6</v>
      </c>
      <c r="G19" s="379">
        <v>19.7</v>
      </c>
      <c r="H19" s="379">
        <v>20.1</v>
      </c>
      <c r="I19" s="379">
        <v>22.5</v>
      </c>
      <c r="J19" s="379">
        <v>11.5</v>
      </c>
      <c r="K19" s="382">
        <v>3.9</v>
      </c>
      <c r="L19" s="40"/>
      <c r="M19" s="41"/>
      <c r="N19" s="383"/>
      <c r="O19" s="41"/>
    </row>
    <row r="20" spans="1:22" ht="12.75">
      <c r="A20" s="77" t="s">
        <v>81</v>
      </c>
      <c r="B20" s="416">
        <v>100</v>
      </c>
      <c r="C20" s="379">
        <v>71.4</v>
      </c>
      <c r="D20" s="379">
        <v>26.6</v>
      </c>
      <c r="E20" s="379">
        <v>3.8</v>
      </c>
      <c r="F20" s="379">
        <v>17.8</v>
      </c>
      <c r="G20" s="379">
        <v>21</v>
      </c>
      <c r="H20" s="379">
        <v>20.2</v>
      </c>
      <c r="I20" s="379">
        <v>22.4</v>
      </c>
      <c r="J20" s="379">
        <v>11.4</v>
      </c>
      <c r="K20" s="382">
        <v>3.4</v>
      </c>
      <c r="L20" s="43"/>
      <c r="M20" s="41"/>
      <c r="N20" s="383"/>
      <c r="O20" s="41"/>
      <c r="V20" s="378"/>
    </row>
    <row r="21" spans="1:16" ht="12.75">
      <c r="A21" s="77" t="s">
        <v>82</v>
      </c>
      <c r="B21" s="416">
        <v>100</v>
      </c>
      <c r="C21" s="379">
        <v>70.7645334265012</v>
      </c>
      <c r="D21" s="379">
        <v>29.237745135270618</v>
      </c>
      <c r="E21" s="379">
        <v>3.9</v>
      </c>
      <c r="F21" s="379">
        <v>18.8</v>
      </c>
      <c r="G21" s="379">
        <v>22.2</v>
      </c>
      <c r="H21" s="379">
        <v>19.2</v>
      </c>
      <c r="I21" s="379">
        <v>22.4</v>
      </c>
      <c r="J21" s="379">
        <v>11</v>
      </c>
      <c r="K21" s="382">
        <v>2.5</v>
      </c>
      <c r="L21" s="43"/>
      <c r="M21" s="41"/>
      <c r="N21" s="383"/>
      <c r="O21" s="41"/>
      <c r="P21" s="378"/>
    </row>
    <row r="22" spans="1:15" ht="12.75">
      <c r="A22" s="77" t="s">
        <v>99</v>
      </c>
      <c r="B22" s="416">
        <v>100</v>
      </c>
      <c r="C22" s="379">
        <v>71.76493004518483</v>
      </c>
      <c r="D22" s="379">
        <v>28.238569639843526</v>
      </c>
      <c r="E22" s="379">
        <v>4.075186210661779</v>
      </c>
      <c r="F22" s="379">
        <v>18.162851460437544</v>
      </c>
      <c r="G22" s="379">
        <v>23.004328666692665</v>
      </c>
      <c r="H22" s="379">
        <v>20.607963186834613</v>
      </c>
      <c r="I22" s="379">
        <v>21.707678508754825</v>
      </c>
      <c r="J22" s="379">
        <v>10.024178138283352</v>
      </c>
      <c r="K22" s="382">
        <v>2.417813828335218</v>
      </c>
      <c r="L22" s="43"/>
      <c r="M22" s="41"/>
      <c r="N22" s="383"/>
      <c r="O22" s="41"/>
    </row>
    <row r="23" spans="1:15" ht="12.75">
      <c r="A23" s="77" t="s">
        <v>84</v>
      </c>
      <c r="B23" s="416">
        <v>100</v>
      </c>
      <c r="C23" s="366">
        <v>70.9824532700724</v>
      </c>
      <c r="D23" s="366">
        <v>29.01959180334574</v>
      </c>
      <c r="E23" s="366">
        <v>3.862881056907234</v>
      </c>
      <c r="F23" s="366">
        <v>17.85377261724039</v>
      </c>
      <c r="G23" s="366">
        <v>23.052147868543063</v>
      </c>
      <c r="H23" s="366">
        <v>21.57305214786854</v>
      </c>
      <c r="I23" s="379">
        <v>22.401838099536374</v>
      </c>
      <c r="J23" s="379">
        <v>8.929963484183318</v>
      </c>
      <c r="K23" s="382">
        <v>2.326344725721085</v>
      </c>
      <c r="L23" s="43"/>
      <c r="M23" s="41"/>
      <c r="N23" s="383"/>
      <c r="O23" s="41"/>
    </row>
    <row r="24" spans="1:15" ht="13.5" thickBot="1">
      <c r="A24" s="228" t="s">
        <v>323</v>
      </c>
      <c r="B24" s="417">
        <v>100</v>
      </c>
      <c r="C24" s="370">
        <v>69.52509462180521</v>
      </c>
      <c r="D24" s="370">
        <v>30.479500697653048</v>
      </c>
      <c r="E24" s="380">
        <v>3.7166401740148918</v>
      </c>
      <c r="F24" s="380">
        <v>16.88906550656739</v>
      </c>
      <c r="G24" s="380">
        <v>22.906383334727686</v>
      </c>
      <c r="H24" s="380">
        <v>22.667949468752614</v>
      </c>
      <c r="I24" s="380">
        <v>22.73906132351711</v>
      </c>
      <c r="J24" s="380">
        <v>8.857608968459802</v>
      </c>
      <c r="K24" s="381">
        <v>2.223291223960512</v>
      </c>
      <c r="L24" s="312"/>
      <c r="M24" s="41"/>
      <c r="N24" s="383"/>
      <c r="O24" s="41"/>
    </row>
    <row r="25" spans="1:15" ht="12.75">
      <c r="A25" s="258" t="s">
        <v>333</v>
      </c>
      <c r="B25" s="235"/>
      <c r="C25" s="40"/>
      <c r="D25" s="235"/>
      <c r="E25" s="40"/>
      <c r="F25" s="235"/>
      <c r="G25" s="40"/>
      <c r="H25" s="40"/>
      <c r="I25" s="40"/>
      <c r="J25" s="40"/>
      <c r="K25" s="40"/>
      <c r="L25" s="40"/>
      <c r="M25" s="41"/>
      <c r="N25" s="41"/>
      <c r="O25" s="41"/>
    </row>
    <row r="26" spans="1:15" ht="12.75">
      <c r="A26" s="40" t="s">
        <v>304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41"/>
      <c r="O26" s="41"/>
    </row>
    <row r="27" spans="1:15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</sheetData>
  <mergeCells count="5">
    <mergeCell ref="A3:K3"/>
    <mergeCell ref="A1:M1"/>
    <mergeCell ref="A4:M4"/>
    <mergeCell ref="C6:D6"/>
    <mergeCell ref="E6:K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192"/>
      <c r="K1" s="192"/>
      <c r="L1" s="192"/>
      <c r="M1" s="192"/>
    </row>
    <row r="2" spans="1:13" ht="18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9" ht="15">
      <c r="A3" s="533" t="s">
        <v>377</v>
      </c>
      <c r="B3" s="533"/>
      <c r="C3" s="533"/>
      <c r="D3" s="533"/>
      <c r="E3" s="533"/>
      <c r="F3" s="533"/>
      <c r="G3" s="533"/>
      <c r="H3" s="533"/>
      <c r="I3" s="533"/>
    </row>
    <row r="4" spans="1:9" ht="15">
      <c r="A4" s="533" t="s">
        <v>404</v>
      </c>
      <c r="B4" s="533"/>
      <c r="C4" s="533"/>
      <c r="D4" s="533"/>
      <c r="E4" s="533"/>
      <c r="F4" s="533"/>
      <c r="G4" s="533"/>
      <c r="H4" s="533"/>
      <c r="I4" s="533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73"/>
      <c r="B6" s="74"/>
      <c r="C6" s="74"/>
      <c r="D6" s="79" t="s">
        <v>143</v>
      </c>
      <c r="E6" s="74"/>
      <c r="F6" s="513" t="s">
        <v>146</v>
      </c>
      <c r="G6" s="514"/>
      <c r="H6" s="515"/>
      <c r="I6" s="75"/>
    </row>
    <row r="7" spans="1:9" ht="12.75">
      <c r="A7" s="77"/>
      <c r="B7" s="78"/>
      <c r="C7" s="80" t="s">
        <v>144</v>
      </c>
      <c r="D7" s="80" t="s">
        <v>145</v>
      </c>
      <c r="E7" s="78"/>
      <c r="F7" s="504"/>
      <c r="G7" s="505"/>
      <c r="H7" s="506"/>
      <c r="I7" s="85" t="s">
        <v>147</v>
      </c>
    </row>
    <row r="8" spans="1:9" ht="12.75">
      <c r="A8" s="76" t="s">
        <v>1</v>
      </c>
      <c r="B8" s="80" t="s">
        <v>5</v>
      </c>
      <c r="C8" s="80" t="s">
        <v>148</v>
      </c>
      <c r="D8" s="80" t="s">
        <v>149</v>
      </c>
      <c r="E8" s="80" t="s">
        <v>150</v>
      </c>
      <c r="F8" s="81"/>
      <c r="G8" s="81"/>
      <c r="H8" s="81"/>
      <c r="I8" s="85" t="s">
        <v>151</v>
      </c>
    </row>
    <row r="9" spans="1:9" ht="12.75">
      <c r="A9" s="77"/>
      <c r="B9" s="78"/>
      <c r="C9" s="78"/>
      <c r="D9" s="80" t="s">
        <v>152</v>
      </c>
      <c r="E9" s="80" t="s">
        <v>153</v>
      </c>
      <c r="F9" s="80" t="s">
        <v>5</v>
      </c>
      <c r="G9" s="80" t="s">
        <v>154</v>
      </c>
      <c r="H9" s="80" t="s">
        <v>154</v>
      </c>
      <c r="I9" s="85" t="s">
        <v>98</v>
      </c>
    </row>
    <row r="10" spans="1:9" ht="13.5" thickBot="1">
      <c r="A10" s="228"/>
      <c r="B10" s="256"/>
      <c r="C10" s="256"/>
      <c r="D10" s="229" t="s">
        <v>155</v>
      </c>
      <c r="E10" s="256"/>
      <c r="F10" s="256"/>
      <c r="G10" s="229" t="s">
        <v>156</v>
      </c>
      <c r="H10" s="229" t="s">
        <v>157</v>
      </c>
      <c r="I10" s="230" t="s">
        <v>158</v>
      </c>
    </row>
    <row r="11" spans="1:9" ht="12.75">
      <c r="A11" s="77" t="s">
        <v>70</v>
      </c>
      <c r="B11" s="86">
        <v>100</v>
      </c>
      <c r="C11" s="83">
        <v>1.5</v>
      </c>
      <c r="D11" s="83">
        <v>45.8</v>
      </c>
      <c r="E11" s="83">
        <v>22.6</v>
      </c>
      <c r="F11" s="83">
        <v>29.9</v>
      </c>
      <c r="G11" s="83">
        <v>1.8</v>
      </c>
      <c r="H11" s="83">
        <v>28.1</v>
      </c>
      <c r="I11" s="84">
        <v>0.2</v>
      </c>
    </row>
    <row r="12" spans="1:9" ht="12.75">
      <c r="A12" s="77" t="s">
        <v>71</v>
      </c>
      <c r="B12" s="86">
        <v>100</v>
      </c>
      <c r="C12" s="83">
        <v>1.7</v>
      </c>
      <c r="D12" s="83">
        <v>45.5</v>
      </c>
      <c r="E12" s="83">
        <v>21.2</v>
      </c>
      <c r="F12" s="83">
        <v>31.4</v>
      </c>
      <c r="G12" s="83">
        <v>1.6</v>
      </c>
      <c r="H12" s="83">
        <v>29.8</v>
      </c>
      <c r="I12" s="84">
        <v>0.2</v>
      </c>
    </row>
    <row r="13" spans="1:9" ht="12.75">
      <c r="A13" s="77" t="s">
        <v>72</v>
      </c>
      <c r="B13" s="86">
        <v>100</v>
      </c>
      <c r="C13" s="83">
        <v>1.9</v>
      </c>
      <c r="D13" s="83">
        <v>45.4</v>
      </c>
      <c r="E13" s="83">
        <v>21.1</v>
      </c>
      <c r="F13" s="83">
        <v>31.3</v>
      </c>
      <c r="G13" s="83">
        <v>1.3</v>
      </c>
      <c r="H13" s="83">
        <v>30</v>
      </c>
      <c r="I13" s="84">
        <v>0.3</v>
      </c>
    </row>
    <row r="14" spans="1:9" ht="12.75">
      <c r="A14" s="77" t="s">
        <v>159</v>
      </c>
      <c r="B14" s="86">
        <v>100</v>
      </c>
      <c r="C14" s="83">
        <v>1.9</v>
      </c>
      <c r="D14" s="83">
        <v>44.9</v>
      </c>
      <c r="E14" s="83">
        <v>20.9</v>
      </c>
      <c r="F14" s="83">
        <v>31.9</v>
      </c>
      <c r="G14" s="83">
        <v>1.3</v>
      </c>
      <c r="H14" s="83">
        <v>30.6</v>
      </c>
      <c r="I14" s="84">
        <v>0.4</v>
      </c>
    </row>
    <row r="15" spans="1:9" ht="12.75">
      <c r="A15" s="77" t="s">
        <v>160</v>
      </c>
      <c r="B15" s="86">
        <v>100</v>
      </c>
      <c r="C15" s="83">
        <v>2.2</v>
      </c>
      <c r="D15" s="83">
        <v>45.8</v>
      </c>
      <c r="E15" s="83">
        <v>21</v>
      </c>
      <c r="F15" s="83">
        <v>30.5</v>
      </c>
      <c r="G15" s="83">
        <v>1.5</v>
      </c>
      <c r="H15" s="83">
        <v>29</v>
      </c>
      <c r="I15" s="84">
        <v>0.5</v>
      </c>
    </row>
    <row r="16" spans="1:9" ht="12.75">
      <c r="A16" s="77" t="s">
        <v>161</v>
      </c>
      <c r="B16" s="86">
        <v>100</v>
      </c>
      <c r="C16" s="83">
        <v>2.1</v>
      </c>
      <c r="D16" s="83">
        <v>46</v>
      </c>
      <c r="E16" s="83">
        <v>19.6</v>
      </c>
      <c r="F16" s="83">
        <v>31.8</v>
      </c>
      <c r="G16" s="83">
        <v>1.8</v>
      </c>
      <c r="H16" s="83">
        <v>30</v>
      </c>
      <c r="I16" s="84">
        <v>0.5</v>
      </c>
    </row>
    <row r="17" spans="1:9" ht="12.75">
      <c r="A17" s="77" t="s">
        <v>162</v>
      </c>
      <c r="B17" s="86">
        <v>100</v>
      </c>
      <c r="C17" s="83">
        <v>2.3</v>
      </c>
      <c r="D17" s="83">
        <v>45.2</v>
      </c>
      <c r="E17" s="83">
        <v>17.6</v>
      </c>
      <c r="F17" s="83">
        <v>34.5</v>
      </c>
      <c r="G17" s="83">
        <v>2</v>
      </c>
      <c r="H17" s="83">
        <v>32.5</v>
      </c>
      <c r="I17" s="84">
        <v>0.3</v>
      </c>
    </row>
    <row r="18" spans="1:9" ht="12.75">
      <c r="A18" s="77" t="s">
        <v>77</v>
      </c>
      <c r="B18" s="86">
        <v>100</v>
      </c>
      <c r="C18" s="83">
        <v>2.1</v>
      </c>
      <c r="D18" s="83">
        <v>45.8</v>
      </c>
      <c r="E18" s="83">
        <v>19.8</v>
      </c>
      <c r="F18" s="83">
        <v>32.2</v>
      </c>
      <c r="G18" s="83">
        <v>1.7</v>
      </c>
      <c r="H18" s="83">
        <v>30.5</v>
      </c>
      <c r="I18" s="84">
        <v>0.4</v>
      </c>
    </row>
    <row r="19" spans="1:9" ht="12.75">
      <c r="A19" s="77" t="s">
        <v>78</v>
      </c>
      <c r="B19" s="86">
        <v>100</v>
      </c>
      <c r="C19" s="83">
        <v>3</v>
      </c>
      <c r="D19" s="83">
        <v>47.5</v>
      </c>
      <c r="E19" s="83">
        <v>17.8</v>
      </c>
      <c r="F19" s="83">
        <v>31</v>
      </c>
      <c r="G19" s="83">
        <v>1.8</v>
      </c>
      <c r="H19" s="83">
        <v>29.2</v>
      </c>
      <c r="I19" s="84">
        <v>0.6</v>
      </c>
    </row>
    <row r="20" spans="1:9" ht="12.75">
      <c r="A20" s="77" t="s">
        <v>79</v>
      </c>
      <c r="B20" s="86">
        <v>100</v>
      </c>
      <c r="C20" s="83">
        <v>3.1</v>
      </c>
      <c r="D20" s="83">
        <v>48.1</v>
      </c>
      <c r="E20" s="83">
        <v>16.5</v>
      </c>
      <c r="F20" s="83">
        <v>31.7</v>
      </c>
      <c r="G20" s="83">
        <v>1.6</v>
      </c>
      <c r="H20" s="83">
        <v>30.1</v>
      </c>
      <c r="I20" s="84">
        <v>0.6</v>
      </c>
    </row>
    <row r="21" spans="1:9" ht="12.75">
      <c r="A21" s="77" t="s">
        <v>80</v>
      </c>
      <c r="B21" s="86">
        <v>100</v>
      </c>
      <c r="C21" s="83">
        <v>3.2275562788174676</v>
      </c>
      <c r="D21" s="83">
        <v>48.19636560889612</v>
      </c>
      <c r="E21" s="83">
        <v>15.5</v>
      </c>
      <c r="F21" s="83">
        <v>32.3</v>
      </c>
      <c r="G21" s="83">
        <v>1.6</v>
      </c>
      <c r="H21" s="83">
        <v>30.7</v>
      </c>
      <c r="I21" s="84">
        <v>0.2</v>
      </c>
    </row>
    <row r="22" spans="1:9" ht="12.75">
      <c r="A22" s="77" t="s">
        <v>81</v>
      </c>
      <c r="B22" s="86">
        <v>100</v>
      </c>
      <c r="C22" s="83">
        <v>3.2</v>
      </c>
      <c r="D22" s="83">
        <v>48.1</v>
      </c>
      <c r="E22" s="83">
        <v>15</v>
      </c>
      <c r="F22" s="83">
        <v>33</v>
      </c>
      <c r="G22" s="83">
        <v>2.1</v>
      </c>
      <c r="H22" s="83">
        <v>30.9</v>
      </c>
      <c r="I22" s="84">
        <v>0.7</v>
      </c>
    </row>
    <row r="23" spans="1:10" ht="12.75">
      <c r="A23" s="77" t="s">
        <v>82</v>
      </c>
      <c r="B23" s="86">
        <v>100</v>
      </c>
      <c r="C23" s="83">
        <v>3.5</v>
      </c>
      <c r="D23" s="83">
        <v>45.3</v>
      </c>
      <c r="E23" s="83">
        <v>13.2</v>
      </c>
      <c r="F23" s="83">
        <v>37.2</v>
      </c>
      <c r="G23" s="83">
        <v>2.1</v>
      </c>
      <c r="H23" s="83">
        <v>35.1</v>
      </c>
      <c r="I23" s="84">
        <v>0.8</v>
      </c>
      <c r="J23" s="378"/>
    </row>
    <row r="24" spans="1:10" ht="12.75">
      <c r="A24" s="77" t="s">
        <v>83</v>
      </c>
      <c r="B24" s="86">
        <v>100</v>
      </c>
      <c r="C24" s="83">
        <v>4</v>
      </c>
      <c r="D24" s="83">
        <v>44.6</v>
      </c>
      <c r="E24" s="83">
        <v>12.7</v>
      </c>
      <c r="F24" s="83">
        <v>38.1</v>
      </c>
      <c r="G24" s="83">
        <v>2.1</v>
      </c>
      <c r="H24" s="83">
        <v>36</v>
      </c>
      <c r="I24" s="84">
        <v>0.6</v>
      </c>
      <c r="J24" s="378"/>
    </row>
    <row r="25" spans="1:10" ht="12.75">
      <c r="A25" s="77" t="s">
        <v>84</v>
      </c>
      <c r="B25" s="86">
        <v>100</v>
      </c>
      <c r="C25" s="83">
        <v>4.5</v>
      </c>
      <c r="D25" s="83">
        <v>44.2</v>
      </c>
      <c r="E25" s="83">
        <v>10.9</v>
      </c>
      <c r="F25" s="83">
        <v>39.4</v>
      </c>
      <c r="G25" s="379">
        <v>1.9</v>
      </c>
      <c r="H25" s="83">
        <v>37.5</v>
      </c>
      <c r="I25" s="84">
        <v>1</v>
      </c>
      <c r="J25" s="378"/>
    </row>
    <row r="26" spans="1:10" ht="13.5" thickBot="1">
      <c r="A26" s="228" t="s">
        <v>323</v>
      </c>
      <c r="B26" s="228">
        <v>100</v>
      </c>
      <c r="C26" s="228">
        <v>4.5</v>
      </c>
      <c r="D26" s="228">
        <v>44.1</v>
      </c>
      <c r="E26" s="228">
        <v>10.5</v>
      </c>
      <c r="F26" s="228">
        <v>39.8</v>
      </c>
      <c r="G26" s="389">
        <v>2</v>
      </c>
      <c r="H26" s="388">
        <v>37.8</v>
      </c>
      <c r="I26" s="390">
        <v>1.1</v>
      </c>
      <c r="J26" s="378"/>
    </row>
    <row r="27" spans="1:9" ht="12.75">
      <c r="A27" s="258" t="s">
        <v>345</v>
      </c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 t="s">
        <v>304</v>
      </c>
      <c r="B28" s="40"/>
      <c r="C28" s="40"/>
      <c r="D28" s="40"/>
      <c r="E28" s="40"/>
      <c r="F28" s="40"/>
      <c r="G28" s="40"/>
      <c r="H28" s="40"/>
      <c r="I28" s="40"/>
    </row>
  </sheetData>
  <mergeCells count="4">
    <mergeCell ref="F6:H7"/>
    <mergeCell ref="A3:I3"/>
    <mergeCell ref="A4:I4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F9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1.8515625" style="32" customWidth="1"/>
    <col min="2" max="10" width="10.7109375" style="32" customWidth="1"/>
    <col min="11" max="11" width="0.13671875" style="32" customWidth="1"/>
    <col min="12" max="12" width="19.140625" style="32" hidden="1" customWidth="1"/>
    <col min="13" max="13" width="2.28125" style="32" hidden="1" customWidth="1"/>
    <col min="14" max="14" width="8.8515625" style="32" customWidth="1"/>
    <col min="15" max="15" width="13.8515625" style="32" customWidth="1"/>
    <col min="16" max="16" width="2.28125" style="32" customWidth="1"/>
    <col min="17" max="17" width="13.8515625" style="32" customWidth="1"/>
    <col min="18" max="18" width="2.28125" style="32" customWidth="1"/>
    <col min="19" max="19" width="13.8515625" style="32" customWidth="1"/>
    <col min="20" max="20" width="2.28125" style="32" customWidth="1"/>
    <col min="21" max="21" width="13.8515625" style="32" customWidth="1"/>
    <col min="22" max="22" width="2.28125" style="32" customWidth="1"/>
    <col min="23" max="23" width="13.8515625" style="32" customWidth="1"/>
    <col min="24" max="24" width="2.28125" style="32" customWidth="1"/>
    <col min="25" max="25" width="13.8515625" style="32" customWidth="1"/>
    <col min="26" max="26" width="2.28125" style="32" customWidth="1"/>
    <col min="27" max="27" width="13.8515625" style="32" customWidth="1"/>
    <col min="28" max="28" width="2.28125" style="32" customWidth="1"/>
    <col min="29" max="29" width="13.8515625" style="32" customWidth="1"/>
    <col min="30" max="30" width="2.28125" style="32" customWidth="1"/>
    <col min="31" max="31" width="13.8515625" style="32" customWidth="1"/>
    <col min="32" max="32" width="2.28125" style="32" customWidth="1"/>
    <col min="33" max="33" width="13.8515625" style="32" customWidth="1"/>
    <col min="34" max="34" width="2.28125" style="32" customWidth="1"/>
    <col min="35" max="39" width="19.140625" style="32" customWidth="1"/>
    <col min="40" max="40" width="2.28125" style="32" customWidth="1"/>
    <col min="41" max="41" width="37.00390625" style="32" customWidth="1"/>
    <col min="42" max="42" width="2.28125" style="32" customWidth="1"/>
    <col min="43" max="43" width="24.140625" style="32" customWidth="1"/>
    <col min="44" max="44" width="2.28125" style="32" customWidth="1"/>
    <col min="45" max="45" width="24.140625" style="32" customWidth="1"/>
    <col min="46" max="46" width="2.28125" style="32" customWidth="1"/>
    <col min="47" max="47" width="24.140625" style="32" customWidth="1"/>
    <col min="48" max="48" width="2.28125" style="32" customWidth="1"/>
    <col min="49" max="16384" width="19.140625" style="32" customWidth="1"/>
  </cols>
  <sheetData>
    <row r="1" spans="1:52" ht="18">
      <c r="A1" s="507" t="s">
        <v>290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AZ1" s="33"/>
    </row>
    <row r="2" spans="1:52" ht="18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AZ2" s="33"/>
    </row>
    <row r="3" spans="1:52" ht="15">
      <c r="A3" s="508" t="s">
        <v>378</v>
      </c>
      <c r="B3" s="508"/>
      <c r="C3" s="508"/>
      <c r="D3" s="508"/>
      <c r="E3" s="508"/>
      <c r="F3" s="508"/>
      <c r="G3" s="508"/>
      <c r="H3" s="508"/>
      <c r="I3" s="508"/>
      <c r="J3" s="508"/>
      <c r="K3" s="420"/>
      <c r="L3" s="420"/>
      <c r="M3" s="420"/>
      <c r="AN3" s="34" t="s">
        <v>0</v>
      </c>
      <c r="AO3" s="34" t="s">
        <v>0</v>
      </c>
      <c r="AP3" s="34" t="s">
        <v>0</v>
      </c>
      <c r="AQ3" s="34" t="s">
        <v>0</v>
      </c>
      <c r="AR3" s="34" t="s">
        <v>0</v>
      </c>
      <c r="AS3" s="34" t="s">
        <v>0</v>
      </c>
      <c r="AT3" s="34" t="s">
        <v>0</v>
      </c>
      <c r="AU3" s="34" t="s">
        <v>0</v>
      </c>
      <c r="AV3" s="34" t="s">
        <v>0</v>
      </c>
      <c r="AZ3" s="33"/>
    </row>
    <row r="4" spans="1:52" ht="15">
      <c r="A4" s="508" t="s">
        <v>405</v>
      </c>
      <c r="B4" s="508"/>
      <c r="C4" s="508"/>
      <c r="D4" s="508"/>
      <c r="E4" s="508"/>
      <c r="F4" s="508"/>
      <c r="G4" s="508"/>
      <c r="H4" s="508"/>
      <c r="I4" s="508"/>
      <c r="J4" s="508"/>
      <c r="K4" s="420"/>
      <c r="L4" s="420"/>
      <c r="M4" s="420"/>
      <c r="AN4" s="32" t="s">
        <v>2</v>
      </c>
      <c r="AP4" s="32" t="s">
        <v>2</v>
      </c>
      <c r="AR4" s="32" t="s">
        <v>2</v>
      </c>
      <c r="AT4" s="32" t="s">
        <v>2</v>
      </c>
      <c r="AV4" s="32" t="s">
        <v>2</v>
      </c>
      <c r="AZ4" s="33"/>
    </row>
    <row r="5" spans="1:52" ht="12.75">
      <c r="A5" s="418"/>
      <c r="B5" s="418"/>
      <c r="C5" s="418"/>
      <c r="D5" s="418"/>
      <c r="E5" s="418"/>
      <c r="F5" s="418"/>
      <c r="G5" s="418"/>
      <c r="H5" s="418"/>
      <c r="I5" s="418"/>
      <c r="J5" s="418"/>
      <c r="AN5" s="32" t="s">
        <v>2</v>
      </c>
      <c r="AO5" s="35" t="s">
        <v>1</v>
      </c>
      <c r="AP5" s="32" t="s">
        <v>2</v>
      </c>
      <c r="AQ5" s="35" t="s">
        <v>100</v>
      </c>
      <c r="AR5" s="32" t="s">
        <v>2</v>
      </c>
      <c r="AS5" s="35" t="s">
        <v>101</v>
      </c>
      <c r="AT5" s="32" t="s">
        <v>2</v>
      </c>
      <c r="AU5" s="32" t="s">
        <v>102</v>
      </c>
      <c r="AV5" s="32" t="s">
        <v>2</v>
      </c>
      <c r="AZ5" s="33"/>
    </row>
    <row r="6" spans="1:52" ht="12.75">
      <c r="A6" s="87"/>
      <c r="B6" s="511" t="s">
        <v>103</v>
      </c>
      <c r="C6" s="511"/>
      <c r="D6" s="511"/>
      <c r="E6" s="511"/>
      <c r="F6" s="511"/>
      <c r="G6" s="511"/>
      <c r="H6" s="511"/>
      <c r="I6" s="511"/>
      <c r="J6" s="535"/>
      <c r="AN6" s="32" t="s">
        <v>2</v>
      </c>
      <c r="AO6" s="34" t="s">
        <v>0</v>
      </c>
      <c r="AP6" s="32" t="s">
        <v>2</v>
      </c>
      <c r="AQ6" s="34" t="s">
        <v>0</v>
      </c>
      <c r="AR6" s="32" t="s">
        <v>2</v>
      </c>
      <c r="AS6" s="34" t="s">
        <v>0</v>
      </c>
      <c r="AT6" s="32" t="s">
        <v>2</v>
      </c>
      <c r="AU6" s="34" t="s">
        <v>0</v>
      </c>
      <c r="AV6" s="32" t="s">
        <v>2</v>
      </c>
      <c r="AZ6" s="33"/>
    </row>
    <row r="7" spans="1:48" ht="12.75">
      <c r="A7" s="88" t="s">
        <v>437</v>
      </c>
      <c r="B7" s="509" t="s">
        <v>104</v>
      </c>
      <c r="C7" s="509"/>
      <c r="D7" s="509"/>
      <c r="E7" s="509" t="s">
        <v>105</v>
      </c>
      <c r="F7" s="509"/>
      <c r="G7" s="509"/>
      <c r="H7" s="509" t="s">
        <v>106</v>
      </c>
      <c r="I7" s="509"/>
      <c r="J7" s="510"/>
      <c r="AN7" s="32" t="s">
        <v>2</v>
      </c>
      <c r="AO7" s="35" t="s">
        <v>51</v>
      </c>
      <c r="AP7" s="32" t="s">
        <v>2</v>
      </c>
      <c r="AQ7" s="33">
        <v>1691.8</v>
      </c>
      <c r="AR7" s="33" t="s">
        <v>2</v>
      </c>
      <c r="AS7" s="33">
        <v>1346.3</v>
      </c>
      <c r="AT7" s="33" t="s">
        <v>2</v>
      </c>
      <c r="AU7" s="33">
        <v>345.5</v>
      </c>
      <c r="AV7" s="33" t="s">
        <v>2</v>
      </c>
    </row>
    <row r="8" spans="1:48" ht="13.5" thickBot="1">
      <c r="A8" s="313"/>
      <c r="B8" s="315">
        <v>1998</v>
      </c>
      <c r="C8" s="315">
        <v>1999</v>
      </c>
      <c r="D8" s="315">
        <v>2000</v>
      </c>
      <c r="E8" s="315">
        <v>1998</v>
      </c>
      <c r="F8" s="315">
        <v>1999</v>
      </c>
      <c r="G8" s="315">
        <v>2000</v>
      </c>
      <c r="H8" s="315">
        <v>1998</v>
      </c>
      <c r="I8" s="315">
        <v>1999</v>
      </c>
      <c r="J8" s="474">
        <v>2000</v>
      </c>
      <c r="AN8" s="32" t="s">
        <v>2</v>
      </c>
      <c r="AO8" s="35" t="s">
        <v>53</v>
      </c>
      <c r="AP8" s="32" t="s">
        <v>2</v>
      </c>
      <c r="AQ8" s="33">
        <v>1575.4</v>
      </c>
      <c r="AR8" s="33" t="s">
        <v>2</v>
      </c>
      <c r="AS8" s="33">
        <v>1241.8</v>
      </c>
      <c r="AT8" s="33" t="s">
        <v>2</v>
      </c>
      <c r="AU8" s="33">
        <v>333.6</v>
      </c>
      <c r="AV8" s="33" t="s">
        <v>2</v>
      </c>
    </row>
    <row r="9" spans="1:48" ht="12.75">
      <c r="A9" s="89" t="s">
        <v>109</v>
      </c>
      <c r="B9" s="398">
        <v>185.6</v>
      </c>
      <c r="C9" s="394">
        <v>178.5</v>
      </c>
      <c r="D9" s="394">
        <v>183</v>
      </c>
      <c r="E9" s="374">
        <v>181.73</v>
      </c>
      <c r="F9" s="375">
        <v>172.98</v>
      </c>
      <c r="G9" s="374">
        <v>177.12</v>
      </c>
      <c r="H9" s="374">
        <v>4.065</v>
      </c>
      <c r="I9" s="375">
        <v>5.492</v>
      </c>
      <c r="J9" s="376">
        <v>5.9</v>
      </c>
      <c r="AN9" s="32" t="s">
        <v>2</v>
      </c>
      <c r="AO9" s="34" t="s">
        <v>0</v>
      </c>
      <c r="AP9" s="34" t="s">
        <v>0</v>
      </c>
      <c r="AQ9" s="34" t="s">
        <v>0</v>
      </c>
      <c r="AR9" s="34" t="s">
        <v>0</v>
      </c>
      <c r="AS9" s="34" t="s">
        <v>0</v>
      </c>
      <c r="AT9" s="34" t="s">
        <v>0</v>
      </c>
      <c r="AU9" s="34" t="s">
        <v>0</v>
      </c>
      <c r="AV9" s="33" t="s">
        <v>2</v>
      </c>
    </row>
    <row r="10" spans="1:52" ht="12.75">
      <c r="A10" s="89" t="s">
        <v>353</v>
      </c>
      <c r="B10" s="398">
        <v>34.1</v>
      </c>
      <c r="C10" s="394">
        <v>34.1</v>
      </c>
      <c r="D10" s="394">
        <v>31.5</v>
      </c>
      <c r="E10" s="374">
        <v>33.4</v>
      </c>
      <c r="F10" s="375">
        <v>33.35</v>
      </c>
      <c r="G10" s="374">
        <v>30.93</v>
      </c>
      <c r="H10" s="374">
        <v>0.727</v>
      </c>
      <c r="I10" s="375">
        <v>0.73</v>
      </c>
      <c r="J10" s="376">
        <v>0.542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6"/>
      <c r="AB10" s="37"/>
      <c r="AC10" s="37"/>
      <c r="AD10" s="37"/>
      <c r="AE10" s="37"/>
      <c r="AF10" s="37"/>
      <c r="AG10" s="37"/>
      <c r="AN10" s="32" t="s">
        <v>2</v>
      </c>
      <c r="AO10" s="35" t="s">
        <v>55</v>
      </c>
      <c r="AP10" s="32" t="s">
        <v>2</v>
      </c>
      <c r="AQ10" s="33">
        <v>1406.8</v>
      </c>
      <c r="AR10" s="33" t="s">
        <v>2</v>
      </c>
      <c r="AS10" s="33">
        <v>1108.5</v>
      </c>
      <c r="AT10" s="33" t="s">
        <v>2</v>
      </c>
      <c r="AU10" s="33">
        <v>298.2</v>
      </c>
      <c r="AV10" s="33" t="s">
        <v>2</v>
      </c>
      <c r="AZ10" s="33"/>
    </row>
    <row r="11" spans="1:52" ht="12.75">
      <c r="A11" s="89" t="s">
        <v>110</v>
      </c>
      <c r="B11" s="398">
        <v>17.7</v>
      </c>
      <c r="C11" s="394">
        <v>14.5</v>
      </c>
      <c r="D11" s="394">
        <v>13.5</v>
      </c>
      <c r="E11" s="374">
        <v>17.63</v>
      </c>
      <c r="F11" s="375">
        <v>14.07</v>
      </c>
      <c r="G11" s="375">
        <v>13.18</v>
      </c>
      <c r="H11" s="374">
        <v>0.09</v>
      </c>
      <c r="I11" s="375">
        <v>0.4175</v>
      </c>
      <c r="J11" s="376">
        <v>0.3225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6"/>
      <c r="AB11" s="37"/>
      <c r="AC11" s="37"/>
      <c r="AD11" s="37"/>
      <c r="AE11" s="37"/>
      <c r="AF11" s="37"/>
      <c r="AG11" s="37"/>
      <c r="AN11" s="32" t="s">
        <v>2</v>
      </c>
      <c r="AO11" s="35" t="s">
        <v>56</v>
      </c>
      <c r="AP11" s="32" t="s">
        <v>2</v>
      </c>
      <c r="AQ11" s="33">
        <v>1186.7</v>
      </c>
      <c r="AR11" s="33" t="s">
        <v>2</v>
      </c>
      <c r="AS11" s="38" t="s">
        <v>111</v>
      </c>
      <c r="AT11" s="33" t="s">
        <v>2</v>
      </c>
      <c r="AU11" s="38" t="s">
        <v>111</v>
      </c>
      <c r="AV11" s="33" t="s">
        <v>2</v>
      </c>
      <c r="AZ11" s="33"/>
    </row>
    <row r="12" spans="1:48" ht="12.75">
      <c r="A12" s="89" t="s">
        <v>112</v>
      </c>
      <c r="B12" s="398">
        <v>18.9</v>
      </c>
      <c r="C12" s="394">
        <v>17.2</v>
      </c>
      <c r="D12" s="394">
        <v>13.5</v>
      </c>
      <c r="E12" s="374">
        <v>17.91</v>
      </c>
      <c r="F12" s="375">
        <v>16.06</v>
      </c>
      <c r="G12" s="374">
        <v>13.28</v>
      </c>
      <c r="H12" s="374">
        <v>1.08</v>
      </c>
      <c r="I12" s="375">
        <v>1.09</v>
      </c>
      <c r="J12" s="376">
        <v>0.2025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6"/>
      <c r="AB12" s="37"/>
      <c r="AC12" s="37"/>
      <c r="AD12" s="37"/>
      <c r="AE12" s="37"/>
      <c r="AF12" s="37"/>
      <c r="AG12" s="37"/>
      <c r="AN12" s="32" t="s">
        <v>2</v>
      </c>
      <c r="AO12" s="35" t="s">
        <v>57</v>
      </c>
      <c r="AP12" s="32" t="s">
        <v>2</v>
      </c>
      <c r="AQ12" s="33">
        <v>1156.9</v>
      </c>
      <c r="AR12" s="33" t="s">
        <v>2</v>
      </c>
      <c r="AS12" s="38" t="s">
        <v>32</v>
      </c>
      <c r="AT12" s="33" t="s">
        <v>2</v>
      </c>
      <c r="AU12" s="38" t="s">
        <v>32</v>
      </c>
      <c r="AV12" s="33" t="s">
        <v>2</v>
      </c>
    </row>
    <row r="13" spans="1:58" ht="12.75">
      <c r="A13" s="89" t="s">
        <v>350</v>
      </c>
      <c r="B13" s="398">
        <v>19.9</v>
      </c>
      <c r="C13" s="394">
        <v>16.6</v>
      </c>
      <c r="D13" s="394">
        <v>15.5</v>
      </c>
      <c r="E13" s="374">
        <v>19.59</v>
      </c>
      <c r="F13" s="375">
        <v>16.54</v>
      </c>
      <c r="G13" s="375">
        <v>15.46</v>
      </c>
      <c r="H13" s="374">
        <v>0.3175</v>
      </c>
      <c r="I13" s="375">
        <v>0.045</v>
      </c>
      <c r="J13" s="376">
        <v>0.0325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6"/>
      <c r="AB13" s="37"/>
      <c r="AC13" s="37"/>
      <c r="AD13" s="37"/>
      <c r="AE13" s="37"/>
      <c r="AF13" s="37"/>
      <c r="AG13" s="37"/>
      <c r="AN13" s="32" t="s">
        <v>2</v>
      </c>
      <c r="AO13" s="35" t="s">
        <v>58</v>
      </c>
      <c r="AP13" s="32" t="s">
        <v>2</v>
      </c>
      <c r="AQ13" s="33">
        <v>1112.1</v>
      </c>
      <c r="AR13" s="33" t="s">
        <v>2</v>
      </c>
      <c r="AS13" s="33">
        <v>841</v>
      </c>
      <c r="AT13" s="33" t="s">
        <v>2</v>
      </c>
      <c r="AU13" s="33">
        <v>271.1</v>
      </c>
      <c r="AV13" s="33" t="s">
        <v>2</v>
      </c>
      <c r="BA13" s="34" t="s">
        <v>0</v>
      </c>
      <c r="BB13" s="34" t="s">
        <v>0</v>
      </c>
      <c r="BC13" s="34" t="s">
        <v>0</v>
      </c>
      <c r="BD13" s="34" t="s">
        <v>0</v>
      </c>
      <c r="BE13" s="34" t="s">
        <v>0</v>
      </c>
      <c r="BF13" s="34" t="s">
        <v>0</v>
      </c>
    </row>
    <row r="14" spans="1:48" ht="12.75">
      <c r="A14" s="89" t="s">
        <v>352</v>
      </c>
      <c r="B14" s="398">
        <v>9.1</v>
      </c>
      <c r="C14" s="394">
        <v>10</v>
      </c>
      <c r="D14" s="394">
        <v>9.8</v>
      </c>
      <c r="E14" s="374">
        <v>9</v>
      </c>
      <c r="F14" s="375">
        <v>9.91</v>
      </c>
      <c r="G14" s="375">
        <v>9.67</v>
      </c>
      <c r="H14" s="374">
        <v>0.15</v>
      </c>
      <c r="I14" s="375">
        <v>0.0525</v>
      </c>
      <c r="J14" s="376">
        <v>0.1725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6"/>
      <c r="AB14" s="37"/>
      <c r="AC14" s="37"/>
      <c r="AD14" s="37"/>
      <c r="AE14" s="37"/>
      <c r="AF14" s="37"/>
      <c r="AG14" s="37"/>
      <c r="AN14" s="32" t="s">
        <v>2</v>
      </c>
      <c r="AO14" s="35" t="s">
        <v>59</v>
      </c>
      <c r="AP14" s="32" t="s">
        <v>2</v>
      </c>
      <c r="AQ14" s="33">
        <v>1099.6</v>
      </c>
      <c r="AR14" s="33" t="s">
        <v>2</v>
      </c>
      <c r="AS14" s="33">
        <v>822.5</v>
      </c>
      <c r="AT14" s="33" t="s">
        <v>2</v>
      </c>
      <c r="AU14" s="33">
        <v>277.1</v>
      </c>
      <c r="AV14" s="33" t="s">
        <v>2</v>
      </c>
    </row>
    <row r="15" spans="1:48" ht="12.75">
      <c r="A15" s="89" t="s">
        <v>114</v>
      </c>
      <c r="B15" s="398">
        <v>44.1</v>
      </c>
      <c r="C15" s="394">
        <v>37.1</v>
      </c>
      <c r="D15" s="394">
        <v>34.8</v>
      </c>
      <c r="E15" s="374">
        <v>42.8</v>
      </c>
      <c r="F15" s="375">
        <v>35.73</v>
      </c>
      <c r="G15" s="375">
        <v>33.79</v>
      </c>
      <c r="H15" s="374">
        <v>1.56</v>
      </c>
      <c r="I15" s="375">
        <v>1.33</v>
      </c>
      <c r="J15" s="376">
        <v>1.025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6"/>
      <c r="AB15" s="37"/>
      <c r="AC15" s="37"/>
      <c r="AD15" s="37"/>
      <c r="AE15" s="37"/>
      <c r="AF15" s="37"/>
      <c r="AG15" s="37"/>
      <c r="AN15" s="32" t="s">
        <v>2</v>
      </c>
      <c r="AO15" s="34" t="s">
        <v>0</v>
      </c>
      <c r="AP15" s="34" t="s">
        <v>0</v>
      </c>
      <c r="AQ15" s="34" t="s">
        <v>0</v>
      </c>
      <c r="AR15" s="34" t="s">
        <v>0</v>
      </c>
      <c r="AS15" s="34" t="s">
        <v>0</v>
      </c>
      <c r="AT15" s="34" t="s">
        <v>0</v>
      </c>
      <c r="AU15" s="34" t="s">
        <v>0</v>
      </c>
      <c r="AV15" s="33" t="s">
        <v>2</v>
      </c>
    </row>
    <row r="16" spans="1:48" ht="12.75">
      <c r="A16" s="89" t="s">
        <v>115</v>
      </c>
      <c r="B16" s="398">
        <v>83.7</v>
      </c>
      <c r="C16" s="394">
        <v>85.5</v>
      </c>
      <c r="D16" s="394">
        <v>72.8</v>
      </c>
      <c r="E16" s="374">
        <v>79.89</v>
      </c>
      <c r="F16" s="375">
        <v>81.73</v>
      </c>
      <c r="G16" s="375">
        <v>69.25</v>
      </c>
      <c r="H16" s="374">
        <v>4.032</v>
      </c>
      <c r="I16" s="375">
        <v>3.78</v>
      </c>
      <c r="J16" s="376">
        <v>3.57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6"/>
      <c r="AB16" s="37"/>
      <c r="AC16" s="37"/>
      <c r="AD16" s="37"/>
      <c r="AE16" s="37"/>
      <c r="AF16" s="37"/>
      <c r="AG16" s="37"/>
      <c r="AN16" s="32" t="s">
        <v>2</v>
      </c>
      <c r="AO16" s="35" t="s">
        <v>60</v>
      </c>
      <c r="AP16" s="32" t="s">
        <v>2</v>
      </c>
      <c r="AQ16" s="33">
        <v>1088.2</v>
      </c>
      <c r="AR16" s="33" t="s">
        <v>2</v>
      </c>
      <c r="AS16" s="33">
        <v>800.7</v>
      </c>
      <c r="AT16" s="33" t="s">
        <v>2</v>
      </c>
      <c r="AU16" s="33">
        <v>287.5</v>
      </c>
      <c r="AV16" s="33" t="s">
        <v>2</v>
      </c>
    </row>
    <row r="17" spans="1:48" ht="12.75">
      <c r="A17" s="89" t="s">
        <v>116</v>
      </c>
      <c r="B17" s="398">
        <v>7.2</v>
      </c>
      <c r="C17" s="394">
        <v>7.7</v>
      </c>
      <c r="D17" s="394">
        <v>6.4</v>
      </c>
      <c r="E17" s="374">
        <v>7.1</v>
      </c>
      <c r="F17" s="375">
        <v>7.58</v>
      </c>
      <c r="G17" s="375">
        <v>6.25</v>
      </c>
      <c r="H17" s="374">
        <v>0.185</v>
      </c>
      <c r="I17" s="375">
        <v>0.165</v>
      </c>
      <c r="J17" s="376">
        <v>0.13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6"/>
      <c r="AB17" s="37"/>
      <c r="AC17" s="37"/>
      <c r="AD17" s="37"/>
      <c r="AE17" s="37"/>
      <c r="AF17" s="37"/>
      <c r="AG17" s="37"/>
      <c r="AN17" s="32" t="s">
        <v>2</v>
      </c>
      <c r="AO17" s="35" t="s">
        <v>107</v>
      </c>
      <c r="AP17" s="32" t="s">
        <v>2</v>
      </c>
      <c r="AQ17" s="33">
        <v>1029.7</v>
      </c>
      <c r="AR17" s="33" t="s">
        <v>2</v>
      </c>
      <c r="AS17" s="33">
        <v>757.9</v>
      </c>
      <c r="AT17" s="33" t="s">
        <v>2</v>
      </c>
      <c r="AU17" s="33">
        <v>271.8</v>
      </c>
      <c r="AV17" s="33" t="s">
        <v>2</v>
      </c>
    </row>
    <row r="18" spans="1:48" ht="12.75">
      <c r="A18" s="89" t="s">
        <v>117</v>
      </c>
      <c r="B18" s="398">
        <v>105</v>
      </c>
      <c r="C18" s="394">
        <v>96</v>
      </c>
      <c r="D18" s="394">
        <v>91.6</v>
      </c>
      <c r="E18" s="374">
        <v>100.1</v>
      </c>
      <c r="F18" s="375">
        <v>93.01</v>
      </c>
      <c r="G18" s="375">
        <v>87.76</v>
      </c>
      <c r="H18" s="374">
        <v>5.335</v>
      </c>
      <c r="I18" s="375">
        <v>3.022</v>
      </c>
      <c r="J18" s="376">
        <v>3.865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6"/>
      <c r="AB18" s="37"/>
      <c r="AC18" s="37"/>
      <c r="AD18" s="37"/>
      <c r="AE18" s="37"/>
      <c r="AF18" s="37"/>
      <c r="AG18" s="37"/>
      <c r="AN18" s="32" t="s">
        <v>2</v>
      </c>
      <c r="AO18" s="35" t="s">
        <v>108</v>
      </c>
      <c r="AP18" s="32" t="s">
        <v>2</v>
      </c>
      <c r="AQ18" s="33">
        <v>1031.8</v>
      </c>
      <c r="AR18" s="33" t="s">
        <v>2</v>
      </c>
      <c r="AS18" s="33">
        <v>726.9</v>
      </c>
      <c r="AT18" s="33" t="s">
        <v>2</v>
      </c>
      <c r="AU18" s="33">
        <v>298.4</v>
      </c>
      <c r="AV18" s="33" t="s">
        <v>2</v>
      </c>
    </row>
    <row r="19" spans="1:48" ht="12.75">
      <c r="A19" s="89" t="s">
        <v>349</v>
      </c>
      <c r="B19" s="398">
        <v>28.8</v>
      </c>
      <c r="C19" s="394">
        <v>17.4</v>
      </c>
      <c r="D19" s="394">
        <v>17.7</v>
      </c>
      <c r="E19" s="374">
        <v>18.94</v>
      </c>
      <c r="F19" s="375">
        <v>16.76</v>
      </c>
      <c r="G19" s="375">
        <v>15.42</v>
      </c>
      <c r="H19" s="374">
        <v>1.94</v>
      </c>
      <c r="I19" s="375">
        <v>0.6475</v>
      </c>
      <c r="J19" s="376">
        <v>2.275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6"/>
      <c r="AB19" s="37"/>
      <c r="AC19" s="37"/>
      <c r="AD19" s="37"/>
      <c r="AE19" s="37"/>
      <c r="AF19" s="37"/>
      <c r="AG19" s="37"/>
      <c r="AN19" s="32" t="s">
        <v>2</v>
      </c>
      <c r="AO19" s="35" t="s">
        <v>118</v>
      </c>
      <c r="AP19" s="32" t="s">
        <v>2</v>
      </c>
      <c r="AQ19" s="33"/>
      <c r="AR19" s="33" t="s">
        <v>2</v>
      </c>
      <c r="AS19" s="33"/>
      <c r="AT19" s="33" t="s">
        <v>2</v>
      </c>
      <c r="AU19" s="33"/>
      <c r="AV19" s="33" t="s">
        <v>2</v>
      </c>
    </row>
    <row r="20" spans="1:48" ht="12.75">
      <c r="A20" s="89" t="s">
        <v>119</v>
      </c>
      <c r="B20" s="398">
        <v>77.4</v>
      </c>
      <c r="C20" s="394">
        <v>71.7</v>
      </c>
      <c r="D20" s="394">
        <v>71.1</v>
      </c>
      <c r="E20" s="374">
        <v>69.44</v>
      </c>
      <c r="F20" s="375">
        <v>64.62</v>
      </c>
      <c r="G20" s="375">
        <v>65.47</v>
      </c>
      <c r="H20" s="374">
        <v>8.17</v>
      </c>
      <c r="I20" s="375">
        <v>7.045</v>
      </c>
      <c r="J20" s="376">
        <v>5.62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6"/>
      <c r="AB20" s="37"/>
      <c r="AC20" s="37"/>
      <c r="AD20" s="37"/>
      <c r="AE20" s="37"/>
      <c r="AF20" s="37"/>
      <c r="AG20" s="37"/>
      <c r="AN20" s="32" t="s">
        <v>2</v>
      </c>
      <c r="AP20" s="32" t="s">
        <v>2</v>
      </c>
      <c r="AQ20" s="33"/>
      <c r="AR20" s="33" t="s">
        <v>2</v>
      </c>
      <c r="AS20" s="33"/>
      <c r="AT20" s="33" t="s">
        <v>2</v>
      </c>
      <c r="AU20" s="33"/>
      <c r="AV20" s="33" t="s">
        <v>2</v>
      </c>
    </row>
    <row r="21" spans="1:48" ht="12.75">
      <c r="A21" s="89" t="s">
        <v>120</v>
      </c>
      <c r="B21" s="398">
        <v>87.3</v>
      </c>
      <c r="C21" s="394">
        <v>82.5</v>
      </c>
      <c r="D21" s="394">
        <v>82.8</v>
      </c>
      <c r="E21" s="374">
        <v>78.59</v>
      </c>
      <c r="F21" s="375">
        <v>74.98</v>
      </c>
      <c r="G21" s="375">
        <v>76.29</v>
      </c>
      <c r="H21" s="374">
        <v>8.815</v>
      </c>
      <c r="I21" s="375">
        <v>7.547</v>
      </c>
      <c r="J21" s="376">
        <v>6.465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6"/>
      <c r="AB21" s="37"/>
      <c r="AC21" s="37"/>
      <c r="AD21" s="37"/>
      <c r="AE21" s="37"/>
      <c r="AF21" s="37"/>
      <c r="AG21" s="37"/>
      <c r="AN21" s="34" t="s">
        <v>0</v>
      </c>
      <c r="AO21" s="34" t="s">
        <v>0</v>
      </c>
      <c r="AP21" s="34" t="s">
        <v>0</v>
      </c>
      <c r="AQ21" s="39" t="s">
        <v>0</v>
      </c>
      <c r="AR21" s="39" t="s">
        <v>0</v>
      </c>
      <c r="AS21" s="39" t="s">
        <v>0</v>
      </c>
      <c r="AT21" s="39" t="s">
        <v>0</v>
      </c>
      <c r="AU21" s="39" t="s">
        <v>0</v>
      </c>
      <c r="AV21" s="39" t="s">
        <v>0</v>
      </c>
    </row>
    <row r="22" spans="1:41" ht="12.75">
      <c r="A22" s="89" t="s">
        <v>351</v>
      </c>
      <c r="B22" s="398">
        <v>55.3</v>
      </c>
      <c r="C22" s="394">
        <v>55.3</v>
      </c>
      <c r="D22" s="394">
        <v>50.2</v>
      </c>
      <c r="E22" s="374">
        <v>48.7</v>
      </c>
      <c r="F22" s="375">
        <v>50.18</v>
      </c>
      <c r="G22" s="375">
        <v>46.39</v>
      </c>
      <c r="H22" s="374">
        <v>6.65</v>
      </c>
      <c r="I22" s="375">
        <v>5.12</v>
      </c>
      <c r="J22" s="376">
        <v>3.76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  <c r="AB22" s="37"/>
      <c r="AC22" s="37"/>
      <c r="AD22" s="37"/>
      <c r="AE22" s="37"/>
      <c r="AF22" s="37"/>
      <c r="AG22" s="37"/>
      <c r="AO22" s="32" t="s">
        <v>121</v>
      </c>
    </row>
    <row r="23" spans="1:33" ht="12.75">
      <c r="A23" s="89" t="s">
        <v>122</v>
      </c>
      <c r="B23" s="398">
        <v>68.4</v>
      </c>
      <c r="C23" s="394">
        <v>63.6</v>
      </c>
      <c r="D23" s="394">
        <v>68</v>
      </c>
      <c r="E23" s="374">
        <v>46.49</v>
      </c>
      <c r="F23" s="375">
        <v>44.52</v>
      </c>
      <c r="G23" s="375">
        <v>48.87</v>
      </c>
      <c r="H23" s="374">
        <v>22.04</v>
      </c>
      <c r="I23" s="375">
        <v>19.112</v>
      </c>
      <c r="J23" s="376">
        <v>19.132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6"/>
      <c r="AB23" s="37"/>
      <c r="AC23" s="37"/>
      <c r="AD23" s="37"/>
      <c r="AE23" s="37"/>
      <c r="AF23" s="37"/>
      <c r="AG23" s="37"/>
    </row>
    <row r="24" spans="1:33" ht="12.75">
      <c r="A24" s="89" t="s">
        <v>123</v>
      </c>
      <c r="B24" s="398">
        <v>407</v>
      </c>
      <c r="C24" s="394">
        <v>391.5</v>
      </c>
      <c r="D24" s="394">
        <v>392.6</v>
      </c>
      <c r="E24" s="374">
        <v>251.98</v>
      </c>
      <c r="F24" s="375">
        <v>242.697</v>
      </c>
      <c r="G24" s="375">
        <v>240.922</v>
      </c>
      <c r="H24" s="374">
        <v>155.46</v>
      </c>
      <c r="I24" s="375">
        <v>148.77</v>
      </c>
      <c r="J24" s="376">
        <v>151.63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6"/>
      <c r="AB24" s="37"/>
      <c r="AC24" s="37"/>
      <c r="AD24" s="37"/>
      <c r="AE24" s="37"/>
      <c r="AF24" s="37"/>
      <c r="AG24" s="37"/>
    </row>
    <row r="25" spans="1:33" ht="12.75">
      <c r="A25" s="89" t="s">
        <v>124</v>
      </c>
      <c r="B25" s="398">
        <v>41.5</v>
      </c>
      <c r="C25" s="394">
        <v>43</v>
      </c>
      <c r="D25" s="394">
        <v>41.8</v>
      </c>
      <c r="E25" s="374">
        <v>37.03</v>
      </c>
      <c r="F25" s="375">
        <v>39.77</v>
      </c>
      <c r="G25" s="375">
        <v>38.6</v>
      </c>
      <c r="H25" s="374">
        <v>4.59</v>
      </c>
      <c r="I25" s="375">
        <v>3.22</v>
      </c>
      <c r="J25" s="376">
        <v>3.18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6"/>
      <c r="AB25" s="37"/>
      <c r="AC25" s="37"/>
      <c r="AD25" s="37"/>
      <c r="AE25" s="37"/>
      <c r="AF25" s="37"/>
      <c r="AG25" s="37"/>
    </row>
    <row r="26" spans="1:33" ht="12.75">
      <c r="A26" s="89" t="s">
        <v>125</v>
      </c>
      <c r="B26" s="398">
        <v>0.218</v>
      </c>
      <c r="C26" s="394">
        <v>0.3</v>
      </c>
      <c r="D26" s="394">
        <v>0.3</v>
      </c>
      <c r="E26" s="374">
        <v>0.2</v>
      </c>
      <c r="F26" s="375">
        <v>0.285</v>
      </c>
      <c r="G26" s="375">
        <v>0.28</v>
      </c>
      <c r="H26" s="374">
        <v>0.0175</v>
      </c>
      <c r="I26" s="375">
        <v>0.0225</v>
      </c>
      <c r="J26" s="376">
        <v>0.05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6"/>
      <c r="AB26" s="37"/>
      <c r="AC26" s="37"/>
      <c r="AD26" s="37"/>
      <c r="AE26" s="37"/>
      <c r="AF26" s="37"/>
      <c r="AG26" s="37"/>
    </row>
    <row r="27" spans="1:10" ht="12.75">
      <c r="A27" s="89"/>
      <c r="B27" s="395"/>
      <c r="C27" s="395"/>
      <c r="D27" s="395"/>
      <c r="E27" s="90"/>
      <c r="F27" s="90"/>
      <c r="G27" s="90"/>
      <c r="H27" s="90"/>
      <c r="I27" s="90"/>
      <c r="J27" s="91"/>
    </row>
    <row r="28" spans="1:33" ht="13.5" thickBot="1">
      <c r="A28" s="317" t="s">
        <v>49</v>
      </c>
      <c r="B28" s="396">
        <v>1291.2179999999998</v>
      </c>
      <c r="C28" s="396">
        <v>1222.5</v>
      </c>
      <c r="D28" s="396">
        <v>1196.9</v>
      </c>
      <c r="E28" s="396">
        <v>1060.52</v>
      </c>
      <c r="F28" s="348">
        <v>1014.7719999999998</v>
      </c>
      <c r="G28" s="348">
        <v>988.932</v>
      </c>
      <c r="H28" s="348">
        <v>225.22400000000002</v>
      </c>
      <c r="I28" s="348">
        <v>207.608</v>
      </c>
      <c r="J28" s="460">
        <v>207.87400000000002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6"/>
      <c r="AB28" s="37"/>
      <c r="AC28" s="37"/>
      <c r="AD28" s="37"/>
      <c r="AE28" s="37"/>
      <c r="AF28" s="37"/>
      <c r="AG28" s="37"/>
    </row>
    <row r="29" spans="1:10" ht="12.75">
      <c r="A29" s="32" t="s">
        <v>346</v>
      </c>
      <c r="C29" s="36"/>
      <c r="D29" s="36"/>
      <c r="E29" s="36"/>
      <c r="F29" s="36"/>
      <c r="G29" s="36"/>
      <c r="H29" s="36"/>
      <c r="I29" s="36"/>
      <c r="J29" s="36"/>
    </row>
    <row r="30" spans="1:10" ht="12.75">
      <c r="A30" s="32" t="s">
        <v>347</v>
      </c>
      <c r="G30" s="36"/>
      <c r="J30" s="36"/>
    </row>
    <row r="31" spans="7:10" ht="12.75">
      <c r="G31" s="36"/>
      <c r="J31" s="36"/>
    </row>
    <row r="32" spans="7:10" ht="12.75">
      <c r="G32" s="36"/>
      <c r="J32" s="36"/>
    </row>
    <row r="33" spans="7:10" ht="12.75">
      <c r="G33" s="36"/>
      <c r="J33" s="36"/>
    </row>
    <row r="48" ht="12.75">
      <c r="M48" s="37"/>
    </row>
    <row r="49" ht="12.75">
      <c r="M49" s="37"/>
    </row>
    <row r="50" ht="12.75">
      <c r="M50" s="37"/>
    </row>
    <row r="51" ht="12.75">
      <c r="M51" s="37"/>
    </row>
    <row r="52" ht="12.75">
      <c r="M52" s="37"/>
    </row>
    <row r="53" ht="12.75">
      <c r="M53" s="37"/>
    </row>
    <row r="54" ht="12.75">
      <c r="M54" s="37"/>
    </row>
    <row r="55" ht="12.75">
      <c r="M55" s="37"/>
    </row>
    <row r="56" ht="12.75">
      <c r="M56" s="37"/>
    </row>
    <row r="57" ht="12.75">
      <c r="M57" s="37"/>
    </row>
    <row r="58" ht="12.75">
      <c r="M58" s="37"/>
    </row>
    <row r="59" ht="12.75">
      <c r="M59" s="37"/>
    </row>
    <row r="60" ht="12.75">
      <c r="M60" s="37"/>
    </row>
    <row r="61" ht="12.75">
      <c r="M61" s="37"/>
    </row>
    <row r="62" ht="12.75">
      <c r="M62" s="37"/>
    </row>
    <row r="63" ht="12.75">
      <c r="M63" s="37"/>
    </row>
    <row r="64" ht="12.75">
      <c r="M64" s="37"/>
    </row>
    <row r="65" ht="12.75">
      <c r="M65" s="37"/>
    </row>
    <row r="66" ht="12.75">
      <c r="M66" s="37"/>
    </row>
    <row r="71" ht="12.75">
      <c r="E71" s="35"/>
    </row>
    <row r="85" ht="12.75">
      <c r="A85" s="35"/>
    </row>
    <row r="88" ht="12.75">
      <c r="A88" s="35"/>
    </row>
    <row r="91" ht="12.75">
      <c r="A91" s="35"/>
    </row>
  </sheetData>
  <mergeCells count="7">
    <mergeCell ref="A1:M1"/>
    <mergeCell ref="A4:J4"/>
    <mergeCell ref="A3:J3"/>
    <mergeCell ref="B7:D7"/>
    <mergeCell ref="E7:G7"/>
    <mergeCell ref="H7:J7"/>
    <mergeCell ref="B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3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1.140625" style="0" customWidth="1"/>
    <col min="5" max="5" width="12.421875" style="0" customWidth="1"/>
    <col min="7" max="7" width="13.7109375" style="0" customWidth="1"/>
    <col min="8" max="8" width="12.140625" style="0" bestFit="1" customWidth="1"/>
    <col min="10" max="10" width="12.57421875" style="0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192"/>
      <c r="M1" s="192"/>
    </row>
    <row r="2" spans="1:12" ht="12.75">
      <c r="A2" s="32"/>
      <c r="B2" s="32"/>
      <c r="C2" s="32"/>
      <c r="D2" s="32"/>
      <c r="E2" s="32"/>
      <c r="F2" s="32"/>
      <c r="G2" s="32"/>
      <c r="H2" s="36"/>
      <c r="I2" s="32"/>
      <c r="J2" s="32"/>
      <c r="K2" s="36"/>
      <c r="L2" s="32"/>
    </row>
    <row r="3" spans="1:12" ht="15">
      <c r="A3" s="543" t="s">
        <v>392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32"/>
    </row>
    <row r="4" spans="1:12" ht="15">
      <c r="A4" s="543" t="s">
        <v>393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32"/>
    </row>
    <row r="5" spans="1:12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3"/>
      <c r="L5" s="32"/>
    </row>
    <row r="6" spans="1:12" ht="12.75">
      <c r="A6" s="87"/>
      <c r="B6" s="509" t="s">
        <v>394</v>
      </c>
      <c r="C6" s="509"/>
      <c r="D6" s="509"/>
      <c r="E6" s="509"/>
      <c r="F6" s="509"/>
      <c r="G6" s="509"/>
      <c r="H6" s="94"/>
      <c r="I6" s="511" t="s">
        <v>395</v>
      </c>
      <c r="J6" s="511"/>
      <c r="K6" s="535"/>
      <c r="L6" s="32"/>
    </row>
    <row r="7" spans="1:12" ht="12.75">
      <c r="A7" s="89"/>
      <c r="B7" s="541"/>
      <c r="C7" s="541"/>
      <c r="D7" s="541"/>
      <c r="E7" s="541"/>
      <c r="F7" s="535"/>
      <c r="G7" s="538"/>
      <c r="H7" s="95" t="s">
        <v>126</v>
      </c>
      <c r="I7" s="542"/>
      <c r="J7" s="542"/>
      <c r="K7" s="536"/>
      <c r="L7" s="32"/>
    </row>
    <row r="8" spans="1:12" ht="12.75">
      <c r="A8" s="88" t="s">
        <v>127</v>
      </c>
      <c r="B8" s="541" t="s">
        <v>396</v>
      </c>
      <c r="C8" s="541"/>
      <c r="D8" s="541" t="s">
        <v>397</v>
      </c>
      <c r="E8" s="541"/>
      <c r="F8" s="539" t="s">
        <v>398</v>
      </c>
      <c r="G8" s="540"/>
      <c r="H8" s="95" t="s">
        <v>128</v>
      </c>
      <c r="I8" s="98"/>
      <c r="J8" s="95"/>
      <c r="K8" s="459"/>
      <c r="L8" s="32"/>
    </row>
    <row r="9" spans="1:12" ht="12.75">
      <c r="A9" s="88" t="s">
        <v>129</v>
      </c>
      <c r="B9" s="542"/>
      <c r="C9" s="542"/>
      <c r="D9" s="536"/>
      <c r="E9" s="537"/>
      <c r="F9" s="536"/>
      <c r="G9" s="537"/>
      <c r="H9" s="485"/>
      <c r="I9" s="95"/>
      <c r="J9" s="95" t="s">
        <v>399</v>
      </c>
      <c r="K9" s="484" t="s">
        <v>399</v>
      </c>
      <c r="L9" s="32"/>
    </row>
    <row r="10" spans="2:12" ht="12.75">
      <c r="B10" s="232"/>
      <c r="C10" s="458" t="s">
        <v>400</v>
      </c>
      <c r="D10" s="232"/>
      <c r="E10" s="458" t="s">
        <v>400</v>
      </c>
      <c r="F10" s="232"/>
      <c r="G10" s="458"/>
      <c r="H10" s="458" t="s">
        <v>348</v>
      </c>
      <c r="I10" s="95" t="s">
        <v>5</v>
      </c>
      <c r="J10" s="95" t="s">
        <v>356</v>
      </c>
      <c r="K10" s="96" t="s">
        <v>128</v>
      </c>
      <c r="L10" s="32"/>
    </row>
    <row r="11" spans="1:12" ht="12.75" customHeight="1">
      <c r="A11" s="99"/>
      <c r="B11" s="95" t="s">
        <v>5</v>
      </c>
      <c r="C11" s="95" t="s">
        <v>401</v>
      </c>
      <c r="D11" s="95" t="s">
        <v>5</v>
      </c>
      <c r="E11" s="95" t="s">
        <v>401</v>
      </c>
      <c r="F11" s="95" t="s">
        <v>5</v>
      </c>
      <c r="G11" s="486">
        <v>1</v>
      </c>
      <c r="H11" s="95" t="s">
        <v>130</v>
      </c>
      <c r="I11" s="98"/>
      <c r="J11" s="95"/>
      <c r="K11" s="100"/>
      <c r="L11" s="32"/>
    </row>
    <row r="12" spans="1:12" ht="15" customHeight="1" thickBot="1">
      <c r="A12" s="313"/>
      <c r="B12" s="314"/>
      <c r="C12" s="315" t="s">
        <v>402</v>
      </c>
      <c r="D12" s="314"/>
      <c r="E12" s="315" t="s">
        <v>402</v>
      </c>
      <c r="F12" s="315"/>
      <c r="G12" s="487"/>
      <c r="H12" s="315"/>
      <c r="I12" s="316"/>
      <c r="J12" s="316"/>
      <c r="K12" s="272"/>
      <c r="L12" s="32"/>
    </row>
    <row r="13" spans="1:12" ht="12.75">
      <c r="A13" s="89" t="s">
        <v>109</v>
      </c>
      <c r="B13" s="260">
        <v>113959</v>
      </c>
      <c r="C13" s="260">
        <v>103068</v>
      </c>
      <c r="D13" s="260">
        <f>63174+93685</f>
        <v>156859</v>
      </c>
      <c r="E13" s="260">
        <v>117211</v>
      </c>
      <c r="F13" s="260">
        <v>3866</v>
      </c>
      <c r="G13" s="260">
        <v>2819</v>
      </c>
      <c r="H13" s="260">
        <v>502.326</v>
      </c>
      <c r="I13" s="391">
        <v>114781</v>
      </c>
      <c r="J13" s="391">
        <v>1569</v>
      </c>
      <c r="K13" s="488">
        <v>20912</v>
      </c>
      <c r="L13" s="32"/>
    </row>
    <row r="14" spans="1:12" ht="12.75">
      <c r="A14" s="89" t="s">
        <v>353</v>
      </c>
      <c r="B14" s="260">
        <v>39071</v>
      </c>
      <c r="C14" s="260">
        <v>35071</v>
      </c>
      <c r="D14" s="260">
        <f>18320+28887</f>
        <v>47207</v>
      </c>
      <c r="E14" s="260">
        <v>28237</v>
      </c>
      <c r="F14" s="260">
        <v>2526</v>
      </c>
      <c r="G14" s="260">
        <v>828</v>
      </c>
      <c r="H14" s="260">
        <v>90.714</v>
      </c>
      <c r="I14" s="391">
        <v>39922</v>
      </c>
      <c r="J14" s="391">
        <v>991</v>
      </c>
      <c r="K14" s="455">
        <v>3139</v>
      </c>
      <c r="L14" s="32"/>
    </row>
    <row r="15" spans="1:12" ht="12.75">
      <c r="A15" s="89" t="s">
        <v>110</v>
      </c>
      <c r="B15" s="260">
        <v>15781</v>
      </c>
      <c r="C15" s="260">
        <v>13498</v>
      </c>
      <c r="D15" s="260">
        <f>6543+8241</f>
        <v>14784</v>
      </c>
      <c r="E15" s="260">
        <v>9784</v>
      </c>
      <c r="F15" s="260">
        <v>1485</v>
      </c>
      <c r="G15" s="260">
        <v>991</v>
      </c>
      <c r="H15" s="260">
        <v>41.517</v>
      </c>
      <c r="I15" s="391">
        <v>16404</v>
      </c>
      <c r="J15" s="391">
        <v>700</v>
      </c>
      <c r="K15" s="455">
        <v>2685</v>
      </c>
      <c r="L15" s="32"/>
    </row>
    <row r="16" spans="1:11" ht="12.75">
      <c r="A16" s="89" t="s">
        <v>112</v>
      </c>
      <c r="B16" s="260">
        <v>22141</v>
      </c>
      <c r="C16" s="260">
        <v>16771</v>
      </c>
      <c r="D16" s="260">
        <f>7324+15250</f>
        <v>22574</v>
      </c>
      <c r="E16" s="260">
        <v>14454</v>
      </c>
      <c r="F16" s="260">
        <v>1526</v>
      </c>
      <c r="G16" s="260">
        <v>1034</v>
      </c>
      <c r="H16" s="260">
        <v>139.476</v>
      </c>
      <c r="I16" s="391">
        <v>22716</v>
      </c>
      <c r="J16" s="391">
        <v>703</v>
      </c>
      <c r="K16" s="455">
        <v>2300</v>
      </c>
    </row>
    <row r="17" spans="1:11" ht="12.75">
      <c r="A17" s="89" t="s">
        <v>354</v>
      </c>
      <c r="B17" s="260">
        <v>21728</v>
      </c>
      <c r="C17" s="260">
        <v>16194</v>
      </c>
      <c r="D17" s="260">
        <f>3785+13307</f>
        <v>17092</v>
      </c>
      <c r="E17" s="260">
        <v>9241</v>
      </c>
      <c r="F17" s="260">
        <v>3979</v>
      </c>
      <c r="G17" s="260">
        <v>1981</v>
      </c>
      <c r="H17" s="260">
        <v>372.911</v>
      </c>
      <c r="I17" s="397">
        <v>23091</v>
      </c>
      <c r="J17" s="391">
        <v>2416</v>
      </c>
      <c r="K17" s="455">
        <v>4508</v>
      </c>
    </row>
    <row r="18" spans="1:11" ht="12.75">
      <c r="A18" s="89" t="s">
        <v>113</v>
      </c>
      <c r="B18" s="260">
        <v>12282</v>
      </c>
      <c r="C18" s="260">
        <v>9072</v>
      </c>
      <c r="D18" s="260">
        <f>4336+16952</f>
        <v>21288</v>
      </c>
      <c r="E18" s="260">
        <v>10857</v>
      </c>
      <c r="F18" s="260">
        <v>2682</v>
      </c>
      <c r="G18" s="260">
        <v>1358</v>
      </c>
      <c r="H18" s="260">
        <v>277.115</v>
      </c>
      <c r="I18" s="391">
        <v>12919</v>
      </c>
      <c r="J18" s="391">
        <v>752</v>
      </c>
      <c r="K18" s="455">
        <v>3745</v>
      </c>
    </row>
    <row r="19" spans="1:11" ht="12.75">
      <c r="A19" s="89" t="s">
        <v>114</v>
      </c>
      <c r="B19" s="260">
        <v>57171</v>
      </c>
      <c r="C19" s="260">
        <v>40880</v>
      </c>
      <c r="D19" s="260">
        <f>12653+28855</f>
        <v>41508</v>
      </c>
      <c r="E19" s="260">
        <v>25757</v>
      </c>
      <c r="F19" s="260">
        <v>8985</v>
      </c>
      <c r="G19" s="260">
        <v>6573</v>
      </c>
      <c r="H19" s="260">
        <v>845.416</v>
      </c>
      <c r="I19" s="391">
        <v>60364</v>
      </c>
      <c r="J19" s="391">
        <v>4276</v>
      </c>
      <c r="K19" s="455">
        <v>7837</v>
      </c>
    </row>
    <row r="20" spans="1:11" ht="12.75">
      <c r="A20" s="89" t="s">
        <v>115</v>
      </c>
      <c r="B20" s="260">
        <v>65596</v>
      </c>
      <c r="C20" s="260">
        <v>48614</v>
      </c>
      <c r="D20" s="260">
        <f>24734+38422</f>
        <v>63156</v>
      </c>
      <c r="E20" s="260">
        <v>36796</v>
      </c>
      <c r="F20" s="260">
        <v>15528</v>
      </c>
      <c r="G20" s="260">
        <v>11537</v>
      </c>
      <c r="H20" s="260">
        <v>1864.351</v>
      </c>
      <c r="I20" s="391">
        <v>68944</v>
      </c>
      <c r="J20" s="391">
        <v>7315</v>
      </c>
      <c r="K20" s="455">
        <v>20989</v>
      </c>
    </row>
    <row r="21" spans="1:11" ht="12.75">
      <c r="A21" s="89" t="s">
        <v>355</v>
      </c>
      <c r="B21" s="260">
        <v>17028</v>
      </c>
      <c r="C21" s="260">
        <v>12453</v>
      </c>
      <c r="D21" s="260">
        <f>6603+5084</f>
        <v>11687</v>
      </c>
      <c r="E21" s="260">
        <v>6808</v>
      </c>
      <c r="F21" s="260">
        <v>2598</v>
      </c>
      <c r="G21" s="260">
        <v>1737</v>
      </c>
      <c r="H21" s="260">
        <v>193.193</v>
      </c>
      <c r="I21" s="391">
        <v>17362</v>
      </c>
      <c r="J21" s="391">
        <v>1553</v>
      </c>
      <c r="K21" s="455">
        <v>6510</v>
      </c>
    </row>
    <row r="22" spans="1:11" ht="12.75">
      <c r="A22" s="89" t="s">
        <v>117</v>
      </c>
      <c r="B22" s="260">
        <v>110482</v>
      </c>
      <c r="C22" s="260">
        <v>87495</v>
      </c>
      <c r="D22" s="260">
        <f>29739+38736</f>
        <v>68475</v>
      </c>
      <c r="E22" s="260">
        <v>44947</v>
      </c>
      <c r="F22" s="260">
        <v>20233</v>
      </c>
      <c r="G22" s="260">
        <v>12580</v>
      </c>
      <c r="H22" s="260">
        <v>832.281</v>
      </c>
      <c r="I22" s="391">
        <v>117543</v>
      </c>
      <c r="J22" s="391">
        <v>11003</v>
      </c>
      <c r="K22" s="455">
        <v>20100</v>
      </c>
    </row>
    <row r="23" spans="1:11" ht="12.75">
      <c r="A23" s="89" t="s">
        <v>349</v>
      </c>
      <c r="B23" s="260">
        <v>10144</v>
      </c>
      <c r="C23" s="260">
        <v>7320</v>
      </c>
      <c r="D23" s="260">
        <f>1175+5021</f>
        <v>6196</v>
      </c>
      <c r="E23" s="260">
        <v>3056</v>
      </c>
      <c r="F23" s="260">
        <v>2713</v>
      </c>
      <c r="G23" s="260">
        <v>1966</v>
      </c>
      <c r="H23" s="260">
        <v>138.695</v>
      </c>
      <c r="I23" s="391">
        <v>10640</v>
      </c>
      <c r="J23" s="391">
        <v>1226</v>
      </c>
      <c r="K23" s="455">
        <v>1780</v>
      </c>
    </row>
    <row r="24" spans="1:11" ht="12.75">
      <c r="A24" s="89" t="s">
        <v>119</v>
      </c>
      <c r="B24" s="260">
        <v>127955</v>
      </c>
      <c r="C24" s="260">
        <v>90397</v>
      </c>
      <c r="D24" s="260">
        <f>38760+84730</f>
        <v>123490</v>
      </c>
      <c r="E24" s="260">
        <v>59711</v>
      </c>
      <c r="F24" s="260">
        <v>20793</v>
      </c>
      <c r="G24" s="260">
        <v>15139</v>
      </c>
      <c r="H24" s="260">
        <v>2534.767</v>
      </c>
      <c r="I24" s="391">
        <v>133269</v>
      </c>
      <c r="J24" s="391">
        <v>9745</v>
      </c>
      <c r="K24" s="455">
        <v>44866</v>
      </c>
    </row>
    <row r="25" spans="1:11" ht="12.75">
      <c r="A25" s="89" t="s">
        <v>120</v>
      </c>
      <c r="B25" s="260">
        <v>161657</v>
      </c>
      <c r="C25" s="260">
        <v>101348</v>
      </c>
      <c r="D25" s="260">
        <f>49125+101756</f>
        <v>150881</v>
      </c>
      <c r="E25" s="260">
        <v>66974</v>
      </c>
      <c r="F25" s="260">
        <v>15117</v>
      </c>
      <c r="G25" s="260">
        <v>4607</v>
      </c>
      <c r="H25" s="260">
        <v>3637.642</v>
      </c>
      <c r="I25" s="391">
        <v>165264</v>
      </c>
      <c r="J25" s="391">
        <v>9388</v>
      </c>
      <c r="K25" s="455">
        <v>78152</v>
      </c>
    </row>
    <row r="26" spans="1:11" ht="12.75">
      <c r="A26" s="89" t="s">
        <v>351</v>
      </c>
      <c r="B26" s="260">
        <v>46431</v>
      </c>
      <c r="C26" s="260">
        <v>31004</v>
      </c>
      <c r="D26" s="260">
        <f>12935+29573</f>
        <v>42508</v>
      </c>
      <c r="E26" s="260">
        <v>21100</v>
      </c>
      <c r="F26" s="260">
        <v>7561</v>
      </c>
      <c r="G26" s="260">
        <v>4449</v>
      </c>
      <c r="H26" s="260">
        <v>3668.685</v>
      </c>
      <c r="I26" s="391">
        <v>47389</v>
      </c>
      <c r="J26" s="391">
        <v>2205</v>
      </c>
      <c r="K26" s="455">
        <v>22219</v>
      </c>
    </row>
    <row r="27" spans="1:11" ht="12.75">
      <c r="A27" s="89" t="s">
        <v>122</v>
      </c>
      <c r="B27" s="260">
        <v>66608</v>
      </c>
      <c r="C27" s="260">
        <v>50702</v>
      </c>
      <c r="D27" s="260">
        <f>14841+30933</f>
        <v>45774</v>
      </c>
      <c r="E27" s="260">
        <v>20577</v>
      </c>
      <c r="F27" s="260">
        <v>8947</v>
      </c>
      <c r="G27" s="260">
        <v>7107</v>
      </c>
      <c r="H27" s="260">
        <v>3213.981</v>
      </c>
      <c r="I27" s="391">
        <v>68401</v>
      </c>
      <c r="J27" s="391">
        <v>4097</v>
      </c>
      <c r="K27" s="455">
        <v>23481</v>
      </c>
    </row>
    <row r="28" spans="1:11" ht="12.75">
      <c r="A28" s="89" t="s">
        <v>123</v>
      </c>
      <c r="B28" s="260">
        <v>265749</v>
      </c>
      <c r="C28" s="260">
        <v>188590</v>
      </c>
      <c r="D28" s="260">
        <f>91470+219664</f>
        <v>311134</v>
      </c>
      <c r="E28" s="260">
        <v>178600</v>
      </c>
      <c r="F28" s="260">
        <v>33270</v>
      </c>
      <c r="G28" s="260">
        <v>23113</v>
      </c>
      <c r="H28" s="260">
        <v>24155.59</v>
      </c>
      <c r="I28" s="391">
        <v>274136</v>
      </c>
      <c r="J28" s="391">
        <v>15691</v>
      </c>
      <c r="K28" s="455">
        <v>119296</v>
      </c>
    </row>
    <row r="29" spans="1:11" ht="12.75">
      <c r="A29" s="89" t="s">
        <v>124</v>
      </c>
      <c r="B29" s="260">
        <v>14123</v>
      </c>
      <c r="C29" s="260">
        <v>10714</v>
      </c>
      <c r="D29" s="260">
        <f>5570+10266</f>
        <v>15836</v>
      </c>
      <c r="E29" s="260">
        <v>8273</v>
      </c>
      <c r="F29" s="260">
        <v>16364</v>
      </c>
      <c r="G29" s="260">
        <v>10901</v>
      </c>
      <c r="H29" s="260">
        <v>709.578</v>
      </c>
      <c r="I29" s="391">
        <v>15117</v>
      </c>
      <c r="J29" s="391">
        <v>2735</v>
      </c>
      <c r="K29" s="455">
        <v>3625</v>
      </c>
    </row>
    <row r="30" spans="1:11" ht="12.75">
      <c r="A30" s="89"/>
      <c r="B30" s="261"/>
      <c r="C30" s="261"/>
      <c r="D30" s="261"/>
      <c r="E30" s="261"/>
      <c r="F30" s="261"/>
      <c r="G30" s="261"/>
      <c r="H30" s="260"/>
      <c r="I30" s="392"/>
      <c r="J30" s="392"/>
      <c r="K30" s="456"/>
    </row>
    <row r="31" spans="1:11" ht="13.5" thickBot="1">
      <c r="A31" s="317" t="s">
        <v>49</v>
      </c>
      <c r="B31" s="318">
        <f>SUM(B13:B30)</f>
        <v>1167906</v>
      </c>
      <c r="C31" s="319">
        <f>SUM(C13:C30)</f>
        <v>863191</v>
      </c>
      <c r="D31" s="319">
        <f>SUM(D13:D29)</f>
        <v>1160449</v>
      </c>
      <c r="E31" s="319">
        <f>SUM(E13:E30)</f>
        <v>662383</v>
      </c>
      <c r="F31" s="319">
        <f>SUM(F13:F29)</f>
        <v>168173</v>
      </c>
      <c r="G31" s="319">
        <f>SUM(G13:G29)</f>
        <v>108720</v>
      </c>
      <c r="H31" s="319">
        <f>SUM(H13:H29)</f>
        <v>43218.238000000005</v>
      </c>
      <c r="I31" s="393">
        <f>SUM(I13:I30)</f>
        <v>1208262</v>
      </c>
      <c r="J31" s="393">
        <f>SUM(J13:J30)</f>
        <v>76365</v>
      </c>
      <c r="K31" s="457">
        <f>SUM(K13:K30)</f>
        <v>386144</v>
      </c>
    </row>
    <row r="32" spans="1:12" ht="12.75">
      <c r="A32" s="32" t="s">
        <v>292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5">
    <mergeCell ref="A1:K1"/>
    <mergeCell ref="I7:K7"/>
    <mergeCell ref="B7:C7"/>
    <mergeCell ref="D7:E7"/>
    <mergeCell ref="A3:K3"/>
    <mergeCell ref="A4:K4"/>
    <mergeCell ref="I6:K6"/>
    <mergeCell ref="D9:E9"/>
    <mergeCell ref="F7:G7"/>
    <mergeCell ref="F8:G8"/>
    <mergeCell ref="B6:G6"/>
    <mergeCell ref="D8:E8"/>
    <mergeCell ref="F9:G9"/>
    <mergeCell ref="B8:C8"/>
    <mergeCell ref="B9:C9"/>
  </mergeCells>
  <printOptions horizontalCentered="1"/>
  <pageMargins left="0.75" right="0.75" top="0.5905511811023623" bottom="1" header="0" footer="0"/>
  <pageSetup horizontalDpi="2400" verticalDpi="24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transitionEvaluation="1"/>
  <dimension ref="A1:F58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0.7109375" style="30" customWidth="1"/>
    <col min="5" max="16384" width="12.57421875" style="30" customWidth="1"/>
  </cols>
  <sheetData>
    <row r="1" spans="1:6" ht="18">
      <c r="A1" s="522" t="s">
        <v>290</v>
      </c>
      <c r="B1" s="522"/>
      <c r="C1" s="522"/>
      <c r="D1" s="522"/>
      <c r="E1"/>
      <c r="F1"/>
    </row>
    <row r="2" spans="1:6" ht="18">
      <c r="A2" s="192"/>
      <c r="B2" s="192"/>
      <c r="C2" s="192"/>
      <c r="D2" s="192"/>
      <c r="E2"/>
      <c r="F2"/>
    </row>
    <row r="3" spans="1:4" ht="15">
      <c r="A3" s="544" t="s">
        <v>379</v>
      </c>
      <c r="B3" s="544"/>
      <c r="C3" s="544"/>
      <c r="D3" s="544"/>
    </row>
    <row r="4" spans="1:4" ht="15">
      <c r="A4" s="544" t="s">
        <v>410</v>
      </c>
      <c r="B4" s="544"/>
      <c r="C4" s="544"/>
      <c r="D4" s="544"/>
    </row>
    <row r="6" spans="1:4" ht="13.5" thickBot="1">
      <c r="A6" s="403" t="s">
        <v>1</v>
      </c>
      <c r="B6" s="263" t="s">
        <v>100</v>
      </c>
      <c r="C6" s="263" t="s">
        <v>101</v>
      </c>
      <c r="D6" s="264" t="s">
        <v>102</v>
      </c>
    </row>
    <row r="7" spans="1:4" ht="12.75">
      <c r="A7" s="101" t="s">
        <v>55</v>
      </c>
      <c r="B7" s="490">
        <v>1101</v>
      </c>
      <c r="C7" s="490">
        <v>815</v>
      </c>
      <c r="D7" s="491">
        <v>286</v>
      </c>
    </row>
    <row r="8" spans="1:4" ht="12.75">
      <c r="A8" s="101" t="s">
        <v>56</v>
      </c>
      <c r="B8" s="490">
        <v>1040</v>
      </c>
      <c r="C8" s="492">
        <v>755</v>
      </c>
      <c r="D8" s="493">
        <v>285</v>
      </c>
    </row>
    <row r="9" spans="1:4" ht="12.75">
      <c r="A9" s="101" t="s">
        <v>57</v>
      </c>
      <c r="B9" s="490">
        <v>1014</v>
      </c>
      <c r="C9" s="492">
        <v>742</v>
      </c>
      <c r="D9" s="493">
        <v>272</v>
      </c>
    </row>
    <row r="10" spans="1:4" ht="12.75">
      <c r="A10" s="101" t="s">
        <v>58</v>
      </c>
      <c r="B10" s="490">
        <v>1112</v>
      </c>
      <c r="C10" s="490">
        <v>829</v>
      </c>
      <c r="D10" s="491">
        <v>283</v>
      </c>
    </row>
    <row r="11" spans="1:4" ht="12.75">
      <c r="A11" s="101" t="s">
        <v>59</v>
      </c>
      <c r="B11" s="490">
        <v>1100</v>
      </c>
      <c r="C11" s="490">
        <v>811</v>
      </c>
      <c r="D11" s="491">
        <v>289</v>
      </c>
    </row>
    <row r="12" spans="1:4" ht="12.75">
      <c r="A12" s="101" t="s">
        <v>60</v>
      </c>
      <c r="B12" s="490">
        <v>1088</v>
      </c>
      <c r="C12" s="490">
        <v>790</v>
      </c>
      <c r="D12" s="491">
        <v>298</v>
      </c>
    </row>
    <row r="13" spans="1:4" ht="12.75">
      <c r="A13" s="101" t="s">
        <v>107</v>
      </c>
      <c r="B13" s="490">
        <v>1089</v>
      </c>
      <c r="C13" s="490">
        <v>789</v>
      </c>
      <c r="D13" s="491">
        <v>300</v>
      </c>
    </row>
    <row r="14" spans="1:4" ht="12.75">
      <c r="A14" s="101">
        <v>1997</v>
      </c>
      <c r="B14" s="490">
        <v>1099</v>
      </c>
      <c r="C14" s="490">
        <v>767</v>
      </c>
      <c r="D14" s="491">
        <v>332</v>
      </c>
    </row>
    <row r="15" spans="1:4" ht="12.75">
      <c r="A15" s="101">
        <v>1998</v>
      </c>
      <c r="B15" s="490">
        <v>1112</v>
      </c>
      <c r="C15" s="490">
        <v>764</v>
      </c>
      <c r="D15" s="491">
        <v>348</v>
      </c>
    </row>
    <row r="16" spans="1:4" ht="13.5" thickBot="1">
      <c r="A16" s="262">
        <v>1999</v>
      </c>
      <c r="B16" s="494">
        <v>1053</v>
      </c>
      <c r="C16" s="494">
        <v>713</v>
      </c>
      <c r="D16" s="495">
        <v>340</v>
      </c>
    </row>
    <row r="17" spans="1:2" ht="12.75">
      <c r="A17" s="30" t="s">
        <v>121</v>
      </c>
      <c r="B17" s="31"/>
    </row>
    <row r="18" spans="1:2" ht="12.75">
      <c r="A18" s="30" t="s">
        <v>411</v>
      </c>
      <c r="B18" s="31"/>
    </row>
    <row r="58" ht="12.75">
      <c r="B58" s="31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transitionEvaluation="1"/>
  <dimension ref="A1:M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/>
      <c r="L1"/>
      <c r="M1"/>
    </row>
    <row r="2" spans="1:13" ht="18">
      <c r="A2" s="192"/>
      <c r="B2" s="192"/>
      <c r="C2" s="192"/>
      <c r="D2" s="192"/>
      <c r="E2" s="192"/>
      <c r="F2" s="192"/>
      <c r="G2" s="192"/>
      <c r="H2" s="192"/>
      <c r="I2" s="192"/>
      <c r="J2" s="192"/>
      <c r="K2"/>
      <c r="L2"/>
      <c r="M2"/>
    </row>
    <row r="3" spans="1:11" ht="15">
      <c r="A3" s="546" t="s">
        <v>380</v>
      </c>
      <c r="B3" s="546"/>
      <c r="C3" s="546"/>
      <c r="D3" s="546"/>
      <c r="E3" s="546"/>
      <c r="F3" s="546"/>
      <c r="G3" s="546"/>
      <c r="H3" s="546"/>
      <c r="I3" s="546"/>
      <c r="J3" s="546"/>
      <c r="K3" s="60"/>
    </row>
    <row r="4" spans="1:10" ht="15">
      <c r="A4" s="547" t="s">
        <v>412</v>
      </c>
      <c r="B4" s="547"/>
      <c r="C4" s="547"/>
      <c r="D4" s="547"/>
      <c r="E4" s="547"/>
      <c r="F4" s="547"/>
      <c r="G4" s="547"/>
      <c r="H4" s="547"/>
      <c r="I4" s="547"/>
      <c r="J4" s="547"/>
    </row>
    <row r="6" spans="1:10" ht="12.75">
      <c r="A6" s="102"/>
      <c r="B6" s="103"/>
      <c r="C6" s="545" t="s">
        <v>163</v>
      </c>
      <c r="D6" s="545"/>
      <c r="E6" s="545"/>
      <c r="F6" s="548" t="s">
        <v>164</v>
      </c>
      <c r="G6" s="548"/>
      <c r="H6" s="548"/>
      <c r="I6" s="548"/>
      <c r="J6" s="549"/>
    </row>
    <row r="7" spans="1:10" ht="12.75">
      <c r="A7" s="105" t="s">
        <v>165</v>
      </c>
      <c r="B7" s="106"/>
      <c r="C7" s="107"/>
      <c r="D7" s="109" t="s">
        <v>166</v>
      </c>
      <c r="E7" s="107"/>
      <c r="F7" s="114"/>
      <c r="G7" s="545" t="s">
        <v>228</v>
      </c>
      <c r="H7" s="545"/>
      <c r="I7" s="114"/>
      <c r="J7" s="115"/>
    </row>
    <row r="8" spans="2:10" ht="12.75">
      <c r="B8" s="109" t="s">
        <v>5</v>
      </c>
      <c r="C8" s="109" t="s">
        <v>5</v>
      </c>
      <c r="D8" s="109" t="s">
        <v>413</v>
      </c>
      <c r="E8" s="109" t="s">
        <v>66</v>
      </c>
      <c r="F8" s="109" t="s">
        <v>5</v>
      </c>
      <c r="G8" s="104"/>
      <c r="H8" s="103"/>
      <c r="I8" s="106" t="s">
        <v>63</v>
      </c>
      <c r="J8" s="110" t="s">
        <v>64</v>
      </c>
    </row>
    <row r="9" spans="1:10" ht="13.5" thickBot="1">
      <c r="A9" s="320"/>
      <c r="B9" s="321"/>
      <c r="C9" s="322"/>
      <c r="D9" s="321" t="s">
        <v>167</v>
      </c>
      <c r="E9" s="322"/>
      <c r="F9" s="321"/>
      <c r="G9" s="323" t="s">
        <v>175</v>
      </c>
      <c r="H9" s="321" t="s">
        <v>361</v>
      </c>
      <c r="I9" s="322"/>
      <c r="J9" s="324"/>
    </row>
    <row r="10" spans="1:10" ht="12.75">
      <c r="A10" s="328">
        <v>1985</v>
      </c>
      <c r="B10" s="421">
        <v>2642</v>
      </c>
      <c r="C10" s="421">
        <v>114.9</v>
      </c>
      <c r="D10" s="421">
        <v>105.9</v>
      </c>
      <c r="E10" s="421">
        <v>9</v>
      </c>
      <c r="F10" s="421">
        <v>1755.8</v>
      </c>
      <c r="G10" s="421">
        <v>613.6</v>
      </c>
      <c r="H10" s="421">
        <v>101.3</v>
      </c>
      <c r="I10" s="421">
        <v>427</v>
      </c>
      <c r="J10" s="422">
        <v>715.2</v>
      </c>
    </row>
    <row r="11" spans="1:10" ht="12.75">
      <c r="A11" s="328">
        <v>1986</v>
      </c>
      <c r="B11" s="421">
        <v>2758.6</v>
      </c>
      <c r="C11" s="421">
        <v>116.1</v>
      </c>
      <c r="D11" s="421">
        <v>107</v>
      </c>
      <c r="E11" s="421">
        <v>9.1</v>
      </c>
      <c r="F11" s="421">
        <v>1820.7</v>
      </c>
      <c r="G11" s="421">
        <v>626.5</v>
      </c>
      <c r="H11" s="421">
        <v>112.4</v>
      </c>
      <c r="I11" s="421">
        <v>401.1</v>
      </c>
      <c r="J11" s="422">
        <v>794</v>
      </c>
    </row>
    <row r="12" spans="1:10" ht="12.75">
      <c r="A12" s="328">
        <v>1987</v>
      </c>
      <c r="B12" s="421">
        <v>2924.2</v>
      </c>
      <c r="C12" s="421">
        <v>124.3</v>
      </c>
      <c r="D12" s="421">
        <v>114.1</v>
      </c>
      <c r="E12" s="421">
        <v>10.2</v>
      </c>
      <c r="F12" s="421">
        <v>1909.4</v>
      </c>
      <c r="G12" s="421">
        <v>637.7</v>
      </c>
      <c r="H12" s="421">
        <v>121.1</v>
      </c>
      <c r="I12" s="421">
        <v>375.5</v>
      </c>
      <c r="J12" s="422">
        <v>896.2</v>
      </c>
    </row>
    <row r="13" spans="1:10" ht="12.75">
      <c r="A13" s="328">
        <v>1988</v>
      </c>
      <c r="B13" s="421">
        <v>2858.3</v>
      </c>
      <c r="C13" s="421">
        <v>115.5</v>
      </c>
      <c r="D13" s="421">
        <v>105.4</v>
      </c>
      <c r="E13" s="421">
        <v>10.1</v>
      </c>
      <c r="F13" s="421">
        <v>1904.8</v>
      </c>
      <c r="G13" s="421">
        <v>632.5</v>
      </c>
      <c r="H13" s="421">
        <v>125.4</v>
      </c>
      <c r="I13" s="421">
        <v>329.2</v>
      </c>
      <c r="J13" s="422">
        <v>943.1</v>
      </c>
    </row>
    <row r="14" spans="1:10" ht="12.75">
      <c r="A14" s="328">
        <v>1989</v>
      </c>
      <c r="B14" s="421">
        <v>2550.3</v>
      </c>
      <c r="C14" s="421">
        <v>102.4</v>
      </c>
      <c r="D14" s="421">
        <v>92.1</v>
      </c>
      <c r="E14" s="421">
        <v>10.3</v>
      </c>
      <c r="F14" s="421">
        <v>1750.8</v>
      </c>
      <c r="G14" s="421">
        <v>579.4</v>
      </c>
      <c r="H14" s="421">
        <v>117.9</v>
      </c>
      <c r="I14" s="421">
        <v>266.1</v>
      </c>
      <c r="J14" s="422">
        <v>905.3</v>
      </c>
    </row>
    <row r="15" spans="1:10" ht="12.75">
      <c r="A15" s="328">
        <v>1990</v>
      </c>
      <c r="B15" s="421">
        <v>2350</v>
      </c>
      <c r="C15" s="421">
        <v>90.2</v>
      </c>
      <c r="D15" s="421">
        <v>80.5</v>
      </c>
      <c r="E15" s="421">
        <v>9.7</v>
      </c>
      <c r="F15" s="421">
        <v>1695.1</v>
      </c>
      <c r="G15" s="421">
        <v>548.1</v>
      </c>
      <c r="H15" s="421">
        <v>112.1</v>
      </c>
      <c r="I15" s="421">
        <v>243</v>
      </c>
      <c r="J15" s="422">
        <v>903.9</v>
      </c>
    </row>
    <row r="16" spans="1:10" ht="12.75">
      <c r="A16" s="328">
        <v>1991</v>
      </c>
      <c r="B16" s="421">
        <v>2289</v>
      </c>
      <c r="C16" s="421">
        <v>81.9</v>
      </c>
      <c r="D16" s="421">
        <v>72.4</v>
      </c>
      <c r="E16" s="421">
        <v>9.5</v>
      </c>
      <c r="F16" s="421">
        <v>1710.7</v>
      </c>
      <c r="G16" s="421">
        <v>534.3</v>
      </c>
      <c r="H16" s="421">
        <v>108.3</v>
      </c>
      <c r="I16" s="421">
        <v>247.5</v>
      </c>
      <c r="J16" s="422">
        <v>928.9</v>
      </c>
    </row>
    <row r="17" spans="1:10" ht="12.75">
      <c r="A17" s="328">
        <v>1992</v>
      </c>
      <c r="B17" s="421">
        <v>2259.9</v>
      </c>
      <c r="C17" s="421">
        <v>59.3</v>
      </c>
      <c r="D17" s="421">
        <v>49</v>
      </c>
      <c r="E17" s="421">
        <v>10.3</v>
      </c>
      <c r="F17" s="421">
        <v>1768.5</v>
      </c>
      <c r="G17" s="421">
        <v>523.6</v>
      </c>
      <c r="H17" s="421">
        <v>104.3</v>
      </c>
      <c r="I17" s="421">
        <v>279.6</v>
      </c>
      <c r="J17" s="422">
        <v>965.3</v>
      </c>
    </row>
    <row r="18" spans="1:10" ht="12.75">
      <c r="A18" s="328">
        <v>1993</v>
      </c>
      <c r="B18" s="421">
        <v>2537.9</v>
      </c>
      <c r="C18" s="421">
        <v>59.8</v>
      </c>
      <c r="D18" s="421">
        <v>48.6</v>
      </c>
      <c r="E18" s="421">
        <v>11.2</v>
      </c>
      <c r="F18" s="421">
        <v>2053.9</v>
      </c>
      <c r="G18" s="421">
        <v>597.1</v>
      </c>
      <c r="H18" s="421">
        <v>111.4</v>
      </c>
      <c r="I18" s="421">
        <v>344.6</v>
      </c>
      <c r="J18" s="422">
        <v>1112.2</v>
      </c>
    </row>
    <row r="19" spans="1:10" ht="12.75">
      <c r="A19" s="328">
        <v>1994</v>
      </c>
      <c r="B19" s="421">
        <v>2647</v>
      </c>
      <c r="C19" s="421">
        <v>71.8</v>
      </c>
      <c r="D19" s="421">
        <v>62.2</v>
      </c>
      <c r="E19" s="421">
        <v>9.599999999999994</v>
      </c>
      <c r="F19" s="421">
        <v>2139.9</v>
      </c>
      <c r="G19" s="421">
        <v>601.4</v>
      </c>
      <c r="H19" s="421">
        <v>112</v>
      </c>
      <c r="I19" s="421">
        <v>348</v>
      </c>
      <c r="J19" s="422">
        <v>1190.6</v>
      </c>
    </row>
    <row r="20" spans="1:10" ht="12.75">
      <c r="A20" s="328">
        <v>1995</v>
      </c>
      <c r="B20" s="421">
        <v>2449</v>
      </c>
      <c r="C20" s="421">
        <v>67</v>
      </c>
      <c r="D20" s="421">
        <v>60.1</v>
      </c>
      <c r="E20" s="421">
        <v>7</v>
      </c>
      <c r="F20" s="421">
        <v>1956.9</v>
      </c>
      <c r="G20" s="421">
        <v>527.9</v>
      </c>
      <c r="H20" s="421">
        <v>100.1</v>
      </c>
      <c r="I20" s="421">
        <v>295.6</v>
      </c>
      <c r="J20" s="422">
        <v>1133.4</v>
      </c>
    </row>
    <row r="21" spans="1:10" ht="12.75">
      <c r="A21" s="328">
        <v>1996</v>
      </c>
      <c r="B21" s="421">
        <v>2275.4</v>
      </c>
      <c r="C21" s="421">
        <v>58.2</v>
      </c>
      <c r="D21" s="421">
        <v>53.4</v>
      </c>
      <c r="E21" s="421">
        <v>5.8</v>
      </c>
      <c r="F21" s="421">
        <v>1797</v>
      </c>
      <c r="G21" s="421">
        <v>461.5</v>
      </c>
      <c r="H21" s="421">
        <v>88</v>
      </c>
      <c r="I21" s="421">
        <v>272.1</v>
      </c>
      <c r="J21" s="422">
        <v>1063.4</v>
      </c>
    </row>
    <row r="22" spans="1:10" ht="12.75">
      <c r="A22" s="328" t="s">
        <v>168</v>
      </c>
      <c r="B22" s="421">
        <v>2118.7</v>
      </c>
      <c r="C22" s="421">
        <v>57.5</v>
      </c>
      <c r="D22" s="421">
        <v>51.8</v>
      </c>
      <c r="E22" s="421">
        <v>5.8</v>
      </c>
      <c r="F22" s="421">
        <v>1664.3</v>
      </c>
      <c r="G22" s="421">
        <v>399.1</v>
      </c>
      <c r="H22" s="421">
        <v>78.9</v>
      </c>
      <c r="I22" s="421">
        <v>244.4</v>
      </c>
      <c r="J22" s="422">
        <v>1020.7</v>
      </c>
    </row>
    <row r="23" spans="1:10" ht="12.75">
      <c r="A23" s="328">
        <v>1998</v>
      </c>
      <c r="B23" s="421">
        <v>1889.5</v>
      </c>
      <c r="C23" s="421">
        <v>55</v>
      </c>
      <c r="D23" s="421">
        <v>49.5</v>
      </c>
      <c r="E23" s="421">
        <v>5.5</v>
      </c>
      <c r="F23" s="421">
        <v>1483.4</v>
      </c>
      <c r="G23" s="421">
        <v>331.7</v>
      </c>
      <c r="H23" s="421">
        <v>67.9</v>
      </c>
      <c r="I23" s="421">
        <v>201.8</v>
      </c>
      <c r="J23" s="422">
        <v>949.7</v>
      </c>
    </row>
    <row r="24" spans="1:11" ht="12.75">
      <c r="A24" s="328">
        <v>1999</v>
      </c>
      <c r="B24" s="421">
        <v>1651.6</v>
      </c>
      <c r="C24" s="421">
        <v>48.8</v>
      </c>
      <c r="D24" s="421">
        <v>43.9</v>
      </c>
      <c r="E24" s="421">
        <v>4.8</v>
      </c>
      <c r="F24" s="421">
        <v>1309.6</v>
      </c>
      <c r="G24" s="421">
        <v>284.4</v>
      </c>
      <c r="H24" s="421">
        <v>57.625</v>
      </c>
      <c r="I24" s="421">
        <v>163</v>
      </c>
      <c r="J24" s="422">
        <v>863.6</v>
      </c>
      <c r="K24" s="29"/>
    </row>
    <row r="25" spans="1:11" ht="13.5" thickBot="1">
      <c r="A25" s="325" t="s">
        <v>438</v>
      </c>
      <c r="B25" s="423">
        <v>1557.5</v>
      </c>
      <c r="C25" s="423">
        <v>43.7</v>
      </c>
      <c r="D25" s="423">
        <v>39.5</v>
      </c>
      <c r="E25" s="423">
        <v>4.1</v>
      </c>
      <c r="F25" s="423">
        <v>1250.2</v>
      </c>
      <c r="G25" s="423">
        <v>254.8</v>
      </c>
      <c r="H25" s="423">
        <v>53</v>
      </c>
      <c r="I25" s="423">
        <v>153.5</v>
      </c>
      <c r="J25" s="424">
        <v>841.9</v>
      </c>
      <c r="K25" s="29"/>
    </row>
    <row r="26" spans="1:6" ht="12.75">
      <c r="A26" s="15" t="s">
        <v>415</v>
      </c>
      <c r="B26" s="15"/>
      <c r="C26" s="15"/>
      <c r="D26" s="15"/>
      <c r="E26" s="15"/>
      <c r="F26" s="15"/>
    </row>
    <row r="27" ht="12.75">
      <c r="A27" s="28" t="s">
        <v>416</v>
      </c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/>
  <dimension ref="A1:M2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/>
      <c r="L1"/>
      <c r="M1"/>
    </row>
    <row r="2" spans="1:13" ht="18">
      <c r="A2" s="192"/>
      <c r="B2" s="192"/>
      <c r="C2" s="192"/>
      <c r="D2" s="192"/>
      <c r="E2" s="192"/>
      <c r="F2" s="192"/>
      <c r="G2" s="192"/>
      <c r="H2" s="192"/>
      <c r="I2" s="192"/>
      <c r="J2" s="192"/>
      <c r="K2"/>
      <c r="L2"/>
      <c r="M2"/>
    </row>
    <row r="3" spans="1:10" ht="15">
      <c r="A3" s="546" t="s">
        <v>381</v>
      </c>
      <c r="B3" s="546"/>
      <c r="C3" s="546"/>
      <c r="D3" s="546"/>
      <c r="E3" s="546"/>
      <c r="F3" s="546"/>
      <c r="G3" s="546"/>
      <c r="H3" s="546"/>
      <c r="I3" s="546"/>
      <c r="J3" s="546"/>
    </row>
    <row r="4" spans="1:10" ht="15">
      <c r="A4" s="546" t="s">
        <v>428</v>
      </c>
      <c r="B4" s="546"/>
      <c r="C4" s="546"/>
      <c r="D4" s="546"/>
      <c r="E4" s="546"/>
      <c r="F4" s="546"/>
      <c r="G4" s="546"/>
      <c r="H4" s="546"/>
      <c r="I4" s="546"/>
      <c r="J4" s="546"/>
    </row>
    <row r="6" spans="1:10" ht="12.75">
      <c r="A6" s="102"/>
      <c r="B6" s="103"/>
      <c r="C6" s="103"/>
      <c r="D6" s="545" t="s">
        <v>169</v>
      </c>
      <c r="E6" s="545"/>
      <c r="F6" s="545"/>
      <c r="G6" s="113" t="s">
        <v>170</v>
      </c>
      <c r="H6" s="545" t="s">
        <v>171</v>
      </c>
      <c r="I6" s="545"/>
      <c r="J6" s="550"/>
    </row>
    <row r="7" spans="1:10" ht="12.75">
      <c r="A7" s="116" t="s">
        <v>172</v>
      </c>
      <c r="B7" s="109" t="s">
        <v>5</v>
      </c>
      <c r="C7" s="109" t="s">
        <v>170</v>
      </c>
      <c r="D7" s="107"/>
      <c r="E7" s="107"/>
      <c r="F7" s="107"/>
      <c r="G7" s="109" t="s">
        <v>173</v>
      </c>
      <c r="H7" s="107"/>
      <c r="I7" s="107"/>
      <c r="J7" s="108"/>
    </row>
    <row r="8" spans="1:10" ht="12.75">
      <c r="A8" s="105"/>
      <c r="B8" s="109" t="s">
        <v>174</v>
      </c>
      <c r="C8" s="109" t="s">
        <v>175</v>
      </c>
      <c r="D8" s="109" t="s">
        <v>5</v>
      </c>
      <c r="E8" s="109" t="s">
        <v>176</v>
      </c>
      <c r="F8" s="109" t="s">
        <v>176</v>
      </c>
      <c r="G8" s="109" t="s">
        <v>152</v>
      </c>
      <c r="H8" s="109" t="s">
        <v>5</v>
      </c>
      <c r="I8" s="109" t="s">
        <v>176</v>
      </c>
      <c r="J8" s="110" t="s">
        <v>176</v>
      </c>
    </row>
    <row r="9" spans="1:10" ht="13.5" thickBot="1">
      <c r="A9" s="320"/>
      <c r="B9" s="322"/>
      <c r="C9" s="322"/>
      <c r="D9" s="322"/>
      <c r="E9" s="321" t="s">
        <v>177</v>
      </c>
      <c r="F9" s="321" t="s">
        <v>178</v>
      </c>
      <c r="G9" s="321" t="s">
        <v>179</v>
      </c>
      <c r="H9" s="322"/>
      <c r="I9" s="321" t="s">
        <v>177</v>
      </c>
      <c r="J9" s="323" t="s">
        <v>178</v>
      </c>
    </row>
    <row r="10" spans="1:10" ht="12.75">
      <c r="A10" s="328" t="s">
        <v>50</v>
      </c>
      <c r="B10" s="111">
        <v>10546.9</v>
      </c>
      <c r="C10" s="111">
        <v>6473.7</v>
      </c>
      <c r="D10" s="111">
        <v>1677.3</v>
      </c>
      <c r="E10" s="111">
        <v>884.3</v>
      </c>
      <c r="F10" s="111">
        <v>793</v>
      </c>
      <c r="G10" s="111">
        <v>1876.2</v>
      </c>
      <c r="H10" s="111">
        <v>137.9</v>
      </c>
      <c r="I10" s="111">
        <v>132.7</v>
      </c>
      <c r="J10" s="112">
        <v>5.200000000000017</v>
      </c>
    </row>
    <row r="11" spans="1:10" ht="12.75">
      <c r="A11" s="328" t="s">
        <v>51</v>
      </c>
      <c r="B11" s="111">
        <v>10807.2</v>
      </c>
      <c r="C11" s="111">
        <v>6724.4</v>
      </c>
      <c r="D11" s="111">
        <v>1625.8</v>
      </c>
      <c r="E11" s="111">
        <v>880.1</v>
      </c>
      <c r="F11" s="111">
        <v>745.7</v>
      </c>
      <c r="G11" s="111">
        <v>1982.7</v>
      </c>
      <c r="H11" s="111">
        <v>138.9</v>
      </c>
      <c r="I11" s="111">
        <v>133.4</v>
      </c>
      <c r="J11" s="112">
        <v>5.5</v>
      </c>
    </row>
    <row r="12" spans="1:10" ht="12.75">
      <c r="A12" s="328" t="s">
        <v>52</v>
      </c>
      <c r="B12" s="111">
        <v>11130.6</v>
      </c>
      <c r="C12" s="111">
        <v>7068.4</v>
      </c>
      <c r="D12" s="111">
        <v>1558</v>
      </c>
      <c r="E12" s="111">
        <v>865.7</v>
      </c>
      <c r="F12" s="111">
        <v>692.3</v>
      </c>
      <c r="G12" s="111">
        <v>2064</v>
      </c>
      <c r="H12" s="111">
        <v>138.3</v>
      </c>
      <c r="I12" s="111">
        <v>131.8</v>
      </c>
      <c r="J12" s="112">
        <v>6.5</v>
      </c>
    </row>
    <row r="13" spans="1:10" ht="12.75">
      <c r="A13" s="328" t="s">
        <v>53</v>
      </c>
      <c r="B13" s="111">
        <v>11609.5</v>
      </c>
      <c r="C13" s="111">
        <v>7547.2</v>
      </c>
      <c r="D13" s="111">
        <v>1530.3</v>
      </c>
      <c r="E13" s="111">
        <v>875.6</v>
      </c>
      <c r="F13" s="111">
        <v>654.7</v>
      </c>
      <c r="G13" s="111">
        <v>2109.4</v>
      </c>
      <c r="H13" s="111">
        <v>142.1</v>
      </c>
      <c r="I13" s="111">
        <v>135</v>
      </c>
      <c r="J13" s="112">
        <v>7.099999999999994</v>
      </c>
    </row>
    <row r="14" spans="1:10" ht="12.75">
      <c r="A14" s="328" t="s">
        <v>54</v>
      </c>
      <c r="B14" s="111">
        <v>12128.1</v>
      </c>
      <c r="C14" s="111">
        <v>8087</v>
      </c>
      <c r="D14" s="111">
        <v>1494</v>
      </c>
      <c r="E14" s="111">
        <v>875.7</v>
      </c>
      <c r="F14" s="111">
        <v>618.3</v>
      </c>
      <c r="G14" s="111">
        <v>2146.9</v>
      </c>
      <c r="H14" s="111">
        <v>140.3</v>
      </c>
      <c r="I14" s="111">
        <v>131.7</v>
      </c>
      <c r="J14" s="112">
        <v>8.600000000000023</v>
      </c>
    </row>
    <row r="15" spans="1:10" ht="12.75">
      <c r="A15" s="328" t="s">
        <v>55</v>
      </c>
      <c r="B15" s="111">
        <v>12513.9</v>
      </c>
      <c r="C15" s="111">
        <v>8550.2</v>
      </c>
      <c r="D15" s="111">
        <v>1428.5</v>
      </c>
      <c r="E15" s="111">
        <v>852.6</v>
      </c>
      <c r="F15" s="111">
        <v>575.9</v>
      </c>
      <c r="G15" s="111">
        <v>2165.4</v>
      </c>
      <c r="H15" s="111">
        <v>132.9</v>
      </c>
      <c r="I15" s="111">
        <v>123.2</v>
      </c>
      <c r="J15" s="112">
        <v>9.7</v>
      </c>
    </row>
    <row r="16" spans="1:10" ht="12.75">
      <c r="A16" s="328" t="s">
        <v>56</v>
      </c>
      <c r="B16" s="111">
        <v>12648.3</v>
      </c>
      <c r="C16" s="111">
        <v>8766.6</v>
      </c>
      <c r="D16" s="111">
        <v>1340.6</v>
      </c>
      <c r="E16" s="111">
        <v>810.7</v>
      </c>
      <c r="F16" s="111">
        <v>529.9</v>
      </c>
      <c r="G16" s="111">
        <v>2176.6</v>
      </c>
      <c r="H16" s="111">
        <v>128.2</v>
      </c>
      <c r="I16" s="111">
        <v>116.1</v>
      </c>
      <c r="J16" s="112">
        <v>12.1</v>
      </c>
    </row>
    <row r="17" spans="1:10" ht="12.75">
      <c r="A17" s="328" t="s">
        <v>57</v>
      </c>
      <c r="B17" s="111">
        <v>12535.5</v>
      </c>
      <c r="C17" s="111">
        <v>8790.7</v>
      </c>
      <c r="D17" s="111">
        <v>1256.8</v>
      </c>
      <c r="E17" s="111">
        <v>767.4</v>
      </c>
      <c r="F17" s="111">
        <v>489.4</v>
      </c>
      <c r="G17" s="111">
        <v>2157.9</v>
      </c>
      <c r="H17" s="111">
        <v>120</v>
      </c>
      <c r="I17" s="111">
        <v>110.9</v>
      </c>
      <c r="J17" s="112">
        <v>9.099999999999994</v>
      </c>
    </row>
    <row r="18" spans="1:10" ht="12.75">
      <c r="A18" s="328" t="s">
        <v>58</v>
      </c>
      <c r="B18" s="111">
        <v>12099.4</v>
      </c>
      <c r="C18" s="111">
        <v>8446.3</v>
      </c>
      <c r="D18" s="111">
        <v>1199.3</v>
      </c>
      <c r="E18" s="111">
        <v>743.2</v>
      </c>
      <c r="F18" s="111">
        <v>456.1</v>
      </c>
      <c r="G18" s="111">
        <v>2146.9</v>
      </c>
      <c r="H18" s="111">
        <v>111.6</v>
      </c>
      <c r="I18" s="111">
        <v>103</v>
      </c>
      <c r="J18" s="112">
        <v>8.599999999999994</v>
      </c>
    </row>
    <row r="19" spans="1:10" ht="12.75">
      <c r="A19" s="328" t="s">
        <v>59</v>
      </c>
      <c r="B19" s="111">
        <v>12045.5</v>
      </c>
      <c r="C19" s="111">
        <v>8373.2</v>
      </c>
      <c r="D19" s="111">
        <v>1171</v>
      </c>
      <c r="E19" s="111">
        <v>739.1</v>
      </c>
      <c r="F19" s="111">
        <v>431.9</v>
      </c>
      <c r="G19" s="111">
        <v>2213.1</v>
      </c>
      <c r="H19" s="111">
        <v>106.2</v>
      </c>
      <c r="I19" s="111">
        <v>96.4</v>
      </c>
      <c r="J19" s="112">
        <v>9.8</v>
      </c>
    </row>
    <row r="20" spans="1:10" ht="12.75">
      <c r="A20" s="328" t="s">
        <v>60</v>
      </c>
      <c r="B20" s="111">
        <v>12307.6</v>
      </c>
      <c r="C20" s="111">
        <v>8610.7</v>
      </c>
      <c r="D20" s="111">
        <v>1158.3</v>
      </c>
      <c r="E20" s="111">
        <v>745.8</v>
      </c>
      <c r="F20" s="111">
        <v>412.5</v>
      </c>
      <c r="G20" s="111">
        <v>2277.6</v>
      </c>
      <c r="H20" s="111">
        <v>88.1</v>
      </c>
      <c r="I20" s="111">
        <v>75.5</v>
      </c>
      <c r="J20" s="112">
        <v>12.6</v>
      </c>
    </row>
    <row r="21" spans="1:10" ht="12.75">
      <c r="A21" s="328" t="s">
        <v>107</v>
      </c>
      <c r="B21" s="111">
        <v>12506</v>
      </c>
      <c r="C21" s="111">
        <v>8788.2</v>
      </c>
      <c r="D21" s="111">
        <v>1148.6</v>
      </c>
      <c r="E21" s="111">
        <v>755.2</v>
      </c>
      <c r="F21" s="111">
        <v>393.4</v>
      </c>
      <c r="G21" s="111">
        <v>2316</v>
      </c>
      <c r="H21" s="111">
        <v>82.7</v>
      </c>
      <c r="I21" s="111">
        <v>69.1</v>
      </c>
      <c r="J21" s="112">
        <v>13.6</v>
      </c>
    </row>
    <row r="22" spans="1:10" ht="12.75">
      <c r="A22" s="328" t="s">
        <v>180</v>
      </c>
      <c r="B22" s="111">
        <v>12932.1</v>
      </c>
      <c r="C22" s="111">
        <v>9172.8</v>
      </c>
      <c r="D22" s="111">
        <v>1156.7</v>
      </c>
      <c r="E22" s="111">
        <v>780.9</v>
      </c>
      <c r="F22" s="111">
        <v>375.8</v>
      </c>
      <c r="G22" s="111">
        <v>2353.1</v>
      </c>
      <c r="H22" s="111">
        <v>81</v>
      </c>
      <c r="I22" s="111">
        <v>67</v>
      </c>
      <c r="J22" s="112">
        <v>14</v>
      </c>
    </row>
    <row r="23" spans="1:10" ht="12.75">
      <c r="A23" s="328">
        <v>1998</v>
      </c>
      <c r="B23" s="111">
        <v>13591</v>
      </c>
      <c r="C23" s="111">
        <v>9762.8</v>
      </c>
      <c r="D23" s="111">
        <v>1159.9</v>
      </c>
      <c r="E23" s="111">
        <v>799.5</v>
      </c>
      <c r="F23" s="111">
        <v>360.5</v>
      </c>
      <c r="G23" s="111">
        <v>2425</v>
      </c>
      <c r="H23" s="111">
        <v>79.7</v>
      </c>
      <c r="I23" s="111">
        <v>65.1</v>
      </c>
      <c r="J23" s="112">
        <v>14.6</v>
      </c>
    </row>
    <row r="24" spans="1:10" ht="12.75">
      <c r="A24" s="328">
        <v>1999</v>
      </c>
      <c r="B24" s="111">
        <v>14344.9</v>
      </c>
      <c r="C24" s="111">
        <v>10431.1</v>
      </c>
      <c r="D24" s="111">
        <v>1156.5</v>
      </c>
      <c r="E24" s="111">
        <v>809.2</v>
      </c>
      <c r="F24" s="111">
        <v>347.325</v>
      </c>
      <c r="G24" s="111">
        <v>2509.5</v>
      </c>
      <c r="H24" s="111">
        <v>79.2</v>
      </c>
      <c r="I24" s="111">
        <v>63.5</v>
      </c>
      <c r="J24" s="112">
        <v>15.7</v>
      </c>
    </row>
    <row r="25" spans="1:10" ht="13.5" thickBot="1">
      <c r="A25" s="325" t="s">
        <v>438</v>
      </c>
      <c r="B25" s="326">
        <v>15062.9</v>
      </c>
      <c r="C25" s="326">
        <v>11106.1</v>
      </c>
      <c r="D25" s="326">
        <v>1139.6</v>
      </c>
      <c r="E25" s="326">
        <v>806.9</v>
      </c>
      <c r="F25" s="326">
        <v>332.8</v>
      </c>
      <c r="G25" s="326">
        <v>2568.8</v>
      </c>
      <c r="H25" s="326">
        <v>79.1</v>
      </c>
      <c r="I25" s="326">
        <v>62.1</v>
      </c>
      <c r="J25" s="327">
        <v>17</v>
      </c>
    </row>
    <row r="26" spans="1:6" ht="12.75">
      <c r="A26" s="15" t="s">
        <v>415</v>
      </c>
      <c r="B26" s="15"/>
      <c r="C26" s="15"/>
      <c r="D26" s="15"/>
      <c r="E26" s="15"/>
      <c r="F26" s="15"/>
    </row>
    <row r="27" ht="12.75">
      <c r="A27" s="28" t="s">
        <v>416</v>
      </c>
    </row>
  </sheetData>
  <mergeCells count="5">
    <mergeCell ref="A1:J1"/>
    <mergeCell ref="D6:F6"/>
    <mergeCell ref="H6:J6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transitionEvaluation="1"/>
  <dimension ref="A1:M2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22" t="s">
        <v>290</v>
      </c>
      <c r="B1" s="522"/>
      <c r="C1" s="522"/>
      <c r="D1" s="522"/>
      <c r="E1" s="522"/>
      <c r="F1"/>
      <c r="G1"/>
      <c r="H1"/>
      <c r="I1"/>
      <c r="J1"/>
      <c r="K1"/>
      <c r="L1"/>
      <c r="M1"/>
    </row>
    <row r="3" spans="1:5" ht="15">
      <c r="A3" s="551" t="s">
        <v>382</v>
      </c>
      <c r="B3" s="551"/>
      <c r="C3" s="551"/>
      <c r="D3" s="551"/>
      <c r="E3" s="551"/>
    </row>
    <row r="4" spans="1:5" ht="15">
      <c r="A4" s="551" t="s">
        <v>336</v>
      </c>
      <c r="B4" s="551"/>
      <c r="C4" s="551"/>
      <c r="D4" s="551"/>
      <c r="E4" s="551"/>
    </row>
    <row r="5" spans="1:5" ht="14.25">
      <c r="A5" s="329"/>
      <c r="B5" s="329"/>
      <c r="C5" s="329"/>
      <c r="D5" s="329"/>
      <c r="E5" s="329"/>
    </row>
    <row r="6" spans="1:5" ht="12.75">
      <c r="A6" s="117"/>
      <c r="B6" s="118" t="s">
        <v>182</v>
      </c>
      <c r="C6" s="552" t="s">
        <v>414</v>
      </c>
      <c r="D6" s="552"/>
      <c r="E6" s="553"/>
    </row>
    <row r="7" spans="1:5" ht="12.75">
      <c r="A7" s="119" t="s">
        <v>1</v>
      </c>
      <c r="B7" s="120" t="s">
        <v>183</v>
      </c>
      <c r="C7" s="125"/>
      <c r="D7" s="125"/>
      <c r="E7" s="126"/>
    </row>
    <row r="8" spans="1:6" ht="12.75">
      <c r="A8" s="121"/>
      <c r="B8" s="120" t="s">
        <v>184</v>
      </c>
      <c r="C8" s="120" t="s">
        <v>5</v>
      </c>
      <c r="D8" s="120" t="s">
        <v>185</v>
      </c>
      <c r="E8" s="122" t="s">
        <v>176</v>
      </c>
      <c r="F8" s="238"/>
    </row>
    <row r="9" spans="1:6" ht="13.5" thickBot="1">
      <c r="A9" s="278"/>
      <c r="B9" s="279" t="s">
        <v>186</v>
      </c>
      <c r="C9" s="280"/>
      <c r="D9" s="279" t="s">
        <v>177</v>
      </c>
      <c r="E9" s="281" t="s">
        <v>178</v>
      </c>
      <c r="F9" s="238"/>
    </row>
    <row r="10" spans="1:6" ht="12.75">
      <c r="A10" s="273" t="s">
        <v>54</v>
      </c>
      <c r="B10" s="502">
        <v>7127.942</v>
      </c>
      <c r="C10" s="274">
        <v>165.834</v>
      </c>
      <c r="D10" s="274">
        <v>141.181</v>
      </c>
      <c r="E10" s="275">
        <v>24.65299999999999</v>
      </c>
      <c r="F10" s="238"/>
    </row>
    <row r="11" spans="1:6" ht="12.75">
      <c r="A11" s="273" t="s">
        <v>55</v>
      </c>
      <c r="B11" s="502">
        <v>7448.068</v>
      </c>
      <c r="C11" s="274">
        <v>149.093</v>
      </c>
      <c r="D11" s="274">
        <v>125.453</v>
      </c>
      <c r="E11" s="275">
        <v>23.64</v>
      </c>
      <c r="F11" s="238"/>
    </row>
    <row r="12" spans="1:6" ht="12.75">
      <c r="A12" s="273" t="s">
        <v>56</v>
      </c>
      <c r="B12" s="502">
        <v>7697.535</v>
      </c>
      <c r="C12" s="274">
        <v>125.249</v>
      </c>
      <c r="D12" s="274">
        <v>100.825</v>
      </c>
      <c r="E12" s="275">
        <v>24.423999999999992</v>
      </c>
      <c r="F12" s="238"/>
    </row>
    <row r="13" spans="1:6" ht="12.75">
      <c r="A13" s="273" t="s">
        <v>57</v>
      </c>
      <c r="B13" s="502">
        <v>7296.085</v>
      </c>
      <c r="C13" s="274">
        <v>140.183</v>
      </c>
      <c r="D13" s="274">
        <v>116.535</v>
      </c>
      <c r="E13" s="275">
        <v>23.647999999999996</v>
      </c>
      <c r="F13" s="238"/>
    </row>
    <row r="14" spans="1:6" ht="12.75">
      <c r="A14" s="273" t="s">
        <v>58</v>
      </c>
      <c r="B14" s="502">
        <v>8826.005</v>
      </c>
      <c r="C14" s="274">
        <v>151.528</v>
      </c>
      <c r="D14" s="274">
        <v>127.872</v>
      </c>
      <c r="E14" s="275">
        <v>23.65599999999999</v>
      </c>
      <c r="F14" s="238"/>
    </row>
    <row r="15" spans="1:6" ht="12.75">
      <c r="A15" s="273" t="s">
        <v>59</v>
      </c>
      <c r="B15" s="502">
        <v>8142.916</v>
      </c>
      <c r="C15" s="274">
        <v>162.097</v>
      </c>
      <c r="D15" s="274">
        <v>139.593</v>
      </c>
      <c r="E15" s="275">
        <v>22.50400000000002</v>
      </c>
      <c r="F15" s="238"/>
    </row>
    <row r="16" spans="1:6" ht="12.75">
      <c r="A16" s="273" t="s">
        <v>60</v>
      </c>
      <c r="B16" s="502">
        <v>8814.619</v>
      </c>
      <c r="C16" s="276">
        <v>173.465</v>
      </c>
      <c r="D16" s="276">
        <v>149.168</v>
      </c>
      <c r="E16" s="277">
        <v>24.296999999999997</v>
      </c>
      <c r="F16" s="238"/>
    </row>
    <row r="17" spans="1:6" ht="12.75">
      <c r="A17" s="273" t="s">
        <v>107</v>
      </c>
      <c r="B17" s="502">
        <v>9996.988</v>
      </c>
      <c r="C17" s="276">
        <v>203.421</v>
      </c>
      <c r="D17" s="276">
        <v>179.806</v>
      </c>
      <c r="E17" s="277">
        <v>23.615</v>
      </c>
      <c r="F17" s="238"/>
    </row>
    <row r="18" spans="1:6" ht="12.75">
      <c r="A18" s="273" t="s">
        <v>180</v>
      </c>
      <c r="B18" s="502">
        <v>11864.015</v>
      </c>
      <c r="C18" s="276">
        <v>227.166</v>
      </c>
      <c r="D18" s="276">
        <v>203.9</v>
      </c>
      <c r="E18" s="277">
        <v>23.2</v>
      </c>
      <c r="F18" s="238"/>
    </row>
    <row r="19" spans="1:6" ht="12.75">
      <c r="A19" s="273">
        <v>1998</v>
      </c>
      <c r="B19" s="502">
        <v>13492.842</v>
      </c>
      <c r="C19" s="276">
        <v>230.224</v>
      </c>
      <c r="D19" s="276">
        <v>209.344</v>
      </c>
      <c r="E19" s="277">
        <v>20.88</v>
      </c>
      <c r="F19" s="239"/>
    </row>
    <row r="20" spans="1:6" ht="12.75">
      <c r="A20" s="273">
        <v>1999</v>
      </c>
      <c r="B20" s="502">
        <v>15270.7</v>
      </c>
      <c r="C20" s="276">
        <v>228.9</v>
      </c>
      <c r="D20" s="276">
        <v>207</v>
      </c>
      <c r="E20" s="277">
        <v>21.9</v>
      </c>
      <c r="F20" s="238"/>
    </row>
    <row r="21" spans="1:6" ht="13.5" thickBot="1">
      <c r="A21" s="284" t="s">
        <v>438</v>
      </c>
      <c r="B21" s="503">
        <v>16048.6</v>
      </c>
      <c r="C21" s="330">
        <v>249.7</v>
      </c>
      <c r="D21" s="330">
        <v>232.7</v>
      </c>
      <c r="E21" s="331">
        <v>17</v>
      </c>
      <c r="F21" s="238"/>
    </row>
    <row r="22" spans="1:6" ht="12.75">
      <c r="A22" s="28" t="s">
        <v>415</v>
      </c>
      <c r="B22" s="240"/>
      <c r="C22" s="28"/>
      <c r="D22" s="238"/>
      <c r="F22" s="238"/>
    </row>
    <row r="23" spans="1:6" ht="12.75">
      <c r="A23" s="28" t="s">
        <v>416</v>
      </c>
      <c r="B23" s="238"/>
      <c r="D23" s="238"/>
      <c r="F23" s="238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transitionEvaluation="1"/>
  <dimension ref="A1:M23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22" t="s">
        <v>290</v>
      </c>
      <c r="B1" s="522"/>
      <c r="C1" s="522"/>
      <c r="D1" s="522"/>
      <c r="E1" s="522"/>
      <c r="F1"/>
      <c r="G1"/>
      <c r="H1"/>
      <c r="I1"/>
      <c r="J1"/>
      <c r="K1"/>
      <c r="L1"/>
      <c r="M1"/>
    </row>
    <row r="3" spans="1:5" ht="15">
      <c r="A3" s="551" t="s">
        <v>441</v>
      </c>
      <c r="B3" s="551"/>
      <c r="C3" s="551"/>
      <c r="D3" s="551"/>
      <c r="E3" s="551"/>
    </row>
    <row r="4" spans="1:5" ht="15">
      <c r="A4" s="551" t="s">
        <v>337</v>
      </c>
      <c r="B4" s="551"/>
      <c r="C4" s="551"/>
      <c r="D4" s="551"/>
      <c r="E4" s="551"/>
    </row>
    <row r="6" spans="1:5" ht="12.75">
      <c r="A6" s="117"/>
      <c r="B6" s="118" t="s">
        <v>182</v>
      </c>
      <c r="C6" s="552" t="s">
        <v>414</v>
      </c>
      <c r="D6" s="552"/>
      <c r="E6" s="553"/>
    </row>
    <row r="7" spans="1:5" ht="12.75">
      <c r="A7" s="119" t="s">
        <v>1</v>
      </c>
      <c r="B7" s="120" t="s">
        <v>183</v>
      </c>
      <c r="C7" s="125"/>
      <c r="D7" s="125"/>
      <c r="E7" s="126"/>
    </row>
    <row r="8" spans="1:5" ht="12.75">
      <c r="A8" s="121"/>
      <c r="B8" s="120" t="s">
        <v>184</v>
      </c>
      <c r="C8" s="120" t="s">
        <v>5</v>
      </c>
      <c r="D8" s="120" t="s">
        <v>185</v>
      </c>
      <c r="E8" s="122" t="s">
        <v>176</v>
      </c>
    </row>
    <row r="9" spans="1:5" ht="13.5" thickBot="1">
      <c r="A9" s="278"/>
      <c r="B9" s="279" t="s">
        <v>186</v>
      </c>
      <c r="C9" s="280"/>
      <c r="D9" s="279" t="s">
        <v>177</v>
      </c>
      <c r="E9" s="281" t="s">
        <v>178</v>
      </c>
    </row>
    <row r="10" spans="1:5" ht="12.75">
      <c r="A10" s="273" t="s">
        <v>54</v>
      </c>
      <c r="B10" s="123">
        <v>6580.113</v>
      </c>
      <c r="C10" s="123">
        <v>202.778</v>
      </c>
      <c r="D10" s="123">
        <v>145.143</v>
      </c>
      <c r="E10" s="124">
        <v>57.635</v>
      </c>
    </row>
    <row r="11" spans="1:5" ht="12.75">
      <c r="A11" s="273" t="s">
        <v>55</v>
      </c>
      <c r="B11" s="123">
        <v>7121.218</v>
      </c>
      <c r="C11" s="123">
        <v>203.618</v>
      </c>
      <c r="D11" s="123">
        <v>142.915</v>
      </c>
      <c r="E11" s="124">
        <v>60.703</v>
      </c>
    </row>
    <row r="12" spans="1:5" ht="12.75">
      <c r="A12" s="273" t="s">
        <v>56</v>
      </c>
      <c r="B12" s="123">
        <v>7599.746</v>
      </c>
      <c r="C12" s="123">
        <v>192.65</v>
      </c>
      <c r="D12" s="123">
        <v>138.089</v>
      </c>
      <c r="E12" s="124">
        <v>54.56100000000001</v>
      </c>
    </row>
    <row r="13" spans="1:5" ht="12.75">
      <c r="A13" s="273" t="s">
        <v>57</v>
      </c>
      <c r="B13" s="123">
        <v>7565.339</v>
      </c>
      <c r="C13" s="123">
        <v>183.92</v>
      </c>
      <c r="D13" s="123">
        <v>130.017</v>
      </c>
      <c r="E13" s="124">
        <v>53.90299999999999</v>
      </c>
    </row>
    <row r="14" spans="1:5" ht="12.75">
      <c r="A14" s="273" t="s">
        <v>58</v>
      </c>
      <c r="B14" s="123">
        <v>7091.675</v>
      </c>
      <c r="C14" s="123">
        <v>165.415</v>
      </c>
      <c r="D14" s="123">
        <v>120.145</v>
      </c>
      <c r="E14" s="124">
        <v>45.27</v>
      </c>
    </row>
    <row r="15" spans="1:5" ht="12.75">
      <c r="A15" s="273" t="s">
        <v>59</v>
      </c>
      <c r="B15" s="123">
        <v>7966.365</v>
      </c>
      <c r="C15" s="123">
        <v>165.317</v>
      </c>
      <c r="D15" s="123">
        <v>124.585</v>
      </c>
      <c r="E15" s="124">
        <v>40.73200000000001</v>
      </c>
    </row>
    <row r="16" spans="1:5" ht="12.75">
      <c r="A16" s="273" t="s">
        <v>60</v>
      </c>
      <c r="B16" s="123">
        <v>8579.888</v>
      </c>
      <c r="C16" s="123">
        <v>173.576</v>
      </c>
      <c r="D16" s="123">
        <v>135.335</v>
      </c>
      <c r="E16" s="124">
        <v>38.240999999999985</v>
      </c>
    </row>
    <row r="17" spans="1:5" ht="12.75">
      <c r="A17" s="273" t="s">
        <v>107</v>
      </c>
      <c r="B17" s="123">
        <v>9721.92</v>
      </c>
      <c r="C17" s="123">
        <v>193.127</v>
      </c>
      <c r="D17" s="123">
        <v>154.317</v>
      </c>
      <c r="E17" s="124">
        <v>38.81</v>
      </c>
    </row>
    <row r="18" spans="1:5" ht="12.75">
      <c r="A18" s="273" t="s">
        <v>180</v>
      </c>
      <c r="B18" s="123">
        <v>11418.301</v>
      </c>
      <c r="C18" s="123">
        <v>208.755</v>
      </c>
      <c r="D18" s="123">
        <v>172.615</v>
      </c>
      <c r="E18" s="124">
        <v>36.14</v>
      </c>
    </row>
    <row r="19" spans="1:6" ht="12.75">
      <c r="A19" s="273">
        <v>1998</v>
      </c>
      <c r="B19" s="123">
        <v>12854.537</v>
      </c>
      <c r="C19" s="123">
        <v>219.304</v>
      </c>
      <c r="D19" s="123">
        <v>186.664</v>
      </c>
      <c r="E19" s="124">
        <v>32.64</v>
      </c>
      <c r="F19" s="27"/>
    </row>
    <row r="20" spans="1:5" ht="12.75">
      <c r="A20" s="273">
        <v>1999</v>
      </c>
      <c r="B20" s="123">
        <v>14488.4</v>
      </c>
      <c r="C20" s="123">
        <v>232.3</v>
      </c>
      <c r="D20" s="123">
        <v>199.2</v>
      </c>
      <c r="E20" s="124">
        <v>33.1</v>
      </c>
    </row>
    <row r="21" spans="1:5" ht="13.5" thickBot="1">
      <c r="A21" s="284">
        <v>2000</v>
      </c>
      <c r="B21" s="282">
        <v>15343.3</v>
      </c>
      <c r="C21" s="282">
        <v>236.5</v>
      </c>
      <c r="D21" s="282">
        <v>207.6</v>
      </c>
      <c r="E21" s="283">
        <v>28.8</v>
      </c>
    </row>
    <row r="22" spans="1:6" ht="12.75">
      <c r="A22" s="15" t="s">
        <v>415</v>
      </c>
      <c r="B22" s="15"/>
      <c r="C22" s="15"/>
      <c r="D22" s="15"/>
      <c r="E22" s="15"/>
      <c r="F22" s="15"/>
    </row>
    <row r="23" ht="12.75">
      <c r="A23" s="28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I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sheetData>
    <row r="1" spans="1:9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</row>
    <row r="2" spans="1:9" ht="18">
      <c r="A2" s="192"/>
      <c r="B2" s="192"/>
      <c r="C2" s="192"/>
      <c r="D2" s="192"/>
      <c r="E2" s="192"/>
      <c r="F2" s="192"/>
      <c r="G2" s="192"/>
      <c r="H2" s="192"/>
      <c r="I2" s="192"/>
    </row>
    <row r="3" spans="1:9" ht="15">
      <c r="A3" s="556" t="s">
        <v>383</v>
      </c>
      <c r="B3" s="556"/>
      <c r="C3" s="556"/>
      <c r="D3" s="556"/>
      <c r="E3" s="556"/>
      <c r="F3" s="556"/>
      <c r="G3" s="556"/>
      <c r="H3" s="556"/>
      <c r="I3" s="556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127"/>
      <c r="B5" s="554" t="s">
        <v>429</v>
      </c>
      <c r="C5" s="554"/>
      <c r="D5" s="554"/>
      <c r="E5" s="554"/>
      <c r="F5" s="554" t="s">
        <v>430</v>
      </c>
      <c r="G5" s="554"/>
      <c r="H5" s="554"/>
      <c r="I5" s="555"/>
    </row>
    <row r="6" spans="1:9" ht="12.75">
      <c r="A6" s="128" t="s">
        <v>1</v>
      </c>
      <c r="B6" s="98"/>
      <c r="C6" s="129"/>
      <c r="D6" s="129"/>
      <c r="E6" s="130" t="s">
        <v>187</v>
      </c>
      <c r="F6" s="129"/>
      <c r="G6" s="129"/>
      <c r="H6" s="129"/>
      <c r="I6" s="131" t="s">
        <v>187</v>
      </c>
    </row>
    <row r="7" spans="1:9" ht="12.75">
      <c r="A7" s="132"/>
      <c r="B7" s="130" t="s">
        <v>5</v>
      </c>
      <c r="C7" s="130" t="s">
        <v>188</v>
      </c>
      <c r="D7" s="130" t="s">
        <v>65</v>
      </c>
      <c r="E7" s="130" t="s">
        <v>189</v>
      </c>
      <c r="F7" s="130" t="s">
        <v>5</v>
      </c>
      <c r="G7" s="130" t="s">
        <v>188</v>
      </c>
      <c r="H7" s="130" t="s">
        <v>65</v>
      </c>
      <c r="I7" s="131" t="s">
        <v>190</v>
      </c>
    </row>
    <row r="8" spans="1:9" ht="13.5" thickBot="1">
      <c r="A8" s="286"/>
      <c r="B8" s="287"/>
      <c r="C8" s="288"/>
      <c r="D8" s="287" t="s">
        <v>188</v>
      </c>
      <c r="E8" s="287" t="s">
        <v>191</v>
      </c>
      <c r="F8" s="287"/>
      <c r="G8" s="288"/>
      <c r="H8" s="287" t="s">
        <v>188</v>
      </c>
      <c r="I8" s="289" t="s">
        <v>191</v>
      </c>
    </row>
    <row r="9" spans="1:9" ht="12.75">
      <c r="A9" s="285">
        <v>1994</v>
      </c>
      <c r="B9" s="425">
        <v>895470</v>
      </c>
      <c r="C9" s="425">
        <v>4733</v>
      </c>
      <c r="D9" s="425">
        <v>885977</v>
      </c>
      <c r="E9" s="425">
        <v>4760</v>
      </c>
      <c r="F9" s="461">
        <v>8444.9</v>
      </c>
      <c r="G9" s="426">
        <v>25.3</v>
      </c>
      <c r="H9" s="461">
        <v>8375.7</v>
      </c>
      <c r="I9" s="427">
        <v>43.899999999999636</v>
      </c>
    </row>
    <row r="10" spans="1:9" ht="12.75">
      <c r="A10" s="285">
        <v>1995</v>
      </c>
      <c r="B10" s="425">
        <v>919467</v>
      </c>
      <c r="C10" s="425">
        <v>4963</v>
      </c>
      <c r="D10" s="425">
        <v>910112</v>
      </c>
      <c r="E10" s="425">
        <v>4392</v>
      </c>
      <c r="F10" s="461">
        <v>8615.5</v>
      </c>
      <c r="G10" s="426">
        <v>25.7</v>
      </c>
      <c r="H10" s="461">
        <v>8562.6</v>
      </c>
      <c r="I10" s="427">
        <v>27.19999999999891</v>
      </c>
    </row>
    <row r="11" spans="1:9" ht="12.75">
      <c r="A11" s="285">
        <v>1996</v>
      </c>
      <c r="B11" s="425">
        <v>944611</v>
      </c>
      <c r="C11" s="425">
        <v>5372</v>
      </c>
      <c r="D11" s="425">
        <v>933819</v>
      </c>
      <c r="E11" s="425">
        <v>5420</v>
      </c>
      <c r="F11" s="461">
        <v>8832.1</v>
      </c>
      <c r="G11" s="426">
        <v>27.9</v>
      </c>
      <c r="H11" s="461">
        <v>8775</v>
      </c>
      <c r="I11" s="427">
        <v>29.200000000000728</v>
      </c>
    </row>
    <row r="12" spans="1:9" ht="12.75">
      <c r="A12" s="285" t="s">
        <v>168</v>
      </c>
      <c r="B12" s="425">
        <v>977840</v>
      </c>
      <c r="C12" s="425">
        <v>6336</v>
      </c>
      <c r="D12" s="425">
        <v>959860</v>
      </c>
      <c r="E12" s="425">
        <v>11644</v>
      </c>
      <c r="F12" s="461">
        <v>9280</v>
      </c>
      <c r="G12" s="426">
        <v>34.1</v>
      </c>
      <c r="H12" s="461">
        <v>9221.9</v>
      </c>
      <c r="I12" s="427">
        <v>24</v>
      </c>
    </row>
    <row r="13" spans="1:9" ht="12.75">
      <c r="A13" s="285">
        <v>1998</v>
      </c>
      <c r="B13" s="425">
        <v>1023069</v>
      </c>
      <c r="C13" s="425">
        <v>6983</v>
      </c>
      <c r="D13" s="425">
        <v>1013787</v>
      </c>
      <c r="E13" s="425">
        <v>2299</v>
      </c>
      <c r="F13" s="461">
        <v>9961</v>
      </c>
      <c r="G13" s="426">
        <v>35.2</v>
      </c>
      <c r="H13" s="461">
        <v>9918.3</v>
      </c>
      <c r="I13" s="427">
        <v>7.5</v>
      </c>
    </row>
    <row r="14" spans="1:9" ht="12.75">
      <c r="A14" s="285">
        <v>1999</v>
      </c>
      <c r="B14" s="425">
        <v>1071674</v>
      </c>
      <c r="C14" s="425">
        <v>7483</v>
      </c>
      <c r="D14" s="425">
        <v>1061690</v>
      </c>
      <c r="E14" s="425">
        <v>2501</v>
      </c>
      <c r="F14" s="461">
        <v>10668.7</v>
      </c>
      <c r="G14" s="426">
        <v>37.2</v>
      </c>
      <c r="H14" s="461">
        <v>10623.7</v>
      </c>
      <c r="I14" s="428">
        <v>7.799999999999272</v>
      </c>
    </row>
    <row r="15" spans="1:9" ht="13.5" thickBot="1">
      <c r="A15" s="290">
        <v>2000</v>
      </c>
      <c r="B15" s="429">
        <v>1114378</v>
      </c>
      <c r="C15" s="429">
        <v>7988</v>
      </c>
      <c r="D15" s="429">
        <v>1104322</v>
      </c>
      <c r="E15" s="429">
        <v>2068</v>
      </c>
      <c r="F15" s="462">
        <v>11280.8</v>
      </c>
      <c r="G15" s="430">
        <v>42</v>
      </c>
      <c r="H15" s="462">
        <v>11231.7</v>
      </c>
      <c r="I15" s="431">
        <v>7.099999999998545</v>
      </c>
    </row>
    <row r="16" spans="1:9" ht="12.75">
      <c r="A16" s="15" t="s">
        <v>415</v>
      </c>
      <c r="B16" s="15"/>
      <c r="C16" s="15"/>
      <c r="D16" s="15"/>
      <c r="E16" s="15"/>
      <c r="F16" s="15"/>
      <c r="G16" s="25"/>
      <c r="H16" s="25"/>
      <c r="I16" s="25"/>
    </row>
    <row r="17" spans="2:6" ht="12.75">
      <c r="B17" s="231"/>
      <c r="D17" s="231"/>
      <c r="F17" s="231"/>
    </row>
    <row r="18" spans="2:6" ht="12.75">
      <c r="B18" s="231"/>
      <c r="D18" s="231"/>
      <c r="F18" s="231"/>
    </row>
    <row r="19" spans="2:6" ht="12.75">
      <c r="B19" s="231"/>
      <c r="D19" s="231"/>
      <c r="F19" s="231"/>
    </row>
    <row r="20" spans="2:6" ht="12.75">
      <c r="B20" s="231"/>
      <c r="D20" s="231"/>
      <c r="F20" s="231"/>
    </row>
    <row r="21" spans="2:6" ht="12.75">
      <c r="B21" s="231"/>
      <c r="D21" s="231"/>
      <c r="F21" s="231"/>
    </row>
    <row r="22" spans="2:6" ht="12.75">
      <c r="B22" s="231"/>
      <c r="D22" s="231"/>
      <c r="F22" s="231"/>
    </row>
    <row r="23" spans="2:6" ht="12.75">
      <c r="B23" s="231"/>
      <c r="D23" s="231"/>
      <c r="F23" s="231"/>
    </row>
    <row r="24" spans="2:6" ht="12.75">
      <c r="B24" s="231"/>
      <c r="D24" s="231"/>
      <c r="F24" s="231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7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28.7109375" style="0" customWidth="1"/>
    <col min="2" max="4" width="15.7109375" style="0" customWidth="1"/>
  </cols>
  <sheetData>
    <row r="1" spans="1:5" ht="18">
      <c r="A1" s="517" t="s">
        <v>290</v>
      </c>
      <c r="B1" s="517"/>
      <c r="C1" s="517"/>
      <c r="D1" s="517"/>
      <c r="E1" s="190"/>
    </row>
    <row r="3" spans="1:5" ht="15">
      <c r="A3" s="518" t="s">
        <v>424</v>
      </c>
      <c r="B3" s="518"/>
      <c r="C3" s="518"/>
      <c r="D3" s="518"/>
      <c r="E3" s="2"/>
    </row>
    <row r="4" spans="1:5" ht="12.75">
      <c r="A4" s="2"/>
      <c r="B4" s="2"/>
      <c r="C4" s="2"/>
      <c r="D4" s="2"/>
      <c r="E4" s="2"/>
    </row>
    <row r="5" spans="1:5" ht="13.5" thickBot="1">
      <c r="A5" s="218" t="s">
        <v>4</v>
      </c>
      <c r="B5" s="219" t="s">
        <v>5</v>
      </c>
      <c r="C5" s="219" t="s">
        <v>6</v>
      </c>
      <c r="D5" s="220" t="s">
        <v>7</v>
      </c>
      <c r="E5" s="2"/>
    </row>
    <row r="6" spans="1:5" ht="12.75">
      <c r="A6" s="52" t="s">
        <v>8</v>
      </c>
      <c r="B6" s="246">
        <v>7305117</v>
      </c>
      <c r="C6" s="246">
        <v>3592680</v>
      </c>
      <c r="D6" s="247">
        <v>3712437</v>
      </c>
      <c r="E6" s="2"/>
    </row>
    <row r="7" spans="1:5" ht="12.75">
      <c r="A7" s="52" t="s">
        <v>9</v>
      </c>
      <c r="B7" s="246">
        <v>1186849</v>
      </c>
      <c r="C7" s="246">
        <v>584361</v>
      </c>
      <c r="D7" s="247">
        <v>602488</v>
      </c>
      <c r="E7" s="2"/>
    </row>
    <row r="8" spans="1:5" ht="12.75">
      <c r="A8" s="52" t="s">
        <v>10</v>
      </c>
      <c r="B8" s="246">
        <v>1084314</v>
      </c>
      <c r="C8" s="246">
        <v>520012</v>
      </c>
      <c r="D8" s="247">
        <v>564302</v>
      </c>
      <c r="E8" s="2"/>
    </row>
    <row r="9" spans="1:5" ht="12.75">
      <c r="A9" s="52" t="s">
        <v>11</v>
      </c>
      <c r="B9" s="246">
        <v>821820</v>
      </c>
      <c r="C9" s="246">
        <v>406358</v>
      </c>
      <c r="D9" s="247">
        <v>415462</v>
      </c>
      <c r="E9" s="2"/>
    </row>
    <row r="10" spans="1:5" ht="12.75">
      <c r="A10" s="52" t="s">
        <v>12</v>
      </c>
      <c r="B10" s="246">
        <v>1672689</v>
      </c>
      <c r="C10" s="246">
        <v>831707</v>
      </c>
      <c r="D10" s="247">
        <v>840982</v>
      </c>
      <c r="E10" s="2"/>
    </row>
    <row r="11" spans="1:5" ht="12.75">
      <c r="A11" s="52" t="s">
        <v>13</v>
      </c>
      <c r="B11" s="246">
        <v>528478</v>
      </c>
      <c r="C11" s="246">
        <v>257495</v>
      </c>
      <c r="D11" s="247">
        <v>270983</v>
      </c>
      <c r="E11" s="2"/>
    </row>
    <row r="12" spans="1:5" ht="12.75">
      <c r="A12" s="52" t="s">
        <v>14</v>
      </c>
      <c r="B12" s="246">
        <v>2488062</v>
      </c>
      <c r="C12" s="246">
        <v>856604</v>
      </c>
      <c r="D12" s="247">
        <v>869595</v>
      </c>
      <c r="E12" s="2"/>
    </row>
    <row r="13" spans="1:5" ht="12.75">
      <c r="A13" s="52" t="s">
        <v>15</v>
      </c>
      <c r="B13" s="246">
        <v>1726199</v>
      </c>
      <c r="C13" s="246">
        <v>1227156</v>
      </c>
      <c r="D13" s="247">
        <v>1260906</v>
      </c>
      <c r="E13" s="2"/>
    </row>
    <row r="14" spans="1:5" ht="12.75">
      <c r="A14" s="52" t="s">
        <v>16</v>
      </c>
      <c r="B14" s="246">
        <v>6207533</v>
      </c>
      <c r="C14" s="246">
        <v>3030196</v>
      </c>
      <c r="D14" s="247">
        <v>3177337</v>
      </c>
      <c r="E14" s="2"/>
    </row>
    <row r="15" spans="1:5" ht="12.75">
      <c r="A15" s="52" t="s">
        <v>17</v>
      </c>
      <c r="B15" s="246">
        <v>4066474</v>
      </c>
      <c r="C15" s="246">
        <v>1993258</v>
      </c>
      <c r="D15" s="247">
        <v>2073216</v>
      </c>
      <c r="E15" s="2"/>
    </row>
    <row r="16" spans="1:5" ht="12.75">
      <c r="A16" s="52" t="s">
        <v>18</v>
      </c>
      <c r="B16" s="246">
        <v>1073574</v>
      </c>
      <c r="C16" s="246">
        <v>533506</v>
      </c>
      <c r="D16" s="247">
        <v>540068</v>
      </c>
      <c r="E16" s="2"/>
    </row>
    <row r="17" spans="1:5" ht="12.75">
      <c r="A17" s="52" t="s">
        <v>19</v>
      </c>
      <c r="B17" s="246">
        <v>2730337</v>
      </c>
      <c r="C17" s="246">
        <v>1312881</v>
      </c>
      <c r="D17" s="247">
        <v>1417456</v>
      </c>
      <c r="E17" s="2"/>
    </row>
    <row r="18" spans="1:5" ht="12.75">
      <c r="A18" s="52" t="s">
        <v>20</v>
      </c>
      <c r="B18" s="246">
        <v>5145325</v>
      </c>
      <c r="C18" s="246">
        <v>2472098</v>
      </c>
      <c r="D18" s="247">
        <v>2673227</v>
      </c>
      <c r="E18" s="2"/>
    </row>
    <row r="19" spans="1:5" ht="12.75">
      <c r="A19" s="52" t="s">
        <v>46</v>
      </c>
      <c r="B19" s="246">
        <v>1131128</v>
      </c>
      <c r="C19" s="246">
        <v>559888</v>
      </c>
      <c r="D19" s="247">
        <v>571240</v>
      </c>
      <c r="E19" s="2"/>
    </row>
    <row r="20" spans="1:5" ht="12.75">
      <c r="A20" s="52" t="s">
        <v>293</v>
      </c>
      <c r="B20" s="246">
        <v>538009</v>
      </c>
      <c r="C20" s="246">
        <v>266711</v>
      </c>
      <c r="D20" s="247">
        <v>271298</v>
      </c>
      <c r="E20" s="2"/>
    </row>
    <row r="21" spans="1:5" ht="12.75">
      <c r="A21" s="52" t="s">
        <v>21</v>
      </c>
      <c r="B21" s="246">
        <v>2100441</v>
      </c>
      <c r="C21" s="246">
        <v>1028146</v>
      </c>
      <c r="D21" s="247">
        <v>1072295</v>
      </c>
      <c r="E21" s="2"/>
    </row>
    <row r="22" spans="1:5" ht="12.75">
      <c r="A22" s="52" t="s">
        <v>22</v>
      </c>
      <c r="B22" s="246">
        <v>265178</v>
      </c>
      <c r="C22" s="246">
        <v>131518</v>
      </c>
      <c r="D22" s="247">
        <v>133660</v>
      </c>
      <c r="E22" s="2"/>
    </row>
    <row r="23" spans="1:5" ht="12.75">
      <c r="A23" s="52" t="s">
        <v>47</v>
      </c>
      <c r="B23" s="248">
        <v>73704</v>
      </c>
      <c r="C23" s="249">
        <v>37115</v>
      </c>
      <c r="D23" s="247">
        <v>36589</v>
      </c>
      <c r="E23" s="2"/>
    </row>
    <row r="24" spans="1:5" ht="12.75">
      <c r="A24" s="52" t="s">
        <v>48</v>
      </c>
      <c r="B24" s="248">
        <v>56929</v>
      </c>
      <c r="C24" s="249">
        <v>28952</v>
      </c>
      <c r="D24" s="247">
        <v>27977</v>
      </c>
      <c r="E24" s="2"/>
    </row>
    <row r="25" spans="1:5" ht="12.75">
      <c r="A25" s="52"/>
      <c r="B25" s="248"/>
      <c r="C25" s="249"/>
      <c r="D25" s="247"/>
      <c r="E25" s="2"/>
    </row>
    <row r="26" spans="1:5" ht="13.5" thickBot="1">
      <c r="A26" s="207" t="s">
        <v>49</v>
      </c>
      <c r="B26" s="250">
        <v>40202160</v>
      </c>
      <c r="C26" s="250">
        <v>19670642</v>
      </c>
      <c r="D26" s="251">
        <v>20531518</v>
      </c>
      <c r="E26" s="2"/>
    </row>
    <row r="27" spans="1:5" ht="12.75">
      <c r="A27" s="2" t="s">
        <v>291</v>
      </c>
      <c r="B27" s="2"/>
      <c r="C27" s="2"/>
      <c r="D27" s="97"/>
      <c r="E27" s="2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transitionEvaluation="1"/>
  <dimension ref="A1:M2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/>
      <c r="I1"/>
      <c r="J1"/>
      <c r="K1"/>
      <c r="L1"/>
      <c r="M1"/>
    </row>
    <row r="3" spans="1:7" ht="15">
      <c r="A3" s="557" t="s">
        <v>384</v>
      </c>
      <c r="B3" s="557"/>
      <c r="C3" s="557"/>
      <c r="D3" s="557"/>
      <c r="E3" s="557"/>
      <c r="F3" s="557"/>
      <c r="G3" s="557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133"/>
      <c r="B5" s="558" t="s">
        <v>192</v>
      </c>
      <c r="C5" s="558"/>
      <c r="D5" s="558"/>
      <c r="E5" s="558" t="s">
        <v>366</v>
      </c>
      <c r="F5" s="558"/>
      <c r="G5" s="559"/>
    </row>
    <row r="6" spans="1:7" ht="12.75">
      <c r="A6" s="134" t="s">
        <v>1</v>
      </c>
      <c r="B6" s="135"/>
      <c r="C6" s="136" t="s">
        <v>417</v>
      </c>
      <c r="D6" s="135"/>
      <c r="E6" s="135"/>
      <c r="F6" s="136" t="s">
        <v>417</v>
      </c>
      <c r="G6" s="137"/>
    </row>
    <row r="7" spans="1:7" ht="12.75">
      <c r="A7" s="134"/>
      <c r="B7" s="136" t="s">
        <v>5</v>
      </c>
      <c r="C7" s="136" t="s">
        <v>413</v>
      </c>
      <c r="D7" s="136" t="s">
        <v>66</v>
      </c>
      <c r="E7" s="136" t="s">
        <v>5</v>
      </c>
      <c r="F7" s="136" t="s">
        <v>413</v>
      </c>
      <c r="G7" s="138" t="s">
        <v>66</v>
      </c>
    </row>
    <row r="8" spans="1:7" ht="13.5" thickBot="1">
      <c r="A8" s="332"/>
      <c r="B8" s="338"/>
      <c r="C8" s="338" t="s">
        <v>167</v>
      </c>
      <c r="D8" s="338"/>
      <c r="E8" s="339"/>
      <c r="F8" s="338" t="s">
        <v>167</v>
      </c>
      <c r="G8" s="340"/>
    </row>
    <row r="9" spans="1:7" ht="12.75">
      <c r="A9" s="291" t="s">
        <v>50</v>
      </c>
      <c r="B9" s="432">
        <v>3834</v>
      </c>
      <c r="C9" s="432">
        <v>62</v>
      </c>
      <c r="D9" s="432">
        <v>7</v>
      </c>
      <c r="E9" s="432">
        <v>6131135</v>
      </c>
      <c r="F9" s="472">
        <v>436708</v>
      </c>
      <c r="G9" s="433">
        <v>3307</v>
      </c>
    </row>
    <row r="10" spans="1:7" ht="12.75">
      <c r="A10" s="291" t="s">
        <v>51</v>
      </c>
      <c r="B10" s="432">
        <v>3790</v>
      </c>
      <c r="C10" s="432">
        <v>61</v>
      </c>
      <c r="D10" s="432">
        <v>9</v>
      </c>
      <c r="E10" s="432">
        <v>6275067</v>
      </c>
      <c r="F10" s="472">
        <v>585190</v>
      </c>
      <c r="G10" s="433">
        <v>5371</v>
      </c>
    </row>
    <row r="11" spans="1:7" ht="12.75">
      <c r="A11" s="291" t="s">
        <v>52</v>
      </c>
      <c r="B11" s="432">
        <v>4112</v>
      </c>
      <c r="C11" s="432">
        <v>58</v>
      </c>
      <c r="D11" s="432">
        <v>12</v>
      </c>
      <c r="E11" s="432">
        <v>6967678</v>
      </c>
      <c r="F11" s="472">
        <v>655815</v>
      </c>
      <c r="G11" s="433">
        <v>5571</v>
      </c>
    </row>
    <row r="12" spans="1:7" ht="12.75">
      <c r="A12" s="291" t="s">
        <v>53</v>
      </c>
      <c r="B12" s="432">
        <v>4096</v>
      </c>
      <c r="C12" s="432">
        <v>71</v>
      </c>
      <c r="D12" s="432">
        <v>12</v>
      </c>
      <c r="E12" s="432">
        <v>6864738</v>
      </c>
      <c r="F12" s="472">
        <v>596920</v>
      </c>
      <c r="G12" s="433">
        <v>5430</v>
      </c>
    </row>
    <row r="13" spans="1:7" ht="12.75">
      <c r="A13" s="291" t="s">
        <v>54</v>
      </c>
      <c r="B13" s="432">
        <v>4302</v>
      </c>
      <c r="C13" s="432">
        <v>67</v>
      </c>
      <c r="D13" s="432">
        <v>11</v>
      </c>
      <c r="E13" s="432">
        <v>6993751</v>
      </c>
      <c r="F13" s="472">
        <v>656656</v>
      </c>
      <c r="G13" s="433">
        <v>5226</v>
      </c>
    </row>
    <row r="14" spans="1:7" ht="12.75">
      <c r="A14" s="291" t="s">
        <v>55</v>
      </c>
      <c r="B14" s="432">
        <v>4595</v>
      </c>
      <c r="C14" s="432">
        <v>68</v>
      </c>
      <c r="D14" s="432">
        <v>11</v>
      </c>
      <c r="E14" s="432">
        <v>7623867</v>
      </c>
      <c r="F14" s="472">
        <v>747960</v>
      </c>
      <c r="G14" s="433">
        <v>5963</v>
      </c>
    </row>
    <row r="15" spans="1:7" ht="12.75">
      <c r="A15" s="291" t="s">
        <v>56</v>
      </c>
      <c r="B15" s="432">
        <v>4848</v>
      </c>
      <c r="C15" s="432">
        <v>84</v>
      </c>
      <c r="D15" s="432">
        <v>14</v>
      </c>
      <c r="E15" s="432">
        <v>7821850</v>
      </c>
      <c r="F15" s="472">
        <v>730462</v>
      </c>
      <c r="G15" s="433">
        <v>6874</v>
      </c>
    </row>
    <row r="16" spans="1:7" ht="12.75">
      <c r="A16" s="291" t="s">
        <v>57</v>
      </c>
      <c r="B16" s="432">
        <v>5010</v>
      </c>
      <c r="C16" s="432">
        <v>78</v>
      </c>
      <c r="D16" s="432">
        <v>13</v>
      </c>
      <c r="E16" s="432">
        <v>7921935</v>
      </c>
      <c r="F16" s="472">
        <v>745536</v>
      </c>
      <c r="G16" s="433">
        <v>6558</v>
      </c>
    </row>
    <row r="17" spans="1:7" ht="12.75">
      <c r="A17" s="291" t="s">
        <v>58</v>
      </c>
      <c r="B17" s="432">
        <v>4749</v>
      </c>
      <c r="C17" s="432">
        <v>86</v>
      </c>
      <c r="D17" s="432">
        <v>9</v>
      </c>
      <c r="E17" s="432">
        <v>7737138</v>
      </c>
      <c r="F17" s="472">
        <v>689965</v>
      </c>
      <c r="G17" s="433">
        <v>6024</v>
      </c>
    </row>
    <row r="18" spans="1:7" ht="12.75">
      <c r="A18" s="291" t="s">
        <v>59</v>
      </c>
      <c r="B18" s="432">
        <v>4581</v>
      </c>
      <c r="C18" s="432">
        <v>83</v>
      </c>
      <c r="D18" s="432">
        <v>7</v>
      </c>
      <c r="E18" s="432">
        <v>7502120</v>
      </c>
      <c r="F18" s="472">
        <v>645946</v>
      </c>
      <c r="G18" s="433">
        <v>2062</v>
      </c>
    </row>
    <row r="19" spans="1:7" ht="12.75">
      <c r="A19" s="291" t="s">
        <v>60</v>
      </c>
      <c r="B19" s="432">
        <v>4827</v>
      </c>
      <c r="C19" s="432">
        <v>75</v>
      </c>
      <c r="D19" s="432">
        <v>8</v>
      </c>
      <c r="E19" s="432">
        <v>7605073</v>
      </c>
      <c r="F19" s="472">
        <v>727069</v>
      </c>
      <c r="G19" s="433">
        <v>2530</v>
      </c>
    </row>
    <row r="20" spans="1:8" ht="12.75">
      <c r="A20" s="291" t="s">
        <v>107</v>
      </c>
      <c r="B20" s="432">
        <v>5028</v>
      </c>
      <c r="C20" s="432">
        <v>76</v>
      </c>
      <c r="D20" s="432">
        <v>9</v>
      </c>
      <c r="E20" s="432">
        <v>8128193</v>
      </c>
      <c r="F20" s="472">
        <v>746344</v>
      </c>
      <c r="G20" s="433">
        <v>4249</v>
      </c>
      <c r="H20" s="19" t="s">
        <v>194</v>
      </c>
    </row>
    <row r="21" spans="1:7" ht="12.75">
      <c r="A21" s="291" t="s">
        <v>180</v>
      </c>
      <c r="B21" s="432">
        <v>5040</v>
      </c>
      <c r="C21" s="432">
        <v>73</v>
      </c>
      <c r="D21" s="432">
        <v>11</v>
      </c>
      <c r="E21" s="432">
        <v>8365095</v>
      </c>
      <c r="F21" s="472">
        <v>752702</v>
      </c>
      <c r="G21" s="433">
        <v>5952</v>
      </c>
    </row>
    <row r="22" spans="1:8" ht="12.75">
      <c r="A22" s="291">
        <v>1998</v>
      </c>
      <c r="B22" s="432">
        <v>5091</v>
      </c>
      <c r="C22" s="432">
        <v>73</v>
      </c>
      <c r="D22" s="432">
        <v>16</v>
      </c>
      <c r="E22" s="432">
        <v>8750577</v>
      </c>
      <c r="F22" s="472">
        <v>742129</v>
      </c>
      <c r="G22" s="433">
        <v>8040</v>
      </c>
      <c r="H22" s="22"/>
    </row>
    <row r="23" spans="1:9" ht="12.75">
      <c r="A23" s="291">
        <v>1999</v>
      </c>
      <c r="B23" s="432">
        <v>5110</v>
      </c>
      <c r="C23" s="432">
        <v>82</v>
      </c>
      <c r="D23" s="432">
        <v>17</v>
      </c>
      <c r="E23" s="432">
        <v>9008053</v>
      </c>
      <c r="F23" s="472">
        <v>642944</v>
      </c>
      <c r="G23" s="433">
        <v>7413</v>
      </c>
      <c r="H23" s="22"/>
      <c r="I23" s="22"/>
    </row>
    <row r="24" spans="1:9" ht="13.5" thickBot="1">
      <c r="A24" s="341">
        <v>2000</v>
      </c>
      <c r="B24" s="434">
        <v>5105</v>
      </c>
      <c r="C24" s="434">
        <v>94</v>
      </c>
      <c r="D24" s="434">
        <v>20</v>
      </c>
      <c r="E24" s="342">
        <v>9108887</v>
      </c>
      <c r="F24" s="473">
        <v>694160</v>
      </c>
      <c r="G24" s="435">
        <v>2075</v>
      </c>
      <c r="H24" s="22"/>
      <c r="I24" s="22"/>
    </row>
    <row r="25" spans="1:6" ht="12.75">
      <c r="A25" s="15" t="s">
        <v>415</v>
      </c>
      <c r="B25" s="15"/>
      <c r="C25" s="15"/>
      <c r="D25" s="15"/>
      <c r="E25" s="15"/>
      <c r="F25" s="21"/>
    </row>
  </sheetData>
  <mergeCells count="4">
    <mergeCell ref="A3:G3"/>
    <mergeCell ref="A1:G1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transitionEvaluation="1"/>
  <dimension ref="A1:M34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192"/>
      <c r="H1"/>
      <c r="I1"/>
      <c r="J1"/>
      <c r="K1"/>
      <c r="L1"/>
      <c r="M1"/>
    </row>
    <row r="3" spans="1:6" ht="15">
      <c r="A3" s="557" t="s">
        <v>385</v>
      </c>
      <c r="B3" s="557"/>
      <c r="C3" s="557"/>
      <c r="D3" s="557"/>
      <c r="E3" s="557"/>
      <c r="F3" s="557"/>
    </row>
    <row r="5" spans="1:6" ht="12.75">
      <c r="A5" s="140" t="s">
        <v>197</v>
      </c>
      <c r="B5" s="558" t="s">
        <v>195</v>
      </c>
      <c r="C5" s="558"/>
      <c r="D5" s="558"/>
      <c r="E5" s="558" t="s">
        <v>196</v>
      </c>
      <c r="F5" s="559"/>
    </row>
    <row r="6" spans="1:6" ht="12.75">
      <c r="A6" s="134" t="s">
        <v>198</v>
      </c>
      <c r="B6" s="136" t="s">
        <v>362</v>
      </c>
      <c r="C6" s="139" t="s">
        <v>199</v>
      </c>
      <c r="D6" s="136" t="s">
        <v>66</v>
      </c>
      <c r="E6" s="136" t="s">
        <v>439</v>
      </c>
      <c r="F6" s="138" t="s">
        <v>188</v>
      </c>
    </row>
    <row r="7" spans="1:6" ht="13.5" thickBot="1">
      <c r="A7" s="332" t="s">
        <v>193</v>
      </c>
      <c r="B7" s="338" t="s">
        <v>200</v>
      </c>
      <c r="C7" s="339" t="s">
        <v>418</v>
      </c>
      <c r="D7" s="339"/>
      <c r="E7" s="338" t="s">
        <v>200</v>
      </c>
      <c r="F7" s="340"/>
    </row>
    <row r="8" spans="1:6" ht="12.75">
      <c r="A8" s="291" t="s">
        <v>50</v>
      </c>
      <c r="B8" s="144">
        <v>7.88</v>
      </c>
      <c r="C8" s="144">
        <v>7.57</v>
      </c>
      <c r="D8" s="336" t="s">
        <v>274</v>
      </c>
      <c r="E8" s="141">
        <v>1793.1</v>
      </c>
      <c r="F8" s="142">
        <v>1776.3</v>
      </c>
    </row>
    <row r="9" spans="1:6" ht="12.75">
      <c r="A9" s="291" t="s">
        <v>51</v>
      </c>
      <c r="B9" s="144">
        <v>8.23</v>
      </c>
      <c r="C9" s="143">
        <v>7.8</v>
      </c>
      <c r="D9" s="336" t="s">
        <v>274</v>
      </c>
      <c r="E9" s="141">
        <v>1786.8</v>
      </c>
      <c r="F9" s="142">
        <v>1788.4</v>
      </c>
    </row>
    <row r="10" spans="1:6" ht="12.75">
      <c r="A10" s="291" t="s">
        <v>52</v>
      </c>
      <c r="B10" s="144">
        <v>6.51</v>
      </c>
      <c r="C10" s="143">
        <v>6.6</v>
      </c>
      <c r="D10" s="336" t="s">
        <v>274</v>
      </c>
      <c r="E10" s="141">
        <v>1782.1</v>
      </c>
      <c r="F10" s="142">
        <v>1792.6</v>
      </c>
    </row>
    <row r="11" spans="1:6" ht="12.75">
      <c r="A11" s="291" t="s">
        <v>53</v>
      </c>
      <c r="B11" s="144">
        <v>6.38</v>
      </c>
      <c r="C11" s="144">
        <v>6.44</v>
      </c>
      <c r="D11" s="337">
        <v>7.8</v>
      </c>
      <c r="E11" s="141">
        <v>1778.8</v>
      </c>
      <c r="F11" s="142">
        <v>1788.7</v>
      </c>
    </row>
    <row r="12" spans="1:6" ht="12.75">
      <c r="A12" s="291" t="s">
        <v>54</v>
      </c>
      <c r="B12" s="144">
        <v>7.77</v>
      </c>
      <c r="C12" s="144">
        <v>8.06</v>
      </c>
      <c r="D12" s="143">
        <v>8.08</v>
      </c>
      <c r="E12" s="141">
        <v>1772.2</v>
      </c>
      <c r="F12" s="142">
        <v>1781.7</v>
      </c>
    </row>
    <row r="13" spans="1:6" ht="12.75">
      <c r="A13" s="291" t="s">
        <v>55</v>
      </c>
      <c r="B13" s="144">
        <v>8.33</v>
      </c>
      <c r="C13" s="144">
        <v>8.65</v>
      </c>
      <c r="D13" s="143">
        <v>8.34</v>
      </c>
      <c r="E13" s="141">
        <v>1769.7</v>
      </c>
      <c r="F13" s="142">
        <v>1781.5</v>
      </c>
    </row>
    <row r="14" spans="1:6" ht="12.75">
      <c r="A14" s="291" t="s">
        <v>56</v>
      </c>
      <c r="B14" s="144">
        <v>7.96</v>
      </c>
      <c r="C14" s="144">
        <v>8.26</v>
      </c>
      <c r="D14" s="143">
        <v>10.2</v>
      </c>
      <c r="E14" s="141">
        <v>1768</v>
      </c>
      <c r="F14" s="142">
        <v>1782.1</v>
      </c>
    </row>
    <row r="15" spans="1:6" ht="12.75">
      <c r="A15" s="291" t="s">
        <v>57</v>
      </c>
      <c r="B15" s="144">
        <v>7.27</v>
      </c>
      <c r="C15" s="144">
        <v>7.46</v>
      </c>
      <c r="D15" s="143">
        <v>12.48</v>
      </c>
      <c r="E15" s="141">
        <v>1766.6</v>
      </c>
      <c r="F15" s="142">
        <v>1765</v>
      </c>
    </row>
    <row r="16" spans="1:6" ht="12.75">
      <c r="A16" s="291" t="s">
        <v>58</v>
      </c>
      <c r="B16" s="144">
        <v>5.48</v>
      </c>
      <c r="C16" s="144">
        <v>5.68</v>
      </c>
      <c r="D16" s="143">
        <v>6.02</v>
      </c>
      <c r="E16" s="141">
        <v>1763.5</v>
      </c>
      <c r="F16" s="142">
        <v>1740.1</v>
      </c>
    </row>
    <row r="17" spans="1:6" ht="12.75">
      <c r="A17" s="291" t="s">
        <v>59</v>
      </c>
      <c r="B17" s="144">
        <v>3.59</v>
      </c>
      <c r="C17" s="144">
        <v>4.64</v>
      </c>
      <c r="D17" s="143">
        <v>1.7</v>
      </c>
      <c r="E17" s="141">
        <v>1763.5</v>
      </c>
      <c r="F17" s="142">
        <v>1739.3</v>
      </c>
    </row>
    <row r="18" spans="1:6" ht="12.75">
      <c r="A18" s="291" t="s">
        <v>60</v>
      </c>
      <c r="B18" s="144">
        <v>3.94</v>
      </c>
      <c r="C18" s="144">
        <v>3.83</v>
      </c>
      <c r="D18" s="143">
        <v>4.07</v>
      </c>
      <c r="E18" s="141">
        <v>1765.9</v>
      </c>
      <c r="F18" s="142">
        <v>1795.2</v>
      </c>
    </row>
    <row r="19" spans="1:6" ht="12.75">
      <c r="A19" s="291" t="s">
        <v>107</v>
      </c>
      <c r="B19" s="144">
        <v>3.82</v>
      </c>
      <c r="C19" s="144">
        <v>4.12</v>
      </c>
      <c r="D19" s="143">
        <v>3.44</v>
      </c>
      <c r="E19" s="141">
        <v>1767.5</v>
      </c>
      <c r="F19" s="142">
        <v>1795.6</v>
      </c>
    </row>
    <row r="20" spans="1:6" ht="12.75">
      <c r="A20" s="291" t="s">
        <v>180</v>
      </c>
      <c r="B20" s="144">
        <v>2.87</v>
      </c>
      <c r="C20" s="143">
        <v>3.08</v>
      </c>
      <c r="D20" s="144">
        <v>3.68</v>
      </c>
      <c r="E20" s="141">
        <v>1767.8</v>
      </c>
      <c r="F20" s="142">
        <v>1782.6</v>
      </c>
    </row>
    <row r="21" spans="1:8" ht="12.75">
      <c r="A21" s="291">
        <v>1998</v>
      </c>
      <c r="B21" s="143">
        <v>2.56</v>
      </c>
      <c r="C21" s="143">
        <v>3.01</v>
      </c>
      <c r="D21" s="143">
        <v>3.16</v>
      </c>
      <c r="E21" s="141">
        <v>1766.6</v>
      </c>
      <c r="F21" s="142">
        <v>1778.1</v>
      </c>
      <c r="G21" s="24"/>
      <c r="H21" s="24"/>
    </row>
    <row r="22" spans="1:7" ht="12.75">
      <c r="A22" s="291">
        <v>1999</v>
      </c>
      <c r="B22" s="144">
        <v>2.72</v>
      </c>
      <c r="C22" s="144">
        <v>3.43</v>
      </c>
      <c r="D22" s="144">
        <v>2.66</v>
      </c>
      <c r="E22" s="141">
        <v>1765</v>
      </c>
      <c r="F22" s="142">
        <v>1773.3</v>
      </c>
      <c r="G22" s="23"/>
    </row>
    <row r="23" spans="1:7" ht="13.5" thickBot="1">
      <c r="A23" s="341">
        <v>2000</v>
      </c>
      <c r="B23" s="333">
        <v>3.64</v>
      </c>
      <c r="C23" s="333">
        <v>3.76</v>
      </c>
      <c r="D23" s="333">
        <v>4.2</v>
      </c>
      <c r="E23" s="334">
        <v>1764.3</v>
      </c>
      <c r="F23" s="335">
        <v>1776.9</v>
      </c>
      <c r="G23" s="23"/>
    </row>
    <row r="24" spans="1:6" ht="12.75">
      <c r="A24" s="15" t="s">
        <v>415</v>
      </c>
      <c r="B24" s="15"/>
      <c r="C24" s="15"/>
      <c r="D24" s="15"/>
      <c r="E24" s="15"/>
      <c r="F24" s="15"/>
    </row>
    <row r="34" ht="12.75">
      <c r="D34" s="21"/>
    </row>
  </sheetData>
  <mergeCells count="4">
    <mergeCell ref="A3:F3"/>
    <mergeCell ref="B5:D5"/>
    <mergeCell ref="E5:F5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transitionEvaluation="1"/>
  <dimension ref="A1:M23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/>
      <c r="K1"/>
      <c r="L1"/>
      <c r="M1"/>
    </row>
    <row r="3" spans="1:9" ht="15">
      <c r="A3" s="562" t="s">
        <v>386</v>
      </c>
      <c r="B3" s="562"/>
      <c r="C3" s="562"/>
      <c r="D3" s="562"/>
      <c r="E3" s="562"/>
      <c r="F3" s="562"/>
      <c r="G3" s="562"/>
      <c r="H3" s="562"/>
      <c r="I3" s="562"/>
    </row>
    <row r="5" spans="1:9" ht="12.75">
      <c r="A5" s="145"/>
      <c r="B5" s="560" t="s">
        <v>201</v>
      </c>
      <c r="C5" s="560"/>
      <c r="D5" s="560"/>
      <c r="E5" s="560"/>
      <c r="F5" s="560" t="s">
        <v>431</v>
      </c>
      <c r="G5" s="560"/>
      <c r="H5" s="560"/>
      <c r="I5" s="561"/>
    </row>
    <row r="6" spans="1:9" ht="12.75">
      <c r="A6" s="146" t="s">
        <v>1</v>
      </c>
      <c r="B6" s="147"/>
      <c r="C6" s="136" t="s">
        <v>417</v>
      </c>
      <c r="D6" s="147"/>
      <c r="E6" s="147"/>
      <c r="F6" s="147"/>
      <c r="G6" s="136" t="s">
        <v>417</v>
      </c>
      <c r="H6" s="147"/>
      <c r="I6" s="148"/>
    </row>
    <row r="7" spans="1:9" ht="12.75">
      <c r="A7" s="149"/>
      <c r="B7" s="150" t="s">
        <v>202</v>
      </c>
      <c r="C7" s="136" t="s">
        <v>413</v>
      </c>
      <c r="D7" s="150" t="s">
        <v>66</v>
      </c>
      <c r="E7" s="147" t="s">
        <v>203</v>
      </c>
      <c r="F7" s="150" t="s">
        <v>202</v>
      </c>
      <c r="G7" s="136" t="s">
        <v>413</v>
      </c>
      <c r="H7" s="150" t="s">
        <v>66</v>
      </c>
      <c r="I7" s="148" t="s">
        <v>203</v>
      </c>
    </row>
    <row r="8" spans="1:9" ht="13.5" thickBot="1">
      <c r="A8" s="343"/>
      <c r="B8" s="344"/>
      <c r="C8" s="338" t="s">
        <v>167</v>
      </c>
      <c r="D8" s="344"/>
      <c r="E8" s="345"/>
      <c r="F8" s="344"/>
      <c r="G8" s="338" t="s">
        <v>167</v>
      </c>
      <c r="H8" s="345"/>
      <c r="I8" s="346"/>
    </row>
    <row r="9" spans="1:9" ht="12.75">
      <c r="A9" s="347">
        <v>1987</v>
      </c>
      <c r="B9" s="436">
        <v>70672</v>
      </c>
      <c r="C9" s="436">
        <v>754</v>
      </c>
      <c r="D9" s="436">
        <v>61</v>
      </c>
      <c r="E9" s="436">
        <v>912</v>
      </c>
      <c r="F9" s="436">
        <v>194317</v>
      </c>
      <c r="G9" s="436">
        <v>1729</v>
      </c>
      <c r="H9" s="437">
        <v>403</v>
      </c>
      <c r="I9" s="438">
        <v>2805</v>
      </c>
    </row>
    <row r="10" spans="1:9" ht="12.75">
      <c r="A10" s="347">
        <v>1988</v>
      </c>
      <c r="B10" s="436">
        <v>80438</v>
      </c>
      <c r="C10" s="436">
        <v>1088</v>
      </c>
      <c r="D10" s="436">
        <v>87</v>
      </c>
      <c r="E10" s="436">
        <v>1044</v>
      </c>
      <c r="F10" s="436">
        <v>223290</v>
      </c>
      <c r="G10" s="436">
        <v>2908</v>
      </c>
      <c r="H10" s="437">
        <v>329</v>
      </c>
      <c r="I10" s="438">
        <v>3607</v>
      </c>
    </row>
    <row r="11" spans="1:9" ht="12.75">
      <c r="A11" s="347">
        <v>1989</v>
      </c>
      <c r="B11" s="436">
        <v>94319</v>
      </c>
      <c r="C11" s="436">
        <v>1191</v>
      </c>
      <c r="D11" s="436">
        <v>63</v>
      </c>
      <c r="E11" s="436">
        <v>1126</v>
      </c>
      <c r="F11" s="436">
        <v>265937</v>
      </c>
      <c r="G11" s="436">
        <v>3507</v>
      </c>
      <c r="H11" s="437">
        <v>220</v>
      </c>
      <c r="I11" s="438">
        <v>3878</v>
      </c>
    </row>
    <row r="12" spans="1:9" ht="12.75">
      <c r="A12" s="347" t="s">
        <v>55</v>
      </c>
      <c r="B12" s="436">
        <v>93499</v>
      </c>
      <c r="C12" s="436">
        <v>1334</v>
      </c>
      <c r="D12" s="436">
        <v>52</v>
      </c>
      <c r="E12" s="436">
        <v>1191</v>
      </c>
      <c r="F12" s="436">
        <v>263748</v>
      </c>
      <c r="G12" s="436">
        <v>3940</v>
      </c>
      <c r="H12" s="437">
        <v>169</v>
      </c>
      <c r="I12" s="438">
        <v>4245</v>
      </c>
    </row>
    <row r="13" spans="1:9" ht="12.75">
      <c r="A13" s="347" t="s">
        <v>56</v>
      </c>
      <c r="B13" s="436">
        <v>101191</v>
      </c>
      <c r="C13" s="436">
        <v>1507</v>
      </c>
      <c r="D13" s="436">
        <v>42</v>
      </c>
      <c r="E13" s="436">
        <v>1146</v>
      </c>
      <c r="F13" s="436">
        <v>285292</v>
      </c>
      <c r="G13" s="436">
        <v>5125</v>
      </c>
      <c r="H13" s="437">
        <v>157</v>
      </c>
      <c r="I13" s="438">
        <v>3442</v>
      </c>
    </row>
    <row r="14" spans="1:9" ht="12.75">
      <c r="A14" s="347" t="s">
        <v>57</v>
      </c>
      <c r="B14" s="436">
        <v>109452</v>
      </c>
      <c r="C14" s="436">
        <v>2194</v>
      </c>
      <c r="D14" s="436">
        <v>55</v>
      </c>
      <c r="E14" s="436">
        <v>1343</v>
      </c>
      <c r="F14" s="436">
        <v>309384</v>
      </c>
      <c r="G14" s="436">
        <v>4324</v>
      </c>
      <c r="H14" s="437">
        <v>235</v>
      </c>
      <c r="I14" s="438">
        <v>4458</v>
      </c>
    </row>
    <row r="15" spans="1:9" ht="12.75">
      <c r="A15" s="347" t="s">
        <v>58</v>
      </c>
      <c r="B15" s="436">
        <v>99975</v>
      </c>
      <c r="C15" s="436">
        <v>2027</v>
      </c>
      <c r="D15" s="436">
        <v>48</v>
      </c>
      <c r="E15" s="436">
        <v>1309</v>
      </c>
      <c r="F15" s="436">
        <v>293790</v>
      </c>
      <c r="G15" s="436">
        <v>4494</v>
      </c>
      <c r="H15" s="437">
        <v>133</v>
      </c>
      <c r="I15" s="438">
        <v>4447</v>
      </c>
    </row>
    <row r="16" spans="1:9" ht="12.75">
      <c r="A16" s="347" t="s">
        <v>59</v>
      </c>
      <c r="B16" s="436">
        <v>117455</v>
      </c>
      <c r="C16" s="436">
        <v>2583</v>
      </c>
      <c r="D16" s="436">
        <v>65</v>
      </c>
      <c r="E16" s="436">
        <v>1413</v>
      </c>
      <c r="F16" s="436">
        <v>319967</v>
      </c>
      <c r="G16" s="436">
        <v>4735</v>
      </c>
      <c r="H16" s="437">
        <v>160</v>
      </c>
      <c r="I16" s="438">
        <v>5697</v>
      </c>
    </row>
    <row r="17" spans="1:9" ht="12.75">
      <c r="A17" s="347" t="s">
        <v>60</v>
      </c>
      <c r="B17" s="436">
        <v>122531</v>
      </c>
      <c r="C17" s="436">
        <v>2588</v>
      </c>
      <c r="D17" s="436">
        <v>52</v>
      </c>
      <c r="E17" s="436">
        <v>1413</v>
      </c>
      <c r="F17" s="436">
        <v>339295</v>
      </c>
      <c r="G17" s="436">
        <v>6912</v>
      </c>
      <c r="H17" s="437">
        <v>291</v>
      </c>
      <c r="I17" s="438">
        <v>5874</v>
      </c>
    </row>
    <row r="18" spans="1:9" ht="12.75">
      <c r="A18" s="347" t="s">
        <v>107</v>
      </c>
      <c r="B18" s="436">
        <v>121176</v>
      </c>
      <c r="C18" s="436">
        <v>2691</v>
      </c>
      <c r="D18" s="436">
        <v>64</v>
      </c>
      <c r="E18" s="436">
        <v>1437</v>
      </c>
      <c r="F18" s="436">
        <v>337716</v>
      </c>
      <c r="G18" s="436">
        <v>6029</v>
      </c>
      <c r="H18" s="437">
        <v>290</v>
      </c>
      <c r="I18" s="438">
        <v>5403</v>
      </c>
    </row>
    <row r="19" spans="1:9" ht="12.75">
      <c r="A19" s="347" t="s">
        <v>180</v>
      </c>
      <c r="B19" s="436">
        <v>121747</v>
      </c>
      <c r="C19" s="436">
        <v>2701</v>
      </c>
      <c r="D19" s="436">
        <v>69</v>
      </c>
      <c r="E19" s="436">
        <v>1333</v>
      </c>
      <c r="F19" s="436">
        <v>339972</v>
      </c>
      <c r="G19" s="436">
        <v>6404</v>
      </c>
      <c r="H19" s="437">
        <v>132</v>
      </c>
      <c r="I19" s="438">
        <v>6254</v>
      </c>
    </row>
    <row r="20" spans="1:9" ht="12.75">
      <c r="A20" s="347">
        <v>1998</v>
      </c>
      <c r="B20" s="436">
        <v>128004</v>
      </c>
      <c r="C20" s="436">
        <v>3103</v>
      </c>
      <c r="D20" s="436">
        <v>61</v>
      </c>
      <c r="E20" s="436">
        <v>1181</v>
      </c>
      <c r="F20" s="436">
        <v>382025</v>
      </c>
      <c r="G20" s="436">
        <v>7497</v>
      </c>
      <c r="H20" s="437">
        <v>208</v>
      </c>
      <c r="I20" s="438">
        <v>4664</v>
      </c>
    </row>
    <row r="21" spans="1:11" ht="12.75">
      <c r="A21" s="347">
        <v>1999</v>
      </c>
      <c r="B21" s="436">
        <v>137794</v>
      </c>
      <c r="C21" s="436">
        <v>2908</v>
      </c>
      <c r="D21" s="436">
        <v>111</v>
      </c>
      <c r="E21" s="436">
        <v>1057</v>
      </c>
      <c r="F21" s="436">
        <v>488473</v>
      </c>
      <c r="G21" s="436">
        <v>6632</v>
      </c>
      <c r="H21" s="463">
        <v>226</v>
      </c>
      <c r="I21" s="438">
        <v>4791</v>
      </c>
      <c r="J21" s="18"/>
      <c r="K21" s="18"/>
    </row>
    <row r="22" spans="1:11" ht="13.5" thickBot="1">
      <c r="A22" s="475">
        <v>2000</v>
      </c>
      <c r="B22" s="476">
        <v>150233</v>
      </c>
      <c r="C22" s="476">
        <v>3041</v>
      </c>
      <c r="D22" s="476">
        <v>53</v>
      </c>
      <c r="E22" s="476">
        <v>998</v>
      </c>
      <c r="F22" s="476">
        <v>591614</v>
      </c>
      <c r="G22" s="476">
        <v>7813</v>
      </c>
      <c r="H22" s="477">
        <v>124</v>
      </c>
      <c r="I22" s="478">
        <v>4929</v>
      </c>
      <c r="J22" s="18"/>
      <c r="K22" s="18"/>
    </row>
    <row r="23" spans="1:6" ht="12.75">
      <c r="A23" s="15" t="s">
        <v>415</v>
      </c>
      <c r="B23" s="15"/>
      <c r="C23" s="15"/>
      <c r="D23" s="15"/>
      <c r="E23" s="15"/>
      <c r="F23" s="15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 transitionEvaluation="1"/>
  <dimension ref="A1:M2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192"/>
      <c r="I1" s="192"/>
      <c r="J1"/>
      <c r="K1"/>
      <c r="L1"/>
      <c r="M1"/>
    </row>
    <row r="3" spans="1:7" ht="15">
      <c r="A3" s="562" t="s">
        <v>387</v>
      </c>
      <c r="B3" s="562"/>
      <c r="C3" s="562"/>
      <c r="D3" s="562"/>
      <c r="E3" s="562"/>
      <c r="F3" s="562"/>
      <c r="G3" s="562"/>
    </row>
    <row r="4" spans="1:7" ht="15">
      <c r="A4" s="562" t="s">
        <v>406</v>
      </c>
      <c r="B4" s="562"/>
      <c r="C4" s="562"/>
      <c r="D4" s="562"/>
      <c r="E4" s="562"/>
      <c r="F4" s="562"/>
      <c r="G4" s="562"/>
    </row>
    <row r="6" spans="1:7" ht="12.75">
      <c r="A6" s="145"/>
      <c r="B6" s="153"/>
      <c r="C6" s="560" t="s">
        <v>204</v>
      </c>
      <c r="D6" s="560"/>
      <c r="E6" s="560" t="s">
        <v>205</v>
      </c>
      <c r="F6" s="560"/>
      <c r="G6" s="154"/>
    </row>
    <row r="7" spans="1:7" ht="12.75">
      <c r="A7" s="146" t="s">
        <v>1</v>
      </c>
      <c r="B7" s="150" t="s">
        <v>5</v>
      </c>
      <c r="C7" s="150" t="s">
        <v>363</v>
      </c>
      <c r="D7" s="150" t="s">
        <v>66</v>
      </c>
      <c r="E7" s="150" t="s">
        <v>175</v>
      </c>
      <c r="F7" s="150" t="s">
        <v>361</v>
      </c>
      <c r="G7" s="155" t="s">
        <v>206</v>
      </c>
    </row>
    <row r="8" spans="1:7" ht="13.5" thickBot="1">
      <c r="A8" s="149"/>
      <c r="B8" s="147"/>
      <c r="C8" s="150" t="s">
        <v>207</v>
      </c>
      <c r="D8" s="147"/>
      <c r="E8" s="147"/>
      <c r="F8" s="147"/>
      <c r="G8" s="148"/>
    </row>
    <row r="9" spans="1:7" ht="12.75">
      <c r="A9" s="479" t="s">
        <v>50</v>
      </c>
      <c r="B9" s="480">
        <v>593394</v>
      </c>
      <c r="C9" s="480">
        <v>2752</v>
      </c>
      <c r="D9" s="480">
        <v>24832</v>
      </c>
      <c r="E9" s="480">
        <v>496355</v>
      </c>
      <c r="F9" s="480">
        <v>27465</v>
      </c>
      <c r="G9" s="481">
        <v>69455</v>
      </c>
    </row>
    <row r="10" spans="1:7" ht="12.75">
      <c r="A10" s="347" t="s">
        <v>51</v>
      </c>
      <c r="B10" s="151">
        <v>404383</v>
      </c>
      <c r="C10" s="151">
        <v>827</v>
      </c>
      <c r="D10" s="151">
        <v>24588</v>
      </c>
      <c r="E10" s="151">
        <v>333580</v>
      </c>
      <c r="F10" s="151">
        <v>7265</v>
      </c>
      <c r="G10" s="152">
        <v>45468</v>
      </c>
    </row>
    <row r="11" spans="1:7" ht="12.75">
      <c r="A11" s="347" t="s">
        <v>52</v>
      </c>
      <c r="B11" s="151">
        <v>326715</v>
      </c>
      <c r="C11" s="151">
        <v>531</v>
      </c>
      <c r="D11" s="151">
        <v>19446</v>
      </c>
      <c r="E11" s="151">
        <v>261885</v>
      </c>
      <c r="F11" s="151">
        <v>8997</v>
      </c>
      <c r="G11" s="152">
        <v>44823</v>
      </c>
    </row>
    <row r="12" spans="1:7" ht="12.75">
      <c r="A12" s="347" t="s">
        <v>53</v>
      </c>
      <c r="B12" s="151">
        <v>305729</v>
      </c>
      <c r="C12" s="151">
        <v>634</v>
      </c>
      <c r="D12" s="151">
        <v>25576</v>
      </c>
      <c r="E12" s="151">
        <v>238606</v>
      </c>
      <c r="F12" s="151">
        <v>6436</v>
      </c>
      <c r="G12" s="152">
        <v>40913</v>
      </c>
    </row>
    <row r="13" spans="1:7" ht="12.75">
      <c r="A13" s="347" t="s">
        <v>54</v>
      </c>
      <c r="B13" s="151">
        <v>215904</v>
      </c>
      <c r="C13" s="151">
        <v>603</v>
      </c>
      <c r="D13" s="151">
        <v>25833</v>
      </c>
      <c r="E13" s="151">
        <v>165769</v>
      </c>
      <c r="F13" s="151">
        <v>8699</v>
      </c>
      <c r="G13" s="152">
        <v>23699</v>
      </c>
    </row>
    <row r="14" spans="1:7" ht="12.75">
      <c r="A14" s="347" t="s">
        <v>55</v>
      </c>
      <c r="B14" s="151">
        <v>334461</v>
      </c>
      <c r="C14" s="151">
        <v>417</v>
      </c>
      <c r="D14" s="151">
        <v>22562</v>
      </c>
      <c r="E14" s="151">
        <v>238606</v>
      </c>
      <c r="F14" s="151">
        <v>8703</v>
      </c>
      <c r="G14" s="152">
        <v>28423</v>
      </c>
    </row>
    <row r="15" spans="1:7" ht="12.75">
      <c r="A15" s="347" t="s">
        <v>56</v>
      </c>
      <c r="B15" s="151">
        <v>319334</v>
      </c>
      <c r="C15" s="151">
        <v>587</v>
      </c>
      <c r="D15" s="151">
        <v>24303</v>
      </c>
      <c r="E15" s="151">
        <v>165769</v>
      </c>
      <c r="F15" s="151">
        <v>8225</v>
      </c>
      <c r="G15" s="152">
        <v>43497</v>
      </c>
    </row>
    <row r="16" spans="1:7" ht="12.75">
      <c r="A16" s="347" t="s">
        <v>57</v>
      </c>
      <c r="B16" s="151">
        <v>341607</v>
      </c>
      <c r="C16" s="151">
        <v>944</v>
      </c>
      <c r="D16" s="151">
        <v>21147</v>
      </c>
      <c r="E16" s="151">
        <v>283059</v>
      </c>
      <c r="F16" s="151">
        <v>7609</v>
      </c>
      <c r="G16" s="152">
        <v>35020</v>
      </c>
    </row>
    <row r="17" spans="1:7" ht="12.75">
      <c r="A17" s="347" t="s">
        <v>58</v>
      </c>
      <c r="B17" s="151">
        <v>558148</v>
      </c>
      <c r="C17" s="151">
        <v>2224</v>
      </c>
      <c r="D17" s="151">
        <v>20939</v>
      </c>
      <c r="E17" s="151">
        <v>469581</v>
      </c>
      <c r="F17" s="151">
        <v>9609</v>
      </c>
      <c r="G17" s="152">
        <v>65402</v>
      </c>
    </row>
    <row r="18" spans="1:7" ht="12.75">
      <c r="A18" s="347" t="s">
        <v>59</v>
      </c>
      <c r="B18" s="151">
        <v>257262</v>
      </c>
      <c r="C18" s="151">
        <v>1567</v>
      </c>
      <c r="D18" s="151">
        <v>13785</v>
      </c>
      <c r="E18" s="151">
        <v>191624</v>
      </c>
      <c r="F18" s="151">
        <v>9370</v>
      </c>
      <c r="G18" s="152">
        <v>50286</v>
      </c>
    </row>
    <row r="19" spans="1:7" ht="12.75">
      <c r="A19" s="347" t="s">
        <v>60</v>
      </c>
      <c r="B19" s="151">
        <v>181171</v>
      </c>
      <c r="C19" s="151">
        <v>819</v>
      </c>
      <c r="D19" s="151">
        <v>17092</v>
      </c>
      <c r="E19" s="151">
        <v>127378</v>
      </c>
      <c r="F19" s="151">
        <v>9044</v>
      </c>
      <c r="G19" s="152">
        <v>35882</v>
      </c>
    </row>
    <row r="20" spans="1:7" ht="12.75">
      <c r="A20" s="347" t="s">
        <v>107</v>
      </c>
      <c r="B20" s="151">
        <v>149945</v>
      </c>
      <c r="C20" s="151">
        <v>802</v>
      </c>
      <c r="D20" s="151">
        <v>8565</v>
      </c>
      <c r="E20" s="151">
        <v>117963</v>
      </c>
      <c r="F20" s="151">
        <v>8256</v>
      </c>
      <c r="G20" s="152">
        <v>22595</v>
      </c>
    </row>
    <row r="21" spans="1:7" ht="12.75">
      <c r="A21" s="347" t="s">
        <v>108</v>
      </c>
      <c r="B21" s="151">
        <v>158562</v>
      </c>
      <c r="C21" s="151">
        <v>532</v>
      </c>
      <c r="D21" s="151">
        <v>7421</v>
      </c>
      <c r="E21" s="151">
        <v>130622</v>
      </c>
      <c r="F21" s="151">
        <v>13026</v>
      </c>
      <c r="G21" s="152">
        <v>19917</v>
      </c>
    </row>
    <row r="22" spans="1:7" ht="12.75">
      <c r="A22" s="347">
        <v>1998</v>
      </c>
      <c r="B22" s="151">
        <v>79722</v>
      </c>
      <c r="C22" s="151">
        <v>479</v>
      </c>
      <c r="D22" s="151">
        <v>6711</v>
      </c>
      <c r="E22" s="151">
        <v>59331</v>
      </c>
      <c r="F22" s="151">
        <v>4327</v>
      </c>
      <c r="G22" s="152">
        <v>13201</v>
      </c>
    </row>
    <row r="23" spans="1:13" ht="12.75">
      <c r="A23" s="347">
        <v>1999</v>
      </c>
      <c r="B23" s="151">
        <v>77667</v>
      </c>
      <c r="C23" s="151">
        <v>234</v>
      </c>
      <c r="D23" s="151">
        <v>8270</v>
      </c>
      <c r="E23" s="151">
        <v>55534</v>
      </c>
      <c r="F23" s="151">
        <v>4231</v>
      </c>
      <c r="G23" s="152">
        <v>13629</v>
      </c>
      <c r="H23" s="18"/>
      <c r="I23" s="18"/>
      <c r="J23" s="18"/>
      <c r="K23" s="18"/>
      <c r="L23" s="18"/>
      <c r="M23" s="18"/>
    </row>
    <row r="24" spans="1:13" ht="13.5" thickBot="1">
      <c r="A24" s="475">
        <v>2000</v>
      </c>
      <c r="B24" s="482">
        <v>60325</v>
      </c>
      <c r="C24" s="482">
        <v>492</v>
      </c>
      <c r="D24" s="482">
        <v>6453</v>
      </c>
      <c r="E24" s="482">
        <v>36916</v>
      </c>
      <c r="F24" s="482">
        <v>3074</v>
      </c>
      <c r="G24" s="483">
        <v>16464</v>
      </c>
      <c r="H24" s="18"/>
      <c r="I24" s="18"/>
      <c r="J24" s="18"/>
      <c r="K24" s="18"/>
      <c r="L24" s="18"/>
      <c r="M24" s="18"/>
    </row>
    <row r="25" spans="1:6" ht="12.75">
      <c r="A25" s="15" t="s">
        <v>415</v>
      </c>
      <c r="B25" s="15"/>
      <c r="C25" s="15"/>
      <c r="D25" s="15"/>
      <c r="E25" s="15"/>
      <c r="F25" s="15"/>
    </row>
  </sheetData>
  <mergeCells count="5">
    <mergeCell ref="A1:G1"/>
    <mergeCell ref="C6:D6"/>
    <mergeCell ref="E6:F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transitionEvaluation="1"/>
  <dimension ref="A1:M27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3" spans="1:13" ht="15">
      <c r="A3" s="563" t="s">
        <v>388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ht="15">
      <c r="A4" s="563" t="s">
        <v>407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</row>
    <row r="6" spans="1:13" ht="12.75">
      <c r="A6" s="156"/>
      <c r="B6" s="567"/>
      <c r="C6" s="568"/>
      <c r="D6" s="565" t="s">
        <v>208</v>
      </c>
      <c r="E6" s="565"/>
      <c r="F6" s="567"/>
      <c r="G6" s="568"/>
      <c r="H6" s="569" t="s">
        <v>209</v>
      </c>
      <c r="I6" s="569"/>
      <c r="J6" s="569"/>
      <c r="K6" s="569"/>
      <c r="L6" s="569"/>
      <c r="M6" s="570"/>
    </row>
    <row r="7" spans="1:13" ht="12.75">
      <c r="A7" s="157" t="s">
        <v>1</v>
      </c>
      <c r="B7" s="564" t="s">
        <v>210</v>
      </c>
      <c r="C7" s="564"/>
      <c r="D7" s="566" t="s">
        <v>211</v>
      </c>
      <c r="E7" s="566"/>
      <c r="F7" s="564" t="s">
        <v>212</v>
      </c>
      <c r="G7" s="564"/>
      <c r="H7" s="564" t="s">
        <v>213</v>
      </c>
      <c r="I7" s="564"/>
      <c r="J7" s="564" t="s">
        <v>214</v>
      </c>
      <c r="K7" s="564"/>
      <c r="L7" s="566" t="s">
        <v>215</v>
      </c>
      <c r="M7" s="571"/>
    </row>
    <row r="8" spans="1:13" ht="13.5" thickBot="1">
      <c r="A8" s="350"/>
      <c r="B8" s="351" t="s">
        <v>216</v>
      </c>
      <c r="C8" s="351" t="s">
        <v>217</v>
      </c>
      <c r="D8" s="351" t="s">
        <v>216</v>
      </c>
      <c r="E8" s="351" t="s">
        <v>217</v>
      </c>
      <c r="F8" s="351" t="s">
        <v>216</v>
      </c>
      <c r="G8" s="351" t="s">
        <v>217</v>
      </c>
      <c r="H8" s="351" t="s">
        <v>216</v>
      </c>
      <c r="I8" s="351" t="s">
        <v>217</v>
      </c>
      <c r="J8" s="351" t="s">
        <v>216</v>
      </c>
      <c r="K8" s="351" t="s">
        <v>217</v>
      </c>
      <c r="L8" s="351" t="s">
        <v>216</v>
      </c>
      <c r="M8" s="352" t="s">
        <v>217</v>
      </c>
    </row>
    <row r="9" spans="1:13" ht="12.75">
      <c r="A9" s="349" t="s">
        <v>50</v>
      </c>
      <c r="B9" s="439">
        <v>859.4</v>
      </c>
      <c r="C9" s="440">
        <v>24.8</v>
      </c>
      <c r="D9" s="440">
        <v>241.1</v>
      </c>
      <c r="E9" s="440">
        <v>25.5</v>
      </c>
      <c r="F9" s="440">
        <v>463.7</v>
      </c>
      <c r="G9" s="440">
        <v>27.1</v>
      </c>
      <c r="H9" s="440">
        <v>143.4</v>
      </c>
      <c r="I9" s="440">
        <v>17</v>
      </c>
      <c r="J9" s="440">
        <v>9.7</v>
      </c>
      <c r="K9" s="440">
        <v>16.2</v>
      </c>
      <c r="L9" s="440">
        <v>1.5</v>
      </c>
      <c r="M9" s="441">
        <v>18.5</v>
      </c>
    </row>
    <row r="10" spans="1:13" ht="12.75">
      <c r="A10" s="349" t="s">
        <v>51</v>
      </c>
      <c r="B10" s="439">
        <v>875.9</v>
      </c>
      <c r="C10" s="440">
        <v>26.9</v>
      </c>
      <c r="D10" s="440">
        <v>245.5</v>
      </c>
      <c r="E10" s="440">
        <v>27.8</v>
      </c>
      <c r="F10" s="440">
        <v>464</v>
      </c>
      <c r="G10" s="440">
        <v>29.6</v>
      </c>
      <c r="H10" s="440">
        <v>154.1</v>
      </c>
      <c r="I10" s="440">
        <v>18.2</v>
      </c>
      <c r="J10" s="440">
        <v>10.6</v>
      </c>
      <c r="K10" s="440">
        <v>17.4</v>
      </c>
      <c r="L10" s="440">
        <v>1.7</v>
      </c>
      <c r="M10" s="441">
        <v>20</v>
      </c>
    </row>
    <row r="11" spans="1:13" ht="12.75">
      <c r="A11" s="349" t="s">
        <v>52</v>
      </c>
      <c r="B11" s="439">
        <v>893.4</v>
      </c>
      <c r="C11" s="440">
        <v>28.6</v>
      </c>
      <c r="D11" s="440">
        <v>249.8</v>
      </c>
      <c r="E11" s="440">
        <v>29.6</v>
      </c>
      <c r="F11" s="440">
        <v>468.2</v>
      </c>
      <c r="G11" s="440">
        <v>31.5</v>
      </c>
      <c r="H11" s="440">
        <v>162.2</v>
      </c>
      <c r="I11" s="440">
        <v>19.2</v>
      </c>
      <c r="J11" s="440">
        <v>11.2</v>
      </c>
      <c r="K11" s="440">
        <v>18.3</v>
      </c>
      <c r="L11" s="440">
        <v>1.9</v>
      </c>
      <c r="M11" s="441">
        <v>21.2</v>
      </c>
    </row>
    <row r="12" spans="1:13" ht="12.75">
      <c r="A12" s="349" t="s">
        <v>53</v>
      </c>
      <c r="B12" s="440">
        <v>908.8</v>
      </c>
      <c r="C12" s="440">
        <v>30.4</v>
      </c>
      <c r="D12" s="440">
        <v>252.9</v>
      </c>
      <c r="E12" s="440">
        <v>31.4</v>
      </c>
      <c r="F12" s="440">
        <v>471.6</v>
      </c>
      <c r="G12" s="440">
        <v>33.6</v>
      </c>
      <c r="H12" s="440">
        <v>170.3</v>
      </c>
      <c r="I12" s="440">
        <v>20.9</v>
      </c>
      <c r="J12" s="440">
        <v>11.8</v>
      </c>
      <c r="K12" s="440">
        <v>19.3</v>
      </c>
      <c r="L12" s="440">
        <v>2.2</v>
      </c>
      <c r="M12" s="441">
        <v>22.4</v>
      </c>
    </row>
    <row r="13" spans="1:13" ht="12.75">
      <c r="A13" s="349" t="s">
        <v>54</v>
      </c>
      <c r="B13" s="440">
        <v>920.4</v>
      </c>
      <c r="C13" s="440">
        <v>32.8</v>
      </c>
      <c r="D13" s="440">
        <v>255.1</v>
      </c>
      <c r="E13" s="440">
        <v>33.8</v>
      </c>
      <c r="F13" s="440">
        <v>471.8</v>
      </c>
      <c r="G13" s="440">
        <v>36.2</v>
      </c>
      <c r="H13" s="440">
        <v>178.8</v>
      </c>
      <c r="I13" s="440">
        <v>23.5</v>
      </c>
      <c r="J13" s="440">
        <v>12.3</v>
      </c>
      <c r="K13" s="440">
        <v>21</v>
      </c>
      <c r="L13" s="440">
        <v>2.5</v>
      </c>
      <c r="M13" s="441">
        <v>23.7</v>
      </c>
    </row>
    <row r="14" spans="1:13" ht="12.75">
      <c r="A14" s="349" t="s">
        <v>55</v>
      </c>
      <c r="B14" s="440">
        <v>933.2</v>
      </c>
      <c r="C14" s="440">
        <v>35.5</v>
      </c>
      <c r="D14" s="440">
        <v>257.7</v>
      </c>
      <c r="E14" s="440">
        <v>36.6</v>
      </c>
      <c r="F14" s="440">
        <v>473.3</v>
      </c>
      <c r="G14" s="440">
        <v>39.1</v>
      </c>
      <c r="H14" s="440">
        <v>186.8</v>
      </c>
      <c r="I14" s="440">
        <v>25.6</v>
      </c>
      <c r="J14" s="440">
        <v>12.6</v>
      </c>
      <c r="K14" s="440">
        <v>22.6</v>
      </c>
      <c r="L14" s="440">
        <v>2.7</v>
      </c>
      <c r="M14" s="441">
        <v>25.4</v>
      </c>
    </row>
    <row r="15" spans="1:13" ht="12.75">
      <c r="A15" s="349" t="s">
        <v>56</v>
      </c>
      <c r="B15" s="440">
        <v>943.6</v>
      </c>
      <c r="C15" s="440">
        <v>38.9</v>
      </c>
      <c r="D15" s="440">
        <v>260.7</v>
      </c>
      <c r="E15" s="440">
        <v>40.2</v>
      </c>
      <c r="F15" s="440">
        <v>474</v>
      </c>
      <c r="G15" s="440">
        <v>42.8</v>
      </c>
      <c r="H15" s="440">
        <v>193.1</v>
      </c>
      <c r="I15" s="440">
        <v>28.8</v>
      </c>
      <c r="J15" s="440">
        <v>12.8</v>
      </c>
      <c r="K15" s="440">
        <v>24.8</v>
      </c>
      <c r="L15" s="440">
        <v>3.1</v>
      </c>
      <c r="M15" s="441">
        <v>27.7</v>
      </c>
    </row>
    <row r="16" spans="1:13" ht="12.75">
      <c r="A16" s="349" t="s">
        <v>57</v>
      </c>
      <c r="B16" s="440">
        <v>950.7</v>
      </c>
      <c r="C16" s="440">
        <v>41.4</v>
      </c>
      <c r="D16" s="440">
        <v>263.1</v>
      </c>
      <c r="E16" s="440">
        <v>42.7</v>
      </c>
      <c r="F16" s="440">
        <v>472.8</v>
      </c>
      <c r="G16" s="440">
        <v>45.3</v>
      </c>
      <c r="H16" s="439">
        <v>198.4</v>
      </c>
      <c r="I16" s="440">
        <v>31.4</v>
      </c>
      <c r="J16" s="440">
        <v>13.1</v>
      </c>
      <c r="K16" s="440">
        <v>26.4</v>
      </c>
      <c r="L16" s="440">
        <v>3.3</v>
      </c>
      <c r="M16" s="441">
        <v>29.5</v>
      </c>
    </row>
    <row r="17" spans="1:13" ht="12.75">
      <c r="A17" s="349" t="s">
        <v>58</v>
      </c>
      <c r="B17" s="440">
        <v>953.5</v>
      </c>
      <c r="C17" s="440">
        <v>43.5</v>
      </c>
      <c r="D17" s="440">
        <v>263.4</v>
      </c>
      <c r="E17" s="440">
        <v>45</v>
      </c>
      <c r="F17" s="440">
        <v>470.6</v>
      </c>
      <c r="G17" s="440">
        <v>47.7</v>
      </c>
      <c r="H17" s="440">
        <v>202.8</v>
      </c>
      <c r="I17" s="440">
        <v>32.9</v>
      </c>
      <c r="J17" s="440">
        <v>13.2</v>
      </c>
      <c r="K17" s="440">
        <v>27.9</v>
      </c>
      <c r="L17" s="440">
        <v>3.5</v>
      </c>
      <c r="M17" s="441">
        <v>31.3</v>
      </c>
    </row>
    <row r="18" spans="1:13" ht="12.75">
      <c r="A18" s="349" t="s">
        <v>59</v>
      </c>
      <c r="B18" s="440">
        <v>950.8</v>
      </c>
      <c r="C18" s="440">
        <v>45.147</v>
      </c>
      <c r="D18" s="440">
        <v>261.1</v>
      </c>
      <c r="E18" s="440">
        <v>46.8</v>
      </c>
      <c r="F18" s="440">
        <v>466.8</v>
      </c>
      <c r="G18" s="440">
        <v>49.5</v>
      </c>
      <c r="H18" s="440">
        <v>205.9</v>
      </c>
      <c r="I18" s="440">
        <v>34</v>
      </c>
      <c r="J18" s="440">
        <v>13.4</v>
      </c>
      <c r="K18" s="440">
        <v>29</v>
      </c>
      <c r="L18" s="440">
        <v>3.7</v>
      </c>
      <c r="M18" s="441">
        <v>32.1</v>
      </c>
    </row>
    <row r="19" spans="1:13" ht="12.75">
      <c r="A19" s="349">
        <v>1995</v>
      </c>
      <c r="B19" s="440">
        <v>946.6</v>
      </c>
      <c r="C19" s="440">
        <v>47</v>
      </c>
      <c r="D19" s="440">
        <v>257.7</v>
      </c>
      <c r="E19" s="440">
        <v>48.9</v>
      </c>
      <c r="F19" s="440">
        <v>462.8</v>
      </c>
      <c r="G19" s="440">
        <v>51.7</v>
      </c>
      <c r="H19" s="440">
        <v>208.6</v>
      </c>
      <c r="I19" s="440">
        <v>35.5</v>
      </c>
      <c r="J19" s="440">
        <v>13.6</v>
      </c>
      <c r="K19" s="440">
        <v>30.5</v>
      </c>
      <c r="L19" s="440">
        <v>3.9</v>
      </c>
      <c r="M19" s="441">
        <v>33.4</v>
      </c>
    </row>
    <row r="20" spans="1:13" ht="12.75">
      <c r="A20" s="349" t="s">
        <v>107</v>
      </c>
      <c r="B20" s="440">
        <v>940.4</v>
      </c>
      <c r="C20" s="440">
        <v>49</v>
      </c>
      <c r="D20" s="440">
        <v>252.9</v>
      </c>
      <c r="E20" s="440">
        <v>51.1</v>
      </c>
      <c r="F20" s="440">
        <v>458.8</v>
      </c>
      <c r="G20" s="440">
        <v>54</v>
      </c>
      <c r="H20" s="440">
        <v>210.5</v>
      </c>
      <c r="I20" s="440">
        <v>37.1</v>
      </c>
      <c r="J20" s="440">
        <v>14</v>
      </c>
      <c r="K20" s="440">
        <v>31.6</v>
      </c>
      <c r="L20" s="440">
        <v>4.2</v>
      </c>
      <c r="M20" s="441">
        <v>34.7</v>
      </c>
    </row>
    <row r="21" spans="1:13" ht="12.75">
      <c r="A21" s="349" t="s">
        <v>108</v>
      </c>
      <c r="B21" s="440">
        <v>933.7</v>
      </c>
      <c r="C21" s="440">
        <v>50.2</v>
      </c>
      <c r="D21" s="440">
        <v>232.1</v>
      </c>
      <c r="E21" s="440">
        <v>52.4</v>
      </c>
      <c r="F21" s="440">
        <v>469.4</v>
      </c>
      <c r="G21" s="440">
        <v>55.4</v>
      </c>
      <c r="H21" s="440">
        <v>212.3</v>
      </c>
      <c r="I21" s="440">
        <v>37.9</v>
      </c>
      <c r="J21" s="440">
        <v>15.4</v>
      </c>
      <c r="K21" s="440">
        <v>30.4</v>
      </c>
      <c r="L21" s="440">
        <v>4.5</v>
      </c>
      <c r="M21" s="441">
        <v>35.1</v>
      </c>
    </row>
    <row r="22" spans="1:13" ht="12.75">
      <c r="A22" s="349">
        <v>1998</v>
      </c>
      <c r="B22" s="440">
        <v>924.4</v>
      </c>
      <c r="C22" s="440">
        <v>51.2</v>
      </c>
      <c r="D22" s="440">
        <v>56.3</v>
      </c>
      <c r="E22" s="440">
        <v>46.7</v>
      </c>
      <c r="F22" s="440">
        <v>633.9</v>
      </c>
      <c r="G22" s="440">
        <v>56.5</v>
      </c>
      <c r="H22" s="440">
        <v>213.3</v>
      </c>
      <c r="I22" s="440">
        <v>38.7</v>
      </c>
      <c r="J22" s="440">
        <v>16.1</v>
      </c>
      <c r="K22" s="440">
        <v>31.1</v>
      </c>
      <c r="L22" s="440">
        <v>4.7</v>
      </c>
      <c r="M22" s="441">
        <v>35.9</v>
      </c>
    </row>
    <row r="23" spans="1:13" ht="12.75">
      <c r="A23" s="349">
        <v>1999</v>
      </c>
      <c r="B23" s="439">
        <v>913.1</v>
      </c>
      <c r="C23" s="439">
        <v>52.2</v>
      </c>
      <c r="D23" s="439">
        <v>51.2</v>
      </c>
      <c r="E23" s="439">
        <v>47.9</v>
      </c>
      <c r="F23" s="439">
        <v>626</v>
      </c>
      <c r="G23" s="439">
        <v>57.7</v>
      </c>
      <c r="H23" s="439">
        <v>213.9</v>
      </c>
      <c r="I23" s="439">
        <v>39.4</v>
      </c>
      <c r="J23" s="439">
        <v>17</v>
      </c>
      <c r="K23" s="439">
        <v>31.5</v>
      </c>
      <c r="L23" s="439">
        <v>4.9</v>
      </c>
      <c r="M23" s="444">
        <v>36.8</v>
      </c>
    </row>
    <row r="24" spans="1:13" ht="13.5" thickBot="1">
      <c r="A24" s="353">
        <v>2000</v>
      </c>
      <c r="B24" s="464">
        <v>900.9</v>
      </c>
      <c r="C24" s="464">
        <v>54.5</v>
      </c>
      <c r="D24" s="464">
        <v>46.9</v>
      </c>
      <c r="E24" s="464">
        <v>49.7</v>
      </c>
      <c r="F24" s="464">
        <v>617.2</v>
      </c>
      <c r="G24" s="464">
        <v>60.2</v>
      </c>
      <c r="H24" s="464">
        <v>214</v>
      </c>
      <c r="I24" s="464">
        <v>41.3</v>
      </c>
      <c r="J24" s="464">
        <v>17.7</v>
      </c>
      <c r="K24" s="464">
        <v>33.6</v>
      </c>
      <c r="L24" s="464">
        <v>5.1</v>
      </c>
      <c r="M24" s="465">
        <v>39</v>
      </c>
    </row>
    <row r="25" spans="1:6" ht="12.75">
      <c r="A25" s="15" t="s">
        <v>415</v>
      </c>
      <c r="B25" s="16"/>
      <c r="D25" s="16"/>
      <c r="F25" s="16"/>
    </row>
    <row r="26" spans="1:6" ht="12.75">
      <c r="A26" s="28"/>
      <c r="B26" s="16"/>
      <c r="D26" s="16"/>
      <c r="F26" s="16"/>
    </row>
    <row r="27" ht="12.75">
      <c r="A27" s="28"/>
    </row>
  </sheetData>
  <mergeCells count="13">
    <mergeCell ref="H7:I7"/>
    <mergeCell ref="J7:K7"/>
    <mergeCell ref="L7:M7"/>
    <mergeCell ref="A1:M1"/>
    <mergeCell ref="A3:M3"/>
    <mergeCell ref="A4:M4"/>
    <mergeCell ref="B7:C7"/>
    <mergeCell ref="D6:E6"/>
    <mergeCell ref="D7:E7"/>
    <mergeCell ref="F7:G7"/>
    <mergeCell ref="B6:C6"/>
    <mergeCell ref="F6:G6"/>
    <mergeCell ref="H6:M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transitionEvaluation="1"/>
  <dimension ref="A1:M26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3" spans="1:13" ht="15">
      <c r="A3" s="563" t="s">
        <v>389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ht="15">
      <c r="A4" s="563" t="s">
        <v>407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</row>
    <row r="6" spans="1:13" ht="12.75">
      <c r="A6" s="156"/>
      <c r="B6" s="567"/>
      <c r="C6" s="568"/>
      <c r="D6" s="565" t="s">
        <v>208</v>
      </c>
      <c r="E6" s="565"/>
      <c r="F6" s="567"/>
      <c r="G6" s="568"/>
      <c r="H6" s="569" t="s">
        <v>209</v>
      </c>
      <c r="I6" s="569"/>
      <c r="J6" s="569"/>
      <c r="K6" s="569"/>
      <c r="L6" s="569"/>
      <c r="M6" s="570"/>
    </row>
    <row r="7" spans="1:13" ht="12.75">
      <c r="A7" s="157" t="s">
        <v>1</v>
      </c>
      <c r="B7" s="564" t="s">
        <v>210</v>
      </c>
      <c r="C7" s="564"/>
      <c r="D7" s="566" t="s">
        <v>211</v>
      </c>
      <c r="E7" s="566"/>
      <c r="F7" s="564" t="s">
        <v>212</v>
      </c>
      <c r="G7" s="564"/>
      <c r="H7" s="564" t="s">
        <v>213</v>
      </c>
      <c r="I7" s="564"/>
      <c r="J7" s="564" t="s">
        <v>214</v>
      </c>
      <c r="K7" s="564"/>
      <c r="L7" s="566" t="s">
        <v>215</v>
      </c>
      <c r="M7" s="571"/>
    </row>
    <row r="8" spans="1:13" ht="13.5" thickBot="1">
      <c r="A8" s="350"/>
      <c r="B8" s="351" t="s">
        <v>216</v>
      </c>
      <c r="C8" s="351" t="s">
        <v>217</v>
      </c>
      <c r="D8" s="351" t="s">
        <v>216</v>
      </c>
      <c r="E8" s="351" t="s">
        <v>217</v>
      </c>
      <c r="F8" s="351" t="s">
        <v>216</v>
      </c>
      <c r="G8" s="351" t="s">
        <v>217</v>
      </c>
      <c r="H8" s="351" t="s">
        <v>216</v>
      </c>
      <c r="I8" s="351" t="s">
        <v>217</v>
      </c>
      <c r="J8" s="351" t="s">
        <v>216</v>
      </c>
      <c r="K8" s="351" t="s">
        <v>217</v>
      </c>
      <c r="L8" s="351" t="s">
        <v>216</v>
      </c>
      <c r="M8" s="352" t="s">
        <v>217</v>
      </c>
    </row>
    <row r="9" spans="1:13" ht="12.75">
      <c r="A9" s="349" t="s">
        <v>50</v>
      </c>
      <c r="B9" s="439">
        <v>608.4</v>
      </c>
      <c r="C9" s="439">
        <v>25.2</v>
      </c>
      <c r="D9" s="439">
        <v>209.1</v>
      </c>
      <c r="E9" s="439">
        <v>27.6</v>
      </c>
      <c r="F9" s="439">
        <v>242.5</v>
      </c>
      <c r="G9" s="439">
        <v>27.8</v>
      </c>
      <c r="H9" s="439">
        <v>136.1</v>
      </c>
      <c r="I9" s="439">
        <v>18.1</v>
      </c>
      <c r="J9" s="439">
        <v>18.6</v>
      </c>
      <c r="K9" s="439">
        <v>15.6</v>
      </c>
      <c r="L9" s="439">
        <v>2.2</v>
      </c>
      <c r="M9" s="444">
        <v>18.3</v>
      </c>
    </row>
    <row r="10" spans="1:13" ht="12.75">
      <c r="A10" s="349" t="s">
        <v>51</v>
      </c>
      <c r="B10" s="439">
        <v>621.1</v>
      </c>
      <c r="C10" s="439">
        <v>27.4</v>
      </c>
      <c r="D10" s="439">
        <v>214.5</v>
      </c>
      <c r="E10" s="439">
        <v>30.2</v>
      </c>
      <c r="F10" s="439">
        <v>240.5</v>
      </c>
      <c r="G10" s="439">
        <v>30.6</v>
      </c>
      <c r="H10" s="439">
        <v>145.1</v>
      </c>
      <c r="I10" s="439">
        <v>19.6</v>
      </c>
      <c r="J10" s="439">
        <v>18.8</v>
      </c>
      <c r="K10" s="439">
        <v>16.7</v>
      </c>
      <c r="L10" s="439">
        <v>2.3</v>
      </c>
      <c r="M10" s="444">
        <v>19.8</v>
      </c>
    </row>
    <row r="11" spans="1:13" ht="12.75">
      <c r="A11" s="349" t="s">
        <v>52</v>
      </c>
      <c r="B11" s="439">
        <v>633.9</v>
      </c>
      <c r="C11" s="439">
        <v>29.2</v>
      </c>
      <c r="D11" s="439">
        <v>218.9</v>
      </c>
      <c r="E11" s="439">
        <v>32.1</v>
      </c>
      <c r="F11" s="439">
        <v>241.1</v>
      </c>
      <c r="G11" s="439">
        <v>32.7</v>
      </c>
      <c r="H11" s="439">
        <v>152.7</v>
      </c>
      <c r="I11" s="439">
        <v>20.8</v>
      </c>
      <c r="J11" s="439">
        <v>18.7</v>
      </c>
      <c r="K11" s="439">
        <v>17.5</v>
      </c>
      <c r="L11" s="439">
        <v>2.4</v>
      </c>
      <c r="M11" s="441">
        <v>21</v>
      </c>
    </row>
    <row r="12" spans="1:13" ht="12.75">
      <c r="A12" s="349" t="s">
        <v>53</v>
      </c>
      <c r="B12" s="440">
        <v>644.7</v>
      </c>
      <c r="C12" s="440">
        <v>31.1</v>
      </c>
      <c r="D12" s="440">
        <v>221.3</v>
      </c>
      <c r="E12" s="440">
        <v>34.1</v>
      </c>
      <c r="F12" s="440">
        <v>241.4</v>
      </c>
      <c r="G12" s="440">
        <v>35</v>
      </c>
      <c r="H12" s="440">
        <v>160.8</v>
      </c>
      <c r="I12" s="440">
        <v>22.8</v>
      </c>
      <c r="J12" s="440">
        <v>18.8</v>
      </c>
      <c r="K12" s="440">
        <v>18.5</v>
      </c>
      <c r="L12" s="440">
        <v>2.5</v>
      </c>
      <c r="M12" s="441">
        <v>22.1</v>
      </c>
    </row>
    <row r="13" spans="1:13" ht="12.75">
      <c r="A13" s="349" t="s">
        <v>54</v>
      </c>
      <c r="B13" s="440">
        <v>654.2</v>
      </c>
      <c r="C13" s="440">
        <v>33.8</v>
      </c>
      <c r="D13" s="440">
        <v>222.8</v>
      </c>
      <c r="E13" s="440">
        <v>36.7</v>
      </c>
      <c r="F13" s="440">
        <v>241.2</v>
      </c>
      <c r="G13" s="440">
        <v>37.8</v>
      </c>
      <c r="H13" s="440">
        <v>168.9</v>
      </c>
      <c r="I13" s="440">
        <v>26.1</v>
      </c>
      <c r="J13" s="440">
        <v>18.7</v>
      </c>
      <c r="K13" s="440">
        <v>19.8</v>
      </c>
      <c r="L13" s="440">
        <v>2.6</v>
      </c>
      <c r="M13" s="441">
        <v>23.5</v>
      </c>
    </row>
    <row r="14" spans="1:13" ht="12.75">
      <c r="A14" s="349" t="s">
        <v>55</v>
      </c>
      <c r="B14" s="440">
        <v>663.1</v>
      </c>
      <c r="C14" s="440">
        <v>36.7</v>
      </c>
      <c r="D14" s="440">
        <v>224</v>
      </c>
      <c r="E14" s="440">
        <v>39.8</v>
      </c>
      <c r="F14" s="440">
        <v>241.1</v>
      </c>
      <c r="G14" s="440">
        <v>41</v>
      </c>
      <c r="H14" s="440">
        <v>176.7</v>
      </c>
      <c r="I14" s="440">
        <v>28.7</v>
      </c>
      <c r="J14" s="440">
        <v>18.5</v>
      </c>
      <c r="K14" s="440">
        <v>21.3</v>
      </c>
      <c r="L14" s="440">
        <v>2.8</v>
      </c>
      <c r="M14" s="441">
        <v>25</v>
      </c>
    </row>
    <row r="15" spans="1:13" ht="12.75">
      <c r="A15" s="349" t="s">
        <v>56</v>
      </c>
      <c r="B15" s="440">
        <v>669.4</v>
      </c>
      <c r="C15" s="440">
        <v>40.5</v>
      </c>
      <c r="D15" s="440">
        <v>225.1</v>
      </c>
      <c r="E15" s="440">
        <v>43.7</v>
      </c>
      <c r="F15" s="440">
        <v>239.8</v>
      </c>
      <c r="G15" s="440">
        <v>44.9</v>
      </c>
      <c r="H15" s="440">
        <v>183.3</v>
      </c>
      <c r="I15" s="440">
        <v>32.8</v>
      </c>
      <c r="J15" s="440">
        <v>18.3</v>
      </c>
      <c r="K15" s="440">
        <v>23.4</v>
      </c>
      <c r="L15" s="440">
        <v>2.9</v>
      </c>
      <c r="M15" s="441">
        <v>27.1</v>
      </c>
    </row>
    <row r="16" spans="1:13" ht="12.75">
      <c r="A16" s="349" t="s">
        <v>57</v>
      </c>
      <c r="B16" s="440">
        <v>673.8</v>
      </c>
      <c r="C16" s="440">
        <v>43.4</v>
      </c>
      <c r="D16" s="440">
        <v>226</v>
      </c>
      <c r="E16" s="440">
        <v>46.5</v>
      </c>
      <c r="F16" s="440">
        <v>237.9</v>
      </c>
      <c r="G16" s="440">
        <v>47.7</v>
      </c>
      <c r="H16" s="440">
        <v>188.9</v>
      </c>
      <c r="I16" s="440">
        <v>36.1</v>
      </c>
      <c r="J16" s="440">
        <v>18.1</v>
      </c>
      <c r="K16" s="440">
        <v>24.8</v>
      </c>
      <c r="L16" s="440">
        <v>2.9</v>
      </c>
      <c r="M16" s="441">
        <v>29</v>
      </c>
    </row>
    <row r="17" spans="1:13" ht="12.75">
      <c r="A17" s="349" t="s">
        <v>58</v>
      </c>
      <c r="B17" s="440">
        <v>675.5</v>
      </c>
      <c r="C17" s="440">
        <v>45.7</v>
      </c>
      <c r="D17" s="440">
        <v>225.7</v>
      </c>
      <c r="E17" s="440">
        <v>49.1</v>
      </c>
      <c r="F17" s="440">
        <v>235.1</v>
      </c>
      <c r="G17" s="440">
        <v>50.3</v>
      </c>
      <c r="H17" s="440">
        <v>193.9</v>
      </c>
      <c r="I17" s="440">
        <v>38.1</v>
      </c>
      <c r="J17" s="440">
        <v>17.9</v>
      </c>
      <c r="K17" s="440">
        <v>26.2</v>
      </c>
      <c r="L17" s="440">
        <v>2.9</v>
      </c>
      <c r="M17" s="441">
        <v>30.5</v>
      </c>
    </row>
    <row r="18" spans="1:13" ht="12.75">
      <c r="A18" s="349" t="s">
        <v>59</v>
      </c>
      <c r="B18" s="440">
        <v>673.9</v>
      </c>
      <c r="C18" s="440">
        <v>47.3</v>
      </c>
      <c r="D18" s="440">
        <v>224.2</v>
      </c>
      <c r="E18" s="440">
        <v>51</v>
      </c>
      <c r="F18" s="440">
        <v>231.7</v>
      </c>
      <c r="G18" s="440">
        <v>52.3</v>
      </c>
      <c r="H18" s="440">
        <v>197.4</v>
      </c>
      <c r="I18" s="440">
        <v>39.5</v>
      </c>
      <c r="J18" s="440">
        <v>17.6</v>
      </c>
      <c r="K18" s="440">
        <v>27.2</v>
      </c>
      <c r="L18" s="440">
        <v>2.9</v>
      </c>
      <c r="M18" s="441">
        <v>31.7</v>
      </c>
    </row>
    <row r="19" spans="1:13" ht="12.75">
      <c r="A19" s="349" t="s">
        <v>60</v>
      </c>
      <c r="B19" s="440">
        <v>673.7</v>
      </c>
      <c r="C19" s="440">
        <v>49.4</v>
      </c>
      <c r="D19" s="440">
        <v>223.7</v>
      </c>
      <c r="E19" s="440">
        <v>53.1</v>
      </c>
      <c r="F19" s="440">
        <v>228.9</v>
      </c>
      <c r="G19" s="440">
        <v>54.5</v>
      </c>
      <c r="H19" s="440">
        <v>200.6</v>
      </c>
      <c r="I19" s="440">
        <v>41.4</v>
      </c>
      <c r="J19" s="440">
        <v>17.5</v>
      </c>
      <c r="K19" s="440">
        <v>28.6</v>
      </c>
      <c r="L19" s="440">
        <v>3</v>
      </c>
      <c r="M19" s="441">
        <v>33</v>
      </c>
    </row>
    <row r="20" spans="1:13" ht="12.75">
      <c r="A20" s="349" t="s">
        <v>107</v>
      </c>
      <c r="B20" s="440">
        <v>674.5</v>
      </c>
      <c r="C20" s="440">
        <v>51.4</v>
      </c>
      <c r="D20" s="440">
        <v>223</v>
      </c>
      <c r="E20" s="440">
        <v>55.3</v>
      </c>
      <c r="F20" s="440">
        <v>226.8</v>
      </c>
      <c r="G20" s="440">
        <v>57</v>
      </c>
      <c r="H20" s="440">
        <v>203.6</v>
      </c>
      <c r="I20" s="440">
        <v>43.3</v>
      </c>
      <c r="J20" s="440">
        <v>18</v>
      </c>
      <c r="K20" s="440">
        <v>29</v>
      </c>
      <c r="L20" s="440">
        <v>3.1</v>
      </c>
      <c r="M20" s="441">
        <v>33.9</v>
      </c>
    </row>
    <row r="21" spans="1:13" ht="12.75">
      <c r="A21" s="349" t="s">
        <v>108</v>
      </c>
      <c r="B21" s="440">
        <v>678</v>
      </c>
      <c r="C21" s="440">
        <v>52.6</v>
      </c>
      <c r="D21" s="440">
        <v>210.3</v>
      </c>
      <c r="E21" s="440">
        <v>56.6</v>
      </c>
      <c r="F21" s="440">
        <v>237</v>
      </c>
      <c r="G21" s="440">
        <v>58.7</v>
      </c>
      <c r="H21" s="440">
        <v>206.6</v>
      </c>
      <c r="I21" s="440">
        <v>44.4</v>
      </c>
      <c r="J21" s="440">
        <v>20.8</v>
      </c>
      <c r="K21" s="440">
        <v>26</v>
      </c>
      <c r="L21" s="440">
        <v>3.2</v>
      </c>
      <c r="M21" s="441">
        <v>34.2</v>
      </c>
    </row>
    <row r="22" spans="1:13" ht="12.75">
      <c r="A22" s="349">
        <v>1998</v>
      </c>
      <c r="B22" s="440">
        <v>679.5</v>
      </c>
      <c r="C22" s="440">
        <v>53.7</v>
      </c>
      <c r="D22" s="440">
        <v>77.6</v>
      </c>
      <c r="E22" s="440">
        <v>53.1</v>
      </c>
      <c r="F22" s="440">
        <v>367.6</v>
      </c>
      <c r="G22" s="440">
        <v>60.3</v>
      </c>
      <c r="H22" s="439">
        <v>208.9</v>
      </c>
      <c r="I22" s="440">
        <v>45.4</v>
      </c>
      <c r="J22" s="440">
        <v>22</v>
      </c>
      <c r="K22" s="440">
        <v>26.4</v>
      </c>
      <c r="L22" s="440">
        <v>3.3</v>
      </c>
      <c r="M22" s="441">
        <v>34.7</v>
      </c>
    </row>
    <row r="23" spans="1:13" ht="13.5" thickBot="1">
      <c r="A23" s="353">
        <v>1999</v>
      </c>
      <c r="B23" s="442">
        <v>678.4</v>
      </c>
      <c r="C23" s="442">
        <v>54.6</v>
      </c>
      <c r="D23" s="442">
        <v>74.7</v>
      </c>
      <c r="E23" s="442">
        <v>54.1</v>
      </c>
      <c r="F23" s="442">
        <v>366.7</v>
      </c>
      <c r="G23" s="442">
        <v>61.5</v>
      </c>
      <c r="H23" s="442">
        <v>210.3</v>
      </c>
      <c r="I23" s="442">
        <v>46.3</v>
      </c>
      <c r="J23" s="442">
        <v>23.4</v>
      </c>
      <c r="K23" s="442">
        <v>26.8</v>
      </c>
      <c r="L23" s="442">
        <v>3.4</v>
      </c>
      <c r="M23" s="443">
        <v>35.4</v>
      </c>
    </row>
    <row r="24" ht="12.75">
      <c r="A24" s="15" t="s">
        <v>415</v>
      </c>
    </row>
    <row r="25" ht="12.75">
      <c r="A25" s="28"/>
    </row>
    <row r="26" ht="12.75">
      <c r="G26" s="16"/>
    </row>
  </sheetData>
  <mergeCells count="13">
    <mergeCell ref="A1:M1"/>
    <mergeCell ref="A3:M3"/>
    <mergeCell ref="A4:M4"/>
    <mergeCell ref="B7:C7"/>
    <mergeCell ref="D7:E7"/>
    <mergeCell ref="F7:G7"/>
    <mergeCell ref="H7:I7"/>
    <mergeCell ref="J7:K7"/>
    <mergeCell ref="B6:C6"/>
    <mergeCell ref="D6:E6"/>
    <mergeCell ref="F6:G6"/>
    <mergeCell ref="H6:M6"/>
    <mergeCell ref="L7:M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transitionEvaluation="1"/>
  <dimension ref="A1:M18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192"/>
      <c r="H1" s="60"/>
      <c r="I1" s="60"/>
      <c r="J1" s="60"/>
      <c r="K1" s="60"/>
      <c r="L1" s="60"/>
      <c r="M1" s="60"/>
    </row>
    <row r="3" spans="1:7" ht="15">
      <c r="A3" s="575" t="s">
        <v>390</v>
      </c>
      <c r="B3" s="575"/>
      <c r="C3" s="575"/>
      <c r="D3" s="575"/>
      <c r="E3" s="575"/>
      <c r="F3" s="575"/>
      <c r="G3" s="165"/>
    </row>
    <row r="4" spans="1:7" ht="15">
      <c r="A4" s="572" t="s">
        <v>365</v>
      </c>
      <c r="B4" s="572"/>
      <c r="C4" s="572"/>
      <c r="D4" s="572"/>
      <c r="E4" s="572"/>
      <c r="F4" s="572"/>
      <c r="G4" s="165"/>
    </row>
    <row r="5" spans="1:6" ht="15">
      <c r="A5" s="572" t="s">
        <v>421</v>
      </c>
      <c r="B5" s="572"/>
      <c r="C5" s="572"/>
      <c r="D5" s="572"/>
      <c r="E5" s="572"/>
      <c r="F5" s="572"/>
    </row>
    <row r="6" spans="1:6" ht="15">
      <c r="A6" s="445"/>
      <c r="B6" s="445"/>
      <c r="C6" s="446"/>
      <c r="D6" s="446"/>
      <c r="E6" s="446"/>
      <c r="F6" s="446"/>
    </row>
    <row r="7" spans="1:6" ht="12.75">
      <c r="A7" s="163" t="s">
        <v>165</v>
      </c>
      <c r="B7" s="164" t="s">
        <v>5</v>
      </c>
      <c r="C7" s="573" t="s">
        <v>218</v>
      </c>
      <c r="D7" s="573"/>
      <c r="E7" s="573" t="s">
        <v>219</v>
      </c>
      <c r="F7" s="574"/>
    </row>
    <row r="8" spans="1:6" ht="13.5" thickBot="1">
      <c r="A8" s="159"/>
      <c r="B8" s="160"/>
      <c r="C8" s="160" t="s">
        <v>202</v>
      </c>
      <c r="D8" s="160" t="s">
        <v>188</v>
      </c>
      <c r="E8" s="160" t="s">
        <v>202</v>
      </c>
      <c r="F8" s="162" t="s">
        <v>188</v>
      </c>
    </row>
    <row r="9" spans="1:6" ht="12.75">
      <c r="A9" s="447" t="s">
        <v>59</v>
      </c>
      <c r="B9" s="448">
        <v>1532.2</v>
      </c>
      <c r="C9" s="448">
        <v>739.1</v>
      </c>
      <c r="D9" s="448">
        <v>11.7</v>
      </c>
      <c r="E9" s="448">
        <v>793.1</v>
      </c>
      <c r="F9" s="449">
        <v>49.6</v>
      </c>
    </row>
    <row r="10" spans="1:6" ht="12.75">
      <c r="A10" s="269" t="s">
        <v>60</v>
      </c>
      <c r="B10" s="265">
        <v>1242.7</v>
      </c>
      <c r="C10" s="265">
        <v>626.9</v>
      </c>
      <c r="D10" s="265">
        <v>12.2</v>
      </c>
      <c r="E10" s="265">
        <v>615.8</v>
      </c>
      <c r="F10" s="267">
        <v>44.7</v>
      </c>
    </row>
    <row r="11" spans="1:6" ht="12.75">
      <c r="A11" s="269" t="s">
        <v>107</v>
      </c>
      <c r="B11" s="265">
        <v>1150</v>
      </c>
      <c r="C11" s="265">
        <v>592.6</v>
      </c>
      <c r="D11" s="265">
        <v>11.8</v>
      </c>
      <c r="E11" s="265">
        <v>557.4</v>
      </c>
      <c r="F11" s="267">
        <v>13.1</v>
      </c>
    </row>
    <row r="12" spans="1:6" ht="12.75">
      <c r="A12" s="269" t="s">
        <v>180</v>
      </c>
      <c r="B12" s="265">
        <v>1048.1</v>
      </c>
      <c r="C12" s="265">
        <v>530.7</v>
      </c>
      <c r="D12" s="265">
        <v>11.4</v>
      </c>
      <c r="E12" s="265">
        <v>517.4</v>
      </c>
      <c r="F12" s="267">
        <v>12.4</v>
      </c>
    </row>
    <row r="13" spans="1:6" ht="12.75">
      <c r="A13" s="269">
        <v>1998</v>
      </c>
      <c r="B13" s="265">
        <v>928.5</v>
      </c>
      <c r="C13" s="265">
        <v>462.3</v>
      </c>
      <c r="D13" s="265">
        <v>11.3</v>
      </c>
      <c r="E13" s="265">
        <v>466.2</v>
      </c>
      <c r="F13" s="267">
        <v>11.9</v>
      </c>
    </row>
    <row r="14" spans="1:6" ht="12.75">
      <c r="A14" s="269">
        <v>1999</v>
      </c>
      <c r="B14" s="266">
        <v>841.1</v>
      </c>
      <c r="C14" s="266">
        <v>440.8</v>
      </c>
      <c r="D14" s="266">
        <v>10.9</v>
      </c>
      <c r="E14" s="266">
        <v>400.3</v>
      </c>
      <c r="F14" s="268">
        <v>10.6</v>
      </c>
    </row>
    <row r="15" spans="1:6" ht="13.5" thickBot="1">
      <c r="A15" s="358">
        <v>2000</v>
      </c>
      <c r="B15" s="359">
        <v>818.5</v>
      </c>
      <c r="C15" s="359">
        <v>446.7</v>
      </c>
      <c r="D15" s="359">
        <v>10.2</v>
      </c>
      <c r="E15" s="359">
        <v>307.9</v>
      </c>
      <c r="F15" s="360">
        <v>8.7</v>
      </c>
    </row>
    <row r="16" spans="1:6" ht="12.75">
      <c r="A16" s="15" t="s">
        <v>415</v>
      </c>
      <c r="B16" s="15"/>
      <c r="C16" s="15"/>
      <c r="D16" s="15"/>
      <c r="E16" s="15"/>
      <c r="F16" s="15"/>
    </row>
    <row r="17" spans="2:6" ht="12.75">
      <c r="B17" s="13"/>
      <c r="D17" s="13"/>
      <c r="F17" s="13"/>
    </row>
    <row r="18" spans="2:6" ht="12.75">
      <c r="B18" s="13"/>
      <c r="D18" s="13"/>
      <c r="F18" s="13"/>
    </row>
  </sheetData>
  <mergeCells count="6">
    <mergeCell ref="A1:F1"/>
    <mergeCell ref="A4:F4"/>
    <mergeCell ref="C7:D7"/>
    <mergeCell ref="E7:F7"/>
    <mergeCell ref="A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transitionEvaluation="1"/>
  <dimension ref="A1:V5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  <c r="K1" s="60"/>
      <c r="L1" s="60"/>
      <c r="M1" s="60"/>
    </row>
    <row r="3" spans="1:10" ht="15">
      <c r="A3" s="575" t="s">
        <v>391</v>
      </c>
      <c r="B3" s="575"/>
      <c r="C3" s="575"/>
      <c r="D3" s="575"/>
      <c r="E3" s="575"/>
      <c r="F3" s="575"/>
      <c r="G3" s="575"/>
      <c r="H3" s="575"/>
      <c r="I3" s="575"/>
      <c r="J3" s="575"/>
    </row>
    <row r="4" spans="1:10" ht="15">
      <c r="A4" s="575" t="s">
        <v>422</v>
      </c>
      <c r="B4" s="575"/>
      <c r="C4" s="575"/>
      <c r="D4" s="575"/>
      <c r="E4" s="575"/>
      <c r="F4" s="575"/>
      <c r="G4" s="575"/>
      <c r="H4" s="575"/>
      <c r="I4" s="575"/>
      <c r="J4" s="575"/>
    </row>
    <row r="6" spans="1:10" ht="12.75">
      <c r="A6" s="158"/>
      <c r="B6" s="573" t="s">
        <v>5</v>
      </c>
      <c r="C6" s="573"/>
      <c r="D6" s="573"/>
      <c r="E6" s="573" t="s">
        <v>221</v>
      </c>
      <c r="F6" s="573"/>
      <c r="G6" s="573"/>
      <c r="H6" s="573" t="s">
        <v>222</v>
      </c>
      <c r="I6" s="573"/>
      <c r="J6" s="574"/>
    </row>
    <row r="7" spans="1:10" ht="12.75">
      <c r="A7" s="159" t="s">
        <v>432</v>
      </c>
      <c r="B7" s="160"/>
      <c r="C7" s="160" t="s">
        <v>223</v>
      </c>
      <c r="D7" s="160" t="s">
        <v>224</v>
      </c>
      <c r="E7" s="161"/>
      <c r="F7" s="160" t="s">
        <v>223</v>
      </c>
      <c r="G7" s="160" t="s">
        <v>224</v>
      </c>
      <c r="H7" s="161"/>
      <c r="I7" s="160" t="s">
        <v>223</v>
      </c>
      <c r="J7" s="162" t="s">
        <v>224</v>
      </c>
    </row>
    <row r="8" spans="1:10" ht="12.75">
      <c r="A8" s="159"/>
      <c r="B8" s="160" t="s">
        <v>5</v>
      </c>
      <c r="C8" s="160" t="s">
        <v>130</v>
      </c>
      <c r="D8" s="160" t="s">
        <v>130</v>
      </c>
      <c r="E8" s="160" t="s">
        <v>5</v>
      </c>
      <c r="F8" s="160" t="s">
        <v>130</v>
      </c>
      <c r="G8" s="160" t="s">
        <v>130</v>
      </c>
      <c r="H8" s="160" t="s">
        <v>5</v>
      </c>
      <c r="I8" s="160" t="s">
        <v>130</v>
      </c>
      <c r="J8" s="162" t="s">
        <v>130</v>
      </c>
    </row>
    <row r="9" spans="1:10" ht="13.5" thickBot="1">
      <c r="A9" s="159"/>
      <c r="B9" s="161"/>
      <c r="C9" s="160" t="s">
        <v>225</v>
      </c>
      <c r="D9" s="160" t="s">
        <v>225</v>
      </c>
      <c r="E9" s="161"/>
      <c r="F9" s="160" t="s">
        <v>225</v>
      </c>
      <c r="G9" s="160" t="s">
        <v>225</v>
      </c>
      <c r="H9" s="161"/>
      <c r="I9" s="160" t="s">
        <v>225</v>
      </c>
      <c r="J9" s="162" t="s">
        <v>225</v>
      </c>
    </row>
    <row r="10" spans="1:22" ht="12.75">
      <c r="A10" s="447" t="s">
        <v>50</v>
      </c>
      <c r="B10" s="450">
        <v>184.4</v>
      </c>
      <c r="C10" s="450">
        <v>134.6</v>
      </c>
      <c r="D10" s="450">
        <v>49.8</v>
      </c>
      <c r="E10" s="450">
        <v>8.4</v>
      </c>
      <c r="F10" s="450">
        <v>6.3</v>
      </c>
      <c r="G10" s="450">
        <v>2.1</v>
      </c>
      <c r="H10" s="450">
        <v>35.2</v>
      </c>
      <c r="I10" s="450">
        <v>25.9</v>
      </c>
      <c r="J10" s="451">
        <v>9.3</v>
      </c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269" t="s">
        <v>51</v>
      </c>
      <c r="B11" s="266">
        <v>232.1</v>
      </c>
      <c r="C11" s="266">
        <v>166.1</v>
      </c>
      <c r="D11" s="266">
        <v>65.9</v>
      </c>
      <c r="E11" s="266">
        <v>11.6</v>
      </c>
      <c r="F11" s="266">
        <v>8.6</v>
      </c>
      <c r="G11" s="265">
        <v>3</v>
      </c>
      <c r="H11" s="266">
        <v>42.6</v>
      </c>
      <c r="I11" s="266">
        <v>30.6</v>
      </c>
      <c r="J11" s="268">
        <v>12.1</v>
      </c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269" t="s">
        <v>52</v>
      </c>
      <c r="B12" s="266">
        <v>251.9</v>
      </c>
      <c r="C12" s="266">
        <v>171.6</v>
      </c>
      <c r="D12" s="266">
        <v>80.4</v>
      </c>
      <c r="E12" s="266">
        <v>14.1</v>
      </c>
      <c r="F12" s="266">
        <v>10.1</v>
      </c>
      <c r="G12" s="265">
        <v>4</v>
      </c>
      <c r="H12" s="266">
        <v>47.2</v>
      </c>
      <c r="I12" s="266">
        <v>32.5</v>
      </c>
      <c r="J12" s="268">
        <v>14.6</v>
      </c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269" t="s">
        <v>53</v>
      </c>
      <c r="B13" s="265">
        <v>282.4</v>
      </c>
      <c r="C13" s="265">
        <v>185.9</v>
      </c>
      <c r="D13" s="265">
        <v>96.4</v>
      </c>
      <c r="E13" s="265">
        <v>16.1</v>
      </c>
      <c r="F13" s="265">
        <v>11.2</v>
      </c>
      <c r="G13" s="265">
        <v>4.9</v>
      </c>
      <c r="H13" s="265">
        <v>52.7</v>
      </c>
      <c r="I13" s="265">
        <v>35</v>
      </c>
      <c r="J13" s="267">
        <v>17.6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1" ht="12.75">
      <c r="A14" s="269" t="s">
        <v>54</v>
      </c>
      <c r="B14" s="265">
        <v>296.6</v>
      </c>
      <c r="C14" s="265">
        <v>193.3</v>
      </c>
      <c r="D14" s="265">
        <v>103.3</v>
      </c>
      <c r="E14" s="265">
        <v>17.6</v>
      </c>
      <c r="F14" s="265">
        <v>11.9</v>
      </c>
      <c r="G14" s="265">
        <v>5.7</v>
      </c>
      <c r="H14" s="265">
        <v>53.7</v>
      </c>
      <c r="I14" s="265">
        <v>35.3</v>
      </c>
      <c r="J14" s="267">
        <v>18.4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269" t="s">
        <v>55</v>
      </c>
      <c r="B15" s="265">
        <v>294.7</v>
      </c>
      <c r="C15" s="265">
        <v>185.2</v>
      </c>
      <c r="D15" s="265">
        <v>109.4</v>
      </c>
      <c r="E15" s="265">
        <v>17.7</v>
      </c>
      <c r="F15" s="265">
        <v>11.5</v>
      </c>
      <c r="G15" s="265">
        <v>6.2</v>
      </c>
      <c r="H15" s="265">
        <v>50.7</v>
      </c>
      <c r="I15" s="265">
        <v>32</v>
      </c>
      <c r="J15" s="267">
        <v>18.7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2.75">
      <c r="A16" s="269" t="s">
        <v>56</v>
      </c>
      <c r="B16" s="265">
        <v>236.3</v>
      </c>
      <c r="C16" s="265">
        <v>145.2</v>
      </c>
      <c r="D16" s="265">
        <v>91.1</v>
      </c>
      <c r="E16" s="265">
        <v>15.6</v>
      </c>
      <c r="F16" s="265">
        <v>9.1</v>
      </c>
      <c r="G16" s="265">
        <v>6.6</v>
      </c>
      <c r="H16" s="265">
        <v>47.1</v>
      </c>
      <c r="I16" s="265">
        <v>27.5</v>
      </c>
      <c r="J16" s="267">
        <v>19.6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269" t="s">
        <v>57</v>
      </c>
      <c r="B17" s="265">
        <v>201.4</v>
      </c>
      <c r="C17" s="265">
        <v>133.4</v>
      </c>
      <c r="D17" s="265">
        <v>68</v>
      </c>
      <c r="E17" s="265">
        <v>7.5</v>
      </c>
      <c r="F17" s="265">
        <v>4.5</v>
      </c>
      <c r="G17" s="265">
        <v>2.9</v>
      </c>
      <c r="H17" s="265">
        <v>28.2</v>
      </c>
      <c r="I17" s="265">
        <v>17.4</v>
      </c>
      <c r="J17" s="267">
        <v>10.8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269" t="s">
        <v>58</v>
      </c>
      <c r="B18" s="265">
        <v>223.9</v>
      </c>
      <c r="C18" s="265">
        <v>156.7</v>
      </c>
      <c r="D18" s="265">
        <v>67.2</v>
      </c>
      <c r="E18" s="265">
        <v>6.9</v>
      </c>
      <c r="F18" s="265">
        <v>4.5</v>
      </c>
      <c r="G18" s="265">
        <v>2.4</v>
      </c>
      <c r="H18" s="265">
        <v>30.5</v>
      </c>
      <c r="I18" s="265">
        <v>19.9</v>
      </c>
      <c r="J18" s="267">
        <v>10.6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269" t="s">
        <v>59</v>
      </c>
      <c r="B19" s="265">
        <v>227.2</v>
      </c>
      <c r="C19" s="265">
        <v>161.7</v>
      </c>
      <c r="D19" s="265">
        <v>65.6</v>
      </c>
      <c r="E19" s="265">
        <v>6.3</v>
      </c>
      <c r="F19" s="265">
        <v>4.1</v>
      </c>
      <c r="G19" s="265">
        <v>2.2</v>
      </c>
      <c r="H19" s="265">
        <v>30.2</v>
      </c>
      <c r="I19" s="265">
        <v>19.9</v>
      </c>
      <c r="J19" s="267">
        <v>10.4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269" t="s">
        <v>60</v>
      </c>
      <c r="B20" s="265">
        <v>216.1</v>
      </c>
      <c r="C20" s="265">
        <v>165.2</v>
      </c>
      <c r="D20" s="265">
        <v>50.9</v>
      </c>
      <c r="E20" s="265">
        <v>4.6</v>
      </c>
      <c r="F20" s="265">
        <v>3</v>
      </c>
      <c r="G20" s="265">
        <v>1.6</v>
      </c>
      <c r="H20" s="265">
        <v>26.2</v>
      </c>
      <c r="I20" s="265">
        <v>18.1</v>
      </c>
      <c r="J20" s="267">
        <v>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269" t="s">
        <v>107</v>
      </c>
      <c r="B21" s="265">
        <v>192.3</v>
      </c>
      <c r="C21" s="265">
        <v>152.5</v>
      </c>
      <c r="D21" s="265">
        <v>39.8</v>
      </c>
      <c r="E21" s="265">
        <v>2.7</v>
      </c>
      <c r="F21" s="265">
        <v>2</v>
      </c>
      <c r="G21" s="265">
        <v>0.8</v>
      </c>
      <c r="H21" s="265">
        <v>18.8</v>
      </c>
      <c r="I21" s="265">
        <v>13.7</v>
      </c>
      <c r="J21" s="267">
        <v>5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269" t="s">
        <v>180</v>
      </c>
      <c r="B22" s="265">
        <v>192.7</v>
      </c>
      <c r="C22" s="265">
        <v>151</v>
      </c>
      <c r="D22" s="265">
        <v>41.7</v>
      </c>
      <c r="E22" s="265">
        <v>2.5</v>
      </c>
      <c r="F22" s="265">
        <v>1.7</v>
      </c>
      <c r="G22" s="265">
        <v>0.7</v>
      </c>
      <c r="H22" s="265">
        <v>17.5</v>
      </c>
      <c r="I22" s="265">
        <v>12.5</v>
      </c>
      <c r="J22" s="267">
        <v>5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269">
        <v>1998</v>
      </c>
      <c r="B23" s="265">
        <v>201.6</v>
      </c>
      <c r="C23" s="265">
        <v>156.6</v>
      </c>
      <c r="D23" s="265">
        <v>45</v>
      </c>
      <c r="E23" s="265">
        <v>2.9</v>
      </c>
      <c r="F23" s="265">
        <v>2</v>
      </c>
      <c r="G23" s="265">
        <v>0.9</v>
      </c>
      <c r="H23" s="265">
        <v>17.2</v>
      </c>
      <c r="I23" s="265">
        <v>12.1</v>
      </c>
      <c r="J23" s="267">
        <v>5.1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10" ht="12.75">
      <c r="A24" s="269">
        <v>1999</v>
      </c>
      <c r="B24" s="266">
        <v>210.7</v>
      </c>
      <c r="C24" s="266">
        <v>167.9</v>
      </c>
      <c r="D24" s="266">
        <v>42.8</v>
      </c>
      <c r="E24" s="266">
        <v>2.3</v>
      </c>
      <c r="F24" s="266">
        <v>2.3</v>
      </c>
      <c r="G24" s="265">
        <v>1</v>
      </c>
      <c r="H24" s="266">
        <v>16.9</v>
      </c>
      <c r="I24" s="266">
        <v>12.3</v>
      </c>
      <c r="J24" s="268">
        <v>4.6</v>
      </c>
    </row>
    <row r="25" spans="1:10" ht="13.5" thickBot="1">
      <c r="A25" s="358">
        <v>2000</v>
      </c>
      <c r="B25" s="402">
        <v>224.2</v>
      </c>
      <c r="C25" s="402">
        <v>177.3</v>
      </c>
      <c r="D25" s="359">
        <v>46.9</v>
      </c>
      <c r="E25" s="359">
        <v>3.7</v>
      </c>
      <c r="F25" s="359">
        <v>2.5</v>
      </c>
      <c r="G25" s="359">
        <v>1.2</v>
      </c>
      <c r="H25" s="359">
        <v>17.1</v>
      </c>
      <c r="I25" s="359">
        <v>12.2</v>
      </c>
      <c r="J25" s="360">
        <v>4.9</v>
      </c>
    </row>
    <row r="26" spans="1:6" ht="12.75">
      <c r="A26" s="15"/>
      <c r="B26" s="15"/>
      <c r="C26" s="15"/>
      <c r="D26" s="15"/>
      <c r="E26" s="15"/>
      <c r="F26" s="15"/>
    </row>
    <row r="28" spans="1:7" ht="15">
      <c r="A28" s="575"/>
      <c r="B28" s="575"/>
      <c r="C28" s="575"/>
      <c r="D28" s="575"/>
      <c r="E28" s="575"/>
      <c r="F28" s="575"/>
      <c r="G28" s="575"/>
    </row>
    <row r="29" spans="1:7" ht="15">
      <c r="A29" s="575"/>
      <c r="B29" s="575"/>
      <c r="C29" s="575"/>
      <c r="D29" s="575"/>
      <c r="E29" s="575"/>
      <c r="F29" s="575"/>
      <c r="G29" s="575"/>
    </row>
    <row r="30" spans="1:7" ht="15">
      <c r="A30" s="575"/>
      <c r="B30" s="575"/>
      <c r="C30" s="575"/>
      <c r="D30" s="575"/>
      <c r="E30" s="575"/>
      <c r="F30" s="575"/>
      <c r="G30" s="575"/>
    </row>
    <row r="31" ht="12.75">
      <c r="A31" s="12" t="s">
        <v>220</v>
      </c>
    </row>
    <row r="32" spans="1:7" ht="12.75">
      <c r="A32" s="158"/>
      <c r="B32" s="573" t="s">
        <v>226</v>
      </c>
      <c r="C32" s="573"/>
      <c r="D32" s="573"/>
      <c r="E32" s="573" t="s">
        <v>227</v>
      </c>
      <c r="F32" s="573"/>
      <c r="G32" s="574"/>
    </row>
    <row r="33" spans="1:7" ht="12.75">
      <c r="A33" s="159" t="s">
        <v>432</v>
      </c>
      <c r="B33" s="161"/>
      <c r="C33" s="160" t="s">
        <v>223</v>
      </c>
      <c r="D33" s="160" t="s">
        <v>224</v>
      </c>
      <c r="E33" s="161"/>
      <c r="F33" s="160" t="s">
        <v>223</v>
      </c>
      <c r="G33" s="162" t="s">
        <v>224</v>
      </c>
    </row>
    <row r="34" spans="1:7" ht="12.75">
      <c r="A34" s="159"/>
      <c r="B34" s="160" t="s">
        <v>5</v>
      </c>
      <c r="C34" s="160" t="s">
        <v>130</v>
      </c>
      <c r="D34" s="160" t="s">
        <v>130</v>
      </c>
      <c r="E34" s="160" t="s">
        <v>5</v>
      </c>
      <c r="F34" s="160" t="s">
        <v>130</v>
      </c>
      <c r="G34" s="162" t="s">
        <v>130</v>
      </c>
    </row>
    <row r="35" spans="1:7" ht="13.5" thickBot="1">
      <c r="A35" s="354"/>
      <c r="B35" s="355"/>
      <c r="C35" s="356" t="s">
        <v>225</v>
      </c>
      <c r="D35" s="356" t="s">
        <v>225</v>
      </c>
      <c r="E35" s="355"/>
      <c r="F35" s="356" t="s">
        <v>225</v>
      </c>
      <c r="G35" s="357" t="s">
        <v>225</v>
      </c>
    </row>
    <row r="36" spans="1:7" ht="12.75">
      <c r="A36" s="269" t="s">
        <v>50</v>
      </c>
      <c r="B36" s="266">
        <v>113.8</v>
      </c>
      <c r="C36" s="266">
        <v>81.8</v>
      </c>
      <c r="D36" s="265">
        <v>32</v>
      </c>
      <c r="E36" s="265">
        <v>27</v>
      </c>
      <c r="F36" s="265">
        <v>20.7</v>
      </c>
      <c r="G36" s="267">
        <v>6.4</v>
      </c>
    </row>
    <row r="37" spans="1:7" ht="12.75">
      <c r="A37" s="269" t="s">
        <v>51</v>
      </c>
      <c r="B37" s="266">
        <v>143.6</v>
      </c>
      <c r="C37" s="266">
        <v>101.3</v>
      </c>
      <c r="D37" s="265">
        <v>42.3</v>
      </c>
      <c r="E37" s="265">
        <v>34.3</v>
      </c>
      <c r="F37" s="265">
        <v>25.7</v>
      </c>
      <c r="G37" s="267">
        <v>8.6</v>
      </c>
    </row>
    <row r="38" spans="1:7" ht="12.75">
      <c r="A38" s="269" t="s">
        <v>52</v>
      </c>
      <c r="B38" s="266">
        <v>155.6</v>
      </c>
      <c r="C38" s="266">
        <v>104.4</v>
      </c>
      <c r="D38" s="265">
        <v>51.3</v>
      </c>
      <c r="E38" s="265">
        <v>35.1</v>
      </c>
      <c r="F38" s="265">
        <v>24.6</v>
      </c>
      <c r="G38" s="267">
        <v>10.5</v>
      </c>
    </row>
    <row r="39" spans="1:10" ht="12.75">
      <c r="A39" s="269" t="s">
        <v>53</v>
      </c>
      <c r="B39" s="265">
        <v>174.8</v>
      </c>
      <c r="C39" s="265">
        <v>113.8</v>
      </c>
      <c r="D39" s="265">
        <v>61.4</v>
      </c>
      <c r="E39" s="265">
        <v>38.7</v>
      </c>
      <c r="F39" s="265">
        <v>26.3</v>
      </c>
      <c r="G39" s="267">
        <v>12.5</v>
      </c>
      <c r="I39" s="14"/>
      <c r="J39" s="14"/>
    </row>
    <row r="40" spans="1:10" ht="12.75">
      <c r="A40" s="269" t="s">
        <v>54</v>
      </c>
      <c r="B40" s="265">
        <v>185.9</v>
      </c>
      <c r="C40" s="265">
        <v>119.2</v>
      </c>
      <c r="D40" s="265">
        <v>66.7</v>
      </c>
      <c r="E40" s="265">
        <v>39.4</v>
      </c>
      <c r="F40" s="265">
        <v>26.9</v>
      </c>
      <c r="G40" s="267">
        <v>12.5</v>
      </c>
      <c r="I40" s="14"/>
      <c r="J40" s="14"/>
    </row>
    <row r="41" spans="1:10" ht="12.75">
      <c r="A41" s="269" t="s">
        <v>55</v>
      </c>
      <c r="B41" s="265">
        <v>187.4</v>
      </c>
      <c r="C41" s="265">
        <v>115.8</v>
      </c>
      <c r="D41" s="265">
        <v>71.3</v>
      </c>
      <c r="E41" s="265">
        <v>39</v>
      </c>
      <c r="F41" s="265">
        <v>25.8</v>
      </c>
      <c r="G41" s="267">
        <v>13.2</v>
      </c>
      <c r="I41" s="14"/>
      <c r="J41" s="14"/>
    </row>
    <row r="42" spans="1:10" ht="12.75">
      <c r="A42" s="269" t="s">
        <v>56</v>
      </c>
      <c r="B42" s="265">
        <v>147.2</v>
      </c>
      <c r="C42" s="265">
        <v>91.3</v>
      </c>
      <c r="D42" s="265">
        <v>55.9</v>
      </c>
      <c r="E42" s="265">
        <v>26.4</v>
      </c>
      <c r="F42" s="265">
        <v>17.3</v>
      </c>
      <c r="G42" s="267">
        <v>9.1</v>
      </c>
      <c r="I42" s="14"/>
      <c r="J42" s="14"/>
    </row>
    <row r="43" spans="1:10" ht="12.75">
      <c r="A43" s="269" t="s">
        <v>57</v>
      </c>
      <c r="B43" s="265">
        <v>133.6</v>
      </c>
      <c r="C43" s="265">
        <v>90.4</v>
      </c>
      <c r="D43" s="265">
        <v>45.8</v>
      </c>
      <c r="E43" s="265">
        <v>33.8</v>
      </c>
      <c r="F43" s="265">
        <v>24.4</v>
      </c>
      <c r="G43" s="267">
        <v>8.5</v>
      </c>
      <c r="I43" s="14"/>
      <c r="J43" s="14"/>
    </row>
    <row r="44" spans="1:10" ht="12.75">
      <c r="A44" s="269" t="s">
        <v>58</v>
      </c>
      <c r="B44" s="265">
        <v>149.1</v>
      </c>
      <c r="C44" s="265">
        <v>102.8</v>
      </c>
      <c r="D44" s="265">
        <v>46.3</v>
      </c>
      <c r="E44" s="265">
        <v>37.4</v>
      </c>
      <c r="F44" s="265">
        <v>29.4</v>
      </c>
      <c r="G44" s="267">
        <v>7.9</v>
      </c>
      <c r="I44" s="14"/>
      <c r="J44" s="14"/>
    </row>
    <row r="45" spans="1:10" ht="12.75">
      <c r="A45" s="269" t="s">
        <v>59</v>
      </c>
      <c r="B45" s="265">
        <v>153.9</v>
      </c>
      <c r="C45" s="265">
        <v>107.8</v>
      </c>
      <c r="D45" s="265">
        <v>46</v>
      </c>
      <c r="E45" s="265">
        <v>36.8</v>
      </c>
      <c r="F45" s="265">
        <v>29.8</v>
      </c>
      <c r="G45" s="267">
        <v>6.9</v>
      </c>
      <c r="I45" s="14"/>
      <c r="J45" s="14"/>
    </row>
    <row r="46" spans="1:10" ht="12.75">
      <c r="A46" s="269" t="s">
        <v>60</v>
      </c>
      <c r="B46" s="265">
        <v>147.5</v>
      </c>
      <c r="C46" s="265">
        <v>110.9</v>
      </c>
      <c r="D46" s="265">
        <v>36.5</v>
      </c>
      <c r="E46" s="265">
        <v>37.9</v>
      </c>
      <c r="F46" s="265">
        <v>33.2</v>
      </c>
      <c r="G46" s="267">
        <v>4.7</v>
      </c>
      <c r="I46" s="14"/>
      <c r="J46" s="14"/>
    </row>
    <row r="47" spans="1:10" ht="12.75">
      <c r="A47" s="269" t="s">
        <v>107</v>
      </c>
      <c r="B47" s="265">
        <v>128.3</v>
      </c>
      <c r="C47" s="265">
        <v>99.4</v>
      </c>
      <c r="D47" s="265">
        <v>28.9</v>
      </c>
      <c r="E47" s="265">
        <v>42.4</v>
      </c>
      <c r="F47" s="265">
        <v>37.4</v>
      </c>
      <c r="G47" s="267">
        <v>5.1</v>
      </c>
      <c r="I47" s="14"/>
      <c r="J47" s="14"/>
    </row>
    <row r="48" spans="1:10" ht="12.75">
      <c r="A48" s="269" t="s">
        <v>180</v>
      </c>
      <c r="B48" s="265">
        <v>130.9</v>
      </c>
      <c r="C48" s="265">
        <v>100.4</v>
      </c>
      <c r="D48" s="265">
        <v>30.5</v>
      </c>
      <c r="E48" s="265">
        <v>41.9</v>
      </c>
      <c r="F48" s="265">
        <v>36.4</v>
      </c>
      <c r="G48" s="267">
        <v>5.5</v>
      </c>
      <c r="I48" s="14"/>
      <c r="J48" s="14"/>
    </row>
    <row r="49" spans="1:10" ht="12.75">
      <c r="A49" s="269">
        <v>1998</v>
      </c>
      <c r="B49" s="265">
        <v>135.9</v>
      </c>
      <c r="C49" s="265">
        <v>102.8</v>
      </c>
      <c r="D49" s="265">
        <v>33.1</v>
      </c>
      <c r="E49" s="265">
        <v>45.5</v>
      </c>
      <c r="F49" s="265">
        <v>39.6</v>
      </c>
      <c r="G49" s="267">
        <v>5.9</v>
      </c>
      <c r="I49" s="14"/>
      <c r="J49" s="14"/>
    </row>
    <row r="50" spans="1:7" ht="12.75">
      <c r="A50" s="269">
        <v>1999</v>
      </c>
      <c r="B50" s="266">
        <v>140.4</v>
      </c>
      <c r="C50" s="266">
        <v>108.9</v>
      </c>
      <c r="D50" s="266">
        <v>31.5</v>
      </c>
      <c r="E50" s="266">
        <v>50.1</v>
      </c>
      <c r="F50" s="266">
        <v>44.4</v>
      </c>
      <c r="G50" s="268">
        <v>5.7</v>
      </c>
    </row>
    <row r="51" spans="1:7" ht="13.5" thickBot="1">
      <c r="A51" s="358">
        <v>2000</v>
      </c>
      <c r="B51" s="359">
        <v>149.2</v>
      </c>
      <c r="C51" s="359">
        <v>114.2</v>
      </c>
      <c r="D51" s="359">
        <v>35.1</v>
      </c>
      <c r="E51" s="359">
        <v>54.1</v>
      </c>
      <c r="F51" s="359">
        <v>48.3</v>
      </c>
      <c r="G51" s="360">
        <v>5.8</v>
      </c>
    </row>
    <row r="52" spans="1:6" ht="12.75">
      <c r="A52" s="15" t="s">
        <v>415</v>
      </c>
      <c r="B52" s="15"/>
      <c r="C52" s="15"/>
      <c r="D52" s="15"/>
      <c r="E52" s="15"/>
      <c r="F52" s="15"/>
    </row>
    <row r="56" ht="12.75">
      <c r="E56" s="13"/>
    </row>
  </sheetData>
  <mergeCells count="11">
    <mergeCell ref="B32:D32"/>
    <mergeCell ref="E32:G32"/>
    <mergeCell ref="A28:G28"/>
    <mergeCell ref="A29:G29"/>
    <mergeCell ref="A30:G30"/>
    <mergeCell ref="A1:J1"/>
    <mergeCell ref="A3:J3"/>
    <mergeCell ref="A4:J4"/>
    <mergeCell ref="B6:D6"/>
    <mergeCell ref="E6:G6"/>
    <mergeCell ref="H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transitionEvaluation="1"/>
  <dimension ref="A1:G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22" t="s">
        <v>290</v>
      </c>
      <c r="B1" s="522"/>
      <c r="C1" s="522"/>
      <c r="D1" s="522"/>
      <c r="E1" s="522"/>
      <c r="F1" s="522"/>
      <c r="G1"/>
    </row>
    <row r="2" spans="1:7" ht="18">
      <c r="A2" s="192"/>
      <c r="B2" s="192"/>
      <c r="C2" s="192"/>
      <c r="D2" s="192"/>
      <c r="E2" s="192"/>
      <c r="F2" s="192"/>
      <c r="G2"/>
    </row>
    <row r="3" spans="1:6" ht="15">
      <c r="A3" s="576" t="s">
        <v>433</v>
      </c>
      <c r="B3" s="576"/>
      <c r="C3" s="576"/>
      <c r="D3" s="576"/>
      <c r="E3" s="576"/>
      <c r="F3" s="576"/>
    </row>
    <row r="4" spans="1:6" ht="15">
      <c r="A4" s="576" t="s">
        <v>181</v>
      </c>
      <c r="B4" s="576"/>
      <c r="C4" s="576"/>
      <c r="D4" s="576"/>
      <c r="E4" s="576"/>
      <c r="F4" s="576"/>
    </row>
    <row r="6" spans="1:6" ht="13.5" thickBot="1">
      <c r="A6" s="309" t="s">
        <v>1</v>
      </c>
      <c r="B6" s="310" t="s">
        <v>5</v>
      </c>
      <c r="C6" s="310" t="s">
        <v>188</v>
      </c>
      <c r="D6" s="310" t="s">
        <v>228</v>
      </c>
      <c r="E6" s="310" t="s">
        <v>63</v>
      </c>
      <c r="F6" s="311" t="s">
        <v>64</v>
      </c>
    </row>
    <row r="7" spans="1:6" ht="12.75">
      <c r="A7" s="270" t="s">
        <v>50</v>
      </c>
      <c r="B7" s="496">
        <v>2571.5</v>
      </c>
      <c r="C7" s="496">
        <v>492.2</v>
      </c>
      <c r="D7" s="496">
        <v>507.5</v>
      </c>
      <c r="E7" s="496">
        <v>593.3</v>
      </c>
      <c r="F7" s="497">
        <v>978.4</v>
      </c>
    </row>
    <row r="8" spans="1:6" ht="12.75">
      <c r="A8" s="270" t="s">
        <v>51</v>
      </c>
      <c r="B8" s="498">
        <v>3019.7</v>
      </c>
      <c r="C8" s="498">
        <v>560.4</v>
      </c>
      <c r="D8" s="498">
        <v>448.2</v>
      </c>
      <c r="E8" s="498">
        <v>698</v>
      </c>
      <c r="F8" s="499">
        <v>1169</v>
      </c>
    </row>
    <row r="9" spans="1:6" ht="12.75">
      <c r="A9" s="270" t="s">
        <v>52</v>
      </c>
      <c r="B9" s="498">
        <v>3449</v>
      </c>
      <c r="C9" s="498">
        <v>663.2</v>
      </c>
      <c r="D9" s="498">
        <v>670.5</v>
      </c>
      <c r="E9" s="498">
        <v>763.5</v>
      </c>
      <c r="F9" s="499">
        <v>1351.8</v>
      </c>
    </row>
    <row r="10" spans="1:6" ht="12.75">
      <c r="A10" s="270" t="s">
        <v>53</v>
      </c>
      <c r="B10" s="498">
        <v>3711.9</v>
      </c>
      <c r="C10" s="498">
        <v>657.2</v>
      </c>
      <c r="D10" s="498">
        <v>722.5</v>
      </c>
      <c r="E10" s="498">
        <v>824.3</v>
      </c>
      <c r="F10" s="499">
        <v>1508</v>
      </c>
    </row>
    <row r="11" spans="1:6" ht="12.75">
      <c r="A11" s="270" t="s">
        <v>54</v>
      </c>
      <c r="B11" s="498">
        <v>4326.5</v>
      </c>
      <c r="C11" s="498">
        <v>627.8</v>
      </c>
      <c r="D11" s="498">
        <v>892.5</v>
      </c>
      <c r="E11" s="498">
        <v>915.9</v>
      </c>
      <c r="F11" s="499">
        <v>1890.3</v>
      </c>
    </row>
    <row r="12" spans="1:6" ht="12.75">
      <c r="A12" s="270" t="s">
        <v>55</v>
      </c>
      <c r="B12" s="498">
        <v>4158.8</v>
      </c>
      <c r="C12" s="498">
        <v>639.4</v>
      </c>
      <c r="D12" s="498">
        <v>1032.2</v>
      </c>
      <c r="E12" s="498">
        <v>1033.9</v>
      </c>
      <c r="F12" s="499">
        <v>2453.2</v>
      </c>
    </row>
    <row r="13" spans="1:6" ht="12.75">
      <c r="A13" s="270" t="s">
        <v>56</v>
      </c>
      <c r="B13" s="498">
        <v>5065.9</v>
      </c>
      <c r="C13" s="498">
        <v>438.6</v>
      </c>
      <c r="D13" s="498">
        <v>966.3</v>
      </c>
      <c r="E13" s="498">
        <v>862.2</v>
      </c>
      <c r="F13" s="499">
        <v>2698.8</v>
      </c>
    </row>
    <row r="14" spans="1:6" ht="12.75">
      <c r="A14" s="270" t="s">
        <v>57</v>
      </c>
      <c r="B14" s="498">
        <v>4707.7</v>
      </c>
      <c r="C14" s="498">
        <v>357.7</v>
      </c>
      <c r="D14" s="498">
        <v>853.6</v>
      </c>
      <c r="E14" s="498">
        <v>854.4</v>
      </c>
      <c r="F14" s="499">
        <v>2642</v>
      </c>
    </row>
    <row r="15" spans="1:6" ht="12.75">
      <c r="A15" s="270" t="s">
        <v>58</v>
      </c>
      <c r="B15" s="498">
        <v>4883.9</v>
      </c>
      <c r="C15" s="498">
        <v>535.5</v>
      </c>
      <c r="D15" s="498">
        <v>741.8</v>
      </c>
      <c r="E15" s="498">
        <v>890</v>
      </c>
      <c r="F15" s="499">
        <v>2716.5</v>
      </c>
    </row>
    <row r="16" spans="1:6" ht="12.75">
      <c r="A16" s="270" t="s">
        <v>59</v>
      </c>
      <c r="B16" s="498">
        <v>5939.2</v>
      </c>
      <c r="C16" s="498">
        <v>812.3</v>
      </c>
      <c r="D16" s="498">
        <v>921</v>
      </c>
      <c r="E16" s="498">
        <v>1047.9</v>
      </c>
      <c r="F16" s="499">
        <v>3157.9</v>
      </c>
    </row>
    <row r="17" spans="1:6" ht="12.75">
      <c r="A17" s="270" t="s">
        <v>60</v>
      </c>
      <c r="B17" s="498">
        <v>7561.9</v>
      </c>
      <c r="C17" s="498">
        <v>949.9</v>
      </c>
      <c r="D17" s="498">
        <v>1098.6</v>
      </c>
      <c r="E17" s="498">
        <v>1216.7</v>
      </c>
      <c r="F17" s="499">
        <v>4299.7</v>
      </c>
    </row>
    <row r="18" spans="1:6" ht="12.75">
      <c r="A18" s="270" t="s">
        <v>107</v>
      </c>
      <c r="B18" s="498">
        <v>8590</v>
      </c>
      <c r="C18" s="498">
        <v>1103.4</v>
      </c>
      <c r="D18" s="498">
        <v>1065.8</v>
      </c>
      <c r="E18" s="498">
        <v>1312</v>
      </c>
      <c r="F18" s="499">
        <v>5108.8</v>
      </c>
    </row>
    <row r="19" spans="1:6" ht="12.75">
      <c r="A19" s="270" t="s">
        <v>180</v>
      </c>
      <c r="B19" s="498">
        <v>9806</v>
      </c>
      <c r="C19" s="498">
        <v>1304.7</v>
      </c>
      <c r="D19" s="498">
        <v>1141.7</v>
      </c>
      <c r="E19" s="498">
        <v>1432.4</v>
      </c>
      <c r="F19" s="499">
        <v>5927.3</v>
      </c>
    </row>
    <row r="20" spans="1:6" ht="12.75">
      <c r="A20" s="270">
        <v>1998</v>
      </c>
      <c r="B20" s="498">
        <v>11363.8</v>
      </c>
      <c r="C20" s="498">
        <v>1364.3</v>
      </c>
      <c r="D20" s="498">
        <v>1273.4</v>
      </c>
      <c r="E20" s="498">
        <v>1655.9</v>
      </c>
      <c r="F20" s="499">
        <v>7070.3</v>
      </c>
    </row>
    <row r="21" spans="1:7" ht="12.75">
      <c r="A21" s="270">
        <v>1999</v>
      </c>
      <c r="B21" s="498">
        <v>12833.3</v>
      </c>
      <c r="C21" s="498">
        <v>1397.4</v>
      </c>
      <c r="D21" s="498">
        <v>1389.7</v>
      </c>
      <c r="E21" s="498">
        <v>1843.5</v>
      </c>
      <c r="F21" s="499">
        <v>8202.6</v>
      </c>
      <c r="G21" s="10"/>
    </row>
    <row r="22" spans="1:7" ht="13.5" thickBot="1">
      <c r="A22" s="304">
        <v>2000</v>
      </c>
      <c r="B22" s="500">
        <v>13625.5</v>
      </c>
      <c r="C22" s="500">
        <v>1371.9</v>
      </c>
      <c r="D22" s="500">
        <v>1466</v>
      </c>
      <c r="E22" s="500">
        <v>1978</v>
      </c>
      <c r="F22" s="501">
        <v>8809.7</v>
      </c>
      <c r="G22" s="10"/>
    </row>
    <row r="23" spans="1:6" ht="12.75">
      <c r="A23" s="15" t="s">
        <v>415</v>
      </c>
      <c r="B23" s="15"/>
      <c r="C23" s="15"/>
      <c r="D23" s="15"/>
      <c r="F23" s="237"/>
    </row>
    <row r="24" spans="2:6" ht="12.75">
      <c r="B24" s="237"/>
      <c r="D24" s="237"/>
      <c r="F24" s="237"/>
    </row>
    <row r="25" spans="2:6" ht="12.75">
      <c r="B25" s="237"/>
      <c r="D25" s="237"/>
      <c r="F25" s="237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transitionEvaluation="1"/>
  <dimension ref="A1:H2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22" t="s">
        <v>290</v>
      </c>
      <c r="B1" s="522"/>
      <c r="C1" s="522"/>
      <c r="D1" s="522"/>
      <c r="E1" s="522"/>
      <c r="F1" s="522"/>
      <c r="G1" s="522"/>
    </row>
    <row r="2" spans="1:7" ht="18">
      <c r="A2" s="192"/>
      <c r="B2" s="192"/>
      <c r="C2" s="192"/>
      <c r="D2" s="192"/>
      <c r="E2" s="192"/>
      <c r="F2" s="192"/>
      <c r="G2"/>
    </row>
    <row r="3" spans="1:7" ht="15">
      <c r="A3" s="576" t="s">
        <v>434</v>
      </c>
      <c r="B3" s="576"/>
      <c r="C3" s="576"/>
      <c r="D3" s="576"/>
      <c r="E3" s="576"/>
      <c r="F3" s="576"/>
      <c r="G3" s="576"/>
    </row>
    <row r="4" spans="1:7" ht="15">
      <c r="A4" s="576" t="s">
        <v>181</v>
      </c>
      <c r="B4" s="576"/>
      <c r="C4" s="576"/>
      <c r="D4" s="576"/>
      <c r="E4" s="576"/>
      <c r="F4" s="576"/>
      <c r="G4" s="576"/>
    </row>
    <row r="6" spans="1:7" ht="12.75">
      <c r="A6" s="167"/>
      <c r="B6" s="168"/>
      <c r="C6" s="577" t="s">
        <v>359</v>
      </c>
      <c r="D6" s="577"/>
      <c r="E6" s="577"/>
      <c r="F6" s="577" t="s">
        <v>229</v>
      </c>
      <c r="G6" s="578"/>
    </row>
    <row r="7" spans="1:7" ht="12.75">
      <c r="A7" s="166" t="s">
        <v>1</v>
      </c>
      <c r="B7" s="169" t="s">
        <v>5</v>
      </c>
      <c r="C7" s="169" t="s">
        <v>5</v>
      </c>
      <c r="D7" s="169" t="s">
        <v>360</v>
      </c>
      <c r="E7" s="169" t="s">
        <v>66</v>
      </c>
      <c r="F7" s="169" t="s">
        <v>175</v>
      </c>
      <c r="G7" s="170" t="s">
        <v>361</v>
      </c>
    </row>
    <row r="8" spans="1:7" ht="13.5" thickBot="1">
      <c r="A8" s="306"/>
      <c r="B8" s="307"/>
      <c r="C8" s="307"/>
      <c r="D8" s="305" t="s">
        <v>230</v>
      </c>
      <c r="E8" s="307"/>
      <c r="F8" s="307"/>
      <c r="G8" s="308"/>
    </row>
    <row r="9" spans="1:7" ht="12.75">
      <c r="A9" s="270" t="s">
        <v>50</v>
      </c>
      <c r="B9" s="171">
        <v>50691</v>
      </c>
      <c r="C9" s="171">
        <v>1392</v>
      </c>
      <c r="D9" s="171">
        <v>1109</v>
      </c>
      <c r="E9" s="171">
        <v>283</v>
      </c>
      <c r="F9" s="171">
        <v>6378</v>
      </c>
      <c r="G9" s="172">
        <v>562</v>
      </c>
    </row>
    <row r="10" spans="1:7" ht="12.75">
      <c r="A10" s="270" t="s">
        <v>51</v>
      </c>
      <c r="B10" s="171">
        <v>53822</v>
      </c>
      <c r="C10" s="171">
        <v>2815</v>
      </c>
      <c r="D10" s="171">
        <v>2236</v>
      </c>
      <c r="E10" s="171">
        <v>579</v>
      </c>
      <c r="F10" s="171">
        <v>7047</v>
      </c>
      <c r="G10" s="172">
        <v>572</v>
      </c>
    </row>
    <row r="11" spans="1:7" ht="12.75">
      <c r="A11" s="270" t="s">
        <v>52</v>
      </c>
      <c r="B11" s="171">
        <v>52258</v>
      </c>
      <c r="C11" s="171">
        <v>2919</v>
      </c>
      <c r="D11" s="171">
        <v>2490</v>
      </c>
      <c r="E11" s="171">
        <v>429</v>
      </c>
      <c r="F11" s="171">
        <v>6484</v>
      </c>
      <c r="G11" s="172">
        <v>586</v>
      </c>
    </row>
    <row r="12" spans="1:7" ht="12.75">
      <c r="A12" s="270" t="s">
        <v>53</v>
      </c>
      <c r="B12" s="171">
        <v>45539</v>
      </c>
      <c r="C12" s="171">
        <v>2710</v>
      </c>
      <c r="D12" s="171">
        <v>2447</v>
      </c>
      <c r="E12" s="171">
        <v>263</v>
      </c>
      <c r="F12" s="171">
        <v>4879</v>
      </c>
      <c r="G12" s="172">
        <v>474</v>
      </c>
    </row>
    <row r="13" spans="1:7" ht="12.75">
      <c r="A13" s="270" t="s">
        <v>54</v>
      </c>
      <c r="B13" s="171">
        <v>47943</v>
      </c>
      <c r="C13" s="171">
        <v>2301</v>
      </c>
      <c r="D13" s="171">
        <v>1994</v>
      </c>
      <c r="E13" s="171">
        <v>307</v>
      </c>
      <c r="F13" s="171">
        <v>5643</v>
      </c>
      <c r="G13" s="172">
        <v>580</v>
      </c>
    </row>
    <row r="14" spans="1:7" ht="12.75">
      <c r="A14" s="270" t="s">
        <v>55</v>
      </c>
      <c r="B14" s="171">
        <v>51210</v>
      </c>
      <c r="C14" s="171">
        <v>2213</v>
      </c>
      <c r="D14" s="171">
        <v>1873</v>
      </c>
      <c r="E14" s="171">
        <v>340</v>
      </c>
      <c r="F14" s="171">
        <v>6785</v>
      </c>
      <c r="G14" s="172">
        <v>692</v>
      </c>
    </row>
    <row r="15" spans="1:7" ht="12.75">
      <c r="A15" s="270" t="s">
        <v>56</v>
      </c>
      <c r="B15" s="171">
        <v>126140</v>
      </c>
      <c r="C15" s="171">
        <v>13698</v>
      </c>
      <c r="D15" s="171">
        <v>12693</v>
      </c>
      <c r="E15" s="171">
        <v>1005</v>
      </c>
      <c r="F15" s="171">
        <v>13109</v>
      </c>
      <c r="G15" s="172">
        <v>1783</v>
      </c>
    </row>
    <row r="16" spans="1:7" ht="12.75">
      <c r="A16" s="270" t="s">
        <v>57</v>
      </c>
      <c r="B16" s="171">
        <v>94955</v>
      </c>
      <c r="C16" s="171">
        <v>11704</v>
      </c>
      <c r="D16" s="171">
        <v>10609</v>
      </c>
      <c r="E16" s="171">
        <v>1095</v>
      </c>
      <c r="F16" s="171">
        <v>8451</v>
      </c>
      <c r="G16" s="172">
        <v>1238</v>
      </c>
    </row>
    <row r="17" spans="1:7" ht="12.75">
      <c r="A17" s="270" t="s">
        <v>58</v>
      </c>
      <c r="B17" s="171">
        <v>93696</v>
      </c>
      <c r="C17" s="171">
        <v>13206</v>
      </c>
      <c r="D17" s="171">
        <v>12062</v>
      </c>
      <c r="E17" s="171">
        <v>1144</v>
      </c>
      <c r="F17" s="171">
        <v>8959</v>
      </c>
      <c r="G17" s="172">
        <v>1784</v>
      </c>
    </row>
    <row r="18" spans="1:7" ht="12.75">
      <c r="A18" s="270" t="s">
        <v>59</v>
      </c>
      <c r="B18" s="171">
        <v>88620</v>
      </c>
      <c r="C18" s="171">
        <v>12144</v>
      </c>
      <c r="D18" s="171">
        <v>11234</v>
      </c>
      <c r="E18" s="171">
        <v>910</v>
      </c>
      <c r="F18" s="171">
        <v>8875</v>
      </c>
      <c r="G18" s="172">
        <v>1397</v>
      </c>
    </row>
    <row r="19" spans="1:7" ht="12.75">
      <c r="A19" s="270" t="s">
        <v>60</v>
      </c>
      <c r="B19" s="171">
        <v>100290</v>
      </c>
      <c r="C19" s="171">
        <v>18854</v>
      </c>
      <c r="D19" s="171">
        <v>17986</v>
      </c>
      <c r="E19" s="171">
        <v>868</v>
      </c>
      <c r="F19" s="171">
        <v>7457</v>
      </c>
      <c r="G19" s="172">
        <v>1624</v>
      </c>
    </row>
    <row r="20" spans="1:7" ht="12.75">
      <c r="A20" s="270" t="s">
        <v>107</v>
      </c>
      <c r="B20" s="171">
        <v>126407</v>
      </c>
      <c r="C20" s="171">
        <v>26013</v>
      </c>
      <c r="D20" s="171">
        <v>25058</v>
      </c>
      <c r="E20" s="171">
        <v>955</v>
      </c>
      <c r="F20" s="171">
        <v>8602</v>
      </c>
      <c r="G20" s="172">
        <v>1860</v>
      </c>
    </row>
    <row r="21" spans="1:7" ht="12.75">
      <c r="A21" s="270" t="s">
        <v>180</v>
      </c>
      <c r="B21" s="171">
        <v>86841</v>
      </c>
      <c r="C21" s="171">
        <v>18373</v>
      </c>
      <c r="D21" s="171">
        <v>17864</v>
      </c>
      <c r="E21" s="171">
        <v>509</v>
      </c>
      <c r="F21" s="171">
        <v>5765</v>
      </c>
      <c r="G21" s="172">
        <v>1225</v>
      </c>
    </row>
    <row r="22" spans="1:7" ht="12.75">
      <c r="A22" s="270">
        <v>1998</v>
      </c>
      <c r="B22" s="171">
        <v>85526</v>
      </c>
      <c r="C22" s="171">
        <v>18623</v>
      </c>
      <c r="D22" s="171">
        <v>18274</v>
      </c>
      <c r="E22" s="173">
        <v>349</v>
      </c>
      <c r="F22" s="171">
        <v>4597</v>
      </c>
      <c r="G22" s="174">
        <v>962</v>
      </c>
    </row>
    <row r="23" spans="1:8" ht="13.5" thickBot="1">
      <c r="A23" s="304">
        <v>1999</v>
      </c>
      <c r="B23" s="466">
        <v>44092</v>
      </c>
      <c r="C23" s="466">
        <v>8870</v>
      </c>
      <c r="D23" s="466">
        <v>8629</v>
      </c>
      <c r="E23" s="466">
        <v>241</v>
      </c>
      <c r="F23" s="466">
        <v>2931</v>
      </c>
      <c r="G23" s="467">
        <v>673</v>
      </c>
      <c r="H23" s="11"/>
    </row>
    <row r="24" spans="1:4" ht="12.75">
      <c r="A24" s="15" t="s">
        <v>415</v>
      </c>
      <c r="B24" s="15"/>
      <c r="C24" s="15"/>
      <c r="D24" s="15"/>
    </row>
  </sheetData>
  <mergeCells count="5">
    <mergeCell ref="A1:G1"/>
    <mergeCell ref="C6:E6"/>
    <mergeCell ref="F6:G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2" width="10.7109375" style="1" customWidth="1"/>
    <col min="13" max="16384" width="11.421875" style="1" customWidth="1"/>
  </cols>
  <sheetData>
    <row r="1" spans="1:13" ht="18">
      <c r="A1" s="517" t="s">
        <v>290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190"/>
      <c r="M1" s="190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ht="15">
      <c r="A3" s="519" t="s">
        <v>371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404"/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1" ht="12.75">
      <c r="A5" s="53"/>
      <c r="B5" s="55" t="s">
        <v>23</v>
      </c>
      <c r="C5" s="55" t="s">
        <v>24</v>
      </c>
      <c r="D5" s="55" t="s">
        <v>26</v>
      </c>
      <c r="E5" s="55" t="s">
        <v>27</v>
      </c>
      <c r="F5" s="55" t="s">
        <v>28</v>
      </c>
      <c r="G5" s="55" t="s">
        <v>29</v>
      </c>
      <c r="H5" s="55" t="s">
        <v>30</v>
      </c>
      <c r="I5" s="55" t="s">
        <v>31</v>
      </c>
      <c r="J5" s="56">
        <v>1998</v>
      </c>
      <c r="K5" s="56">
        <v>1999</v>
      </c>
    </row>
    <row r="6" spans="1:11" ht="13.5" thickBot="1">
      <c r="A6" s="54"/>
      <c r="B6" s="406" t="s">
        <v>3</v>
      </c>
      <c r="C6" s="406" t="s">
        <v>3</v>
      </c>
      <c r="D6" s="406" t="s">
        <v>3</v>
      </c>
      <c r="E6" s="406" t="s">
        <v>3</v>
      </c>
      <c r="F6" s="406" t="s">
        <v>3</v>
      </c>
      <c r="G6" s="406" t="s">
        <v>3</v>
      </c>
      <c r="H6" s="406" t="s">
        <v>3</v>
      </c>
      <c r="I6" s="406" t="s">
        <v>3</v>
      </c>
      <c r="J6" s="234" t="s">
        <v>3</v>
      </c>
      <c r="K6" s="234" t="s">
        <v>3</v>
      </c>
    </row>
    <row r="7" spans="1:11" ht="12.75">
      <c r="A7" s="407"/>
      <c r="B7" s="408"/>
      <c r="C7" s="409"/>
      <c r="D7" s="409"/>
      <c r="E7" s="408"/>
      <c r="F7" s="409"/>
      <c r="G7" s="409"/>
      <c r="H7" s="409"/>
      <c r="I7" s="409"/>
      <c r="J7" s="410"/>
      <c r="K7" s="411"/>
    </row>
    <row r="8" spans="1:11" ht="12.75">
      <c r="A8" s="54" t="s">
        <v>294</v>
      </c>
      <c r="B8" s="252">
        <v>1606</v>
      </c>
      <c r="C8" s="252">
        <v>2273</v>
      </c>
      <c r="D8" s="252">
        <v>4498</v>
      </c>
      <c r="E8" s="252">
        <v>5357</v>
      </c>
      <c r="F8" s="252">
        <v>9502</v>
      </c>
      <c r="G8" s="252">
        <v>30779</v>
      </c>
      <c r="H8" s="252">
        <v>42684</v>
      </c>
      <c r="I8" s="252">
        <v>56316</v>
      </c>
      <c r="J8" s="252">
        <v>55832</v>
      </c>
      <c r="K8" s="253">
        <v>56052</v>
      </c>
    </row>
    <row r="9" spans="1:11" ht="12.75">
      <c r="A9" s="54" t="s">
        <v>267</v>
      </c>
      <c r="B9" s="252">
        <v>1037486</v>
      </c>
      <c r="C9" s="252">
        <v>972476</v>
      </c>
      <c r="D9" s="252">
        <v>939866</v>
      </c>
      <c r="E9" s="252">
        <v>922847</v>
      </c>
      <c r="F9" s="252">
        <v>964396</v>
      </c>
      <c r="G9" s="252">
        <v>851140</v>
      </c>
      <c r="H9" s="252">
        <v>756666</v>
      </c>
      <c r="I9" s="252">
        <v>738293</v>
      </c>
      <c r="J9" s="253">
        <v>733704</v>
      </c>
      <c r="K9" s="253">
        <v>732229</v>
      </c>
    </row>
    <row r="10" spans="1:11" ht="12.75">
      <c r="A10" s="54" t="s">
        <v>268</v>
      </c>
      <c r="B10" s="252">
        <v>1724053</v>
      </c>
      <c r="C10" s="252">
        <v>1598242</v>
      </c>
      <c r="D10" s="252">
        <v>1533892</v>
      </c>
      <c r="E10" s="252">
        <v>1472892</v>
      </c>
      <c r="F10" s="252">
        <v>1334468</v>
      </c>
      <c r="G10" s="252">
        <v>1098881</v>
      </c>
      <c r="H10" s="252">
        <v>932867</v>
      </c>
      <c r="I10" s="252">
        <v>827118</v>
      </c>
      <c r="J10" s="253">
        <v>792611</v>
      </c>
      <c r="K10" s="253">
        <v>803676</v>
      </c>
    </row>
    <row r="11" spans="1:11" ht="12.75">
      <c r="A11" s="54" t="s">
        <v>269</v>
      </c>
      <c r="B11" s="252">
        <v>2362188</v>
      </c>
      <c r="C11" s="252">
        <v>2390357</v>
      </c>
      <c r="D11" s="252">
        <v>2298340</v>
      </c>
      <c r="E11" s="252">
        <v>2306616</v>
      </c>
      <c r="F11" s="252">
        <v>2132502</v>
      </c>
      <c r="G11" s="252">
        <v>1753279</v>
      </c>
      <c r="H11" s="252">
        <v>1513792</v>
      </c>
      <c r="I11" s="252">
        <v>1457282</v>
      </c>
      <c r="J11" s="253">
        <v>1430490</v>
      </c>
      <c r="K11" s="253">
        <v>1445626</v>
      </c>
    </row>
    <row r="12" spans="1:11" ht="12.75">
      <c r="A12" s="54" t="s">
        <v>297</v>
      </c>
      <c r="B12" s="252">
        <v>4343197</v>
      </c>
      <c r="C12" s="252">
        <v>4519506</v>
      </c>
      <c r="D12" s="252">
        <v>4616421</v>
      </c>
      <c r="E12" s="252">
        <v>4712429</v>
      </c>
      <c r="F12" s="252">
        <v>4406789</v>
      </c>
      <c r="G12" s="252">
        <v>3924517</v>
      </c>
      <c r="H12" s="252">
        <v>3344622</v>
      </c>
      <c r="I12" s="252">
        <v>3187638</v>
      </c>
      <c r="J12" s="253">
        <v>3126876</v>
      </c>
      <c r="K12" s="253">
        <v>3137326</v>
      </c>
    </row>
    <row r="13" spans="1:11" ht="12.75">
      <c r="A13" s="54" t="s">
        <v>270</v>
      </c>
      <c r="B13" s="252">
        <v>3152655</v>
      </c>
      <c r="C13" s="252">
        <v>3630029</v>
      </c>
      <c r="D13" s="252">
        <v>3922757</v>
      </c>
      <c r="E13" s="252">
        <v>4054930</v>
      </c>
      <c r="F13" s="252">
        <v>4371489</v>
      </c>
      <c r="G13" s="252">
        <v>3721484</v>
      </c>
      <c r="H13" s="252">
        <v>3524103</v>
      </c>
      <c r="I13" s="252">
        <v>3394233</v>
      </c>
      <c r="J13" s="253">
        <v>3543795</v>
      </c>
      <c r="K13" s="253">
        <v>3517474</v>
      </c>
    </row>
    <row r="14" spans="1:11" ht="12.75">
      <c r="A14" s="54" t="s">
        <v>271</v>
      </c>
      <c r="B14" s="252">
        <v>2014542</v>
      </c>
      <c r="C14" s="252">
        <v>2646599</v>
      </c>
      <c r="D14" s="252">
        <v>3268611</v>
      </c>
      <c r="E14" s="252">
        <v>3360742</v>
      </c>
      <c r="F14" s="252">
        <v>3410424</v>
      </c>
      <c r="G14" s="252">
        <v>3783048</v>
      </c>
      <c r="H14" s="252">
        <v>3954716</v>
      </c>
      <c r="I14" s="252">
        <v>4102341</v>
      </c>
      <c r="J14" s="253">
        <v>4542603</v>
      </c>
      <c r="K14" s="253">
        <v>4611424</v>
      </c>
    </row>
    <row r="15" spans="1:11" ht="12.75">
      <c r="A15" s="54" t="s">
        <v>296</v>
      </c>
      <c r="B15" s="252">
        <v>1447832</v>
      </c>
      <c r="C15" s="252">
        <v>1797956</v>
      </c>
      <c r="D15" s="252">
        <v>2945601</v>
      </c>
      <c r="E15" s="252">
        <v>2657505</v>
      </c>
      <c r="F15" s="252">
        <v>3027992</v>
      </c>
      <c r="G15" s="252">
        <v>3833920</v>
      </c>
      <c r="H15" s="252">
        <v>4292069</v>
      </c>
      <c r="I15" s="252">
        <v>4979662</v>
      </c>
      <c r="J15" s="253">
        <v>5243892</v>
      </c>
      <c r="K15" s="253">
        <v>5414573</v>
      </c>
    </row>
    <row r="16" spans="1:11" ht="12.75">
      <c r="A16" s="54" t="s">
        <v>272</v>
      </c>
      <c r="B16" s="252">
        <v>856723</v>
      </c>
      <c r="C16" s="252">
        <v>1263799</v>
      </c>
      <c r="D16" s="252">
        <v>1512462</v>
      </c>
      <c r="E16" s="252">
        <v>1884194</v>
      </c>
      <c r="F16" s="252">
        <v>2442326</v>
      </c>
      <c r="G16" s="252">
        <v>2469556</v>
      </c>
      <c r="H16" s="252">
        <v>3521466</v>
      </c>
      <c r="I16" s="252">
        <v>3773817</v>
      </c>
      <c r="J16" s="253">
        <v>4252399</v>
      </c>
      <c r="K16" s="253">
        <v>4193401</v>
      </c>
    </row>
    <row r="17" spans="1:11" ht="12.75">
      <c r="A17" s="54" t="s">
        <v>273</v>
      </c>
      <c r="B17" s="252">
        <v>603513</v>
      </c>
      <c r="C17" s="252">
        <v>1106083</v>
      </c>
      <c r="D17" s="252">
        <v>2802008</v>
      </c>
      <c r="E17" s="252">
        <v>3332672</v>
      </c>
      <c r="F17" s="252">
        <v>4160188</v>
      </c>
      <c r="G17" s="252">
        <v>6396468</v>
      </c>
      <c r="H17" s="252">
        <v>8420510</v>
      </c>
      <c r="I17" s="252">
        <v>9542029</v>
      </c>
      <c r="J17" s="253">
        <v>9170577</v>
      </c>
      <c r="K17" s="253">
        <v>9332617</v>
      </c>
    </row>
    <row r="18" spans="1:11" ht="12.75">
      <c r="A18" s="54" t="s">
        <v>295</v>
      </c>
      <c r="B18" s="252">
        <v>1072835</v>
      </c>
      <c r="C18" s="252">
        <v>1461231</v>
      </c>
      <c r="D18" s="252">
        <v>2169822</v>
      </c>
      <c r="E18" s="252">
        <v>3407689</v>
      </c>
      <c r="F18" s="252">
        <v>4332860</v>
      </c>
      <c r="G18" s="252">
        <v>6092975</v>
      </c>
      <c r="H18" s="252">
        <v>7442765</v>
      </c>
      <c r="I18" s="252">
        <v>7405143</v>
      </c>
      <c r="J18" s="253">
        <v>6959872</v>
      </c>
      <c r="K18" s="253">
        <v>6957762</v>
      </c>
    </row>
    <row r="19" spans="1:11" ht="12.75">
      <c r="A19" s="54"/>
      <c r="B19" s="252"/>
      <c r="C19" s="252"/>
      <c r="D19" s="252"/>
      <c r="E19" s="252"/>
      <c r="F19" s="252"/>
      <c r="G19" s="252"/>
      <c r="H19" s="252"/>
      <c r="I19" s="252"/>
      <c r="J19" s="253"/>
      <c r="K19" s="253"/>
    </row>
    <row r="20" spans="1:11" ht="13.5" thickBot="1">
      <c r="A20" s="245" t="s">
        <v>49</v>
      </c>
      <c r="B20" s="254">
        <v>18616630</v>
      </c>
      <c r="C20" s="254">
        <v>21388551</v>
      </c>
      <c r="D20" s="254">
        <v>26014278</v>
      </c>
      <c r="E20" s="254">
        <v>28117873</v>
      </c>
      <c r="F20" s="254">
        <v>30582936</v>
      </c>
      <c r="G20" s="254">
        <v>33956047</v>
      </c>
      <c r="H20" s="254">
        <v>37746260</v>
      </c>
      <c r="I20" s="254">
        <v>39463872</v>
      </c>
      <c r="J20" s="255">
        <v>39852651</v>
      </c>
      <c r="K20" s="255">
        <v>40202160</v>
      </c>
    </row>
    <row r="21" spans="1:10" ht="12.75">
      <c r="A21" s="48" t="s">
        <v>300</v>
      </c>
      <c r="B21" s="241"/>
      <c r="C21" s="193"/>
      <c r="D21" s="241"/>
      <c r="E21" s="193"/>
      <c r="F21" s="241"/>
      <c r="G21" s="193"/>
      <c r="H21" s="193"/>
      <c r="I21" s="193"/>
      <c r="J21" s="193"/>
    </row>
    <row r="22" spans="2:6" ht="12.75">
      <c r="B22" s="242"/>
      <c r="D22" s="242"/>
      <c r="F22" s="242"/>
    </row>
    <row r="23" spans="2:6" ht="12.75">
      <c r="B23" s="242"/>
      <c r="D23" s="242"/>
      <c r="F23" s="242"/>
    </row>
    <row r="24" spans="2:6" ht="12.75">
      <c r="B24" s="242"/>
      <c r="D24" s="242"/>
      <c r="F24" s="242"/>
    </row>
  </sheetData>
  <mergeCells count="2">
    <mergeCell ref="A3:L3"/>
    <mergeCell ref="A1:K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transitionEvaluation="1"/>
  <dimension ref="A1:G2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8" width="15.7109375" style="8" customWidth="1"/>
    <col min="9" max="16384" width="19.140625" style="8" customWidth="1"/>
  </cols>
  <sheetData>
    <row r="1" spans="1:7" ht="18">
      <c r="A1" s="522" t="s">
        <v>290</v>
      </c>
      <c r="B1" s="522"/>
      <c r="C1" s="522"/>
      <c r="D1" s="522"/>
      <c r="E1" s="522"/>
      <c r="F1" s="522"/>
      <c r="G1" s="522"/>
    </row>
    <row r="2" spans="1:7" ht="12.75">
      <c r="A2" s="60"/>
      <c r="B2" s="60"/>
      <c r="C2" s="60"/>
      <c r="D2" s="60"/>
      <c r="E2" s="60"/>
      <c r="F2" s="60"/>
      <c r="G2" s="60"/>
    </row>
    <row r="3" spans="1:7" ht="15">
      <c r="A3" s="581" t="s">
        <v>435</v>
      </c>
      <c r="B3" s="581"/>
      <c r="C3" s="581"/>
      <c r="D3" s="581"/>
      <c r="E3" s="581"/>
      <c r="F3" s="581"/>
      <c r="G3" s="581"/>
    </row>
    <row r="4" spans="1:7" ht="15">
      <c r="A4" s="581" t="s">
        <v>181</v>
      </c>
      <c r="B4" s="581"/>
      <c r="C4" s="581"/>
      <c r="D4" s="581"/>
      <c r="E4" s="581"/>
      <c r="F4" s="581"/>
      <c r="G4" s="581"/>
    </row>
    <row r="6" spans="1:7" ht="12.75">
      <c r="A6" s="175"/>
      <c r="B6" s="176"/>
      <c r="C6" s="579" t="s">
        <v>359</v>
      </c>
      <c r="D6" s="579"/>
      <c r="E6" s="579"/>
      <c r="F6" s="579" t="s">
        <v>228</v>
      </c>
      <c r="G6" s="580"/>
    </row>
    <row r="7" spans="1:7" ht="12.75">
      <c r="A7" s="177" t="s">
        <v>1</v>
      </c>
      <c r="B7" s="178" t="s">
        <v>5</v>
      </c>
      <c r="C7" s="179"/>
      <c r="D7" s="178" t="s">
        <v>166</v>
      </c>
      <c r="E7" s="179"/>
      <c r="F7" s="179"/>
      <c r="G7" s="180"/>
    </row>
    <row r="8" spans="1:7" ht="12.75">
      <c r="A8" s="181"/>
      <c r="B8" s="178"/>
      <c r="C8" s="178" t="s">
        <v>5</v>
      </c>
      <c r="D8" s="178" t="s">
        <v>420</v>
      </c>
      <c r="E8" s="178" t="s">
        <v>66</v>
      </c>
      <c r="F8" s="178" t="s">
        <v>357</v>
      </c>
      <c r="G8" s="182" t="s">
        <v>358</v>
      </c>
    </row>
    <row r="9" spans="1:7" ht="13.5" thickBot="1">
      <c r="A9" s="297"/>
      <c r="B9" s="298"/>
      <c r="C9" s="299"/>
      <c r="D9" s="298" t="s">
        <v>167</v>
      </c>
      <c r="E9" s="299"/>
      <c r="F9" s="298"/>
      <c r="G9" s="300"/>
    </row>
    <row r="10" spans="1:7" ht="12.75">
      <c r="A10" s="294" t="s">
        <v>50</v>
      </c>
      <c r="B10" s="295">
        <v>447760</v>
      </c>
      <c r="C10" s="295">
        <v>53310</v>
      </c>
      <c r="D10" s="295">
        <v>47218</v>
      </c>
      <c r="E10" s="295">
        <v>6092</v>
      </c>
      <c r="F10" s="295">
        <v>222360</v>
      </c>
      <c r="G10" s="296">
        <v>30014</v>
      </c>
    </row>
    <row r="11" spans="1:7" ht="12.75">
      <c r="A11" s="294" t="s">
        <v>51</v>
      </c>
      <c r="B11" s="295">
        <v>471449</v>
      </c>
      <c r="C11" s="295">
        <v>48359</v>
      </c>
      <c r="D11" s="295">
        <v>42354</v>
      </c>
      <c r="E11" s="295">
        <v>6005</v>
      </c>
      <c r="F11" s="295">
        <v>230959</v>
      </c>
      <c r="G11" s="296">
        <v>31483</v>
      </c>
    </row>
    <row r="12" spans="1:7" ht="12.75">
      <c r="A12" s="294" t="s">
        <v>52</v>
      </c>
      <c r="B12" s="295">
        <v>530946</v>
      </c>
      <c r="C12" s="295">
        <v>48538</v>
      </c>
      <c r="D12" s="295">
        <v>42233</v>
      </c>
      <c r="E12" s="295">
        <v>6305</v>
      </c>
      <c r="F12" s="295">
        <v>253902</v>
      </c>
      <c r="G12" s="296">
        <v>34628</v>
      </c>
    </row>
    <row r="13" spans="1:7" ht="12.75">
      <c r="A13" s="294" t="s">
        <v>53</v>
      </c>
      <c r="B13" s="295">
        <v>583843</v>
      </c>
      <c r="C13" s="295">
        <v>46174</v>
      </c>
      <c r="D13" s="295">
        <v>39792</v>
      </c>
      <c r="E13" s="295">
        <v>6382</v>
      </c>
      <c r="F13" s="295">
        <v>274557</v>
      </c>
      <c r="G13" s="296">
        <v>36043</v>
      </c>
    </row>
    <row r="14" spans="1:7" ht="12.75">
      <c r="A14" s="294" t="s">
        <v>54</v>
      </c>
      <c r="B14" s="295">
        <v>651576</v>
      </c>
      <c r="C14" s="295">
        <v>42372</v>
      </c>
      <c r="D14" s="295">
        <v>36517</v>
      </c>
      <c r="E14" s="295">
        <v>5855</v>
      </c>
      <c r="F14" s="295">
        <v>302233</v>
      </c>
      <c r="G14" s="296">
        <v>37740</v>
      </c>
    </row>
    <row r="15" spans="1:7" ht="12.75">
      <c r="A15" s="294" t="s">
        <v>55</v>
      </c>
      <c r="B15" s="295">
        <v>706713</v>
      </c>
      <c r="C15" s="295">
        <v>40237</v>
      </c>
      <c r="D15" s="295">
        <v>34193</v>
      </c>
      <c r="E15" s="295">
        <v>6044</v>
      </c>
      <c r="F15" s="295">
        <v>314270</v>
      </c>
      <c r="G15" s="296">
        <v>39412</v>
      </c>
    </row>
    <row r="16" spans="1:7" ht="12.75">
      <c r="A16" s="294" t="s">
        <v>56</v>
      </c>
      <c r="B16" s="295">
        <v>693310</v>
      </c>
      <c r="C16" s="295">
        <v>36331</v>
      </c>
      <c r="D16" s="295">
        <v>30613</v>
      </c>
      <c r="E16" s="295">
        <v>5718</v>
      </c>
      <c r="F16" s="295">
        <v>296104</v>
      </c>
      <c r="G16" s="296">
        <v>38165</v>
      </c>
    </row>
    <row r="17" spans="1:7" ht="12.75">
      <c r="A17" s="294" t="s">
        <v>57</v>
      </c>
      <c r="B17" s="295">
        <v>635213</v>
      </c>
      <c r="C17" s="295">
        <v>34477</v>
      </c>
      <c r="D17" s="295">
        <v>28913</v>
      </c>
      <c r="E17" s="295">
        <v>5564</v>
      </c>
      <c r="F17" s="295">
        <v>261545</v>
      </c>
      <c r="G17" s="296">
        <v>35003</v>
      </c>
    </row>
    <row r="18" spans="1:7" ht="12.75">
      <c r="A18" s="294" t="s">
        <v>58</v>
      </c>
      <c r="B18" s="295">
        <v>537848</v>
      </c>
      <c r="C18" s="295">
        <v>31885</v>
      </c>
      <c r="D18" s="295">
        <v>26484</v>
      </c>
      <c r="E18" s="295">
        <v>5401</v>
      </c>
      <c r="F18" s="295">
        <v>209071</v>
      </c>
      <c r="G18" s="296">
        <v>29581</v>
      </c>
    </row>
    <row r="19" spans="1:7" ht="12.75">
      <c r="A19" s="294" t="s">
        <v>59</v>
      </c>
      <c r="B19" s="295">
        <v>537625</v>
      </c>
      <c r="C19" s="295">
        <v>35578</v>
      </c>
      <c r="D19" s="295">
        <v>29412</v>
      </c>
      <c r="E19" s="295">
        <v>6166</v>
      </c>
      <c r="F19" s="295">
        <v>199464</v>
      </c>
      <c r="G19" s="296">
        <v>29666</v>
      </c>
    </row>
    <row r="20" spans="1:7" ht="12.75">
      <c r="A20" s="294" t="s">
        <v>60</v>
      </c>
      <c r="B20" s="295">
        <v>589661</v>
      </c>
      <c r="C20" s="295">
        <v>38491</v>
      </c>
      <c r="D20" s="295">
        <v>32746</v>
      </c>
      <c r="E20" s="295">
        <v>5745</v>
      </c>
      <c r="F20" s="295">
        <v>215533</v>
      </c>
      <c r="G20" s="296">
        <v>29722</v>
      </c>
    </row>
    <row r="21" spans="1:7" ht="12.75">
      <c r="A21" s="294" t="s">
        <v>107</v>
      </c>
      <c r="B21" s="295">
        <v>616237</v>
      </c>
      <c r="C21" s="295">
        <v>40057</v>
      </c>
      <c r="D21" s="295">
        <v>34058</v>
      </c>
      <c r="E21" s="295">
        <v>5999</v>
      </c>
      <c r="F21" s="295">
        <v>214216</v>
      </c>
      <c r="G21" s="296">
        <v>29367</v>
      </c>
    </row>
    <row r="22" spans="1:7" ht="12.75">
      <c r="A22" s="294">
        <v>1997</v>
      </c>
      <c r="B22" s="295">
        <v>676644</v>
      </c>
      <c r="C22" s="295">
        <v>44575</v>
      </c>
      <c r="D22" s="295">
        <v>38833</v>
      </c>
      <c r="E22" s="295">
        <v>5742</v>
      </c>
      <c r="F22" s="295">
        <v>226142</v>
      </c>
      <c r="G22" s="296">
        <v>31300</v>
      </c>
    </row>
    <row r="23" spans="1:7" ht="12.75">
      <c r="A23" s="294">
        <v>1998</v>
      </c>
      <c r="B23" s="295">
        <v>752882</v>
      </c>
      <c r="C23" s="399">
        <v>47073</v>
      </c>
      <c r="D23" s="295">
        <v>41340</v>
      </c>
      <c r="E23" s="295">
        <v>5733</v>
      </c>
      <c r="F23" s="295">
        <v>241029</v>
      </c>
      <c r="G23" s="400">
        <v>33413</v>
      </c>
    </row>
    <row r="24" spans="1:7" ht="12.75">
      <c r="A24" s="294">
        <v>1999</v>
      </c>
      <c r="B24" s="295">
        <v>867772</v>
      </c>
      <c r="C24" s="399">
        <v>47152</v>
      </c>
      <c r="D24" s="399">
        <v>41589</v>
      </c>
      <c r="E24" s="399">
        <v>5563</v>
      </c>
      <c r="F24" s="399">
        <v>265054</v>
      </c>
      <c r="G24" s="296">
        <v>35908</v>
      </c>
    </row>
    <row r="25" spans="1:7" ht="13.5" thickBot="1">
      <c r="A25" s="301">
        <v>2000</v>
      </c>
      <c r="B25" s="302">
        <v>935274</v>
      </c>
      <c r="C25" s="302">
        <v>44055</v>
      </c>
      <c r="D25" s="401">
        <v>38841</v>
      </c>
      <c r="E25" s="401">
        <v>5214</v>
      </c>
      <c r="F25" s="401">
        <v>273760</v>
      </c>
      <c r="G25" s="303">
        <v>35891</v>
      </c>
    </row>
    <row r="26" spans="1:4" ht="12.75">
      <c r="A26" s="15" t="s">
        <v>415</v>
      </c>
      <c r="B26" s="15"/>
      <c r="C26" s="15"/>
      <c r="D26" s="236"/>
    </row>
  </sheetData>
  <mergeCells count="5">
    <mergeCell ref="C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 transitionEvaluation="1"/>
  <dimension ref="A1:G64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43.421875" style="6" customWidth="1"/>
    <col min="2" max="6" width="17.7109375" style="6" customWidth="1"/>
    <col min="7" max="16384" width="19.140625" style="6" customWidth="1"/>
  </cols>
  <sheetData>
    <row r="1" spans="1:7" ht="18">
      <c r="A1" s="522" t="s">
        <v>290</v>
      </c>
      <c r="B1" s="522"/>
      <c r="C1" s="522"/>
      <c r="D1" s="522"/>
      <c r="E1" s="522"/>
      <c r="F1" s="522"/>
      <c r="G1" s="60"/>
    </row>
    <row r="3" spans="1:6" ht="15">
      <c r="A3" s="582" t="s">
        <v>440</v>
      </c>
      <c r="B3" s="582"/>
      <c r="C3" s="582"/>
      <c r="D3" s="582"/>
      <c r="E3" s="582"/>
      <c r="F3" s="582"/>
    </row>
    <row r="5" spans="1:6" ht="12.75">
      <c r="A5" s="183"/>
      <c r="B5" s="184" t="s">
        <v>231</v>
      </c>
      <c r="C5" s="184" t="s">
        <v>232</v>
      </c>
      <c r="D5" s="583" t="s">
        <v>369</v>
      </c>
      <c r="E5" s="584"/>
      <c r="F5" s="471" t="s">
        <v>408</v>
      </c>
    </row>
    <row r="6" spans="1:6" ht="12.75">
      <c r="A6" s="188" t="s">
        <v>423</v>
      </c>
      <c r="B6" s="186" t="s">
        <v>233</v>
      </c>
      <c r="C6" s="186" t="s">
        <v>367</v>
      </c>
      <c r="D6" s="186" t="s">
        <v>5</v>
      </c>
      <c r="E6" s="186" t="s">
        <v>234</v>
      </c>
      <c r="F6" s="187" t="s">
        <v>335</v>
      </c>
    </row>
    <row r="7" spans="2:6" ht="13.5" thickBot="1">
      <c r="B7" s="189"/>
      <c r="C7" s="469"/>
      <c r="D7" s="468"/>
      <c r="E7" s="469" t="s">
        <v>368</v>
      </c>
      <c r="F7" s="470" t="s">
        <v>235</v>
      </c>
    </row>
    <row r="8" spans="1:6" ht="12.75">
      <c r="A8" s="452" t="s">
        <v>236</v>
      </c>
      <c r="B8" s="453">
        <v>5901054</v>
      </c>
      <c r="C8" s="453">
        <v>2565002</v>
      </c>
      <c r="D8" s="453">
        <v>2865114</v>
      </c>
      <c r="E8" s="453">
        <v>1307708</v>
      </c>
      <c r="F8" s="454">
        <v>45.642442150643916</v>
      </c>
    </row>
    <row r="9" spans="1:6" ht="12.75">
      <c r="A9" s="185"/>
      <c r="B9" s="292"/>
      <c r="C9" s="292"/>
      <c r="D9" s="292"/>
      <c r="E9" s="292"/>
      <c r="F9" s="293"/>
    </row>
    <row r="10" spans="1:6" ht="12.75">
      <c r="A10" s="185" t="s">
        <v>237</v>
      </c>
      <c r="B10" s="292">
        <v>728871</v>
      </c>
      <c r="C10" s="292">
        <v>67214</v>
      </c>
      <c r="D10" s="292">
        <v>358682</v>
      </c>
      <c r="E10" s="292">
        <v>33258</v>
      </c>
      <c r="F10" s="293">
        <v>9.272280181330538</v>
      </c>
    </row>
    <row r="11" spans="1:6" ht="12.75">
      <c r="A11" s="185" t="s">
        <v>277</v>
      </c>
      <c r="B11" s="292">
        <v>374520</v>
      </c>
      <c r="C11" s="292">
        <v>17724</v>
      </c>
      <c r="D11" s="292">
        <v>175618</v>
      </c>
      <c r="E11" s="292">
        <v>8176</v>
      </c>
      <c r="F11" s="293">
        <v>4.6555592251363755</v>
      </c>
    </row>
    <row r="12" spans="1:6" ht="12.75">
      <c r="A12" s="185" t="s">
        <v>238</v>
      </c>
      <c r="B12" s="292">
        <v>82133</v>
      </c>
      <c r="C12" s="292">
        <v>2264</v>
      </c>
      <c r="D12" s="292">
        <v>40571</v>
      </c>
      <c r="E12" s="292">
        <v>1118</v>
      </c>
      <c r="F12" s="293">
        <v>2.7556629119321685</v>
      </c>
    </row>
    <row r="13" spans="1:6" ht="12.75">
      <c r="A13" s="185" t="s">
        <v>239</v>
      </c>
      <c r="B13" s="292">
        <v>8140</v>
      </c>
      <c r="C13" s="292">
        <v>453</v>
      </c>
      <c r="D13" s="292">
        <v>3788</v>
      </c>
      <c r="E13" s="292">
        <v>211</v>
      </c>
      <c r="F13" s="293">
        <v>5.570221752903907</v>
      </c>
    </row>
    <row r="14" spans="1:6" ht="12.75">
      <c r="A14" s="185" t="s">
        <v>240</v>
      </c>
      <c r="B14" s="292">
        <v>10563</v>
      </c>
      <c r="C14" s="292">
        <v>210</v>
      </c>
      <c r="D14" s="292">
        <v>4369</v>
      </c>
      <c r="E14" s="292">
        <v>87</v>
      </c>
      <c r="F14" s="293">
        <v>1.991302357518883</v>
      </c>
    </row>
    <row r="15" spans="1:6" ht="12.75">
      <c r="A15" s="185" t="s">
        <v>241</v>
      </c>
      <c r="B15" s="292">
        <v>5270</v>
      </c>
      <c r="C15" s="292">
        <v>215</v>
      </c>
      <c r="D15" s="292">
        <v>2925</v>
      </c>
      <c r="E15" s="292">
        <v>119</v>
      </c>
      <c r="F15" s="293">
        <v>4.068376068376068</v>
      </c>
    </row>
    <row r="16" spans="1:6" ht="12.75">
      <c r="A16" s="185" t="s">
        <v>242</v>
      </c>
      <c r="B16" s="292">
        <v>39628</v>
      </c>
      <c r="C16" s="292">
        <v>3280</v>
      </c>
      <c r="D16" s="292">
        <v>17227</v>
      </c>
      <c r="E16" s="292">
        <v>1397</v>
      </c>
      <c r="F16" s="293">
        <v>8.109363208916236</v>
      </c>
    </row>
    <row r="17" spans="1:6" ht="12.75">
      <c r="A17" s="185" t="s">
        <v>243</v>
      </c>
      <c r="B17" s="292">
        <v>5154</v>
      </c>
      <c r="C17" s="292">
        <v>339</v>
      </c>
      <c r="D17" s="292">
        <v>2606</v>
      </c>
      <c r="E17" s="292">
        <v>156</v>
      </c>
      <c r="F17" s="293">
        <v>5.986185725249425</v>
      </c>
    </row>
    <row r="18" spans="1:6" ht="12.75">
      <c r="A18" s="185" t="s">
        <v>244</v>
      </c>
      <c r="B18" s="292">
        <v>58683</v>
      </c>
      <c r="C18" s="292">
        <v>2173</v>
      </c>
      <c r="D18" s="292">
        <v>26389</v>
      </c>
      <c r="E18" s="292">
        <v>977</v>
      </c>
      <c r="F18" s="293">
        <v>3.7023002008412598</v>
      </c>
    </row>
    <row r="19" spans="1:6" ht="12.75">
      <c r="A19" s="185" t="s">
        <v>245</v>
      </c>
      <c r="B19" s="292">
        <v>10600</v>
      </c>
      <c r="C19" s="292">
        <v>1523</v>
      </c>
      <c r="D19" s="292">
        <v>4553</v>
      </c>
      <c r="E19" s="292">
        <v>814</v>
      </c>
      <c r="F19" s="293">
        <v>17.878321985504062</v>
      </c>
    </row>
    <row r="20" spans="1:6" ht="12.75">
      <c r="A20" s="185" t="s">
        <v>246</v>
      </c>
      <c r="B20" s="292">
        <v>15678</v>
      </c>
      <c r="C20" s="292">
        <v>562</v>
      </c>
      <c r="D20" s="292">
        <v>7263</v>
      </c>
      <c r="E20" s="292">
        <v>260</v>
      </c>
      <c r="F20" s="293">
        <v>3.5797879664050667</v>
      </c>
    </row>
    <row r="21" spans="1:6" ht="12.75">
      <c r="A21" s="185" t="s">
        <v>247</v>
      </c>
      <c r="B21" s="292">
        <v>3681</v>
      </c>
      <c r="C21" s="292">
        <v>401</v>
      </c>
      <c r="D21" s="292">
        <v>1523</v>
      </c>
      <c r="E21" s="292">
        <v>166</v>
      </c>
      <c r="F21" s="293">
        <v>10.899540380827315</v>
      </c>
    </row>
    <row r="22" spans="1:6" ht="12.75">
      <c r="A22" s="185" t="s">
        <v>248</v>
      </c>
      <c r="B22" s="292">
        <v>57369</v>
      </c>
      <c r="C22" s="292">
        <v>3362</v>
      </c>
      <c r="D22" s="292">
        <v>25242</v>
      </c>
      <c r="E22" s="292">
        <v>1479</v>
      </c>
      <c r="F22" s="293">
        <v>5.85928214879962</v>
      </c>
    </row>
    <row r="23" spans="1:6" ht="12.75">
      <c r="A23" s="185" t="s">
        <v>249</v>
      </c>
      <c r="B23" s="292">
        <v>9869</v>
      </c>
      <c r="C23" s="292">
        <v>1508</v>
      </c>
      <c r="D23" s="292">
        <v>5001</v>
      </c>
      <c r="E23" s="292">
        <v>683</v>
      </c>
      <c r="F23" s="293">
        <v>13.657268546290743</v>
      </c>
    </row>
    <row r="24" spans="1:6" ht="12.75">
      <c r="A24" s="185" t="s">
        <v>250</v>
      </c>
      <c r="B24" s="292">
        <v>58877</v>
      </c>
      <c r="C24" s="292">
        <v>1098</v>
      </c>
      <c r="D24" s="292">
        <v>29352</v>
      </c>
      <c r="E24" s="292">
        <v>547</v>
      </c>
      <c r="F24" s="293">
        <v>1.8635868083946578</v>
      </c>
    </row>
    <row r="25" spans="1:6" ht="12.75">
      <c r="A25" s="185" t="s">
        <v>251</v>
      </c>
      <c r="B25" s="292">
        <v>8875</v>
      </c>
      <c r="C25" s="292">
        <v>336</v>
      </c>
      <c r="D25" s="292">
        <v>4809</v>
      </c>
      <c r="E25" s="292">
        <v>162</v>
      </c>
      <c r="F25" s="293">
        <v>3.3686837180286964</v>
      </c>
    </row>
    <row r="26" spans="1:6" ht="12.75">
      <c r="A26" s="185"/>
      <c r="B26" s="292"/>
      <c r="C26" s="292"/>
      <c r="D26" s="292"/>
      <c r="E26" s="292"/>
      <c r="F26" s="293"/>
    </row>
    <row r="27" spans="1:6" ht="12.75">
      <c r="A27" s="185" t="s">
        <v>409</v>
      </c>
      <c r="B27" s="292"/>
      <c r="C27" s="292"/>
      <c r="D27" s="292"/>
      <c r="E27" s="292"/>
      <c r="F27" s="293"/>
    </row>
    <row r="28" spans="1:6" ht="12.75">
      <c r="A28" s="185" t="s">
        <v>279</v>
      </c>
      <c r="B28" s="292">
        <v>8336</v>
      </c>
      <c r="C28" s="292">
        <v>718</v>
      </c>
      <c r="D28" s="292">
        <v>4276</v>
      </c>
      <c r="E28" s="292">
        <v>344</v>
      </c>
      <c r="F28" s="293">
        <v>8.044901777362021</v>
      </c>
    </row>
    <row r="29" spans="1:6" ht="12.75">
      <c r="A29" s="185" t="s">
        <v>280</v>
      </c>
      <c r="B29" s="292">
        <v>756</v>
      </c>
      <c r="C29" s="292">
        <v>71</v>
      </c>
      <c r="D29" s="292">
        <v>366</v>
      </c>
      <c r="E29" s="292">
        <v>35</v>
      </c>
      <c r="F29" s="293">
        <v>9.562841530054644</v>
      </c>
    </row>
    <row r="30" spans="1:6" ht="12.75">
      <c r="A30" s="185" t="s">
        <v>281</v>
      </c>
      <c r="B30" s="292">
        <v>5377</v>
      </c>
      <c r="C30" s="292">
        <v>514</v>
      </c>
      <c r="D30" s="292">
        <v>2911</v>
      </c>
      <c r="E30" s="292">
        <v>278</v>
      </c>
      <c r="F30" s="293">
        <v>9.5499828237719</v>
      </c>
    </row>
    <row r="31" spans="1:6" ht="12.75">
      <c r="A31" s="185" t="s">
        <v>282</v>
      </c>
      <c r="B31" s="292">
        <v>1993</v>
      </c>
      <c r="C31" s="292">
        <v>47</v>
      </c>
      <c r="D31" s="292">
        <v>1021</v>
      </c>
      <c r="E31" s="292">
        <v>25</v>
      </c>
      <c r="F31" s="293">
        <v>2.4485798237022527</v>
      </c>
    </row>
    <row r="32" spans="1:6" ht="12.75">
      <c r="A32" s="185" t="s">
        <v>283</v>
      </c>
      <c r="B32" s="292">
        <v>1429</v>
      </c>
      <c r="C32" s="292">
        <v>170</v>
      </c>
      <c r="D32" s="292">
        <v>794</v>
      </c>
      <c r="E32" s="292">
        <v>94</v>
      </c>
      <c r="F32" s="293">
        <v>11.838790931989925</v>
      </c>
    </row>
    <row r="33" spans="1:6" ht="12.75">
      <c r="A33" s="185" t="s">
        <v>284</v>
      </c>
      <c r="B33" s="292">
        <v>10116</v>
      </c>
      <c r="C33" s="292">
        <v>1305</v>
      </c>
      <c r="D33" s="292">
        <v>4791</v>
      </c>
      <c r="E33" s="292">
        <v>551</v>
      </c>
      <c r="F33" s="293">
        <v>11.50073053642246</v>
      </c>
    </row>
    <row r="34" spans="1:6" ht="12.75">
      <c r="A34" s="185" t="s">
        <v>285</v>
      </c>
      <c r="B34" s="292">
        <v>2424</v>
      </c>
      <c r="C34" s="292">
        <v>305</v>
      </c>
      <c r="D34" s="292">
        <v>1333</v>
      </c>
      <c r="E34" s="292">
        <v>168</v>
      </c>
      <c r="F34" s="293">
        <v>12.603150787696924</v>
      </c>
    </row>
    <row r="35" spans="1:6" ht="12.75">
      <c r="A35" s="185" t="s">
        <v>286</v>
      </c>
      <c r="B35" s="292">
        <v>3694</v>
      </c>
      <c r="C35" s="292">
        <v>593</v>
      </c>
      <c r="D35" s="292">
        <v>1924</v>
      </c>
      <c r="E35" s="292">
        <v>257</v>
      </c>
      <c r="F35" s="293">
        <v>13.357588357588357</v>
      </c>
    </row>
    <row r="36" spans="1:6" ht="12.75">
      <c r="A36" s="185" t="s">
        <v>287</v>
      </c>
      <c r="B36" s="292">
        <v>38718</v>
      </c>
      <c r="C36" s="292">
        <v>7937</v>
      </c>
      <c r="D36" s="292">
        <v>19800</v>
      </c>
      <c r="E36" s="292">
        <v>4506</v>
      </c>
      <c r="F36" s="293">
        <v>22.757575757575758</v>
      </c>
    </row>
    <row r="37" spans="1:6" ht="12.75">
      <c r="A37" s="185" t="s">
        <v>288</v>
      </c>
      <c r="B37" s="292">
        <v>10282</v>
      </c>
      <c r="C37" s="292">
        <v>896</v>
      </c>
      <c r="D37" s="292">
        <v>5701</v>
      </c>
      <c r="E37" s="292">
        <v>497</v>
      </c>
      <c r="F37" s="293">
        <v>8.717768812489037</v>
      </c>
    </row>
    <row r="38" spans="1:6" ht="12.75">
      <c r="A38" s="185" t="s">
        <v>289</v>
      </c>
      <c r="B38" s="292">
        <v>22474</v>
      </c>
      <c r="C38" s="292">
        <v>3923</v>
      </c>
      <c r="D38" s="292">
        <v>10745</v>
      </c>
      <c r="E38" s="292">
        <v>1789</v>
      </c>
      <c r="F38" s="293">
        <v>16.649604467194045</v>
      </c>
    </row>
    <row r="39" spans="1:6" ht="12.75">
      <c r="A39" s="185" t="s">
        <v>264</v>
      </c>
      <c r="B39" s="292">
        <v>64479</v>
      </c>
      <c r="C39" s="292">
        <v>20610</v>
      </c>
      <c r="D39" s="292">
        <v>30336</v>
      </c>
      <c r="E39" s="292">
        <v>14457</v>
      </c>
      <c r="F39" s="293">
        <v>47.65625</v>
      </c>
    </row>
    <row r="40" spans="1:6" ht="12.75">
      <c r="A40" s="185"/>
      <c r="B40" s="292"/>
      <c r="C40" s="292"/>
      <c r="D40" s="292"/>
      <c r="E40" s="292"/>
      <c r="F40" s="293"/>
    </row>
    <row r="41" spans="1:6" ht="12.75">
      <c r="A41" s="185" t="s">
        <v>252</v>
      </c>
      <c r="B41" s="292"/>
      <c r="C41" s="292"/>
      <c r="D41" s="292"/>
      <c r="E41" s="292"/>
      <c r="F41" s="293"/>
    </row>
    <row r="42" spans="1:6" ht="12.75">
      <c r="A42" s="185" t="s">
        <v>253</v>
      </c>
      <c r="B42" s="292">
        <v>18517</v>
      </c>
      <c r="C42" s="292">
        <v>878</v>
      </c>
      <c r="D42" s="292">
        <v>9396</v>
      </c>
      <c r="E42" s="292">
        <v>445</v>
      </c>
      <c r="F42" s="293">
        <v>4.736057896977437</v>
      </c>
    </row>
    <row r="43" spans="1:6" ht="12.75">
      <c r="A43" s="185" t="s">
        <v>254</v>
      </c>
      <c r="B43" s="292">
        <v>36123</v>
      </c>
      <c r="C43" s="292">
        <v>4044</v>
      </c>
      <c r="D43" s="292">
        <v>14393</v>
      </c>
      <c r="E43" s="292">
        <v>1469</v>
      </c>
      <c r="F43" s="293">
        <v>10.206350309178072</v>
      </c>
    </row>
    <row r="44" spans="1:6" ht="12.75">
      <c r="A44" s="185" t="s">
        <v>255</v>
      </c>
      <c r="B44" s="292">
        <v>165851</v>
      </c>
      <c r="C44" s="292">
        <v>29167</v>
      </c>
      <c r="D44" s="292">
        <v>76338</v>
      </c>
      <c r="E44" s="292">
        <v>13645</v>
      </c>
      <c r="F44" s="293">
        <v>17.874453090204092</v>
      </c>
    </row>
    <row r="45" spans="1:6" ht="12.75">
      <c r="A45" s="185" t="s">
        <v>256</v>
      </c>
      <c r="B45" s="292">
        <v>30563</v>
      </c>
      <c r="C45" s="292">
        <v>838</v>
      </c>
      <c r="D45" s="292">
        <v>16417</v>
      </c>
      <c r="E45" s="292">
        <v>414</v>
      </c>
      <c r="F45" s="293">
        <v>2.5217762075896935</v>
      </c>
    </row>
    <row r="46" spans="1:6" ht="12.75">
      <c r="A46" s="185" t="s">
        <v>257</v>
      </c>
      <c r="B46" s="292">
        <v>274028</v>
      </c>
      <c r="C46" s="292">
        <v>6470</v>
      </c>
      <c r="D46" s="292">
        <v>139966</v>
      </c>
      <c r="E46" s="292">
        <v>3105</v>
      </c>
      <c r="F46" s="293">
        <v>2.218395896146207</v>
      </c>
    </row>
    <row r="47" spans="1:6" ht="12.75">
      <c r="A47" s="185" t="s">
        <v>258</v>
      </c>
      <c r="B47" s="292">
        <v>276</v>
      </c>
      <c r="C47" s="292">
        <v>24</v>
      </c>
      <c r="D47" s="292">
        <v>156</v>
      </c>
      <c r="E47" s="292">
        <v>14</v>
      </c>
      <c r="F47" s="293">
        <v>8.974358974358974</v>
      </c>
    </row>
    <row r="48" spans="1:6" ht="12.75">
      <c r="A48" s="185" t="s">
        <v>259</v>
      </c>
      <c r="B48" s="292">
        <v>126281</v>
      </c>
      <c r="C48" s="292">
        <v>5685</v>
      </c>
      <c r="D48" s="292">
        <v>67441</v>
      </c>
      <c r="E48" s="292">
        <v>3076</v>
      </c>
      <c r="F48" s="293">
        <v>4.561023709612847</v>
      </c>
    </row>
    <row r="49" spans="1:6" ht="12.75">
      <c r="A49" s="185" t="s">
        <v>260</v>
      </c>
      <c r="B49" s="292">
        <v>95831</v>
      </c>
      <c r="C49" s="292">
        <v>23864</v>
      </c>
      <c r="D49" s="292">
        <v>38587</v>
      </c>
      <c r="E49" s="292">
        <v>8740</v>
      </c>
      <c r="F49" s="293">
        <v>22.65011532381372</v>
      </c>
    </row>
    <row r="50" spans="1:6" ht="12.75">
      <c r="A50" s="185" t="s">
        <v>261</v>
      </c>
      <c r="B50" s="292">
        <v>4419</v>
      </c>
      <c r="C50" s="292">
        <v>243</v>
      </c>
      <c r="D50" s="292">
        <v>2275</v>
      </c>
      <c r="E50" s="292">
        <v>111</v>
      </c>
      <c r="F50" s="293">
        <v>4.8791208791208796</v>
      </c>
    </row>
    <row r="51" spans="1:6" ht="12.75">
      <c r="A51" s="185" t="s">
        <v>262</v>
      </c>
      <c r="B51" s="292">
        <v>3796</v>
      </c>
      <c r="C51" s="292">
        <v>343</v>
      </c>
      <c r="D51" s="292">
        <v>1885</v>
      </c>
      <c r="E51" s="292">
        <v>174</v>
      </c>
      <c r="F51" s="293">
        <v>9.23076923076923</v>
      </c>
    </row>
    <row r="52" spans="1:6" ht="13.5" thickBot="1">
      <c r="A52" s="361" t="s">
        <v>263</v>
      </c>
      <c r="B52" s="362">
        <v>8875</v>
      </c>
      <c r="C52" s="362">
        <v>336</v>
      </c>
      <c r="D52" s="362">
        <v>4809</v>
      </c>
      <c r="E52" s="362">
        <v>162</v>
      </c>
      <c r="F52" s="363">
        <v>3.3686837180286964</v>
      </c>
    </row>
    <row r="54" spans="1:6" ht="12.75">
      <c r="A54" s="271" t="s">
        <v>364</v>
      </c>
      <c r="B54" s="5"/>
      <c r="C54" s="5"/>
      <c r="D54" s="5"/>
      <c r="E54" s="5"/>
      <c r="F54" s="7"/>
    </row>
    <row r="55" spans="1:6" ht="12.75">
      <c r="A55" s="271" t="s">
        <v>334</v>
      </c>
      <c r="B55" s="5"/>
      <c r="C55" s="5"/>
      <c r="D55" s="5"/>
      <c r="E55" s="5"/>
      <c r="F55" s="7"/>
    </row>
    <row r="56" spans="1:6" ht="12.75">
      <c r="A56" s="5" t="s">
        <v>419</v>
      </c>
      <c r="B56" s="5"/>
      <c r="C56" s="5"/>
      <c r="D56" s="5"/>
      <c r="E56" s="5"/>
      <c r="F56" s="7"/>
    </row>
    <row r="57" spans="1:6" ht="12.75">
      <c r="A57" s="5"/>
      <c r="B57" s="5"/>
      <c r="C57" s="5"/>
      <c r="D57" s="5"/>
      <c r="E57" s="5"/>
      <c r="F57" s="7"/>
    </row>
    <row r="58" spans="1:6" ht="12.75">
      <c r="A58" s="5"/>
      <c r="B58" s="5"/>
      <c r="C58" s="5"/>
      <c r="D58" s="5"/>
      <c r="E58" s="5"/>
      <c r="F58" s="7"/>
    </row>
    <row r="59" spans="1:6" ht="12.75">
      <c r="A59" s="5"/>
      <c r="B59" s="5"/>
      <c r="C59" s="5"/>
      <c r="D59" s="5"/>
      <c r="E59" s="5"/>
      <c r="F59" s="7"/>
    </row>
    <row r="60" spans="1:6" ht="12.75">
      <c r="A60" s="5"/>
      <c r="B60" s="5"/>
      <c r="C60" s="5"/>
      <c r="D60" s="5"/>
      <c r="E60" s="5"/>
      <c r="F60" s="7"/>
    </row>
    <row r="61" spans="1:6" ht="12.75">
      <c r="A61" s="5"/>
      <c r="B61" s="5"/>
      <c r="C61" s="5"/>
      <c r="D61" s="5"/>
      <c r="E61" s="5"/>
      <c r="F61" s="7"/>
    </row>
    <row r="62" spans="1:6" ht="12.75">
      <c r="A62" s="5"/>
      <c r="B62" s="5"/>
      <c r="C62" s="5"/>
      <c r="D62" s="5"/>
      <c r="E62" s="5"/>
      <c r="F62" s="7"/>
    </row>
    <row r="63" spans="1:6" ht="12.75">
      <c r="A63" s="5"/>
      <c r="B63" s="5"/>
      <c r="C63" s="5"/>
      <c r="D63" s="5"/>
      <c r="E63" s="5"/>
      <c r="F63" s="7"/>
    </row>
    <row r="64" spans="1:6" ht="12.75">
      <c r="A64" s="5"/>
      <c r="B64" s="5"/>
      <c r="C64" s="5"/>
      <c r="D64" s="5"/>
      <c r="E64" s="5"/>
      <c r="F64" s="7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21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2" width="10.7109375" style="1" customWidth="1"/>
    <col min="13" max="16384" width="11.421875" style="1" customWidth="1"/>
  </cols>
  <sheetData>
    <row r="1" spans="1:13" ht="18">
      <c r="A1" s="517" t="s">
        <v>290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190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520" t="s">
        <v>425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9.25" customHeight="1" thickBot="1">
      <c r="A5" s="212"/>
      <c r="B5" s="213" t="s">
        <v>23</v>
      </c>
      <c r="C5" s="213" t="s">
        <v>24</v>
      </c>
      <c r="D5" s="213" t="s">
        <v>25</v>
      </c>
      <c r="E5" s="213" t="s">
        <v>26</v>
      </c>
      <c r="F5" s="213" t="s">
        <v>27</v>
      </c>
      <c r="G5" s="213" t="s">
        <v>28</v>
      </c>
      <c r="H5" s="213" t="s">
        <v>29</v>
      </c>
      <c r="I5" s="213" t="s">
        <v>30</v>
      </c>
      <c r="J5" s="213" t="s">
        <v>31</v>
      </c>
      <c r="K5" s="211">
        <v>1998</v>
      </c>
      <c r="L5" s="211">
        <v>1999</v>
      </c>
    </row>
    <row r="6" spans="1:12" ht="12.75">
      <c r="A6" s="54" t="s">
        <v>298</v>
      </c>
      <c r="B6" s="194">
        <v>19</v>
      </c>
      <c r="C6" s="194">
        <v>27</v>
      </c>
      <c r="D6" s="194">
        <v>31</v>
      </c>
      <c r="E6" s="194">
        <v>56</v>
      </c>
      <c r="F6" s="194">
        <v>64</v>
      </c>
      <c r="G6" s="194">
        <v>124</v>
      </c>
      <c r="H6" s="194">
        <v>451</v>
      </c>
      <c r="I6" s="194">
        <v>682</v>
      </c>
      <c r="J6" s="194">
        <v>927</v>
      </c>
      <c r="K6" s="58">
        <v>901</v>
      </c>
      <c r="L6" s="58">
        <v>905</v>
      </c>
    </row>
    <row r="7" spans="1:12" ht="12.75">
      <c r="A7" s="54" t="s">
        <v>33</v>
      </c>
      <c r="B7" s="194">
        <v>3176</v>
      </c>
      <c r="C7" s="194">
        <v>3032</v>
      </c>
      <c r="D7" s="194">
        <v>3003</v>
      </c>
      <c r="E7" s="194">
        <v>3008</v>
      </c>
      <c r="F7" s="194">
        <v>2975</v>
      </c>
      <c r="G7" s="194">
        <v>3261</v>
      </c>
      <c r="H7" s="194">
        <v>3115</v>
      </c>
      <c r="I7" s="194">
        <v>2849</v>
      </c>
      <c r="J7" s="194">
        <v>2882</v>
      </c>
      <c r="K7" s="58">
        <v>2900</v>
      </c>
      <c r="L7" s="58">
        <v>2896</v>
      </c>
    </row>
    <row r="8" spans="1:12" ht="12.75">
      <c r="A8" s="54" t="s">
        <v>34</v>
      </c>
      <c r="B8" s="194">
        <v>2367</v>
      </c>
      <c r="C8" s="194">
        <v>2243</v>
      </c>
      <c r="D8" s="194">
        <v>2153</v>
      </c>
      <c r="E8" s="194">
        <v>2158</v>
      </c>
      <c r="F8" s="194">
        <v>2077</v>
      </c>
      <c r="G8" s="194">
        <v>1881</v>
      </c>
      <c r="H8" s="194">
        <v>1557</v>
      </c>
      <c r="I8" s="194">
        <v>1303</v>
      </c>
      <c r="J8" s="194">
        <v>1155</v>
      </c>
      <c r="K8" s="58">
        <v>1121</v>
      </c>
      <c r="L8" s="58">
        <v>1132</v>
      </c>
    </row>
    <row r="9" spans="1:12" ht="12.75">
      <c r="A9" s="54" t="s">
        <v>35</v>
      </c>
      <c r="B9" s="194">
        <v>1653</v>
      </c>
      <c r="C9" s="194">
        <v>1699</v>
      </c>
      <c r="D9" s="194">
        <v>1688</v>
      </c>
      <c r="E9" s="194">
        <v>1623</v>
      </c>
      <c r="F9" s="194">
        <v>1624</v>
      </c>
      <c r="G9" s="194">
        <v>1497</v>
      </c>
      <c r="H9" s="194">
        <v>1260</v>
      </c>
      <c r="I9" s="194">
        <v>1059</v>
      </c>
      <c r="J9" s="194">
        <v>1021</v>
      </c>
      <c r="K9" s="58">
        <v>1015</v>
      </c>
      <c r="L9" s="58">
        <v>1014</v>
      </c>
    </row>
    <row r="10" spans="1:12" ht="12.75">
      <c r="A10" s="54" t="s">
        <v>36</v>
      </c>
      <c r="B10" s="194">
        <v>707</v>
      </c>
      <c r="C10" s="194">
        <v>746</v>
      </c>
      <c r="D10" s="194">
        <v>745</v>
      </c>
      <c r="E10" s="194">
        <v>733</v>
      </c>
      <c r="F10" s="194">
        <v>731</v>
      </c>
      <c r="G10" s="194">
        <v>689</v>
      </c>
      <c r="H10" s="194">
        <v>638</v>
      </c>
      <c r="I10" s="194">
        <v>559</v>
      </c>
      <c r="J10" s="194">
        <v>532</v>
      </c>
      <c r="K10" s="58">
        <v>541</v>
      </c>
      <c r="L10" s="58">
        <v>523</v>
      </c>
    </row>
    <row r="11" spans="1:12" ht="12.75">
      <c r="A11" s="54" t="s">
        <v>37</v>
      </c>
      <c r="B11" s="194">
        <v>671</v>
      </c>
      <c r="C11" s="194">
        <v>700</v>
      </c>
      <c r="D11" s="194">
        <v>743</v>
      </c>
      <c r="E11" s="194">
        <v>727</v>
      </c>
      <c r="F11" s="194">
        <v>754</v>
      </c>
      <c r="G11" s="194">
        <v>704</v>
      </c>
      <c r="H11" s="194">
        <v>614</v>
      </c>
      <c r="I11" s="194">
        <v>517</v>
      </c>
      <c r="J11" s="194">
        <v>486</v>
      </c>
      <c r="K11" s="58">
        <v>474</v>
      </c>
      <c r="L11" s="58">
        <v>484</v>
      </c>
    </row>
    <row r="12" spans="1:12" ht="12.75">
      <c r="A12" s="54" t="s">
        <v>38</v>
      </c>
      <c r="B12" s="194">
        <v>454</v>
      </c>
      <c r="C12" s="194">
        <v>523</v>
      </c>
      <c r="D12" s="194">
        <v>577</v>
      </c>
      <c r="E12" s="194">
        <v>567</v>
      </c>
      <c r="F12" s="194">
        <v>584</v>
      </c>
      <c r="G12" s="194">
        <v>623</v>
      </c>
      <c r="H12" s="194">
        <v>532</v>
      </c>
      <c r="I12" s="194">
        <v>513</v>
      </c>
      <c r="J12" s="194">
        <v>491</v>
      </c>
      <c r="K12" s="58">
        <v>520</v>
      </c>
      <c r="L12" s="58">
        <v>514</v>
      </c>
    </row>
    <row r="13" spans="1:12" ht="12.75">
      <c r="A13" s="54" t="s">
        <v>39</v>
      </c>
      <c r="B13" s="194">
        <v>150</v>
      </c>
      <c r="C13" s="194">
        <v>194</v>
      </c>
      <c r="D13" s="194">
        <v>209</v>
      </c>
      <c r="E13" s="194">
        <v>245</v>
      </c>
      <c r="F13" s="194">
        <v>256</v>
      </c>
      <c r="G13" s="194">
        <v>254</v>
      </c>
      <c r="H13" s="194">
        <v>282</v>
      </c>
      <c r="I13" s="194">
        <v>288</v>
      </c>
      <c r="J13" s="194">
        <v>298</v>
      </c>
      <c r="K13" s="58">
        <v>327</v>
      </c>
      <c r="L13" s="58">
        <v>330</v>
      </c>
    </row>
    <row r="14" spans="1:12" ht="12.75">
      <c r="A14" s="54" t="s">
        <v>40</v>
      </c>
      <c r="B14" s="194">
        <v>37</v>
      </c>
      <c r="C14" s="194">
        <v>40</v>
      </c>
      <c r="D14" s="194">
        <v>47</v>
      </c>
      <c r="E14" s="194">
        <v>61</v>
      </c>
      <c r="F14" s="194">
        <v>62</v>
      </c>
      <c r="G14" s="194">
        <v>76</v>
      </c>
      <c r="H14" s="194">
        <v>83</v>
      </c>
      <c r="I14" s="194">
        <v>97</v>
      </c>
      <c r="J14" s="194">
        <v>109</v>
      </c>
      <c r="K14" s="58">
        <v>116</v>
      </c>
      <c r="L14" s="58">
        <v>116</v>
      </c>
    </row>
    <row r="15" spans="1:12" ht="12.75">
      <c r="A15" s="54" t="s">
        <v>41</v>
      </c>
      <c r="B15" s="194">
        <v>15</v>
      </c>
      <c r="C15" s="194">
        <v>24</v>
      </c>
      <c r="D15" s="194">
        <v>37</v>
      </c>
      <c r="E15" s="194">
        <v>38</v>
      </c>
      <c r="F15" s="194">
        <v>33</v>
      </c>
      <c r="G15" s="194">
        <v>32</v>
      </c>
      <c r="H15" s="194">
        <v>49</v>
      </c>
      <c r="I15" s="194">
        <v>52</v>
      </c>
      <c r="J15" s="194">
        <v>63</v>
      </c>
      <c r="K15" s="58">
        <v>65</v>
      </c>
      <c r="L15" s="58">
        <v>69</v>
      </c>
    </row>
    <row r="16" spans="1:12" ht="12.75">
      <c r="A16" s="54" t="s">
        <v>42</v>
      </c>
      <c r="B16" s="194">
        <v>12</v>
      </c>
      <c r="C16" s="194">
        <v>19</v>
      </c>
      <c r="D16" s="194">
        <v>18</v>
      </c>
      <c r="E16" s="194">
        <v>22</v>
      </c>
      <c r="F16" s="194">
        <v>30</v>
      </c>
      <c r="G16" s="194">
        <v>35</v>
      </c>
      <c r="H16" s="194">
        <v>36</v>
      </c>
      <c r="I16" s="194">
        <v>53</v>
      </c>
      <c r="J16" s="194">
        <v>57</v>
      </c>
      <c r="K16" s="58">
        <v>64</v>
      </c>
      <c r="L16" s="58">
        <v>63</v>
      </c>
    </row>
    <row r="17" spans="1:12" ht="12.75">
      <c r="A17" s="54" t="s">
        <v>43</v>
      </c>
      <c r="B17" s="194">
        <v>4</v>
      </c>
      <c r="C17" s="194">
        <v>7</v>
      </c>
      <c r="D17" s="194">
        <v>9</v>
      </c>
      <c r="E17" s="194">
        <v>16</v>
      </c>
      <c r="F17" s="194">
        <v>21</v>
      </c>
      <c r="G17" s="194">
        <v>23</v>
      </c>
      <c r="H17" s="194">
        <v>34</v>
      </c>
      <c r="I17" s="194">
        <v>44</v>
      </c>
      <c r="J17" s="194">
        <v>50</v>
      </c>
      <c r="K17" s="58">
        <v>48</v>
      </c>
      <c r="L17" s="58">
        <v>49</v>
      </c>
    </row>
    <row r="18" spans="1:12" ht="12.75">
      <c r="A18" s="54" t="s">
        <v>299</v>
      </c>
      <c r="B18" s="194">
        <v>2</v>
      </c>
      <c r="C18" s="194">
        <v>2</v>
      </c>
      <c r="D18" s="194">
        <v>2</v>
      </c>
      <c r="E18" s="194">
        <v>2</v>
      </c>
      <c r="F18" s="194">
        <v>3</v>
      </c>
      <c r="G18" s="194">
        <v>3</v>
      </c>
      <c r="H18" s="194">
        <v>4</v>
      </c>
      <c r="I18" s="194">
        <v>6</v>
      </c>
      <c r="J18" s="194">
        <v>6</v>
      </c>
      <c r="K18" s="58">
        <v>6</v>
      </c>
      <c r="L18" s="58">
        <v>6</v>
      </c>
    </row>
    <row r="19" spans="1:12" ht="12.75">
      <c r="A19" s="54"/>
      <c r="B19" s="194"/>
      <c r="C19" s="194"/>
      <c r="D19" s="194"/>
      <c r="E19" s="194"/>
      <c r="F19" s="194"/>
      <c r="G19" s="194"/>
      <c r="H19" s="194"/>
      <c r="I19" s="194"/>
      <c r="J19" s="194"/>
      <c r="K19" s="58"/>
      <c r="L19" s="58"/>
    </row>
    <row r="20" spans="1:12" ht="13.5" thickBot="1">
      <c r="A20" s="207" t="s">
        <v>49</v>
      </c>
      <c r="B20" s="214">
        <v>9267</v>
      </c>
      <c r="C20" s="214">
        <v>9256</v>
      </c>
      <c r="D20" s="214">
        <v>9262</v>
      </c>
      <c r="E20" s="214">
        <v>9256</v>
      </c>
      <c r="F20" s="214">
        <v>9214</v>
      </c>
      <c r="G20" s="214">
        <v>9202</v>
      </c>
      <c r="H20" s="214">
        <v>8655</v>
      </c>
      <c r="I20" s="214">
        <v>8022</v>
      </c>
      <c r="J20" s="214">
        <v>8077</v>
      </c>
      <c r="K20" s="209">
        <v>8098</v>
      </c>
      <c r="L20" s="209">
        <v>8101</v>
      </c>
    </row>
    <row r="21" spans="1:12" ht="12.75">
      <c r="A21" s="48" t="s">
        <v>300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mergeCells count="2">
    <mergeCell ref="A3:L3"/>
    <mergeCell ref="A1:L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34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517" t="s">
        <v>290</v>
      </c>
      <c r="B1" s="517"/>
      <c r="C1" s="517"/>
      <c r="D1" s="190"/>
      <c r="E1" s="190"/>
      <c r="F1" s="190"/>
      <c r="G1" s="190"/>
      <c r="H1" s="190"/>
      <c r="I1" s="190"/>
      <c r="J1" s="190"/>
      <c r="K1" s="190"/>
      <c r="L1" s="190"/>
    </row>
    <row r="2" spans="1:7" ht="12.75">
      <c r="A2" s="48"/>
      <c r="B2" s="48"/>
      <c r="C2" s="48"/>
      <c r="D2" s="48"/>
      <c r="E2" s="48"/>
      <c r="F2" s="48"/>
      <c r="G2" s="48"/>
    </row>
    <row r="3" spans="1:7" ht="15">
      <c r="A3" s="521" t="s">
        <v>426</v>
      </c>
      <c r="B3" s="521"/>
      <c r="C3" s="521"/>
      <c r="D3" s="521"/>
      <c r="E3" s="49"/>
      <c r="F3" s="49"/>
      <c r="G3" s="49"/>
    </row>
    <row r="4" spans="1:7" ht="15">
      <c r="A4" s="521" t="s">
        <v>427</v>
      </c>
      <c r="B4" s="521"/>
      <c r="C4" s="521"/>
      <c r="D4" s="521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27" customHeight="1" thickBot="1">
      <c r="A6" s="221" t="s">
        <v>4</v>
      </c>
      <c r="B6" s="213" t="s">
        <v>325</v>
      </c>
      <c r="C6" s="405" t="s">
        <v>326</v>
      </c>
      <c r="D6" s="405"/>
      <c r="E6" s="48"/>
      <c r="F6" s="48"/>
      <c r="G6" s="48"/>
    </row>
    <row r="7" spans="1:7" ht="12.75">
      <c r="A7" s="54" t="s">
        <v>8</v>
      </c>
      <c r="B7" s="412">
        <v>769</v>
      </c>
      <c r="C7" s="57">
        <v>7305117</v>
      </c>
      <c r="D7" s="59"/>
      <c r="E7" s="49"/>
      <c r="F7" s="49"/>
      <c r="G7" s="49"/>
    </row>
    <row r="8" spans="1:7" ht="12.75">
      <c r="A8" s="54" t="s">
        <v>9</v>
      </c>
      <c r="B8" s="194">
        <v>730</v>
      </c>
      <c r="C8" s="57">
        <v>1186849</v>
      </c>
      <c r="D8" s="59"/>
      <c r="E8" s="49"/>
      <c r="F8" s="49"/>
      <c r="G8" s="49"/>
    </row>
    <row r="9" spans="1:7" ht="12.75">
      <c r="A9" s="54" t="s">
        <v>44</v>
      </c>
      <c r="B9" s="194">
        <v>78</v>
      </c>
      <c r="C9" s="57">
        <v>1084314</v>
      </c>
      <c r="D9" s="59"/>
      <c r="E9" s="49"/>
      <c r="F9" s="49"/>
      <c r="G9" s="49"/>
    </row>
    <row r="10" spans="1:7" ht="12.75">
      <c r="A10" s="54" t="s">
        <v>301</v>
      </c>
      <c r="B10" s="194">
        <v>67</v>
      </c>
      <c r="C10" s="57">
        <v>821820</v>
      </c>
      <c r="D10" s="59"/>
      <c r="E10" s="49"/>
      <c r="F10" s="49"/>
      <c r="G10" s="49"/>
    </row>
    <row r="11" spans="1:7" ht="12.75">
      <c r="A11" s="54" t="s">
        <v>12</v>
      </c>
      <c r="B11" s="194">
        <v>87</v>
      </c>
      <c r="C11" s="57">
        <v>1672689</v>
      </c>
      <c r="D11" s="59"/>
      <c r="E11" s="49"/>
      <c r="F11" s="49"/>
      <c r="G11" s="49"/>
    </row>
    <row r="12" spans="1:7" ht="12.75">
      <c r="A12" s="54" t="s">
        <v>13</v>
      </c>
      <c r="B12" s="194">
        <v>102</v>
      </c>
      <c r="C12" s="57">
        <v>528478</v>
      </c>
      <c r="D12" s="59"/>
      <c r="E12" s="49"/>
      <c r="F12" s="49"/>
      <c r="G12" s="49"/>
    </row>
    <row r="13" spans="1:7" ht="12.75">
      <c r="A13" s="54" t="s">
        <v>14</v>
      </c>
      <c r="B13" s="194">
        <v>2247</v>
      </c>
      <c r="C13" s="57">
        <v>2488062</v>
      </c>
      <c r="D13" s="59"/>
      <c r="E13" s="49"/>
      <c r="F13" s="49"/>
      <c r="G13" s="49"/>
    </row>
    <row r="14" spans="1:7" ht="12.75">
      <c r="A14" s="54" t="s">
        <v>302</v>
      </c>
      <c r="B14" s="194">
        <v>915</v>
      </c>
      <c r="C14" s="57">
        <v>1726199</v>
      </c>
      <c r="D14" s="59"/>
      <c r="E14" s="49"/>
      <c r="F14" s="49"/>
      <c r="G14" s="49"/>
    </row>
    <row r="15" spans="1:7" ht="12.75">
      <c r="A15" s="54" t="s">
        <v>16</v>
      </c>
      <c r="B15" s="194">
        <v>946</v>
      </c>
      <c r="C15" s="57">
        <v>6207533</v>
      </c>
      <c r="D15" s="59"/>
      <c r="E15" s="49"/>
      <c r="F15" s="49"/>
      <c r="G15" s="49"/>
    </row>
    <row r="16" spans="1:7" ht="12.75">
      <c r="A16" s="54" t="s">
        <v>17</v>
      </c>
      <c r="B16" s="194">
        <v>541</v>
      </c>
      <c r="C16" s="57">
        <v>4066474</v>
      </c>
      <c r="D16" s="59"/>
      <c r="E16" s="49"/>
      <c r="F16" s="49"/>
      <c r="G16" s="49"/>
    </row>
    <row r="17" spans="1:7" ht="12.75">
      <c r="A17" s="54" t="s">
        <v>45</v>
      </c>
      <c r="B17" s="194">
        <v>382</v>
      </c>
      <c r="C17" s="57">
        <v>1073574</v>
      </c>
      <c r="D17" s="59"/>
      <c r="E17" s="49"/>
      <c r="F17" s="49"/>
      <c r="G17" s="49"/>
    </row>
    <row r="18" spans="1:7" ht="12.75">
      <c r="A18" s="54" t="s">
        <v>19</v>
      </c>
      <c r="B18" s="194">
        <v>315</v>
      </c>
      <c r="C18" s="57">
        <v>2730337</v>
      </c>
      <c r="D18" s="59"/>
      <c r="E18" s="49"/>
      <c r="F18" s="49"/>
      <c r="G18" s="49"/>
    </row>
    <row r="19" spans="1:7" ht="12.75">
      <c r="A19" s="54" t="s">
        <v>20</v>
      </c>
      <c r="B19" s="194">
        <v>179</v>
      </c>
      <c r="C19" s="57">
        <v>5145325</v>
      </c>
      <c r="D19" s="59"/>
      <c r="E19" s="49"/>
      <c r="F19" s="49"/>
      <c r="G19" s="49"/>
    </row>
    <row r="20" spans="1:7" ht="12.75">
      <c r="A20" s="54" t="s">
        <v>46</v>
      </c>
      <c r="B20" s="194">
        <v>45</v>
      </c>
      <c r="C20" s="57">
        <v>1131128</v>
      </c>
      <c r="D20" s="59"/>
      <c r="E20" s="49"/>
      <c r="F20" s="49"/>
      <c r="G20" s="49"/>
    </row>
    <row r="21" spans="1:7" ht="12.75">
      <c r="A21" s="54" t="s">
        <v>293</v>
      </c>
      <c r="B21" s="194">
        <v>272</v>
      </c>
      <c r="C21" s="57">
        <v>538009</v>
      </c>
      <c r="D21" s="59"/>
      <c r="E21" s="49"/>
      <c r="F21" s="49"/>
      <c r="G21" s="49"/>
    </row>
    <row r="22" spans="1:7" ht="12.75">
      <c r="A22" s="54" t="s">
        <v>436</v>
      </c>
      <c r="B22" s="194">
        <v>250</v>
      </c>
      <c r="C22" s="57">
        <v>2100441</v>
      </c>
      <c r="D22" s="59"/>
      <c r="E22" s="49"/>
      <c r="F22" s="49"/>
      <c r="G22" s="49"/>
    </row>
    <row r="23" spans="1:7" ht="12.75">
      <c r="A23" s="54" t="s">
        <v>22</v>
      </c>
      <c r="B23" s="194">
        <v>174</v>
      </c>
      <c r="C23" s="57">
        <v>265178</v>
      </c>
      <c r="D23" s="59"/>
      <c r="E23" s="49"/>
      <c r="F23" s="49"/>
      <c r="G23" s="49"/>
    </row>
    <row r="24" spans="1:7" ht="12.75">
      <c r="A24" s="54" t="s">
        <v>47</v>
      </c>
      <c r="B24" s="194">
        <v>1</v>
      </c>
      <c r="C24" s="57">
        <v>73704</v>
      </c>
      <c r="D24" s="59"/>
      <c r="E24" s="49"/>
      <c r="F24" s="49"/>
      <c r="G24" s="49"/>
    </row>
    <row r="25" spans="1:7" ht="12.75">
      <c r="A25" s="54" t="s">
        <v>48</v>
      </c>
      <c r="B25" s="194">
        <v>1</v>
      </c>
      <c r="C25" s="57">
        <v>56929</v>
      </c>
      <c r="D25" s="59"/>
      <c r="E25" s="49"/>
      <c r="F25" s="49"/>
      <c r="G25" s="49"/>
    </row>
    <row r="26" spans="1:7" ht="12.75">
      <c r="A26" s="54"/>
      <c r="B26" s="413"/>
      <c r="C26" s="57"/>
      <c r="D26" s="59"/>
      <c r="E26" s="49"/>
      <c r="F26" s="49"/>
      <c r="G26" s="49"/>
    </row>
    <row r="27" spans="1:7" ht="13.5" thickBot="1">
      <c r="A27" s="207" t="s">
        <v>49</v>
      </c>
      <c r="B27" s="214">
        <v>8101</v>
      </c>
      <c r="C27" s="208">
        <v>40202160</v>
      </c>
      <c r="D27" s="210"/>
      <c r="F27" s="49"/>
      <c r="G27" s="49"/>
    </row>
    <row r="28" spans="1:7" ht="12.75">
      <c r="A28" s="48" t="s">
        <v>292</v>
      </c>
      <c r="B28" s="48"/>
      <c r="C28" s="48"/>
      <c r="D28" s="49"/>
      <c r="E28" s="49"/>
      <c r="F28" s="49"/>
      <c r="G28" s="49"/>
    </row>
    <row r="29" spans="1:7" ht="12.75">
      <c r="A29" s="49"/>
      <c r="B29" s="49"/>
      <c r="C29" s="49"/>
      <c r="D29" s="49"/>
      <c r="E29" s="49"/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  <row r="31" spans="1:7" ht="12.75">
      <c r="A31" s="50"/>
      <c r="B31" s="50"/>
      <c r="C31" s="48"/>
      <c r="D31" s="49"/>
      <c r="E31" s="49"/>
      <c r="F31" s="49"/>
      <c r="G31" s="49"/>
    </row>
    <row r="32" spans="1:7" ht="12.75">
      <c r="A32" s="51"/>
      <c r="B32" s="51"/>
      <c r="C32" s="48"/>
      <c r="D32" s="49"/>
      <c r="E32" s="49"/>
      <c r="F32" s="49"/>
      <c r="G32" s="49"/>
    </row>
    <row r="33" spans="1:7" ht="12.75">
      <c r="A33" s="51"/>
      <c r="B33" s="51"/>
      <c r="C33" s="48"/>
      <c r="D33" s="49"/>
      <c r="E33" s="49"/>
      <c r="F33" s="49"/>
      <c r="G33" s="49"/>
    </row>
    <row r="34" spans="1:7" ht="12.75">
      <c r="A34" s="49"/>
      <c r="B34" s="49"/>
      <c r="C34" s="49"/>
      <c r="D34" s="49"/>
      <c r="E34" s="49"/>
      <c r="F34" s="49"/>
      <c r="G34" s="49"/>
    </row>
  </sheetData>
  <mergeCells count="3">
    <mergeCell ref="A1:C1"/>
    <mergeCell ref="A3:D3"/>
    <mergeCell ref="A4:D4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</cols>
  <sheetData>
    <row r="1" spans="1:10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8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">
      <c r="A3" s="523" t="s">
        <v>372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5">
      <c r="A4" s="523" t="s">
        <v>324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2.7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62"/>
      <c r="B6" s="191"/>
      <c r="C6" s="524" t="s">
        <v>61</v>
      </c>
      <c r="D6" s="525"/>
      <c r="E6" s="526"/>
      <c r="F6" s="524" t="s">
        <v>62</v>
      </c>
      <c r="G6" s="526"/>
      <c r="H6" s="63"/>
      <c r="I6" s="63"/>
      <c r="J6" s="71" t="s">
        <v>65</v>
      </c>
    </row>
    <row r="7" spans="1:10" ht="13.5" thickBot="1">
      <c r="A7" s="489" t="s">
        <v>1</v>
      </c>
      <c r="B7" s="199" t="s">
        <v>5</v>
      </c>
      <c r="C7" s="199" t="s">
        <v>5</v>
      </c>
      <c r="D7" s="199" t="s">
        <v>327</v>
      </c>
      <c r="E7" s="199" t="s">
        <v>66</v>
      </c>
      <c r="F7" s="199" t="s">
        <v>67</v>
      </c>
      <c r="G7" s="199" t="s">
        <v>68</v>
      </c>
      <c r="H7" s="199" t="s">
        <v>63</v>
      </c>
      <c r="I7" s="199" t="s">
        <v>64</v>
      </c>
      <c r="J7" s="206" t="s">
        <v>69</v>
      </c>
    </row>
    <row r="8" spans="1:10" ht="12.75">
      <c r="A8" s="68" t="s">
        <v>70</v>
      </c>
      <c r="B8" s="222">
        <v>13541.5</v>
      </c>
      <c r="C8" s="222">
        <v>2179.2</v>
      </c>
      <c r="D8" s="222">
        <v>2072.4</v>
      </c>
      <c r="E8" s="222">
        <v>106.8</v>
      </c>
      <c r="F8" s="222">
        <v>3086.3</v>
      </c>
      <c r="G8" s="222">
        <v>457.5</v>
      </c>
      <c r="H8" s="222">
        <v>1190</v>
      </c>
      <c r="I8" s="222">
        <v>5926.9</v>
      </c>
      <c r="J8" s="223">
        <v>1159.1</v>
      </c>
    </row>
    <row r="9" spans="1:10" ht="12.75">
      <c r="A9" s="68" t="s">
        <v>71</v>
      </c>
      <c r="B9" s="222">
        <v>13781.2</v>
      </c>
      <c r="C9" s="222">
        <v>2008.7</v>
      </c>
      <c r="D9" s="222">
        <v>1894.1</v>
      </c>
      <c r="E9" s="222">
        <v>114.6</v>
      </c>
      <c r="F9" s="222">
        <v>3099.9</v>
      </c>
      <c r="G9" s="222">
        <v>450.1</v>
      </c>
      <c r="H9" s="222">
        <v>1197.4</v>
      </c>
      <c r="I9" s="222">
        <v>6287.7</v>
      </c>
      <c r="J9" s="223">
        <v>1187.5</v>
      </c>
    </row>
    <row r="10" spans="1:10" ht="12.75">
      <c r="A10" s="68" t="s">
        <v>72</v>
      </c>
      <c r="B10" s="222">
        <v>14306.6</v>
      </c>
      <c r="C10" s="222">
        <v>1979.9</v>
      </c>
      <c r="D10" s="222">
        <v>1862.4</v>
      </c>
      <c r="E10" s="222">
        <v>117.5</v>
      </c>
      <c r="F10" s="222">
        <v>3077.3</v>
      </c>
      <c r="G10" s="222">
        <v>452.1</v>
      </c>
      <c r="H10" s="222">
        <v>1187.3</v>
      </c>
      <c r="I10" s="222">
        <v>6575.1</v>
      </c>
      <c r="J10" s="223">
        <v>1487</v>
      </c>
    </row>
    <row r="11" spans="1:10" ht="12.75">
      <c r="A11" s="68" t="s">
        <v>73</v>
      </c>
      <c r="B11" s="222">
        <v>14620.6</v>
      </c>
      <c r="C11" s="222">
        <v>1939.8</v>
      </c>
      <c r="D11" s="222">
        <v>1828.3</v>
      </c>
      <c r="E11" s="222">
        <v>111.5</v>
      </c>
      <c r="F11" s="222">
        <v>3095.8</v>
      </c>
      <c r="G11" s="222">
        <v>455.8</v>
      </c>
      <c r="H11" s="222">
        <v>1229.5</v>
      </c>
      <c r="I11" s="222">
        <v>6864.8</v>
      </c>
      <c r="J11" s="223">
        <v>1490.7</v>
      </c>
    </row>
    <row r="12" spans="1:10" ht="12.75">
      <c r="A12" s="68" t="s">
        <v>74</v>
      </c>
      <c r="B12" s="222">
        <v>14819.1</v>
      </c>
      <c r="C12" s="222">
        <v>1825.7</v>
      </c>
      <c r="D12" s="222">
        <v>1715.2</v>
      </c>
      <c r="E12" s="222">
        <v>110.5</v>
      </c>
      <c r="F12" s="222">
        <v>3173.5</v>
      </c>
      <c r="G12" s="222">
        <v>466.8</v>
      </c>
      <c r="H12" s="222">
        <v>1332.3</v>
      </c>
      <c r="I12" s="222">
        <v>7245.4</v>
      </c>
      <c r="J12" s="223">
        <v>1242.1</v>
      </c>
    </row>
    <row r="13" spans="1:10" ht="12.75">
      <c r="A13" s="68" t="s">
        <v>75</v>
      </c>
      <c r="B13" s="222">
        <v>15019.9</v>
      </c>
      <c r="C13" s="222">
        <v>1685.9</v>
      </c>
      <c r="D13" s="222">
        <v>1583.5</v>
      </c>
      <c r="E13" s="222">
        <v>102.4</v>
      </c>
      <c r="F13" s="222">
        <v>3265.4</v>
      </c>
      <c r="G13" s="222">
        <v>470.7</v>
      </c>
      <c r="H13" s="222">
        <v>1433.5</v>
      </c>
      <c r="I13" s="222">
        <v>7551.7</v>
      </c>
      <c r="J13" s="223">
        <v>1083.5</v>
      </c>
    </row>
    <row r="14" spans="1:10" ht="12.75">
      <c r="A14" s="68" t="s">
        <v>76</v>
      </c>
      <c r="B14" s="222">
        <v>15093.9</v>
      </c>
      <c r="C14" s="222">
        <v>1541.6</v>
      </c>
      <c r="D14" s="222">
        <v>1439.2</v>
      </c>
      <c r="E14" s="222">
        <v>102.4</v>
      </c>
      <c r="F14" s="222">
        <v>3218</v>
      </c>
      <c r="G14" s="222">
        <v>452.7</v>
      </c>
      <c r="H14" s="222">
        <v>1521.2</v>
      </c>
      <c r="I14" s="222">
        <v>7895.7</v>
      </c>
      <c r="J14" s="223">
        <v>982.3</v>
      </c>
    </row>
    <row r="15" spans="1:10" ht="12.75">
      <c r="A15" s="68" t="s">
        <v>77</v>
      </c>
      <c r="B15" s="222">
        <v>15154.7</v>
      </c>
      <c r="C15" s="222">
        <v>1445.8</v>
      </c>
      <c r="D15" s="222">
        <v>1350.1</v>
      </c>
      <c r="E15" s="222">
        <v>95.7</v>
      </c>
      <c r="F15" s="222">
        <v>3177.7</v>
      </c>
      <c r="G15" s="222">
        <v>453.9</v>
      </c>
      <c r="H15" s="222">
        <v>1537.9</v>
      </c>
      <c r="I15" s="222">
        <v>7973</v>
      </c>
      <c r="J15" s="223">
        <v>1020.3</v>
      </c>
    </row>
    <row r="16" spans="1:10" ht="12.75">
      <c r="A16" s="68" t="s">
        <v>78</v>
      </c>
      <c r="B16" s="222">
        <v>15318.8</v>
      </c>
      <c r="C16" s="222">
        <v>1410.4</v>
      </c>
      <c r="D16" s="222">
        <v>1308.3</v>
      </c>
      <c r="E16" s="222">
        <v>102.1</v>
      </c>
      <c r="F16" s="222">
        <v>3060.2</v>
      </c>
      <c r="G16" s="222">
        <v>481</v>
      </c>
      <c r="H16" s="222">
        <v>1530</v>
      </c>
      <c r="I16" s="222">
        <v>8118.4</v>
      </c>
      <c r="J16" s="223">
        <v>1199.9</v>
      </c>
    </row>
    <row r="17" spans="1:10" ht="12.75">
      <c r="A17" s="68" t="s">
        <v>79</v>
      </c>
      <c r="B17" s="222">
        <v>15468.2</v>
      </c>
      <c r="C17" s="222">
        <v>1375.3</v>
      </c>
      <c r="D17" s="222">
        <v>1286.5</v>
      </c>
      <c r="E17" s="222">
        <v>88.8</v>
      </c>
      <c r="F17" s="222">
        <v>2957.6</v>
      </c>
      <c r="G17" s="222">
        <v>471.8</v>
      </c>
      <c r="H17" s="222">
        <v>1474.2</v>
      </c>
      <c r="I17" s="222">
        <v>8238</v>
      </c>
      <c r="J17" s="223">
        <v>1423.1</v>
      </c>
    </row>
    <row r="18" spans="1:10" ht="12.75">
      <c r="A18" s="68" t="s">
        <v>80</v>
      </c>
      <c r="B18" s="222">
        <v>15625.4</v>
      </c>
      <c r="C18" s="222">
        <v>1350.5</v>
      </c>
      <c r="D18" s="222">
        <v>1277.4</v>
      </c>
      <c r="E18" s="222">
        <v>73.1</v>
      </c>
      <c r="F18" s="222">
        <v>2864.1</v>
      </c>
      <c r="G18" s="222">
        <v>436.4</v>
      </c>
      <c r="H18" s="222">
        <v>1474.1</v>
      </c>
      <c r="I18" s="222">
        <v>8422.7</v>
      </c>
      <c r="J18" s="223">
        <v>1513.9</v>
      </c>
    </row>
    <row r="19" spans="1:10" ht="12.75">
      <c r="A19" s="68" t="s">
        <v>81</v>
      </c>
      <c r="B19" s="222">
        <v>15936</v>
      </c>
      <c r="C19" s="222">
        <v>1310.6</v>
      </c>
      <c r="D19" s="222">
        <v>1242.6</v>
      </c>
      <c r="E19" s="222">
        <v>68</v>
      </c>
      <c r="F19" s="222">
        <v>2847.9</v>
      </c>
      <c r="G19" s="222">
        <v>445</v>
      </c>
      <c r="H19" s="222">
        <v>1516.5</v>
      </c>
      <c r="I19" s="222">
        <v>8729.5</v>
      </c>
      <c r="J19" s="223">
        <v>1541.5</v>
      </c>
    </row>
    <row r="20" spans="1:10" ht="12.75">
      <c r="A20" s="68" t="s">
        <v>82</v>
      </c>
      <c r="B20" s="222">
        <v>16121</v>
      </c>
      <c r="C20" s="222">
        <v>1316.6</v>
      </c>
      <c r="D20" s="222">
        <v>1254.3</v>
      </c>
      <c r="E20" s="222">
        <v>62.4</v>
      </c>
      <c r="F20" s="222">
        <v>2876.8</v>
      </c>
      <c r="G20" s="222">
        <v>436.5</v>
      </c>
      <c r="H20" s="222">
        <v>1545.1</v>
      </c>
      <c r="I20" s="222">
        <v>8883.3</v>
      </c>
      <c r="J20" s="223">
        <v>1499.2</v>
      </c>
    </row>
    <row r="21" spans="1:10" ht="12.75">
      <c r="A21" s="68" t="s">
        <v>83</v>
      </c>
      <c r="B21" s="222">
        <v>16265.2</v>
      </c>
      <c r="C21" s="222">
        <v>1285.8</v>
      </c>
      <c r="D21" s="222">
        <v>1225.1</v>
      </c>
      <c r="E21" s="222">
        <v>60.7</v>
      </c>
      <c r="F21" s="222">
        <v>2965.1</v>
      </c>
      <c r="G21" s="222">
        <v>448.85</v>
      </c>
      <c r="H21" s="222">
        <v>1546.4</v>
      </c>
      <c r="I21" s="222">
        <v>9086.3</v>
      </c>
      <c r="J21" s="223">
        <v>1381.6</v>
      </c>
    </row>
    <row r="22" spans="1:10" ht="12.75">
      <c r="A22" s="68" t="s">
        <v>84</v>
      </c>
      <c r="B22" s="222">
        <v>16422.95</v>
      </c>
      <c r="C22" s="222">
        <v>1222.475</v>
      </c>
      <c r="D22" s="222">
        <v>1161.375</v>
      </c>
      <c r="E22" s="222">
        <v>61.1</v>
      </c>
      <c r="F22" s="222">
        <v>3010.4249999999997</v>
      </c>
      <c r="G22" s="222">
        <v>427.45</v>
      </c>
      <c r="H22" s="222">
        <v>1652.9</v>
      </c>
      <c r="I22" s="222">
        <v>9422.95</v>
      </c>
      <c r="J22" s="223">
        <v>1114.25</v>
      </c>
    </row>
    <row r="23" spans="1:10" ht="13.5" thickBot="1">
      <c r="A23" s="200" t="s">
        <v>323</v>
      </c>
      <c r="B23" s="202">
        <v>16844.1</v>
      </c>
      <c r="C23" s="202">
        <v>1196.9</v>
      </c>
      <c r="D23" s="202">
        <v>1130.8</v>
      </c>
      <c r="E23" s="202">
        <v>66.1</v>
      </c>
      <c r="F23" s="202">
        <v>3089.4</v>
      </c>
      <c r="G23" s="202">
        <v>433.2</v>
      </c>
      <c r="H23" s="202">
        <v>1776.7</v>
      </c>
      <c r="I23" s="202">
        <v>9860.8</v>
      </c>
      <c r="J23" s="224">
        <v>920.3</v>
      </c>
    </row>
    <row r="24" spans="1:10" ht="12.75">
      <c r="A24" s="257" t="s">
        <v>331</v>
      </c>
      <c r="B24" s="47"/>
      <c r="C24" s="47"/>
      <c r="D24" s="47"/>
      <c r="E24" s="47"/>
      <c r="F24" s="47"/>
      <c r="G24" s="44"/>
      <c r="H24" s="47"/>
      <c r="I24" s="47"/>
      <c r="J24" s="47"/>
    </row>
    <row r="25" spans="1:10" ht="12.75">
      <c r="A25" s="44" t="s">
        <v>292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2.75">
      <c r="A27" s="44"/>
      <c r="B27" s="44"/>
      <c r="C27" s="44"/>
      <c r="D27" s="44"/>
      <c r="E27" s="44"/>
      <c r="F27" s="44"/>
      <c r="G27" s="44"/>
      <c r="H27" s="44"/>
      <c r="I27" s="44"/>
      <c r="J27" s="44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10" width="13.7109375" style="0" customWidth="1"/>
  </cols>
  <sheetData>
    <row r="1" spans="1:10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192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523" t="s">
        <v>373</v>
      </c>
      <c r="B3" s="523"/>
      <c r="C3" s="523"/>
      <c r="D3" s="523"/>
      <c r="E3" s="523"/>
      <c r="F3" s="523"/>
      <c r="G3" s="523"/>
      <c r="H3" s="523"/>
      <c r="I3" s="523"/>
    </row>
    <row r="4" spans="1:9" ht="15">
      <c r="A4" s="523" t="s">
        <v>324</v>
      </c>
      <c r="B4" s="523"/>
      <c r="C4" s="523"/>
      <c r="D4" s="523"/>
      <c r="E4" s="523"/>
      <c r="F4" s="523"/>
      <c r="G4" s="523"/>
      <c r="H4" s="523"/>
      <c r="I4" s="523"/>
    </row>
    <row r="5" spans="1:9" ht="12.75">
      <c r="A5" s="61"/>
      <c r="B5" s="61"/>
      <c r="C5" s="61"/>
      <c r="D5" s="61"/>
      <c r="E5" s="61"/>
      <c r="F5" s="61"/>
      <c r="G5" s="61"/>
      <c r="H5" s="61"/>
      <c r="I5" s="61"/>
    </row>
    <row r="6" spans="1:9" ht="12.75">
      <c r="A6" s="62"/>
      <c r="B6" s="63"/>
      <c r="C6" s="524" t="s">
        <v>61</v>
      </c>
      <c r="D6" s="525"/>
      <c r="E6" s="526"/>
      <c r="F6" s="524" t="s">
        <v>62</v>
      </c>
      <c r="G6" s="526"/>
      <c r="H6" s="63"/>
      <c r="I6" s="64"/>
    </row>
    <row r="7" spans="1:9" ht="13.5" thickBot="1">
      <c r="A7" s="489" t="s">
        <v>1</v>
      </c>
      <c r="B7" s="199" t="s">
        <v>5</v>
      </c>
      <c r="C7" s="199" t="s">
        <v>5</v>
      </c>
      <c r="D7" s="199" t="s">
        <v>328</v>
      </c>
      <c r="E7" s="199" t="s">
        <v>66</v>
      </c>
      <c r="F7" s="199" t="s">
        <v>67</v>
      </c>
      <c r="G7" s="199" t="s">
        <v>68</v>
      </c>
      <c r="H7" s="199" t="s">
        <v>63</v>
      </c>
      <c r="I7" s="206" t="s">
        <v>64</v>
      </c>
    </row>
    <row r="8" spans="1:9" ht="12.75">
      <c r="A8" s="414" t="s">
        <v>85</v>
      </c>
      <c r="B8" s="69">
        <v>10570.8</v>
      </c>
      <c r="C8" s="69">
        <v>1926</v>
      </c>
      <c r="D8" s="69">
        <v>1829.7</v>
      </c>
      <c r="E8" s="69">
        <v>96.3</v>
      </c>
      <c r="F8" s="69">
        <v>2589</v>
      </c>
      <c r="G8" s="69">
        <v>387.9</v>
      </c>
      <c r="H8" s="69">
        <v>769.9</v>
      </c>
      <c r="I8" s="70">
        <v>5285.9</v>
      </c>
    </row>
    <row r="9" spans="1:9" ht="12.75">
      <c r="A9" s="414" t="s">
        <v>86</v>
      </c>
      <c r="B9" s="69">
        <v>10820.5</v>
      </c>
      <c r="C9" s="69">
        <v>1740.7</v>
      </c>
      <c r="D9" s="69">
        <v>1638.5</v>
      </c>
      <c r="E9" s="69">
        <v>102.2</v>
      </c>
      <c r="F9" s="69">
        <v>2631.9</v>
      </c>
      <c r="G9" s="69">
        <v>378</v>
      </c>
      <c r="H9" s="69">
        <v>826.9</v>
      </c>
      <c r="I9" s="70">
        <v>5621</v>
      </c>
    </row>
    <row r="10" spans="1:9" ht="12.75">
      <c r="A10" s="414" t="s">
        <v>303</v>
      </c>
      <c r="B10" s="69">
        <v>11368.9</v>
      </c>
      <c r="C10" s="69">
        <v>1721.8</v>
      </c>
      <c r="D10" s="69">
        <v>1615.9</v>
      </c>
      <c r="E10" s="69">
        <v>105.9</v>
      </c>
      <c r="F10" s="69">
        <v>2747.1</v>
      </c>
      <c r="G10" s="69">
        <v>389</v>
      </c>
      <c r="H10" s="69">
        <v>925.8</v>
      </c>
      <c r="I10" s="70">
        <v>597.8</v>
      </c>
    </row>
    <row r="11" spans="1:9" ht="12.75">
      <c r="A11" s="414" t="s">
        <v>87</v>
      </c>
      <c r="B11" s="69">
        <v>11772.7</v>
      </c>
      <c r="C11" s="69">
        <v>1694.2</v>
      </c>
      <c r="D11" s="69">
        <v>1591.3</v>
      </c>
      <c r="E11" s="69">
        <v>102.9</v>
      </c>
      <c r="F11" s="69">
        <v>2803.8</v>
      </c>
      <c r="G11" s="69">
        <v>395.2</v>
      </c>
      <c r="H11" s="69">
        <v>1020.3</v>
      </c>
      <c r="I11" s="70">
        <v>6254.3</v>
      </c>
    </row>
    <row r="12" spans="1:9" ht="12.75">
      <c r="A12" s="414" t="s">
        <v>88</v>
      </c>
      <c r="B12" s="69">
        <v>12258.3</v>
      </c>
      <c r="C12" s="69">
        <v>1597.9</v>
      </c>
      <c r="D12" s="69">
        <v>1496.2</v>
      </c>
      <c r="E12" s="69">
        <v>101.7</v>
      </c>
      <c r="F12" s="69">
        <v>2898</v>
      </c>
      <c r="G12" s="69">
        <v>405.2</v>
      </c>
      <c r="H12" s="69">
        <v>1133.9</v>
      </c>
      <c r="I12" s="70">
        <v>6628.5</v>
      </c>
    </row>
    <row r="13" spans="1:9" ht="12.75">
      <c r="A13" s="414" t="s">
        <v>89</v>
      </c>
      <c r="B13" s="69">
        <v>12578.8</v>
      </c>
      <c r="C13" s="69">
        <v>1485.5</v>
      </c>
      <c r="D13" s="69">
        <v>1391.1</v>
      </c>
      <c r="E13" s="69">
        <v>94.4</v>
      </c>
      <c r="F13" s="69">
        <v>2978.1</v>
      </c>
      <c r="G13" s="69">
        <v>410.7</v>
      </c>
      <c r="H13" s="69">
        <v>1220.4</v>
      </c>
      <c r="I13" s="70">
        <v>6894.8</v>
      </c>
    </row>
    <row r="14" spans="1:9" ht="12.75">
      <c r="A14" s="414" t="s">
        <v>90</v>
      </c>
      <c r="B14" s="69">
        <v>12692.5</v>
      </c>
      <c r="C14" s="69">
        <v>1345.3</v>
      </c>
      <c r="D14" s="69">
        <v>1251.9</v>
      </c>
      <c r="E14" s="69">
        <v>93.4</v>
      </c>
      <c r="F14" s="69">
        <v>2890.2</v>
      </c>
      <c r="G14" s="69">
        <v>391.8</v>
      </c>
      <c r="H14" s="69">
        <v>1273.5</v>
      </c>
      <c r="I14" s="70">
        <v>7100.7</v>
      </c>
    </row>
    <row r="15" spans="1:9" ht="12.75">
      <c r="A15" s="414" t="s">
        <v>91</v>
      </c>
      <c r="B15" s="69">
        <v>12366.2</v>
      </c>
      <c r="C15" s="69">
        <v>1252.7</v>
      </c>
      <c r="D15" s="69">
        <v>1167.1</v>
      </c>
      <c r="E15" s="69">
        <v>85.7</v>
      </c>
      <c r="F15" s="69">
        <v>2804.2</v>
      </c>
      <c r="G15" s="69">
        <v>378.8</v>
      </c>
      <c r="H15" s="69">
        <v>1196.3</v>
      </c>
      <c r="I15" s="70">
        <v>7113</v>
      </c>
    </row>
    <row r="16" spans="1:9" ht="12.75">
      <c r="A16" s="414" t="s">
        <v>92</v>
      </c>
      <c r="B16" s="69">
        <v>11837.5</v>
      </c>
      <c r="C16" s="69">
        <v>1197.8</v>
      </c>
      <c r="D16" s="69">
        <v>1107.8</v>
      </c>
      <c r="E16" s="69">
        <v>90</v>
      </c>
      <c r="F16" s="69">
        <v>2539.8</v>
      </c>
      <c r="G16" s="69">
        <v>379.2</v>
      </c>
      <c r="H16" s="69">
        <v>1088.5</v>
      </c>
      <c r="I16" s="70">
        <v>7011.4</v>
      </c>
    </row>
    <row r="17" spans="1:9" ht="12.75">
      <c r="A17" s="414" t="s">
        <v>93</v>
      </c>
      <c r="B17" s="69">
        <v>11730.1</v>
      </c>
      <c r="C17" s="69">
        <v>1150.9</v>
      </c>
      <c r="D17" s="69">
        <v>1072.2</v>
      </c>
      <c r="E17" s="69">
        <v>78.7</v>
      </c>
      <c r="F17" s="69">
        <v>2473.8</v>
      </c>
      <c r="G17" s="69">
        <v>371.3</v>
      </c>
      <c r="H17" s="69">
        <v>1058.7</v>
      </c>
      <c r="I17" s="70">
        <v>7046.8</v>
      </c>
    </row>
    <row r="18" spans="1:9" ht="12.75">
      <c r="A18" s="414" t="s">
        <v>94</v>
      </c>
      <c r="B18" s="69">
        <v>12041.9</v>
      </c>
      <c r="C18" s="69">
        <v>1106.1</v>
      </c>
      <c r="D18" s="69">
        <v>1040.2</v>
      </c>
      <c r="E18" s="69">
        <v>65.9</v>
      </c>
      <c r="F18" s="69">
        <v>2517.1</v>
      </c>
      <c r="G18" s="69">
        <v>366.2</v>
      </c>
      <c r="H18" s="69">
        <v>1134.5</v>
      </c>
      <c r="I18" s="70">
        <v>7315.2</v>
      </c>
    </row>
    <row r="19" spans="1:9" ht="12.75">
      <c r="A19" s="414" t="s">
        <v>95</v>
      </c>
      <c r="B19" s="69">
        <v>12396</v>
      </c>
      <c r="C19" s="69">
        <v>1076.3</v>
      </c>
      <c r="D19" s="69">
        <v>1015.8</v>
      </c>
      <c r="E19" s="69">
        <v>60.5</v>
      </c>
      <c r="F19" s="69">
        <v>2501.3</v>
      </c>
      <c r="G19" s="69">
        <v>378</v>
      </c>
      <c r="H19" s="69">
        <v>1175.5</v>
      </c>
      <c r="I19" s="70">
        <v>7643.8</v>
      </c>
    </row>
    <row r="20" spans="1:9" ht="12.75">
      <c r="A20" s="414" t="s">
        <v>96</v>
      </c>
      <c r="B20" s="69">
        <v>12764.5</v>
      </c>
      <c r="C20" s="69">
        <v>1067.3</v>
      </c>
      <c r="D20" s="69">
        <v>1011.1</v>
      </c>
      <c r="E20" s="69">
        <v>56.3</v>
      </c>
      <c r="F20" s="69">
        <v>2580.3</v>
      </c>
      <c r="G20" s="69">
        <v>371.5</v>
      </c>
      <c r="H20" s="69">
        <v>1242.7</v>
      </c>
      <c r="I20" s="70">
        <v>7821.1</v>
      </c>
    </row>
    <row r="21" spans="1:9" ht="12.75">
      <c r="A21" s="414" t="s">
        <v>97</v>
      </c>
      <c r="B21" s="69">
        <v>13204.9</v>
      </c>
      <c r="C21" s="69">
        <v>1060.5</v>
      </c>
      <c r="D21" s="69">
        <v>1005.4</v>
      </c>
      <c r="E21" s="69">
        <v>55.1</v>
      </c>
      <c r="F21" s="69">
        <v>2708</v>
      </c>
      <c r="G21" s="69">
        <v>389</v>
      </c>
      <c r="H21" s="69">
        <v>1307.1</v>
      </c>
      <c r="I21" s="70">
        <v>8129.3</v>
      </c>
    </row>
    <row r="22" spans="1:9" ht="12.75">
      <c r="A22" s="414" t="s">
        <v>265</v>
      </c>
      <c r="B22" s="69">
        <v>13817.45</v>
      </c>
      <c r="C22" s="69">
        <v>1014.8</v>
      </c>
      <c r="D22" s="69">
        <v>958.4</v>
      </c>
      <c r="E22" s="69">
        <v>56.375</v>
      </c>
      <c r="F22" s="69">
        <v>2784.0250000000005</v>
      </c>
      <c r="G22" s="69">
        <v>379.425</v>
      </c>
      <c r="H22" s="69">
        <v>1463.675</v>
      </c>
      <c r="I22" s="70">
        <v>8555</v>
      </c>
    </row>
    <row r="23" spans="1:9" ht="13.5" thickBot="1">
      <c r="A23" s="205" t="s">
        <v>266</v>
      </c>
      <c r="B23" s="201">
        <v>14473.7</v>
      </c>
      <c r="C23" s="201">
        <v>989</v>
      </c>
      <c r="D23" s="201">
        <v>927.2</v>
      </c>
      <c r="E23" s="201">
        <v>61.8</v>
      </c>
      <c r="F23" s="201">
        <v>2879</v>
      </c>
      <c r="G23" s="202">
        <v>392.4</v>
      </c>
      <c r="H23" s="201">
        <v>1591.8</v>
      </c>
      <c r="I23" s="203">
        <v>9014</v>
      </c>
    </row>
    <row r="24" spans="1:9" ht="12.75">
      <c r="A24" s="257" t="s">
        <v>344</v>
      </c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4" t="s">
        <v>304</v>
      </c>
      <c r="B25" s="44"/>
      <c r="C25" s="44"/>
      <c r="D25" s="44"/>
      <c r="E25" s="44"/>
      <c r="F25" s="44"/>
      <c r="G25" s="44"/>
      <c r="H25" s="44"/>
      <c r="I25" s="44"/>
    </row>
    <row r="26" spans="1:9" ht="12.75">
      <c r="A26" s="45"/>
      <c r="B26" s="45"/>
      <c r="C26" s="45"/>
      <c r="D26" s="45"/>
      <c r="E26" s="45"/>
      <c r="F26" s="45"/>
      <c r="G26" s="45"/>
      <c r="H26" s="45"/>
      <c r="I26" s="45"/>
    </row>
  </sheetData>
  <mergeCells count="5">
    <mergeCell ref="A1:I1"/>
    <mergeCell ref="A3:I3"/>
    <mergeCell ref="A4:I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J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</cols>
  <sheetData>
    <row r="1" spans="1:10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522"/>
    </row>
    <row r="3" spans="1:10" ht="15">
      <c r="A3" s="523" t="s">
        <v>374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5">
      <c r="A4" s="523" t="s">
        <v>324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2.7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62"/>
      <c r="B6" s="63"/>
      <c r="C6" s="529" t="s">
        <v>61</v>
      </c>
      <c r="D6" s="529"/>
      <c r="E6" s="529"/>
      <c r="F6" s="529" t="s">
        <v>62</v>
      </c>
      <c r="G6" s="529"/>
      <c r="H6" s="63"/>
      <c r="I6" s="63"/>
      <c r="J6" s="71" t="s">
        <v>65</v>
      </c>
    </row>
    <row r="7" spans="1:10" ht="12.75">
      <c r="A7" s="65" t="s">
        <v>1</v>
      </c>
      <c r="B7" s="66" t="s">
        <v>5</v>
      </c>
      <c r="C7" s="527" t="s">
        <v>5</v>
      </c>
      <c r="D7" s="527" t="s">
        <v>327</v>
      </c>
      <c r="E7" s="527" t="s">
        <v>66</v>
      </c>
      <c r="F7" s="527" t="s">
        <v>67</v>
      </c>
      <c r="G7" s="527" t="s">
        <v>68</v>
      </c>
      <c r="H7" s="66" t="s">
        <v>63</v>
      </c>
      <c r="I7" s="66" t="s">
        <v>64</v>
      </c>
      <c r="J7" s="67" t="s">
        <v>98</v>
      </c>
    </row>
    <row r="8" spans="1:10" ht="13.5" thickBot="1">
      <c r="A8" s="200"/>
      <c r="B8" s="227"/>
      <c r="C8" s="528"/>
      <c r="D8" s="528"/>
      <c r="E8" s="528"/>
      <c r="F8" s="528"/>
      <c r="G8" s="528"/>
      <c r="H8" s="227"/>
      <c r="I8" s="227"/>
      <c r="J8" s="206" t="s">
        <v>158</v>
      </c>
    </row>
    <row r="9" spans="1:10" ht="12.75">
      <c r="A9" s="72">
        <v>1985</v>
      </c>
      <c r="B9" s="222">
        <v>2970.8</v>
      </c>
      <c r="C9" s="222">
        <v>253.3</v>
      </c>
      <c r="D9" s="222">
        <v>242.7</v>
      </c>
      <c r="E9" s="222">
        <v>10.5</v>
      </c>
      <c r="F9" s="222">
        <v>497.3</v>
      </c>
      <c r="G9" s="222">
        <v>69.5</v>
      </c>
      <c r="H9" s="222">
        <v>420.1</v>
      </c>
      <c r="I9" s="222">
        <v>641</v>
      </c>
      <c r="J9" s="223">
        <v>1159.1</v>
      </c>
    </row>
    <row r="10" spans="1:10" ht="12.75">
      <c r="A10" s="72">
        <v>1986</v>
      </c>
      <c r="B10" s="222">
        <v>2960.8</v>
      </c>
      <c r="C10" s="222">
        <v>268.1</v>
      </c>
      <c r="D10" s="222">
        <v>255.6</v>
      </c>
      <c r="E10" s="222">
        <v>12.4</v>
      </c>
      <c r="F10" s="222">
        <v>468</v>
      </c>
      <c r="G10" s="222">
        <v>72.1</v>
      </c>
      <c r="H10" s="222">
        <v>370.5</v>
      </c>
      <c r="I10" s="222">
        <v>666.7</v>
      </c>
      <c r="J10" s="223">
        <v>1187.5</v>
      </c>
    </row>
    <row r="11" spans="1:10" ht="12.75">
      <c r="A11" s="72">
        <v>1987</v>
      </c>
      <c r="B11" s="222">
        <v>2937.7</v>
      </c>
      <c r="C11" s="222">
        <v>258.1</v>
      </c>
      <c r="D11" s="222">
        <v>246.5</v>
      </c>
      <c r="E11" s="222">
        <v>11.6</v>
      </c>
      <c r="F11" s="222">
        <v>330.6</v>
      </c>
      <c r="G11" s="222">
        <v>63.2</v>
      </c>
      <c r="H11" s="222">
        <v>261.5</v>
      </c>
      <c r="I11" s="222">
        <v>604.2</v>
      </c>
      <c r="J11" s="223">
        <v>1483.7</v>
      </c>
    </row>
    <row r="12" spans="1:10" ht="12.75">
      <c r="A12" s="72">
        <v>1988</v>
      </c>
      <c r="B12" s="222">
        <v>2847.9</v>
      </c>
      <c r="C12" s="222">
        <v>245.6</v>
      </c>
      <c r="D12" s="222">
        <v>237</v>
      </c>
      <c r="E12" s="222">
        <v>8.6</v>
      </c>
      <c r="F12" s="222">
        <v>291.9</v>
      </c>
      <c r="G12" s="222">
        <v>60.3</v>
      </c>
      <c r="H12" s="222">
        <v>209.2</v>
      </c>
      <c r="I12" s="222">
        <v>610.5</v>
      </c>
      <c r="J12" s="223">
        <v>1490.7</v>
      </c>
    </row>
    <row r="13" spans="1:10" ht="12.75">
      <c r="A13" s="72">
        <v>1989</v>
      </c>
      <c r="B13" s="222">
        <v>2560.8</v>
      </c>
      <c r="C13" s="222">
        <v>227.8</v>
      </c>
      <c r="D13" s="222">
        <v>219</v>
      </c>
      <c r="E13" s="222">
        <v>8.8</v>
      </c>
      <c r="F13" s="222">
        <v>275.5</v>
      </c>
      <c r="G13" s="222">
        <v>61.6</v>
      </c>
      <c r="H13" s="222">
        <v>198.4</v>
      </c>
      <c r="I13" s="222">
        <v>616.9</v>
      </c>
      <c r="J13" s="223">
        <v>1242.1</v>
      </c>
    </row>
    <row r="14" spans="1:10" ht="12.75">
      <c r="A14" s="72">
        <v>1990</v>
      </c>
      <c r="B14" s="222">
        <v>2441.2</v>
      </c>
      <c r="C14" s="222">
        <v>200.5</v>
      </c>
      <c r="D14" s="222">
        <v>192.4</v>
      </c>
      <c r="E14" s="222">
        <v>8.1</v>
      </c>
      <c r="F14" s="222">
        <v>287.3</v>
      </c>
      <c r="G14" s="222">
        <v>60</v>
      </c>
      <c r="H14" s="222">
        <v>213</v>
      </c>
      <c r="I14" s="222">
        <v>656.9</v>
      </c>
      <c r="J14" s="223">
        <v>1083.5</v>
      </c>
    </row>
    <row r="15" spans="1:10" ht="12.75">
      <c r="A15" s="72">
        <v>1991</v>
      </c>
      <c r="B15" s="222">
        <v>2466.4</v>
      </c>
      <c r="C15" s="222">
        <v>196.2</v>
      </c>
      <c r="D15" s="222">
        <v>187.1</v>
      </c>
      <c r="E15" s="222">
        <v>9.1</v>
      </c>
      <c r="F15" s="222">
        <v>325.5</v>
      </c>
      <c r="G15" s="222">
        <v>60.9</v>
      </c>
      <c r="H15" s="222">
        <v>246.7</v>
      </c>
      <c r="I15" s="222">
        <v>715.8</v>
      </c>
      <c r="J15" s="223">
        <v>982.3</v>
      </c>
    </row>
    <row r="16" spans="1:10" ht="12.75">
      <c r="A16" s="72">
        <v>1992</v>
      </c>
      <c r="B16" s="222">
        <v>2788.5</v>
      </c>
      <c r="C16" s="222">
        <v>193.1</v>
      </c>
      <c r="D16" s="222">
        <v>183</v>
      </c>
      <c r="E16" s="222">
        <v>10</v>
      </c>
      <c r="F16" s="222">
        <v>373.5</v>
      </c>
      <c r="G16" s="222">
        <v>75</v>
      </c>
      <c r="H16" s="222">
        <v>341.6</v>
      </c>
      <c r="I16" s="222">
        <v>860</v>
      </c>
      <c r="J16" s="223">
        <v>1020.3</v>
      </c>
    </row>
    <row r="17" spans="1:10" ht="12.75">
      <c r="A17" s="72">
        <v>1993</v>
      </c>
      <c r="B17" s="222">
        <v>3481.3</v>
      </c>
      <c r="C17" s="222">
        <v>212.6</v>
      </c>
      <c r="D17" s="222">
        <v>200.5</v>
      </c>
      <c r="E17" s="222">
        <v>12.1</v>
      </c>
      <c r="F17" s="222">
        <v>520.3</v>
      </c>
      <c r="G17" s="222">
        <v>101.8</v>
      </c>
      <c r="H17" s="222">
        <v>441.5</v>
      </c>
      <c r="I17" s="222">
        <v>1107.1</v>
      </c>
      <c r="J17" s="223">
        <v>1199.9</v>
      </c>
    </row>
    <row r="18" spans="1:10" ht="12.75">
      <c r="A18" s="72">
        <v>1994</v>
      </c>
      <c r="B18" s="222">
        <v>3738.1</v>
      </c>
      <c r="C18" s="222">
        <v>224.4</v>
      </c>
      <c r="D18" s="222">
        <v>214.3</v>
      </c>
      <c r="E18" s="222">
        <v>10.1</v>
      </c>
      <c r="F18" s="222">
        <v>483.9</v>
      </c>
      <c r="G18" s="222">
        <v>100.4</v>
      </c>
      <c r="H18" s="222">
        <v>415.6</v>
      </c>
      <c r="I18" s="222">
        <v>1191.2</v>
      </c>
      <c r="J18" s="223">
        <v>1423.1</v>
      </c>
    </row>
    <row r="19" spans="1:10" ht="12.75">
      <c r="A19" s="72">
        <v>1995</v>
      </c>
      <c r="B19" s="222">
        <v>3583.5</v>
      </c>
      <c r="C19" s="222">
        <v>244.5</v>
      </c>
      <c r="D19" s="222">
        <v>237.3</v>
      </c>
      <c r="E19" s="222">
        <v>7.2</v>
      </c>
      <c r="F19" s="222">
        <v>378.1</v>
      </c>
      <c r="G19" s="222">
        <v>70.5</v>
      </c>
      <c r="H19" s="222">
        <v>339.6</v>
      </c>
      <c r="I19" s="222">
        <v>1107.5</v>
      </c>
      <c r="J19" s="223">
        <v>1513.9</v>
      </c>
    </row>
    <row r="20" spans="1:10" ht="12.75">
      <c r="A20" s="72">
        <v>1996</v>
      </c>
      <c r="B20" s="222">
        <v>3540</v>
      </c>
      <c r="C20" s="222">
        <v>234.3</v>
      </c>
      <c r="D20" s="222">
        <v>226.8</v>
      </c>
      <c r="E20" s="222">
        <v>7.5</v>
      </c>
      <c r="F20" s="222">
        <v>347.5</v>
      </c>
      <c r="G20" s="222">
        <v>67</v>
      </c>
      <c r="H20" s="222">
        <v>341</v>
      </c>
      <c r="I20" s="222">
        <v>1075.8</v>
      </c>
      <c r="J20" s="223">
        <v>1541.1</v>
      </c>
    </row>
    <row r="21" spans="1:10" ht="12.75">
      <c r="A21" s="72">
        <v>1997</v>
      </c>
      <c r="B21" s="222">
        <v>3356.4</v>
      </c>
      <c r="C21" s="222">
        <v>249.3</v>
      </c>
      <c r="D21" s="222">
        <v>243.2</v>
      </c>
      <c r="E21" s="222">
        <v>6.8</v>
      </c>
      <c r="F21" s="222">
        <v>296.5</v>
      </c>
      <c r="G21" s="222">
        <v>65</v>
      </c>
      <c r="H21" s="222">
        <v>302.3</v>
      </c>
      <c r="I21" s="222">
        <v>1009.1</v>
      </c>
      <c r="J21" s="223">
        <v>1499.2</v>
      </c>
    </row>
    <row r="22" spans="1:10" ht="12.75">
      <c r="A22" s="72">
        <v>1998</v>
      </c>
      <c r="B22" s="222">
        <v>3060.4</v>
      </c>
      <c r="C22" s="222">
        <v>225.4</v>
      </c>
      <c r="D22" s="222">
        <v>219.7</v>
      </c>
      <c r="E22" s="222">
        <v>5.7</v>
      </c>
      <c r="F22" s="222">
        <v>210.8</v>
      </c>
      <c r="G22" s="222">
        <v>59.9</v>
      </c>
      <c r="H22" s="222">
        <v>239.2</v>
      </c>
      <c r="I22" s="222">
        <v>1003.7</v>
      </c>
      <c r="J22" s="223">
        <v>1381.6</v>
      </c>
    </row>
    <row r="23" spans="1:10" ht="12.75">
      <c r="A23" s="72">
        <v>1999</v>
      </c>
      <c r="B23" s="222">
        <v>2605.5</v>
      </c>
      <c r="C23" s="222">
        <v>210.7</v>
      </c>
      <c r="D23" s="222">
        <v>206</v>
      </c>
      <c r="E23" s="222">
        <v>4.725</v>
      </c>
      <c r="F23" s="222">
        <v>226.39999999999918</v>
      </c>
      <c r="G23" s="222">
        <v>48</v>
      </c>
      <c r="H23" s="222">
        <v>189.225</v>
      </c>
      <c r="I23" s="222">
        <v>867.9499999999989</v>
      </c>
      <c r="J23" s="223">
        <v>1321.9</v>
      </c>
    </row>
    <row r="24" spans="1:10" ht="13.5" thickBot="1">
      <c r="A24" s="204">
        <v>2000</v>
      </c>
      <c r="B24" s="202">
        <v>2370.4</v>
      </c>
      <c r="C24" s="202">
        <v>208</v>
      </c>
      <c r="D24" s="202">
        <v>203.7</v>
      </c>
      <c r="E24" s="202">
        <v>4.3</v>
      </c>
      <c r="F24" s="202">
        <v>210.4</v>
      </c>
      <c r="G24" s="202">
        <v>40.8</v>
      </c>
      <c r="H24" s="202">
        <v>184.9</v>
      </c>
      <c r="I24" s="202">
        <v>846.7</v>
      </c>
      <c r="J24" s="224">
        <v>920.2</v>
      </c>
    </row>
    <row r="25" spans="1:10" ht="12.75">
      <c r="A25" s="257" t="s">
        <v>331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4" t="s">
        <v>292</v>
      </c>
      <c r="B26" s="44"/>
      <c r="C26" s="44"/>
      <c r="D26" s="44"/>
      <c r="E26" s="44"/>
      <c r="F26" s="44"/>
      <c r="G26" s="44"/>
      <c r="H26" s="44"/>
      <c r="I26" s="44"/>
      <c r="J26" s="44"/>
    </row>
  </sheetData>
  <mergeCells count="10">
    <mergeCell ref="A1:J1"/>
    <mergeCell ref="A3:J3"/>
    <mergeCell ref="A4:J4"/>
    <mergeCell ref="C6:E6"/>
    <mergeCell ref="F6:G6"/>
    <mergeCell ref="G7:G8"/>
    <mergeCell ref="C7:C8"/>
    <mergeCell ref="D7:D8"/>
    <mergeCell ref="E7:E8"/>
    <mergeCell ref="F7:F8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M2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0.13671875" style="0" customWidth="1"/>
  </cols>
  <sheetData>
    <row r="1" spans="1:13" ht="18">
      <c r="A1" s="522" t="s">
        <v>290</v>
      </c>
      <c r="B1" s="522"/>
      <c r="C1" s="522"/>
      <c r="D1" s="522"/>
      <c r="E1" s="522"/>
      <c r="F1" s="522"/>
      <c r="G1" s="522"/>
      <c r="H1" s="522"/>
      <c r="I1" s="522"/>
      <c r="J1" s="192"/>
      <c r="K1" s="192"/>
      <c r="L1" s="192"/>
      <c r="M1" s="192"/>
    </row>
    <row r="2" spans="1:13" ht="18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0" ht="15">
      <c r="A3" s="534" t="s">
        <v>375</v>
      </c>
      <c r="B3" s="534"/>
      <c r="C3" s="534"/>
      <c r="D3" s="534"/>
      <c r="E3" s="534"/>
      <c r="F3" s="534"/>
      <c r="G3" s="534"/>
      <c r="H3" s="534"/>
      <c r="I3" s="534"/>
      <c r="J3" s="41"/>
    </row>
    <row r="4" spans="1:10" ht="15">
      <c r="A4" s="533" t="s">
        <v>324</v>
      </c>
      <c r="B4" s="533"/>
      <c r="C4" s="533"/>
      <c r="D4" s="533"/>
      <c r="E4" s="533"/>
      <c r="F4" s="533"/>
      <c r="G4" s="533"/>
      <c r="H4" s="533"/>
      <c r="I4" s="533"/>
      <c r="J4" s="41"/>
    </row>
    <row r="5" ht="12.75">
      <c r="J5" s="40"/>
    </row>
    <row r="6" spans="1:10" ht="12.75">
      <c r="A6" s="73"/>
      <c r="B6" s="530" t="s">
        <v>131</v>
      </c>
      <c r="C6" s="531"/>
      <c r="D6" s="531"/>
      <c r="E6" s="532"/>
      <c r="F6" s="530" t="s">
        <v>132</v>
      </c>
      <c r="G6" s="531"/>
      <c r="H6" s="531"/>
      <c r="I6" s="531"/>
      <c r="J6" s="40"/>
    </row>
    <row r="7" spans="1:10" ht="12.75">
      <c r="A7" s="76" t="s">
        <v>133</v>
      </c>
      <c r="B7" s="512" t="s">
        <v>329</v>
      </c>
      <c r="C7" s="512"/>
      <c r="D7" s="512" t="s">
        <v>5</v>
      </c>
      <c r="E7" s="512"/>
      <c r="F7" s="512" t="s">
        <v>329</v>
      </c>
      <c r="G7" s="512"/>
      <c r="H7" s="512" t="s">
        <v>5</v>
      </c>
      <c r="I7" s="530"/>
      <c r="J7" s="40"/>
    </row>
    <row r="8" spans="1:10" ht="13.5" thickBot="1">
      <c r="A8" s="228"/>
      <c r="B8" s="229">
        <v>1999</v>
      </c>
      <c r="C8" s="229">
        <v>2000</v>
      </c>
      <c r="D8" s="229">
        <v>1999</v>
      </c>
      <c r="E8" s="229">
        <v>2000</v>
      </c>
      <c r="F8" s="229">
        <v>1999</v>
      </c>
      <c r="G8" s="229">
        <v>2000</v>
      </c>
      <c r="H8" s="229">
        <v>1999</v>
      </c>
      <c r="I8" s="377">
        <v>2000</v>
      </c>
      <c r="J8" s="40"/>
    </row>
    <row r="9" spans="1:10" ht="12.75">
      <c r="A9" s="77" t="s">
        <v>134</v>
      </c>
      <c r="B9" s="366">
        <v>751.465</v>
      </c>
      <c r="C9" s="378">
        <v>722.59</v>
      </c>
      <c r="D9" s="366">
        <v>8790.89</v>
      </c>
      <c r="E9" s="378">
        <v>9086.6525</v>
      </c>
      <c r="F9" s="366">
        <v>74.04945729024502</v>
      </c>
      <c r="G9" s="366">
        <v>73.06416712168092</v>
      </c>
      <c r="H9" s="366">
        <v>63.6216638420374</v>
      </c>
      <c r="I9" s="384">
        <v>62.78023366097827</v>
      </c>
      <c r="J9" s="40"/>
    </row>
    <row r="10" spans="1:10" ht="12.75">
      <c r="A10" s="77" t="s">
        <v>135</v>
      </c>
      <c r="B10" s="366">
        <v>263.35</v>
      </c>
      <c r="C10" s="378">
        <v>266.39</v>
      </c>
      <c r="D10" s="366">
        <v>5026.5575</v>
      </c>
      <c r="E10" s="378">
        <v>5387.094999999999</v>
      </c>
      <c r="F10" s="366">
        <v>25.95054270975498</v>
      </c>
      <c r="G10" s="366">
        <v>26.935832878319076</v>
      </c>
      <c r="H10" s="366">
        <v>36.37833615796261</v>
      </c>
      <c r="I10" s="385">
        <v>37.21976633902173</v>
      </c>
      <c r="J10" s="40"/>
    </row>
    <row r="11" spans="1:10" ht="12.75">
      <c r="A11" s="77"/>
      <c r="B11" s="366"/>
      <c r="C11" s="366"/>
      <c r="D11" s="366"/>
      <c r="E11" s="366"/>
      <c r="F11" s="366"/>
      <c r="G11" s="366"/>
      <c r="H11" s="366"/>
      <c r="I11" s="385"/>
      <c r="J11" s="40"/>
    </row>
    <row r="12" spans="1:10" ht="12.75">
      <c r="A12" s="259" t="s">
        <v>332</v>
      </c>
      <c r="B12" s="366">
        <v>33.7</v>
      </c>
      <c r="C12" s="378">
        <v>30.975</v>
      </c>
      <c r="D12" s="367">
        <v>354.925</v>
      </c>
      <c r="E12" s="378">
        <v>363.225</v>
      </c>
      <c r="F12" s="366">
        <v>3.3208023137222056</v>
      </c>
      <c r="G12" s="366">
        <v>3.132014803130498</v>
      </c>
      <c r="H12" s="366">
        <v>2.56867268719494</v>
      </c>
      <c r="I12" s="385">
        <v>2.5095435719049264</v>
      </c>
      <c r="J12" s="40"/>
    </row>
    <row r="13" spans="1:10" ht="12.75">
      <c r="A13" s="364" t="s">
        <v>343</v>
      </c>
      <c r="B13" s="366">
        <v>166.425</v>
      </c>
      <c r="C13" s="366">
        <v>153.475</v>
      </c>
      <c r="D13" s="366">
        <v>3315</v>
      </c>
      <c r="E13" s="366">
        <v>3508.925</v>
      </c>
      <c r="F13" s="366">
        <v>16.399540803003504</v>
      </c>
      <c r="G13" s="366">
        <v>15.518514024550548</v>
      </c>
      <c r="H13" s="366">
        <v>23.99140651701409</v>
      </c>
      <c r="I13" s="385">
        <v>24.24337580851124</v>
      </c>
      <c r="J13" s="40"/>
    </row>
    <row r="14" spans="1:10" ht="12.75">
      <c r="A14" s="364" t="s">
        <v>339</v>
      </c>
      <c r="B14" s="366">
        <v>224.2</v>
      </c>
      <c r="C14" s="366">
        <v>213.875</v>
      </c>
      <c r="D14" s="367">
        <v>3774.775</v>
      </c>
      <c r="E14" s="369">
        <v>3942.625</v>
      </c>
      <c r="F14" s="368">
        <v>22.09269669841301</v>
      </c>
      <c r="G14" s="368">
        <v>21.62581649780582</v>
      </c>
      <c r="H14" s="368">
        <v>27.318902423910064</v>
      </c>
      <c r="I14" s="386">
        <v>27.239835433083243</v>
      </c>
      <c r="J14" s="40"/>
    </row>
    <row r="15" spans="1:10" ht="12.75">
      <c r="A15" s="364" t="s">
        <v>340</v>
      </c>
      <c r="B15" s="366">
        <v>221.85</v>
      </c>
      <c r="C15" s="366">
        <v>228.6</v>
      </c>
      <c r="D15" s="367">
        <v>3412.15</v>
      </c>
      <c r="E15" s="369">
        <v>3559.675</v>
      </c>
      <c r="F15" s="368">
        <v>21.861127397604488</v>
      </c>
      <c r="G15" s="368">
        <v>23.114724261360188</v>
      </c>
      <c r="H15" s="368">
        <v>24.694503091109993</v>
      </c>
      <c r="I15" s="386">
        <v>24.594010638917116</v>
      </c>
      <c r="J15" s="40"/>
    </row>
    <row r="16" spans="1:10" ht="12.75">
      <c r="A16" s="364" t="s">
        <v>341</v>
      </c>
      <c r="B16" s="366">
        <v>240.525</v>
      </c>
      <c r="C16" s="366">
        <v>239.1</v>
      </c>
      <c r="D16" s="367">
        <v>2338.375</v>
      </c>
      <c r="E16" s="369">
        <v>2450.95</v>
      </c>
      <c r="F16" s="368">
        <v>23.70136428807221</v>
      </c>
      <c r="G16" s="368">
        <v>24.176424194624765</v>
      </c>
      <c r="H16" s="368">
        <v>16.923349989207487</v>
      </c>
      <c r="I16" s="386">
        <v>16.93376231691205</v>
      </c>
      <c r="J16" s="40"/>
    </row>
    <row r="17" spans="1:10" ht="12.75">
      <c r="A17" s="259" t="s">
        <v>338</v>
      </c>
      <c r="B17" s="366">
        <v>101.1</v>
      </c>
      <c r="C17" s="366">
        <v>96.65</v>
      </c>
      <c r="D17" s="367">
        <v>508.3</v>
      </c>
      <c r="E17" s="369">
        <v>535.675</v>
      </c>
      <c r="F17" s="368">
        <v>9.962406941166616</v>
      </c>
      <c r="G17" s="368">
        <v>9.772695100002021</v>
      </c>
      <c r="H17" s="368">
        <v>3.678682332608827</v>
      </c>
      <c r="I17" s="386">
        <v>3.7010110892151458</v>
      </c>
      <c r="J17" s="40"/>
    </row>
    <row r="18" spans="1:10" ht="13.5" thickBot="1">
      <c r="A18" s="365" t="s">
        <v>342</v>
      </c>
      <c r="B18" s="370">
        <v>28.1</v>
      </c>
      <c r="C18" s="370">
        <v>26.25</v>
      </c>
      <c r="D18" s="371">
        <v>113.925</v>
      </c>
      <c r="E18" s="372">
        <v>112.7</v>
      </c>
      <c r="F18" s="373">
        <v>2.768977596901898</v>
      </c>
      <c r="G18" s="373">
        <v>2.654249833161439</v>
      </c>
      <c r="H18" s="373">
        <v>0.8245010520213666</v>
      </c>
      <c r="I18" s="387">
        <v>0.7786511406254669</v>
      </c>
      <c r="J18" s="40"/>
    </row>
    <row r="19" spans="1:10" ht="12.75">
      <c r="A19" s="258" t="s">
        <v>330</v>
      </c>
      <c r="B19" s="233"/>
      <c r="C19" s="233"/>
      <c r="D19" s="233"/>
      <c r="E19" s="233"/>
      <c r="F19" s="233"/>
      <c r="G19" s="233"/>
      <c r="H19" s="233"/>
      <c r="I19" s="233"/>
      <c r="J19" s="40"/>
    </row>
    <row r="20" spans="1:10" ht="12.75">
      <c r="A20" s="40" t="s">
        <v>292</v>
      </c>
      <c r="B20" s="233"/>
      <c r="C20" s="40"/>
      <c r="D20" s="235"/>
      <c r="E20" s="40"/>
      <c r="F20" s="235"/>
      <c r="G20" s="40"/>
      <c r="H20" s="40"/>
      <c r="I20" s="40"/>
      <c r="J20" s="40"/>
    </row>
    <row r="21" spans="2:6" ht="12.75">
      <c r="B21" s="231"/>
      <c r="D21" s="231"/>
      <c r="F21" s="231"/>
    </row>
    <row r="22" spans="2:6" ht="12.75">
      <c r="B22" s="231"/>
      <c r="D22" s="231"/>
      <c r="F22" s="231"/>
    </row>
    <row r="23" spans="2:6" ht="12.75">
      <c r="B23" s="231"/>
      <c r="D23" s="231"/>
      <c r="F23" s="231"/>
    </row>
    <row r="24" ht="12.75">
      <c r="B24" s="231"/>
    </row>
    <row r="25" ht="12.75">
      <c r="B25" s="231"/>
    </row>
    <row r="26" ht="12.75">
      <c r="B26" s="231"/>
    </row>
  </sheetData>
  <mergeCells count="9">
    <mergeCell ref="B7:C7"/>
    <mergeCell ref="D7:E7"/>
    <mergeCell ref="F7:G7"/>
    <mergeCell ref="H7:I7"/>
    <mergeCell ref="B6:E6"/>
    <mergeCell ref="F6:I6"/>
    <mergeCell ref="A4:I4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2002-01-23T11:08:28Z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