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1"/>
  </bookViews>
  <sheets>
    <sheet name="15.1" sheetId="1" r:id="rId1"/>
    <sheet name="15.2" sheetId="2" r:id="rId2"/>
    <sheet name="15.3" sheetId="3" r:id="rId3"/>
    <sheet name="15.4" sheetId="4" r:id="rId4"/>
    <sheet name="15.5" sheetId="5" r:id="rId5"/>
    <sheet name="15.6" sheetId="6" r:id="rId6"/>
    <sheet name="15.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2">#REF!</definedName>
    <definedName name="\A" localSheetId="4">#REF!</definedName>
    <definedName name="\A" localSheetId="6">'15.7'!#REF!</definedName>
    <definedName name="\A">#REF!</definedName>
    <definedName name="\B" localSheetId="6">#REF!</definedName>
    <definedName name="\B">#REF!</definedName>
    <definedName name="\C" localSheetId="0">#REF!</definedName>
    <definedName name="\C" localSheetId="2">#REF!</definedName>
    <definedName name="\C" localSheetId="4">#REF!</definedName>
    <definedName name="\C" localSheetId="6">'15.7'!#REF!</definedName>
    <definedName name="\C">#REF!</definedName>
    <definedName name="\D" localSheetId="6">#REF!</definedName>
    <definedName name="\D">'[5]19.11-12'!$B$51</definedName>
    <definedName name="\G" localSheetId="0">#REF!</definedName>
    <definedName name="\G" localSheetId="2">#REF!</definedName>
    <definedName name="\G" localSheetId="4">#REF!</definedName>
    <definedName name="\G" localSheetId="6">'15.7'!#REF!</definedName>
    <definedName name="\G">#REF!</definedName>
    <definedName name="\I">#REF!</definedName>
    <definedName name="\L" localSheetId="6">#REF!</definedName>
    <definedName name="\L">'[5]19.11-12'!$B$53</definedName>
    <definedName name="\N" localSheetId="6">#REF!</definedName>
    <definedName name="\N">#REF!</definedName>
    <definedName name="\T">'[3]GANADE10'!$B$90</definedName>
    <definedName name="__123Graph_A" hidden="1">'[5]19.14-15'!$B$34:$B$37</definedName>
    <definedName name="__123Graph_ACurrent" localSheetId="6" hidden="1">'[10]19.16'!#REF!</definedName>
    <definedName name="__123Graph_ACurrent" hidden="1">'[5]19.14-15'!$B$34:$B$37</definedName>
    <definedName name="__123Graph_AGrßfico1" localSheetId="6" hidden="1">'[10]19.16'!#REF!</definedName>
    <definedName name="__123Graph_AGrßfico1" hidden="1">'[5]19.14-15'!$B$34:$B$37</definedName>
    <definedName name="__123Graph_B" hidden="1">'[1]p122'!#REF!</definedName>
    <definedName name="__123Graph_BCurrent" localSheetId="6" hidden="1">'[10]19.16'!#REF!</definedName>
    <definedName name="__123Graph_BCurrent" hidden="1">'[5]19.14-15'!#REF!</definedName>
    <definedName name="__123Graph_BGrßfico1" localSheetId="6" hidden="1">'[10]19.16'!#REF!</definedName>
    <definedName name="__123Graph_BGrßfico1" hidden="1">'[5]19.14-15'!#REF!</definedName>
    <definedName name="__123Graph_C" hidden="1">'[5]19.14-15'!$C$34:$C$37</definedName>
    <definedName name="__123Graph_CCurrent" localSheetId="6" hidden="1">'[10]19.16'!#REF!</definedName>
    <definedName name="__123Graph_CCurrent" hidden="1">'[5]19.14-15'!$C$34:$C$37</definedName>
    <definedName name="__123Graph_CGrßfico1" localSheetId="6" hidden="1">'[10]19.16'!#REF!</definedName>
    <definedName name="__123Graph_CGrßfico1" hidden="1">'[5]19.14-15'!$C$34:$C$37</definedName>
    <definedName name="__123Graph_D" hidden="1">'[1]p122'!#REF!</definedName>
    <definedName name="__123Graph_DCurrent" localSheetId="6" hidden="1">'[10]19.16'!#REF!</definedName>
    <definedName name="__123Graph_DCurrent" hidden="1">'[5]19.14-15'!#REF!</definedName>
    <definedName name="__123Graph_DGrßfico1" localSheetId="6" hidden="1">'[10]19.16'!#REF!</definedName>
    <definedName name="__123Graph_DGrßfico1" hidden="1">'[5]19.14-15'!#REF!</definedName>
    <definedName name="__123Graph_E" hidden="1">'[5]19.14-15'!$D$34:$D$37</definedName>
    <definedName name="__123Graph_ECurrent" localSheetId="6" hidden="1">'[10]19.16'!#REF!</definedName>
    <definedName name="__123Graph_ECurrent" hidden="1">'[5]19.14-15'!$D$34:$D$37</definedName>
    <definedName name="__123Graph_EGrßfico1" localSheetId="6" hidden="1">'[10]19.16'!#REF!</definedName>
    <definedName name="__123Graph_EGrßfico1" hidden="1">'[5]19.14-15'!$D$34:$D$37</definedName>
    <definedName name="__123Graph_F" hidden="1">'[1]p122'!#REF!</definedName>
    <definedName name="__123Graph_FCurrent" localSheetId="6" hidden="1">'[10]19.16'!#REF!</definedName>
    <definedName name="__123Graph_FCurrent" hidden="1">'[5]19.14-15'!#REF!</definedName>
    <definedName name="__123Graph_FGrßfico1" localSheetId="6" hidden="1">'[10]19.16'!#REF!</definedName>
    <definedName name="__123Graph_FGrßfico1" hidden="1">'[5]19.14-15'!#REF!</definedName>
    <definedName name="__123Graph_X" hidden="1">'[1]p122'!#REF!</definedName>
    <definedName name="__123Graph_XCurrent" localSheetId="6" hidden="1">'[10]19.16'!#REF!</definedName>
    <definedName name="__123Graph_XCurrent" hidden="1">'[5]19.14-15'!#REF!</definedName>
    <definedName name="__123Graph_XGrßfico1" localSheetId="6" hidden="1">'[10]19.16'!#REF!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1">'15.2'!$A$1:$K$87</definedName>
    <definedName name="_xlnm.Print_Area" localSheetId="3">'15.4'!$A$1:$K$66</definedName>
    <definedName name="_xlnm.Print_Area" localSheetId="5">'15.6'!$A$1:$K$87</definedName>
    <definedName name="_xlnm.Print_Area" localSheetId="6">'15.7'!$A$1:$D$39</definedName>
    <definedName name="DatosExternos_1" localSheetId="1">'15.2'!$B$9:$K$86</definedName>
    <definedName name="DatosExternos_1" localSheetId="3">'15.4'!$B$9:$K$61</definedName>
    <definedName name="DatosExternos_1" localSheetId="5">'15.6'!$B$9:$K$86</definedName>
    <definedName name="DatosExternos_2" localSheetId="1">'15.2'!$B$9:$K$86</definedName>
    <definedName name="DatosExternos_2" localSheetId="5">'15.6'!$B$9:$K$86</definedName>
    <definedName name="DatosExternos124" localSheetId="1">'15.2'!$B$9:$K$86</definedName>
    <definedName name="DatosExternos125" localSheetId="5">'15.6'!$B$9:$K$86</definedName>
    <definedName name="DatosExternos126" localSheetId="3">'15.4'!$B$9:$K$65</definedName>
    <definedName name="GUION">#REF!</definedName>
    <definedName name="Imprimir_área_IM" localSheetId="0">#REF!</definedName>
    <definedName name="Imprimir_área_IM" localSheetId="2">#REF!</definedName>
    <definedName name="Imprimir_área_IM" localSheetId="4">#REF!</definedName>
    <definedName name="Imprimir_área_IM" localSheetId="6">'15.7'!$A$1:$E$62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 localSheetId="6" hidden="1">'[10]19.15'!#REF!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<sst xmlns="http://schemas.openxmlformats.org/spreadsheetml/2006/main" count="876" uniqueCount="148">
  <si>
    <t>15.1.  ALMENDRO: Serie histórica de superficie, rendimiento, producción, valor y comercio exterior</t>
  </si>
  <si>
    <t>Superficie en</t>
  </si>
  <si>
    <t>Arboles</t>
  </si>
  <si>
    <t>Rendimiento</t>
  </si>
  <si>
    <t>Precio medio</t>
  </si>
  <si>
    <t>Comercio exterior (1)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</si>
  <si>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</si>
  <si>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</si>
  <si>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</si>
  <si>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</si>
  <si>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</si>
  <si>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</si>
  <si>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</si>
  <si>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</si>
  <si>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</si>
  <si>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</si>
  <si>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</si>
  <si>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con cáscara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</si>
  <si>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</si>
  <si>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</si>
  <si>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</si>
  <si>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</si>
  <si>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</si>
  <si>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</si>
  <si>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</si>
  <si>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(miles de t)</t>
  </si>
  <si>
    <t>(euros/100kg)</t>
  </si>
  <si>
    <t xml:space="preserve"> (1) En equivalente con cáscara, siendo el coeficiente de conversión de almendra pelada a con cáscara 3,30.</t>
  </si>
  <si>
    <t xml:space="preserve">  (P) Provisional.   </t>
  </si>
  <si>
    <t>15.3.  AVELLANO: Serie histórica de superficie, rendimiento, producción, valor y comercio exterior</t>
  </si>
  <si>
    <t>(milles de euros)</t>
  </si>
  <si>
    <t>(hectáreas)</t>
  </si>
  <si>
    <t xml:space="preserve">(P) Provisional.   </t>
  </si>
  <si>
    <t>(1) En equivalente con cáscara, siendo el coeficiente de conversión de avellana pelada a con cáscara 2,03.</t>
  </si>
  <si>
    <t>15.5.  NOGAL: Serie histórica de superficie, rendimiento, producción, valor y comercio exterior</t>
  </si>
  <si>
    <t xml:space="preserve"> (1) En equivalente con cáscara, siendo el coeficiente de conversión de nuez pelada a con cáscara 3,30.</t>
  </si>
  <si>
    <t>Países</t>
  </si>
  <si>
    <t>Almendro</t>
  </si>
  <si>
    <t>Avellano</t>
  </si>
  <si>
    <t>Nogal</t>
  </si>
  <si>
    <t xml:space="preserve">MUNDO </t>
  </si>
  <si>
    <t xml:space="preserve"> Unión Europea</t>
  </si>
  <si>
    <t xml:space="preserve">   Alemania </t>
  </si>
  <si>
    <t>–</t>
  </si>
  <si>
    <t xml:space="preserve">   Austria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</si>
  <si>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</si>
  <si>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</si>
  <si>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</si>
  <si>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</si>
  <si>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Italia</t>
  </si>
  <si>
    <t xml:space="preserve">   Portugal </t>
  </si>
  <si>
    <t xml:space="preserve"> Países con Solicitud de Adhesión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</si>
  <si>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</si>
  <si>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</si>
  <si>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</si>
  <si>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</si>
  <si>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Hungría</t>
  </si>
  <si>
    <t xml:space="preserve">   Polonia</t>
  </si>
  <si>
    <t xml:space="preserve">   República Checa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</si>
  <si>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</si>
  <si>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</si>
  <si>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</si>
  <si>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</si>
  <si>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Estados Unidos</t>
  </si>
  <si>
    <t xml:space="preserve">  Méjico </t>
  </si>
  <si>
    <t xml:space="preserve">  Suiza</t>
  </si>
  <si>
    <t>Fuente: FAOSTAT.</t>
  </si>
  <si>
    <t>Superficie en plantación regular</t>
  </si>
  <si>
    <t>Arboles diseminados (número)</t>
  </si>
  <si>
    <t>Producción con cáscara (toneladas)</t>
  </si>
  <si>
    <t>Provincias y</t>
  </si>
  <si>
    <t>Superficie en producción</t>
  </si>
  <si>
    <t>Comunidades Autónomas</t>
  </si>
  <si>
    <t>(kg/ha)</t>
  </si>
  <si>
    <t>Secano</t>
  </si>
  <si>
    <t>Regadío</t>
  </si>
  <si>
    <t>(kg/árbol)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</si>
  <si>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</si>
  <si>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</si>
  <si>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</si>
  <si>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</si>
  <si>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</si>
  <si>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</si>
  <si>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</si>
  <si>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</si>
  <si>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</si>
  <si>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</si>
  <si>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</si>
  <si>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</si>
  <si>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</si>
  <si>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</si>
  <si>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</si>
  <si>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</si>
  <si>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</si>
  <si>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</si>
  <si>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</si>
  <si>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</si>
  <si>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</si>
  <si>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</si>
  <si>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</si>
  <si>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</si>
  <si>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</si>
  <si>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</si>
  <si>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</si>
  <si>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</si>
  <si>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</si>
  <si>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</si>
  <si>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</si>
  <si>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</si>
  <si>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</si>
  <si>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</si>
  <si>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</si>
  <si>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</si>
  <si>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</si>
  <si>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</si>
  <si>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</si>
  <si>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</si>
  <si>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</si>
  <si>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</si>
  <si>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</si>
  <si>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</si>
  <si>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</si>
  <si>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</si>
  <si>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</si>
  <si>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</si>
  <si>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</si>
  <si>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</si>
  <si>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</si>
  <si>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</si>
  <si>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</si>
  <si>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</si>
  <si>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</si>
  <si>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</si>
  <si>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</si>
  <si>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  Rumania</t>
  </si>
  <si>
    <t>PAISES DE EUROPA</t>
  </si>
  <si>
    <t>OTROS PAISES DEL MUNDO</t>
  </si>
  <si>
    <t>2003 (P)</t>
  </si>
  <si>
    <t>15.2.  ALMENDRO: Análisis provincial de superficie, rendimiento y producción, 2002</t>
  </si>
  <si>
    <t>2003(P)</t>
  </si>
  <si>
    <t>15.4.  AVELLANO: Análisis provincial de superficie, rendimiento y producción, 2002</t>
  </si>
  <si>
    <t>15.6.  NOGAL: Análisis provincial de superficie, rendimiento y producción, 2002</t>
  </si>
  <si>
    <t>FRUTALES DE FRUTO SECO</t>
  </si>
  <si>
    <t xml:space="preserve"> PAÍS VASCO</t>
  </si>
  <si>
    <t xml:space="preserve"> ARAGÓN</t>
  </si>
  <si>
    <t xml:space="preserve"> CASTILLA Y LEÓN</t>
  </si>
  <si>
    <t xml:space="preserve"> ANDALUCÍA</t>
  </si>
  <si>
    <t xml:space="preserve"> 15.7.  FRUTALES DE FRUTO SECO: Datos de producción de diferentes países del mundo, 2002 (miles de toneladas)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</si>
</sst>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  <numFmt numFmtId="180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>
      <alignment horizontal="right"/>
    </xf>
    <xf numFmtId="37" fontId="0" fillId="2" borderId="6" xfId="0" applyNumberFormat="1" applyFont="1" applyFill="1" applyBorder="1" applyAlignment="1">
      <alignment/>
    </xf>
    <xf numFmtId="178" fontId="0" fillId="2" borderId="6" xfId="0" applyNumberFormat="1" applyFont="1" applyFill="1" applyBorder="1" applyAlignment="1" applyProtection="1">
      <alignment/>
      <protection/>
    </xf>
    <xf numFmtId="39" fontId="0" fillId="2" borderId="6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178" fontId="0" fillId="2" borderId="3" xfId="0" applyNumberFormat="1" applyFont="1" applyFill="1" applyBorder="1" applyAlignment="1" applyProtection="1">
      <alignment/>
      <protection/>
    </xf>
    <xf numFmtId="39" fontId="0" fillId="2" borderId="3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3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178" fontId="0" fillId="2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37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176" fontId="4" fillId="0" borderId="0" xfId="20" applyFont="1" applyFill="1">
      <alignment/>
      <protection/>
    </xf>
    <xf numFmtId="176" fontId="0" fillId="0" borderId="0" xfId="20" applyFont="1" applyFill="1" applyBorder="1">
      <alignment/>
      <protection/>
    </xf>
    <xf numFmtId="176" fontId="0" fillId="0" borderId="0" xfId="20" applyFont="1" applyFill="1">
      <alignment/>
      <protection/>
    </xf>
    <xf numFmtId="176" fontId="6" fillId="0" borderId="0" xfId="20" applyFont="1" applyFill="1">
      <alignment/>
      <protection/>
    </xf>
    <xf numFmtId="176" fontId="6" fillId="0" borderId="0" xfId="20" applyFont="1" applyFill="1" applyBorder="1">
      <alignment/>
      <protection/>
    </xf>
    <xf numFmtId="176" fontId="0" fillId="0" borderId="11" xfId="20" applyFont="1" applyFill="1" applyBorder="1">
      <alignment/>
      <protection/>
    </xf>
    <xf numFmtId="176" fontId="0" fillId="0" borderId="12" xfId="20" applyFont="1" applyFill="1" applyBorder="1">
      <alignment/>
      <protection/>
    </xf>
    <xf numFmtId="176" fontId="0" fillId="0" borderId="13" xfId="20" applyFont="1" applyFill="1" applyBorder="1">
      <alignment/>
      <protection/>
    </xf>
    <xf numFmtId="176" fontId="0" fillId="0" borderId="7" xfId="20" applyFont="1" applyFill="1" applyBorder="1" applyAlignment="1">
      <alignment horizontal="center"/>
      <protection/>
    </xf>
    <xf numFmtId="176" fontId="0" fillId="0" borderId="1" xfId="20" applyFont="1" applyFill="1" applyBorder="1" applyAlignment="1">
      <alignment horizontal="center"/>
      <protection/>
    </xf>
    <xf numFmtId="176" fontId="0" fillId="0" borderId="3" xfId="20" applyFont="1" applyFill="1" applyBorder="1" applyAlignment="1">
      <alignment horizontal="center"/>
      <protection/>
    </xf>
    <xf numFmtId="176" fontId="0" fillId="0" borderId="7" xfId="20" applyFont="1" applyFill="1" applyBorder="1">
      <alignment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3" xfId="20" applyNumberFormat="1" applyFont="1" applyFill="1" applyBorder="1" applyAlignment="1">
      <alignment horizontal="center"/>
      <protection/>
    </xf>
    <xf numFmtId="176" fontId="7" fillId="0" borderId="14" xfId="20" applyFont="1" applyFill="1" applyBorder="1">
      <alignment/>
      <protection/>
    </xf>
    <xf numFmtId="176" fontId="7" fillId="0" borderId="15" xfId="20" applyFont="1" applyFill="1" applyBorder="1" applyAlignment="1">
      <alignment horizontal="right"/>
      <protection/>
    </xf>
    <xf numFmtId="176" fontId="7" fillId="0" borderId="6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3" xfId="20" applyFont="1" applyFill="1" applyBorder="1" applyAlignment="1">
      <alignment horizontal="right"/>
      <protection/>
    </xf>
    <xf numFmtId="176" fontId="0" fillId="0" borderId="8" xfId="20" applyFont="1" applyFill="1" applyBorder="1">
      <alignment/>
      <protection/>
    </xf>
    <xf numFmtId="176" fontId="0" fillId="0" borderId="9" xfId="20" applyFont="1" applyFill="1" applyBorder="1" applyAlignment="1">
      <alignment horizontal="right"/>
      <protection/>
    </xf>
    <xf numFmtId="176" fontId="0" fillId="0" borderId="3" xfId="20" applyFont="1" applyFill="1" applyBorder="1">
      <alignment/>
      <protection/>
    </xf>
    <xf numFmtId="176" fontId="0" fillId="0" borderId="1" xfId="20" applyFont="1" applyFill="1" applyBorder="1">
      <alignment/>
      <protection/>
    </xf>
    <xf numFmtId="176" fontId="0" fillId="0" borderId="10" xfId="20" applyFont="1" applyFill="1" applyBorder="1">
      <alignment/>
      <protection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0" fontId="0" fillId="2" borderId="5" xfId="0" applyFont="1" applyFill="1" applyBorder="1" applyAlignment="1">
      <alignment/>
    </xf>
    <xf numFmtId="180" fontId="0" fillId="2" borderId="6" xfId="0" applyNumberFormat="1" applyFont="1" applyFill="1" applyBorder="1" applyAlignment="1" applyProtection="1">
      <alignment horizontal="right"/>
      <protection/>
    </xf>
    <xf numFmtId="180" fontId="0" fillId="2" borderId="6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/>
    </xf>
    <xf numFmtId="180" fontId="0" fillId="2" borderId="3" xfId="0" applyNumberFormat="1" applyFont="1" applyFill="1" applyBorder="1" applyAlignment="1" applyProtection="1">
      <alignment horizontal="right"/>
      <protection/>
    </xf>
    <xf numFmtId="180" fontId="0" fillId="2" borderId="3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80" fontId="7" fillId="2" borderId="3" xfId="0" applyNumberFormat="1" applyFont="1" applyFill="1" applyBorder="1" applyAlignment="1">
      <alignment horizontal="right"/>
    </xf>
    <xf numFmtId="180" fontId="7" fillId="2" borderId="3" xfId="0" applyNumberFormat="1" applyFont="1" applyFill="1" applyBorder="1" applyAlignment="1" applyProtection="1">
      <alignment horizontal="right"/>
      <protection/>
    </xf>
    <xf numFmtId="180" fontId="0" fillId="2" borderId="3" xfId="0" applyNumberFormat="1" applyFont="1" applyFill="1" applyBorder="1" applyAlignment="1" quotePrefix="1">
      <alignment horizontal="right"/>
    </xf>
    <xf numFmtId="180" fontId="7" fillId="2" borderId="3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7" fontId="7" fillId="2" borderId="0" xfId="0" applyNumberFormat="1" applyFont="1" applyFill="1" applyAlignment="1">
      <alignment/>
    </xf>
    <xf numFmtId="180" fontId="0" fillId="2" borderId="3" xfId="0" applyNumberFormat="1" applyFont="1" applyFill="1" applyBorder="1" applyAlignment="1" applyProtection="1">
      <alignment horizontal="right"/>
      <protection locked="0"/>
    </xf>
    <xf numFmtId="0" fontId="7" fillId="2" borderId="18" xfId="0" applyFont="1" applyFill="1" applyBorder="1" applyAlignment="1">
      <alignment/>
    </xf>
    <xf numFmtId="180" fontId="7" fillId="2" borderId="1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180" fontId="0" fillId="2" borderId="0" xfId="0" applyNumberFormat="1" applyFont="1" applyFill="1" applyAlignment="1">
      <alignment/>
    </xf>
    <xf numFmtId="176" fontId="7" fillId="0" borderId="3" xfId="20" applyFont="1" applyFill="1" applyBorder="1" applyAlignment="1">
      <alignment horizontal="right"/>
      <protection/>
    </xf>
    <xf numFmtId="176" fontId="7" fillId="0" borderId="7" xfId="20" applyFont="1" applyFill="1" applyBorder="1">
      <alignment/>
      <protection/>
    </xf>
    <xf numFmtId="176" fontId="7" fillId="0" borderId="1" xfId="20" applyFont="1" applyFill="1" applyBorder="1" applyAlignment="1">
      <alignment horizontal="right"/>
      <protection/>
    </xf>
    <xf numFmtId="0" fontId="0" fillId="2" borderId="2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left"/>
    </xf>
    <xf numFmtId="37" fontId="0" fillId="0" borderId="9" xfId="0" applyNumberFormat="1" applyFont="1" applyFill="1" applyBorder="1" applyAlignment="1">
      <alignment/>
    </xf>
    <xf numFmtId="178" fontId="0" fillId="0" borderId="9" xfId="0" applyNumberFormat="1" applyFont="1" applyFill="1" applyBorder="1" applyAlignment="1">
      <alignment/>
    </xf>
    <xf numFmtId="39" fontId="0" fillId="0" borderId="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 horizontal="centerContinuous"/>
    </xf>
    <xf numFmtId="0" fontId="0" fillId="2" borderId="1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2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3" xfId="0" applyFont="1" applyFill="1" applyBorder="1" applyAlignment="1" quotePrefix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3" xfId="0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5" fillId="0" borderId="0" xfId="20" applyFont="1" applyFill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29"/>
  <sheetViews>
    <sheetView showGridLines="0" zoomScale="75" zoomScaleNormal="75" workbookViewId="0" topLeftCell="A1">
      <selection activeCell="G12" sqref="G12"/>
    </sheetView>
  </sheetViews>
  <sheetFormatPr defaultColWidth="11.421875" defaultRowHeight="12.75"/>
  <cols>
    <col min="1" max="10" width="12.710937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1" customFormat="1" ht="18">
      <c r="A1" s="127" t="s">
        <v>142</v>
      </c>
      <c r="B1" s="127"/>
      <c r="C1" s="127"/>
      <c r="D1" s="127"/>
      <c r="E1" s="127"/>
      <c r="F1" s="127"/>
      <c r="G1" s="127"/>
      <c r="H1" s="127"/>
      <c r="I1" s="127"/>
      <c r="J1" s="127"/>
    </row>
    <row r="3" spans="1:10" s="2" customFormat="1" ht="15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12"/>
    </row>
    <row r="6" spans="1:10" ht="12.75">
      <c r="A6" s="14" t="s">
        <v>6</v>
      </c>
      <c r="B6" s="15" t="s">
        <v>7</v>
      </c>
      <c r="C6" s="16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7" t="s">
        <v>13</v>
      </c>
      <c r="J6" s="16"/>
    </row>
    <row r="7" spans="1:10" ht="12.75">
      <c r="A7" s="5"/>
      <c r="B7" s="8" t="s">
        <v>14</v>
      </c>
      <c r="C7" s="8" t="s">
        <v>15</v>
      </c>
      <c r="D7" s="10"/>
      <c r="E7" s="8" t="s">
        <v>16</v>
      </c>
      <c r="F7" s="8" t="s">
        <v>17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ht="13.5" thickBot="1">
      <c r="A8" s="18"/>
      <c r="B8" s="10" t="s">
        <v>22</v>
      </c>
      <c r="C8" s="10" t="s">
        <v>22</v>
      </c>
      <c r="D8" s="10" t="s">
        <v>23</v>
      </c>
      <c r="E8" s="8" t="s">
        <v>24</v>
      </c>
      <c r="F8" s="8" t="s">
        <v>25</v>
      </c>
      <c r="G8" s="10" t="s">
        <v>26</v>
      </c>
      <c r="H8" s="9"/>
      <c r="I8" s="9"/>
      <c r="J8" s="9"/>
    </row>
    <row r="9" spans="1:10" ht="12.75">
      <c r="A9" s="19">
        <v>1985</v>
      </c>
      <c r="B9" s="20">
        <v>572.8</v>
      </c>
      <c r="C9" s="20">
        <v>534.6</v>
      </c>
      <c r="D9" s="21">
        <v>8649</v>
      </c>
      <c r="E9" s="20">
        <v>5.2</v>
      </c>
      <c r="F9" s="20">
        <v>287.2</v>
      </c>
      <c r="G9" s="22">
        <v>65.5764307093145</v>
      </c>
      <c r="H9" s="23">
        <v>191115.83907299893</v>
      </c>
      <c r="I9" s="21">
        <v>3279</v>
      </c>
      <c r="J9" s="21">
        <v>70239</v>
      </c>
    </row>
    <row r="10" spans="1:10" ht="12.75">
      <c r="A10" s="24">
        <v>1986</v>
      </c>
      <c r="B10" s="25">
        <v>577.9</v>
      </c>
      <c r="C10" s="25">
        <v>539.2</v>
      </c>
      <c r="D10" s="26">
        <v>8102</v>
      </c>
      <c r="E10" s="25">
        <v>4</v>
      </c>
      <c r="F10" s="25">
        <v>221.4</v>
      </c>
      <c r="G10" s="27">
        <v>88.54711333886266</v>
      </c>
      <c r="H10" s="28">
        <v>191386.29451997162</v>
      </c>
      <c r="I10" s="26">
        <v>3683</v>
      </c>
      <c r="J10" s="26">
        <v>81911</v>
      </c>
    </row>
    <row r="11" spans="1:10" ht="12.75">
      <c r="A11" s="24">
        <v>1987</v>
      </c>
      <c r="B11" s="25">
        <v>582.6</v>
      </c>
      <c r="C11" s="25">
        <v>546.9</v>
      </c>
      <c r="D11" s="26">
        <v>8992</v>
      </c>
      <c r="E11" s="25">
        <v>3.9</v>
      </c>
      <c r="F11" s="25">
        <v>250</v>
      </c>
      <c r="G11" s="27">
        <v>71.46033921123173</v>
      </c>
      <c r="H11" s="28">
        <v>186494.05599028763</v>
      </c>
      <c r="I11" s="26">
        <v>5784</v>
      </c>
      <c r="J11" s="26">
        <v>90224</v>
      </c>
    </row>
    <row r="12" spans="1:10" ht="12.75">
      <c r="A12" s="24">
        <v>1988</v>
      </c>
      <c r="B12" s="25">
        <v>597.7</v>
      </c>
      <c r="C12" s="25">
        <v>561.2</v>
      </c>
      <c r="D12" s="26">
        <v>8224</v>
      </c>
      <c r="E12" s="25">
        <v>2.9</v>
      </c>
      <c r="F12" s="25">
        <v>169.7</v>
      </c>
      <c r="G12" s="27">
        <v>65.02950969432526</v>
      </c>
      <c r="H12" s="28">
        <v>110357.8426069501</v>
      </c>
      <c r="I12" s="26">
        <v>25409</v>
      </c>
      <c r="J12" s="26">
        <v>43017</v>
      </c>
    </row>
    <row r="13" spans="1:10" ht="12.75">
      <c r="A13" s="24">
        <v>1989</v>
      </c>
      <c r="B13" s="25">
        <v>614.1</v>
      </c>
      <c r="C13" s="25">
        <v>581.8</v>
      </c>
      <c r="D13" s="26">
        <v>7246</v>
      </c>
      <c r="E13" s="25">
        <v>5.203884496390513</v>
      </c>
      <c r="F13" s="25">
        <v>324.5</v>
      </c>
      <c r="G13" s="27">
        <v>51.66300049282992</v>
      </c>
      <c r="H13" s="28">
        <v>167646.4365992331</v>
      </c>
      <c r="I13" s="26">
        <v>4718</v>
      </c>
      <c r="J13" s="26">
        <v>86303</v>
      </c>
    </row>
    <row r="14" spans="1:10" ht="12.75">
      <c r="A14" s="24">
        <v>1990</v>
      </c>
      <c r="B14" s="25">
        <v>613.8</v>
      </c>
      <c r="C14" s="25">
        <v>584.1</v>
      </c>
      <c r="D14" s="26">
        <v>6712</v>
      </c>
      <c r="E14" s="25">
        <v>4.053689436740283</v>
      </c>
      <c r="F14" s="25">
        <v>250.2</v>
      </c>
      <c r="G14" s="27">
        <v>40.14760857283666</v>
      </c>
      <c r="H14" s="28">
        <v>100449.31664923731</v>
      </c>
      <c r="I14" s="26">
        <v>12614</v>
      </c>
      <c r="J14" s="26">
        <v>91797</v>
      </c>
    </row>
    <row r="15" spans="1:10" ht="12.75">
      <c r="A15" s="24">
        <v>1991</v>
      </c>
      <c r="B15" s="25">
        <v>627.6</v>
      </c>
      <c r="C15" s="25">
        <v>595</v>
      </c>
      <c r="D15" s="26">
        <v>6082</v>
      </c>
      <c r="E15" s="25">
        <v>4.332773109243698</v>
      </c>
      <c r="F15" s="25">
        <v>257.8</v>
      </c>
      <c r="G15" s="27">
        <v>48.88031444953302</v>
      </c>
      <c r="H15" s="28">
        <v>126013.4506508961</v>
      </c>
      <c r="I15" s="26">
        <v>19140</v>
      </c>
      <c r="J15" s="26">
        <v>64453</v>
      </c>
    </row>
    <row r="16" spans="1:10" ht="12.75">
      <c r="A16" s="24">
        <v>1992</v>
      </c>
      <c r="B16" s="25">
        <v>605.3</v>
      </c>
      <c r="C16" s="25">
        <v>580.2</v>
      </c>
      <c r="D16" s="26">
        <v>5625</v>
      </c>
      <c r="E16" s="25">
        <v>4.8</v>
      </c>
      <c r="F16" s="25">
        <v>281.9</v>
      </c>
      <c r="G16" s="27">
        <v>45.26823170218648</v>
      </c>
      <c r="H16" s="28">
        <v>127611.14516846366</v>
      </c>
      <c r="I16" s="26">
        <v>24279</v>
      </c>
      <c r="J16" s="26">
        <v>90406</v>
      </c>
    </row>
    <row r="17" spans="1:10" ht="12.75">
      <c r="A17" s="24">
        <v>1993</v>
      </c>
      <c r="B17" s="25">
        <v>614.6</v>
      </c>
      <c r="C17" s="25">
        <v>594.6</v>
      </c>
      <c r="D17" s="26">
        <v>6369</v>
      </c>
      <c r="E17" s="25">
        <v>4.4</v>
      </c>
      <c r="F17" s="25">
        <v>280</v>
      </c>
      <c r="G17" s="27">
        <v>79.39369898909764</v>
      </c>
      <c r="H17" s="28">
        <v>222302.3571694734</v>
      </c>
      <c r="I17" s="26">
        <v>6689</v>
      </c>
      <c r="J17" s="26">
        <v>118770</v>
      </c>
    </row>
    <row r="18" spans="1:10" ht="12.75">
      <c r="A18" s="24">
        <v>1994</v>
      </c>
      <c r="B18" s="25">
        <v>615.7</v>
      </c>
      <c r="C18" s="25">
        <v>596.1</v>
      </c>
      <c r="D18" s="26">
        <v>5036</v>
      </c>
      <c r="E18" s="25">
        <v>3.8</v>
      </c>
      <c r="F18" s="25">
        <v>238.1</v>
      </c>
      <c r="G18" s="27">
        <v>72.03130071039631</v>
      </c>
      <c r="H18" s="28">
        <v>171506.52699145357</v>
      </c>
      <c r="I18" s="26">
        <v>32336</v>
      </c>
      <c r="J18" s="26">
        <v>103994</v>
      </c>
    </row>
    <row r="19" spans="1:10" ht="12.75">
      <c r="A19" s="29">
        <v>1995</v>
      </c>
      <c r="B19" s="30">
        <v>639.7</v>
      </c>
      <c r="C19" s="30">
        <v>602.9</v>
      </c>
      <c r="D19" s="31">
        <v>3304</v>
      </c>
      <c r="E19" s="32">
        <v>2.5</v>
      </c>
      <c r="F19" s="30">
        <v>158.9</v>
      </c>
      <c r="G19" s="33">
        <v>102.95938360198575</v>
      </c>
      <c r="H19" s="34">
        <v>163602.46054355535</v>
      </c>
      <c r="I19" s="31">
        <v>60141</v>
      </c>
      <c r="J19" s="28">
        <v>84125</v>
      </c>
    </row>
    <row r="20" spans="1:10" ht="12.75">
      <c r="A20" s="29">
        <v>1996</v>
      </c>
      <c r="B20" s="30">
        <v>637.5</v>
      </c>
      <c r="C20" s="30">
        <v>604.4</v>
      </c>
      <c r="D20" s="31">
        <v>2743</v>
      </c>
      <c r="E20" s="32">
        <v>3.9</v>
      </c>
      <c r="F20" s="30">
        <v>242.3</v>
      </c>
      <c r="G20" s="33">
        <v>106.70969913334056</v>
      </c>
      <c r="H20" s="34">
        <v>258557.60100008416</v>
      </c>
      <c r="I20" s="34">
        <v>81724</v>
      </c>
      <c r="J20" s="26">
        <v>98755</v>
      </c>
    </row>
    <row r="21" spans="1:10" ht="12.75">
      <c r="A21" s="29">
        <v>1997</v>
      </c>
      <c r="B21" s="30">
        <v>664.3</v>
      </c>
      <c r="C21" s="30">
        <v>629.1</v>
      </c>
      <c r="D21" s="34">
        <v>2956</v>
      </c>
      <c r="E21" s="30">
        <v>6</v>
      </c>
      <c r="F21" s="30">
        <v>388.9</v>
      </c>
      <c r="G21" s="33">
        <v>76.95358984529949</v>
      </c>
      <c r="H21" s="34">
        <v>299272.5109083697</v>
      </c>
      <c r="I21" s="34">
        <v>55274</v>
      </c>
      <c r="J21" s="26">
        <v>152151</v>
      </c>
    </row>
    <row r="22" spans="1:10" ht="12.75">
      <c r="A22" s="29">
        <v>1998</v>
      </c>
      <c r="B22" s="30">
        <v>658.5</v>
      </c>
      <c r="C22" s="30">
        <v>630.1</v>
      </c>
      <c r="D22" s="34">
        <v>2722</v>
      </c>
      <c r="E22" s="30">
        <v>3.4</v>
      </c>
      <c r="F22" s="30">
        <v>220.4</v>
      </c>
      <c r="G22" s="33">
        <v>83.58876347769646</v>
      </c>
      <c r="H22" s="34">
        <v>184229.63470484296</v>
      </c>
      <c r="I22" s="34">
        <v>83540</v>
      </c>
      <c r="J22" s="26">
        <v>143620</v>
      </c>
    </row>
    <row r="23" spans="1:10" ht="12.75">
      <c r="A23" s="29">
        <v>1999</v>
      </c>
      <c r="B23" s="30">
        <v>654.3</v>
      </c>
      <c r="C23" s="30">
        <v>624.3</v>
      </c>
      <c r="D23" s="34">
        <v>2504</v>
      </c>
      <c r="E23" s="30">
        <v>4.4</v>
      </c>
      <c r="F23" s="30">
        <v>280.7</v>
      </c>
      <c r="G23" s="33">
        <v>56.89180580096883</v>
      </c>
      <c r="H23" s="34">
        <f>F23*G23*10</f>
        <v>159695.2988833195</v>
      </c>
      <c r="I23" s="34">
        <v>109286</v>
      </c>
      <c r="J23" s="26">
        <v>126214</v>
      </c>
    </row>
    <row r="24" spans="1:10" ht="12.75">
      <c r="A24" s="29">
        <v>2000</v>
      </c>
      <c r="B24" s="30">
        <v>670.5</v>
      </c>
      <c r="C24" s="30">
        <f>605.5+45.2</f>
        <v>650.7</v>
      </c>
      <c r="D24" s="34">
        <v>1995</v>
      </c>
      <c r="E24" s="30">
        <v>3.3787769496734534</v>
      </c>
      <c r="F24" s="30">
        <v>225.2</v>
      </c>
      <c r="G24" s="33">
        <v>69.08634139891578</v>
      </c>
      <c r="H24" s="34">
        <f>F24*G24*10</f>
        <v>155582.4408303583</v>
      </c>
      <c r="I24" s="34">
        <v>103266.4147</v>
      </c>
      <c r="J24" s="26">
        <v>101787.4147</v>
      </c>
    </row>
    <row r="25" spans="1:10" ht="12.75">
      <c r="A25" s="29">
        <v>2001</v>
      </c>
      <c r="B25" s="30">
        <v>658.801</v>
      </c>
      <c r="C25" s="30">
        <v>627.947</v>
      </c>
      <c r="D25" s="34">
        <v>2312.005</v>
      </c>
      <c r="E25" s="30">
        <v>3.95918913538881</v>
      </c>
      <c r="F25" s="30">
        <v>254.62</v>
      </c>
      <c r="G25" s="33">
        <v>67.16</v>
      </c>
      <c r="H25" s="34">
        <f>F25*G25*10</f>
        <v>171002.79200000002</v>
      </c>
      <c r="I25" s="34">
        <v>126312.1337</v>
      </c>
      <c r="J25" s="26">
        <v>155255.3306</v>
      </c>
    </row>
    <row r="26" spans="1:10" ht="12.75">
      <c r="A26" s="29">
        <v>2002</v>
      </c>
      <c r="B26" s="30">
        <v>648.997</v>
      </c>
      <c r="C26" s="30">
        <v>602.39</v>
      </c>
      <c r="D26" s="34">
        <v>2251.628</v>
      </c>
      <c r="E26" s="30">
        <v>4.52578608542639</v>
      </c>
      <c r="F26" s="30">
        <v>279.396</v>
      </c>
      <c r="G26" s="33">
        <v>68.68</v>
      </c>
      <c r="H26" s="34">
        <f>F26*G26*10</f>
        <v>191889.1728</v>
      </c>
      <c r="I26" s="34">
        <v>150111.3464</v>
      </c>
      <c r="J26" s="26">
        <v>179802.1591</v>
      </c>
    </row>
    <row r="27" spans="1:10" ht="13.5" thickBot="1">
      <c r="A27" s="35" t="s">
        <v>137</v>
      </c>
      <c r="B27" s="36"/>
      <c r="C27" s="36"/>
      <c r="D27" s="36"/>
      <c r="E27" s="36"/>
      <c r="F27" s="36">
        <v>199.6</v>
      </c>
      <c r="G27" s="37">
        <v>91.93</v>
      </c>
      <c r="H27" s="38">
        <f>F27*G27*10</f>
        <v>183492.28</v>
      </c>
      <c r="I27" s="38"/>
      <c r="J27" s="39"/>
    </row>
    <row r="28" spans="1:10" ht="12.75">
      <c r="A28" s="5" t="s">
        <v>27</v>
      </c>
      <c r="B28" s="5"/>
      <c r="C28" s="5"/>
      <c r="D28" s="5"/>
      <c r="E28" s="5"/>
      <c r="F28" s="5"/>
      <c r="G28" s="5"/>
      <c r="H28" s="5"/>
      <c r="I28" s="5"/>
      <c r="J28" s="5"/>
    </row>
    <row r="29" ht="12.75">
      <c r="A29" s="13" t="s">
        <v>28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0110">
    <pageSetUpPr fitToPage="1"/>
  </sheetPr>
  <dimension ref="A1:S89"/>
  <sheetViews>
    <sheetView tabSelected="1" zoomScale="75" zoomScaleNormal="75" workbookViewId="0" topLeftCell="A1">
      <selection activeCell="E29" sqref="E29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82" customFormat="1" ht="18">
      <c r="A1" s="136" t="s">
        <v>142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3" spans="1:11" s="83" customFormat="1" ht="15">
      <c r="A3" s="84" t="s">
        <v>138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3" customFormat="1" ht="15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118"/>
      <c r="B5" s="137" t="s">
        <v>67</v>
      </c>
      <c r="C5" s="138"/>
      <c r="D5" s="138"/>
      <c r="E5" s="138"/>
      <c r="F5" s="138"/>
      <c r="G5" s="133" t="s">
        <v>68</v>
      </c>
      <c r="H5" s="119"/>
      <c r="I5" s="89" t="s">
        <v>3</v>
      </c>
      <c r="J5" s="120"/>
      <c r="K5" s="141" t="s">
        <v>69</v>
      </c>
    </row>
    <row r="6" spans="1:11" ht="12.75">
      <c r="A6" s="86" t="s">
        <v>70</v>
      </c>
      <c r="B6" s="131" t="s">
        <v>31</v>
      </c>
      <c r="C6" s="139"/>
      <c r="D6" s="139"/>
      <c r="E6" s="139"/>
      <c r="F6" s="132"/>
      <c r="G6" s="134"/>
      <c r="H6" s="137" t="s">
        <v>71</v>
      </c>
      <c r="I6" s="140"/>
      <c r="J6" s="87" t="s">
        <v>2</v>
      </c>
      <c r="K6" s="142"/>
    </row>
    <row r="7" spans="1:11" ht="12.75">
      <c r="A7" s="86" t="s">
        <v>72</v>
      </c>
      <c r="B7" s="88"/>
      <c r="C7" s="89" t="s">
        <v>14</v>
      </c>
      <c r="D7" s="90"/>
      <c r="E7" s="129" t="s">
        <v>15</v>
      </c>
      <c r="F7" s="130"/>
      <c r="G7" s="134"/>
      <c r="H7" s="131" t="s">
        <v>73</v>
      </c>
      <c r="I7" s="132"/>
      <c r="J7" s="8" t="s">
        <v>8</v>
      </c>
      <c r="K7" s="142"/>
    </row>
    <row r="8" spans="1:17" ht="13.5" thickBot="1">
      <c r="A8" s="91"/>
      <c r="B8" s="92" t="s">
        <v>74</v>
      </c>
      <c r="C8" s="92" t="s">
        <v>75</v>
      </c>
      <c r="D8" s="92" t="s">
        <v>14</v>
      </c>
      <c r="E8" s="92" t="s">
        <v>74</v>
      </c>
      <c r="F8" s="92" t="s">
        <v>75</v>
      </c>
      <c r="G8" s="135"/>
      <c r="H8" s="92" t="s">
        <v>74</v>
      </c>
      <c r="I8" s="92" t="s">
        <v>75</v>
      </c>
      <c r="J8" s="93" t="s">
        <v>76</v>
      </c>
      <c r="K8" s="143"/>
      <c r="P8" s="94"/>
      <c r="Q8" s="94"/>
    </row>
    <row r="9" spans="1:18" ht="12.75">
      <c r="A9" s="95" t="s">
        <v>77</v>
      </c>
      <c r="B9" s="96" t="s">
        <v>43</v>
      </c>
      <c r="C9" s="96" t="s">
        <v>43</v>
      </c>
      <c r="D9" s="97" t="s">
        <v>43</v>
      </c>
      <c r="E9" s="96" t="s">
        <v>43</v>
      </c>
      <c r="F9" s="96" t="s">
        <v>43</v>
      </c>
      <c r="G9" s="96" t="s">
        <v>43</v>
      </c>
      <c r="H9" s="96" t="s">
        <v>43</v>
      </c>
      <c r="I9" s="96" t="s">
        <v>43</v>
      </c>
      <c r="J9" s="96" t="s">
        <v>43</v>
      </c>
      <c r="K9" s="96" t="s">
        <v>43</v>
      </c>
      <c r="L9" s="98"/>
      <c r="M9" s="98"/>
      <c r="N9" s="98"/>
      <c r="R9" s="99"/>
    </row>
    <row r="10" spans="1:18" ht="12.75">
      <c r="A10" s="18" t="s">
        <v>78</v>
      </c>
      <c r="B10" s="100" t="s">
        <v>43</v>
      </c>
      <c r="C10" s="100" t="s">
        <v>43</v>
      </c>
      <c r="D10" s="100" t="s">
        <v>43</v>
      </c>
      <c r="E10" s="100" t="s">
        <v>43</v>
      </c>
      <c r="F10" s="100" t="s">
        <v>43</v>
      </c>
      <c r="G10" s="100" t="s">
        <v>43</v>
      </c>
      <c r="H10" s="100" t="s">
        <v>43</v>
      </c>
      <c r="I10" s="100" t="s">
        <v>43</v>
      </c>
      <c r="J10" s="100" t="s">
        <v>43</v>
      </c>
      <c r="K10" s="100" t="s">
        <v>43</v>
      </c>
      <c r="L10" s="98"/>
      <c r="M10" s="98"/>
      <c r="N10" s="98"/>
      <c r="R10" s="99"/>
    </row>
    <row r="11" spans="1:18" ht="12.75">
      <c r="A11" s="18" t="s">
        <v>79</v>
      </c>
      <c r="B11" s="101" t="s">
        <v>43</v>
      </c>
      <c r="C11" s="101" t="s">
        <v>43</v>
      </c>
      <c r="D11" s="101" t="s">
        <v>43</v>
      </c>
      <c r="E11" s="101" t="s">
        <v>43</v>
      </c>
      <c r="F11" s="101" t="s">
        <v>43</v>
      </c>
      <c r="G11" s="100" t="s">
        <v>43</v>
      </c>
      <c r="H11" s="101" t="s">
        <v>43</v>
      </c>
      <c r="I11" s="101" t="s">
        <v>43</v>
      </c>
      <c r="J11" s="100" t="s">
        <v>43</v>
      </c>
      <c r="K11" s="100" t="s">
        <v>43</v>
      </c>
      <c r="L11" s="98"/>
      <c r="M11" s="98"/>
      <c r="N11" s="98"/>
      <c r="R11" s="99"/>
    </row>
    <row r="12" spans="1:18" ht="12.75">
      <c r="A12" s="18" t="s">
        <v>80</v>
      </c>
      <c r="B12" s="100" t="s">
        <v>43</v>
      </c>
      <c r="C12" s="100" t="s">
        <v>43</v>
      </c>
      <c r="D12" s="100" t="s">
        <v>43</v>
      </c>
      <c r="E12" s="100" t="s">
        <v>43</v>
      </c>
      <c r="F12" s="100" t="s">
        <v>43</v>
      </c>
      <c r="G12" s="100" t="s">
        <v>43</v>
      </c>
      <c r="H12" s="100" t="s">
        <v>43</v>
      </c>
      <c r="I12" s="100" t="s">
        <v>43</v>
      </c>
      <c r="J12" s="100" t="s">
        <v>43</v>
      </c>
      <c r="K12" s="100" t="s">
        <v>43</v>
      </c>
      <c r="L12" s="98"/>
      <c r="M12" s="98"/>
      <c r="N12" s="98"/>
      <c r="R12" s="99"/>
    </row>
    <row r="13" spans="1:18" ht="12.75">
      <c r="A13" s="102" t="s">
        <v>81</v>
      </c>
      <c r="B13" s="103" t="s">
        <v>43</v>
      </c>
      <c r="C13" s="103" t="s">
        <v>43</v>
      </c>
      <c r="D13" s="103" t="s">
        <v>43</v>
      </c>
      <c r="E13" s="103" t="s">
        <v>43</v>
      </c>
      <c r="F13" s="103" t="s">
        <v>43</v>
      </c>
      <c r="G13" s="103" t="s">
        <v>43</v>
      </c>
      <c r="H13" s="104" t="s">
        <v>43</v>
      </c>
      <c r="I13" s="104" t="s">
        <v>43</v>
      </c>
      <c r="J13" s="104" t="s">
        <v>43</v>
      </c>
      <c r="K13" s="103" t="s">
        <v>43</v>
      </c>
      <c r="L13" s="98"/>
      <c r="M13" s="98"/>
      <c r="N13" s="98"/>
      <c r="R13" s="99"/>
    </row>
    <row r="14" spans="1:18" ht="12.75">
      <c r="A14" s="102"/>
      <c r="B14" s="103"/>
      <c r="C14" s="103"/>
      <c r="D14" s="103"/>
      <c r="E14" s="103"/>
      <c r="F14" s="103"/>
      <c r="G14" s="103"/>
      <c r="H14" s="104"/>
      <c r="I14" s="104"/>
      <c r="J14" s="104"/>
      <c r="K14" s="103"/>
      <c r="L14" s="98"/>
      <c r="M14" s="98"/>
      <c r="N14" s="98"/>
      <c r="R14" s="99"/>
    </row>
    <row r="15" spans="1:18" ht="12.75">
      <c r="A15" s="102" t="s">
        <v>82</v>
      </c>
      <c r="B15" s="104" t="s">
        <v>43</v>
      </c>
      <c r="C15" s="103" t="s">
        <v>43</v>
      </c>
      <c r="D15" s="104" t="s">
        <v>43</v>
      </c>
      <c r="E15" s="103" t="s">
        <v>43</v>
      </c>
      <c r="F15" s="103" t="s">
        <v>43</v>
      </c>
      <c r="G15" s="104" t="s">
        <v>43</v>
      </c>
      <c r="H15" s="103" t="s">
        <v>43</v>
      </c>
      <c r="I15" s="103" t="s">
        <v>43</v>
      </c>
      <c r="J15" s="104" t="s">
        <v>43</v>
      </c>
      <c r="K15" s="104" t="s">
        <v>43</v>
      </c>
      <c r="L15" s="98"/>
      <c r="M15" s="98"/>
      <c r="N15" s="98"/>
      <c r="R15" s="99"/>
    </row>
    <row r="16" spans="1:18" ht="12.75">
      <c r="A16" s="102"/>
      <c r="B16" s="103"/>
      <c r="C16" s="103"/>
      <c r="D16" s="103"/>
      <c r="E16" s="103"/>
      <c r="F16" s="103"/>
      <c r="G16" s="103"/>
      <c r="H16" s="104"/>
      <c r="I16" s="104"/>
      <c r="J16" s="104"/>
      <c r="K16" s="103"/>
      <c r="L16" s="98"/>
      <c r="M16" s="98"/>
      <c r="N16" s="98"/>
      <c r="R16" s="99"/>
    </row>
    <row r="17" spans="1:18" ht="12.75">
      <c r="A17" s="102" t="s">
        <v>83</v>
      </c>
      <c r="B17" s="104" t="s">
        <v>43</v>
      </c>
      <c r="C17" s="104" t="s">
        <v>43</v>
      </c>
      <c r="D17" s="104" t="s">
        <v>43</v>
      </c>
      <c r="E17" s="104" t="s">
        <v>43</v>
      </c>
      <c r="F17" s="104" t="s">
        <v>43</v>
      </c>
      <c r="G17" s="104">
        <v>2800</v>
      </c>
      <c r="H17" s="104" t="s">
        <v>43</v>
      </c>
      <c r="I17" s="104" t="s">
        <v>43</v>
      </c>
      <c r="J17" s="104">
        <v>1</v>
      </c>
      <c r="K17" s="104">
        <v>3</v>
      </c>
      <c r="L17" s="98"/>
      <c r="M17" s="98"/>
      <c r="N17" s="98"/>
      <c r="R17" s="99"/>
    </row>
    <row r="18" spans="1:18" ht="12.75">
      <c r="A18" s="18"/>
      <c r="B18" s="101"/>
      <c r="C18" s="101"/>
      <c r="D18" s="101"/>
      <c r="E18" s="101"/>
      <c r="F18" s="101"/>
      <c r="G18" s="101"/>
      <c r="H18" s="100"/>
      <c r="I18" s="100"/>
      <c r="J18" s="100"/>
      <c r="K18" s="101"/>
      <c r="L18" s="98"/>
      <c r="M18" s="98"/>
      <c r="N18" s="98"/>
      <c r="R18" s="99"/>
    </row>
    <row r="19" spans="1:18" ht="12.75">
      <c r="A19" s="18" t="s">
        <v>84</v>
      </c>
      <c r="B19" s="100">
        <v>75</v>
      </c>
      <c r="C19" s="100" t="s">
        <v>43</v>
      </c>
      <c r="D19" s="100">
        <v>75</v>
      </c>
      <c r="E19" s="100">
        <v>75</v>
      </c>
      <c r="F19" s="100" t="s">
        <v>43</v>
      </c>
      <c r="G19" s="100">
        <v>12875</v>
      </c>
      <c r="H19" s="100">
        <v>500</v>
      </c>
      <c r="I19" s="100" t="s">
        <v>43</v>
      </c>
      <c r="J19" s="100">
        <v>3</v>
      </c>
      <c r="K19" s="100">
        <v>76</v>
      </c>
      <c r="L19" s="98"/>
      <c r="M19" s="98"/>
      <c r="N19" s="98"/>
      <c r="R19" s="99"/>
    </row>
    <row r="20" spans="1:18" ht="12.75">
      <c r="A20" s="18" t="s">
        <v>85</v>
      </c>
      <c r="B20" s="100" t="s">
        <v>43</v>
      </c>
      <c r="C20" s="101" t="s">
        <v>43</v>
      </c>
      <c r="D20" s="100" t="s">
        <v>43</v>
      </c>
      <c r="E20" s="100" t="s">
        <v>43</v>
      </c>
      <c r="F20" s="101" t="s">
        <v>43</v>
      </c>
      <c r="G20" s="100" t="s">
        <v>43</v>
      </c>
      <c r="H20" s="100" t="s">
        <v>43</v>
      </c>
      <c r="I20" s="101" t="s">
        <v>43</v>
      </c>
      <c r="J20" s="100" t="s">
        <v>43</v>
      </c>
      <c r="K20" s="100" t="s">
        <v>43</v>
      </c>
      <c r="L20" s="98"/>
      <c r="M20" s="98"/>
      <c r="N20" s="98"/>
      <c r="R20" s="99"/>
    </row>
    <row r="21" spans="1:18" ht="12.75">
      <c r="A21" s="18" t="s">
        <v>86</v>
      </c>
      <c r="B21" s="100" t="s">
        <v>43</v>
      </c>
      <c r="C21" s="100" t="s">
        <v>43</v>
      </c>
      <c r="D21" s="100" t="s">
        <v>43</v>
      </c>
      <c r="E21" s="100" t="s">
        <v>43</v>
      </c>
      <c r="F21" s="100" t="s">
        <v>43</v>
      </c>
      <c r="G21" s="100">
        <v>40</v>
      </c>
      <c r="H21" s="100" t="s">
        <v>43</v>
      </c>
      <c r="I21" s="100" t="s">
        <v>43</v>
      </c>
      <c r="J21" s="100">
        <v>3</v>
      </c>
      <c r="K21" s="100" t="s">
        <v>43</v>
      </c>
      <c r="L21" s="98"/>
      <c r="M21" s="98"/>
      <c r="N21" s="98"/>
      <c r="R21" s="99"/>
    </row>
    <row r="22" spans="1:18" ht="12.75">
      <c r="A22" s="102" t="s">
        <v>143</v>
      </c>
      <c r="B22" s="103">
        <v>75</v>
      </c>
      <c r="C22" s="103" t="s">
        <v>43</v>
      </c>
      <c r="D22" s="103">
        <v>75</v>
      </c>
      <c r="E22" s="103">
        <v>75</v>
      </c>
      <c r="F22" s="103" t="s">
        <v>43</v>
      </c>
      <c r="G22" s="103">
        <v>12915</v>
      </c>
      <c r="H22" s="104">
        <v>500</v>
      </c>
      <c r="I22" s="104" t="s">
        <v>43</v>
      </c>
      <c r="J22" s="104">
        <v>3</v>
      </c>
      <c r="K22" s="103">
        <v>76</v>
      </c>
      <c r="L22" s="98"/>
      <c r="M22" s="98"/>
      <c r="N22" s="98"/>
      <c r="R22" s="99"/>
    </row>
    <row r="23" spans="1:18" ht="12.75">
      <c r="A23" s="102"/>
      <c r="B23" s="103"/>
      <c r="C23" s="103"/>
      <c r="D23" s="103"/>
      <c r="E23" s="103"/>
      <c r="F23" s="103"/>
      <c r="G23" s="103"/>
      <c r="H23" s="104"/>
      <c r="I23" s="104"/>
      <c r="J23" s="104"/>
      <c r="K23" s="103"/>
      <c r="L23" s="98"/>
      <c r="M23" s="98"/>
      <c r="N23" s="98"/>
      <c r="R23" s="99"/>
    </row>
    <row r="24" spans="1:18" ht="12.75">
      <c r="A24" s="102" t="s">
        <v>87</v>
      </c>
      <c r="B24" s="104">
        <v>3440</v>
      </c>
      <c r="C24" s="104">
        <v>933</v>
      </c>
      <c r="D24" s="104">
        <v>4373</v>
      </c>
      <c r="E24" s="104">
        <v>3406</v>
      </c>
      <c r="F24" s="104">
        <v>914</v>
      </c>
      <c r="G24" s="104">
        <v>2580</v>
      </c>
      <c r="H24" s="104">
        <v>590</v>
      </c>
      <c r="I24" s="104">
        <v>1582</v>
      </c>
      <c r="J24" s="104">
        <v>3</v>
      </c>
      <c r="K24" s="104">
        <v>3463</v>
      </c>
      <c r="L24" s="98"/>
      <c r="M24" s="98"/>
      <c r="N24" s="98"/>
      <c r="R24" s="99"/>
    </row>
    <row r="25" spans="1:18" ht="12.75">
      <c r="A25" s="102"/>
      <c r="B25" s="103"/>
      <c r="C25" s="103"/>
      <c r="D25" s="103"/>
      <c r="E25" s="103"/>
      <c r="F25" s="103"/>
      <c r="G25" s="103"/>
      <c r="H25" s="104"/>
      <c r="I25" s="104"/>
      <c r="J25" s="104"/>
      <c r="K25" s="103"/>
      <c r="L25" s="98"/>
      <c r="M25" s="98"/>
      <c r="N25" s="98"/>
      <c r="R25" s="99"/>
    </row>
    <row r="26" spans="1:18" ht="12.75">
      <c r="A26" s="102" t="s">
        <v>88</v>
      </c>
      <c r="B26" s="104">
        <v>9640</v>
      </c>
      <c r="C26" s="104">
        <v>208</v>
      </c>
      <c r="D26" s="104">
        <v>9848</v>
      </c>
      <c r="E26" s="104">
        <v>8904</v>
      </c>
      <c r="F26" s="104">
        <v>189</v>
      </c>
      <c r="G26" s="104">
        <v>35594</v>
      </c>
      <c r="H26" s="104">
        <v>443</v>
      </c>
      <c r="I26" s="104">
        <v>1261</v>
      </c>
      <c r="J26" s="104">
        <v>4</v>
      </c>
      <c r="K26" s="104">
        <v>4325</v>
      </c>
      <c r="L26" s="98"/>
      <c r="M26" s="98"/>
      <c r="N26" s="98"/>
      <c r="R26" s="99"/>
    </row>
    <row r="27" spans="1:18" ht="12.75">
      <c r="A27" s="18"/>
      <c r="B27" s="101"/>
      <c r="C27" s="101"/>
      <c r="D27" s="101"/>
      <c r="E27" s="101"/>
      <c r="F27" s="101"/>
      <c r="G27" s="101"/>
      <c r="H27" s="100"/>
      <c r="I27" s="100"/>
      <c r="J27" s="100"/>
      <c r="K27" s="101"/>
      <c r="L27" s="98"/>
      <c r="M27" s="98"/>
      <c r="N27" s="98"/>
      <c r="R27" s="99"/>
    </row>
    <row r="28" spans="1:18" ht="12.75">
      <c r="A28" s="18" t="s">
        <v>89</v>
      </c>
      <c r="B28" s="105">
        <v>12188</v>
      </c>
      <c r="C28" s="101">
        <v>659</v>
      </c>
      <c r="D28" s="100">
        <v>12847</v>
      </c>
      <c r="E28" s="105">
        <v>12039</v>
      </c>
      <c r="F28" s="101">
        <v>637</v>
      </c>
      <c r="G28" s="101" t="s">
        <v>43</v>
      </c>
      <c r="H28" s="105">
        <v>561</v>
      </c>
      <c r="I28" s="100">
        <v>1994</v>
      </c>
      <c r="J28" s="101" t="s">
        <v>43</v>
      </c>
      <c r="K28" s="101">
        <v>8024</v>
      </c>
      <c r="L28" s="98"/>
      <c r="M28" s="98"/>
      <c r="N28" s="98"/>
      <c r="R28" s="99"/>
    </row>
    <row r="29" spans="1:18" ht="12.75">
      <c r="A29" s="18" t="s">
        <v>90</v>
      </c>
      <c r="B29" s="105">
        <v>21893</v>
      </c>
      <c r="C29" s="100">
        <v>276</v>
      </c>
      <c r="D29" s="100">
        <v>22169</v>
      </c>
      <c r="E29" s="105">
        <v>18895</v>
      </c>
      <c r="F29" s="100">
        <v>143</v>
      </c>
      <c r="G29" s="100">
        <v>56463</v>
      </c>
      <c r="H29" s="105">
        <v>751</v>
      </c>
      <c r="I29" s="100">
        <v>1429</v>
      </c>
      <c r="J29" s="100">
        <v>1</v>
      </c>
      <c r="K29" s="100">
        <v>14451</v>
      </c>
      <c r="L29" s="98"/>
      <c r="M29" s="98"/>
      <c r="N29" s="98"/>
      <c r="R29" s="99"/>
    </row>
    <row r="30" spans="1:18" ht="12.75">
      <c r="A30" s="18" t="s">
        <v>91</v>
      </c>
      <c r="B30" s="105">
        <v>36377</v>
      </c>
      <c r="C30" s="100">
        <v>2204</v>
      </c>
      <c r="D30" s="100">
        <v>38581</v>
      </c>
      <c r="E30" s="105">
        <v>30920</v>
      </c>
      <c r="F30" s="100">
        <v>2197</v>
      </c>
      <c r="G30" s="101" t="s">
        <v>43</v>
      </c>
      <c r="H30" s="105">
        <v>300</v>
      </c>
      <c r="I30" s="100">
        <v>1000</v>
      </c>
      <c r="J30" s="101" t="s">
        <v>43</v>
      </c>
      <c r="K30" s="100">
        <v>11473</v>
      </c>
      <c r="L30" s="98"/>
      <c r="M30" s="98"/>
      <c r="N30" s="98"/>
      <c r="R30" s="99"/>
    </row>
    <row r="31" spans="1:18" s="108" customFormat="1" ht="12.75">
      <c r="A31" s="102" t="s">
        <v>144</v>
      </c>
      <c r="B31" s="106">
        <v>70458</v>
      </c>
      <c r="C31" s="103">
        <v>3139</v>
      </c>
      <c r="D31" s="103">
        <v>73597</v>
      </c>
      <c r="E31" s="106">
        <v>61854</v>
      </c>
      <c r="F31" s="103">
        <v>2977</v>
      </c>
      <c r="G31" s="103">
        <v>56463</v>
      </c>
      <c r="H31" s="106">
        <v>489</v>
      </c>
      <c r="I31" s="104">
        <v>1233</v>
      </c>
      <c r="J31" s="104">
        <v>1</v>
      </c>
      <c r="K31" s="103">
        <v>33948</v>
      </c>
      <c r="L31" s="107"/>
      <c r="M31" s="107"/>
      <c r="N31" s="107"/>
      <c r="R31" s="109"/>
    </row>
    <row r="32" spans="1:18" ht="12.75">
      <c r="A32" s="18"/>
      <c r="B32" s="101"/>
      <c r="C32" s="101"/>
      <c r="D32" s="101"/>
      <c r="E32" s="101"/>
      <c r="F32" s="101"/>
      <c r="G32" s="101"/>
      <c r="H32" s="100"/>
      <c r="I32" s="100"/>
      <c r="J32" s="100"/>
      <c r="K32" s="101"/>
      <c r="L32" s="98"/>
      <c r="M32" s="98"/>
      <c r="N32" s="98"/>
      <c r="R32" s="99"/>
    </row>
    <row r="33" spans="1:18" ht="12.75">
      <c r="A33" s="18" t="s">
        <v>92</v>
      </c>
      <c r="B33" s="110">
        <v>1595</v>
      </c>
      <c r="C33" s="110">
        <v>16</v>
      </c>
      <c r="D33" s="100">
        <v>1611</v>
      </c>
      <c r="E33" s="110">
        <v>1581</v>
      </c>
      <c r="F33" s="110">
        <v>16</v>
      </c>
      <c r="G33" s="100">
        <v>27720</v>
      </c>
      <c r="H33" s="110">
        <v>1972</v>
      </c>
      <c r="I33" s="110">
        <v>3700</v>
      </c>
      <c r="J33" s="110">
        <v>3</v>
      </c>
      <c r="K33" s="110">
        <v>3260</v>
      </c>
      <c r="L33" s="98"/>
      <c r="M33" s="98"/>
      <c r="N33" s="98"/>
      <c r="R33" s="99"/>
    </row>
    <row r="34" spans="1:18" ht="12.75">
      <c r="A34" s="18" t="s">
        <v>93</v>
      </c>
      <c r="B34" s="110">
        <v>41</v>
      </c>
      <c r="C34" s="110">
        <v>3</v>
      </c>
      <c r="D34" s="100">
        <v>44</v>
      </c>
      <c r="E34" s="110">
        <v>39</v>
      </c>
      <c r="F34" s="110">
        <v>3</v>
      </c>
      <c r="G34" s="100" t="s">
        <v>43</v>
      </c>
      <c r="H34" s="110">
        <v>700</v>
      </c>
      <c r="I34" s="110">
        <v>1300</v>
      </c>
      <c r="J34" s="110" t="s">
        <v>43</v>
      </c>
      <c r="K34" s="100">
        <v>31</v>
      </c>
      <c r="L34" s="98"/>
      <c r="M34" s="98"/>
      <c r="N34" s="98"/>
      <c r="R34" s="99"/>
    </row>
    <row r="35" spans="1:18" ht="12.75">
      <c r="A35" s="18" t="s">
        <v>94</v>
      </c>
      <c r="B35" s="110">
        <v>33096</v>
      </c>
      <c r="C35" s="110">
        <v>1296</v>
      </c>
      <c r="D35" s="100">
        <v>34392</v>
      </c>
      <c r="E35" s="110">
        <v>31725</v>
      </c>
      <c r="F35" s="110">
        <v>1215</v>
      </c>
      <c r="G35" s="100">
        <v>2141</v>
      </c>
      <c r="H35" s="110">
        <v>379</v>
      </c>
      <c r="I35" s="110">
        <v>906</v>
      </c>
      <c r="J35" s="110">
        <v>4</v>
      </c>
      <c r="K35" s="100">
        <v>13133</v>
      </c>
      <c r="L35" s="98"/>
      <c r="M35" s="98"/>
      <c r="N35" s="98"/>
      <c r="R35" s="99"/>
    </row>
    <row r="36" spans="1:18" ht="12.75">
      <c r="A36" s="18" t="s">
        <v>95</v>
      </c>
      <c r="B36" s="110">
        <v>28426</v>
      </c>
      <c r="C36" s="110">
        <v>1602</v>
      </c>
      <c r="D36" s="100">
        <v>30028</v>
      </c>
      <c r="E36" s="110">
        <v>22012</v>
      </c>
      <c r="F36" s="110">
        <v>1553</v>
      </c>
      <c r="G36" s="100">
        <v>25500</v>
      </c>
      <c r="H36" s="110">
        <v>410</v>
      </c>
      <c r="I36" s="110">
        <v>1115</v>
      </c>
      <c r="J36" s="110">
        <v>2</v>
      </c>
      <c r="K36" s="100">
        <v>10808</v>
      </c>
      <c r="L36" s="98"/>
      <c r="M36" s="98"/>
      <c r="N36" s="98"/>
      <c r="R36" s="99"/>
    </row>
    <row r="37" spans="1:18" ht="12.75">
      <c r="A37" s="102" t="s">
        <v>96</v>
      </c>
      <c r="B37" s="103">
        <v>63158</v>
      </c>
      <c r="C37" s="103">
        <v>2917</v>
      </c>
      <c r="D37" s="103">
        <v>66075</v>
      </c>
      <c r="E37" s="103">
        <v>55357</v>
      </c>
      <c r="F37" s="103">
        <v>2787</v>
      </c>
      <c r="G37" s="103">
        <v>55361</v>
      </c>
      <c r="H37" s="104">
        <v>437</v>
      </c>
      <c r="I37" s="104">
        <v>1039</v>
      </c>
      <c r="J37" s="104">
        <v>3</v>
      </c>
      <c r="K37" s="103">
        <v>27232</v>
      </c>
      <c r="L37" s="98"/>
      <c r="M37" s="98"/>
      <c r="N37" s="98"/>
      <c r="R37" s="99"/>
    </row>
    <row r="38" spans="1:18" ht="12.75">
      <c r="A38" s="102"/>
      <c r="B38" s="103"/>
      <c r="C38" s="103"/>
      <c r="D38" s="103"/>
      <c r="E38" s="103"/>
      <c r="F38" s="103"/>
      <c r="G38" s="103"/>
      <c r="H38" s="104"/>
      <c r="I38" s="104"/>
      <c r="J38" s="104"/>
      <c r="K38" s="103"/>
      <c r="L38" s="98"/>
      <c r="M38" s="98"/>
      <c r="N38" s="98"/>
      <c r="R38" s="99"/>
    </row>
    <row r="39" spans="1:18" ht="12.75">
      <c r="A39" s="102" t="s">
        <v>97</v>
      </c>
      <c r="B39" s="104">
        <v>62252</v>
      </c>
      <c r="C39" s="104">
        <v>380</v>
      </c>
      <c r="D39" s="104">
        <v>62632</v>
      </c>
      <c r="E39" s="104">
        <v>52000</v>
      </c>
      <c r="F39" s="104">
        <v>380</v>
      </c>
      <c r="G39" s="104">
        <v>117440</v>
      </c>
      <c r="H39" s="104">
        <v>200</v>
      </c>
      <c r="I39" s="104">
        <v>1080</v>
      </c>
      <c r="J39" s="104">
        <v>5</v>
      </c>
      <c r="K39" s="104">
        <v>11398</v>
      </c>
      <c r="L39" s="98"/>
      <c r="M39" s="98"/>
      <c r="N39" s="98"/>
      <c r="R39" s="99"/>
    </row>
    <row r="40" spans="1:18" ht="12.75">
      <c r="A40" s="18"/>
      <c r="B40" s="101"/>
      <c r="C40" s="101"/>
      <c r="D40" s="101"/>
      <c r="E40" s="101"/>
      <c r="F40" s="101"/>
      <c r="G40" s="101"/>
      <c r="H40" s="100"/>
      <c r="I40" s="100"/>
      <c r="J40" s="100"/>
      <c r="K40" s="101"/>
      <c r="L40" s="98"/>
      <c r="M40" s="98"/>
      <c r="N40" s="98"/>
      <c r="R40" s="99"/>
    </row>
    <row r="41" spans="1:18" ht="12.75">
      <c r="A41" s="18" t="s">
        <v>98</v>
      </c>
      <c r="B41" s="105">
        <v>7</v>
      </c>
      <c r="C41" s="100">
        <v>1</v>
      </c>
      <c r="D41" s="100">
        <v>8</v>
      </c>
      <c r="E41" s="105">
        <v>7</v>
      </c>
      <c r="F41" s="100">
        <v>1</v>
      </c>
      <c r="G41" s="100">
        <v>157</v>
      </c>
      <c r="H41" s="105">
        <v>500</v>
      </c>
      <c r="I41" s="100">
        <v>1200</v>
      </c>
      <c r="J41" s="100">
        <v>10</v>
      </c>
      <c r="K41" s="100">
        <v>6</v>
      </c>
      <c r="L41" s="98"/>
      <c r="M41" s="98"/>
      <c r="N41" s="98"/>
      <c r="R41" s="99"/>
    </row>
    <row r="42" spans="1:18" ht="12.75">
      <c r="A42" s="18" t="s">
        <v>99</v>
      </c>
      <c r="B42" s="100">
        <v>159</v>
      </c>
      <c r="C42" s="100" t="s">
        <v>43</v>
      </c>
      <c r="D42" s="100">
        <v>159</v>
      </c>
      <c r="E42" s="100">
        <v>147</v>
      </c>
      <c r="F42" s="100" t="s">
        <v>43</v>
      </c>
      <c r="G42" s="100">
        <v>42486</v>
      </c>
      <c r="H42" s="100">
        <v>80</v>
      </c>
      <c r="I42" s="100" t="s">
        <v>43</v>
      </c>
      <c r="J42" s="100">
        <v>2</v>
      </c>
      <c r="K42" s="100">
        <v>97</v>
      </c>
      <c r="L42" s="98"/>
      <c r="M42" s="98"/>
      <c r="N42" s="98"/>
      <c r="R42" s="99"/>
    </row>
    <row r="43" spans="1:18" ht="12.75">
      <c r="A43" s="18" t="s">
        <v>100</v>
      </c>
      <c r="B43" s="100">
        <v>15</v>
      </c>
      <c r="C43" s="100" t="s">
        <v>43</v>
      </c>
      <c r="D43" s="100">
        <v>15</v>
      </c>
      <c r="E43" s="100">
        <v>15</v>
      </c>
      <c r="F43" s="100" t="s">
        <v>43</v>
      </c>
      <c r="G43" s="100">
        <v>940</v>
      </c>
      <c r="H43" s="100">
        <v>1000</v>
      </c>
      <c r="I43" s="100" t="s">
        <v>43</v>
      </c>
      <c r="J43" s="100">
        <v>5</v>
      </c>
      <c r="K43" s="100">
        <v>20</v>
      </c>
      <c r="L43" s="98"/>
      <c r="M43" s="98"/>
      <c r="N43" s="98"/>
      <c r="R43" s="99"/>
    </row>
    <row r="44" spans="1:18" ht="12.75">
      <c r="A44" s="18" t="s">
        <v>101</v>
      </c>
      <c r="B44" s="101" t="s">
        <v>43</v>
      </c>
      <c r="C44" s="100" t="s">
        <v>43</v>
      </c>
      <c r="D44" s="100" t="s">
        <v>43</v>
      </c>
      <c r="E44" s="101" t="s">
        <v>43</v>
      </c>
      <c r="F44" s="100" t="s">
        <v>43</v>
      </c>
      <c r="G44" s="100">
        <v>1125</v>
      </c>
      <c r="H44" s="101" t="s">
        <v>43</v>
      </c>
      <c r="I44" s="100" t="s">
        <v>43</v>
      </c>
      <c r="J44" s="100">
        <v>20</v>
      </c>
      <c r="K44" s="100">
        <v>23</v>
      </c>
      <c r="L44" s="98"/>
      <c r="M44" s="98"/>
      <c r="N44" s="98"/>
      <c r="R44" s="99"/>
    </row>
    <row r="45" spans="1:18" ht="12.75">
      <c r="A45" s="18" t="s">
        <v>102</v>
      </c>
      <c r="B45" s="100">
        <v>1014</v>
      </c>
      <c r="C45" s="100" t="s">
        <v>43</v>
      </c>
      <c r="D45" s="100">
        <v>1014</v>
      </c>
      <c r="E45" s="100">
        <v>996</v>
      </c>
      <c r="F45" s="100" t="s">
        <v>43</v>
      </c>
      <c r="G45" s="100">
        <v>22700</v>
      </c>
      <c r="H45" s="100">
        <v>1100</v>
      </c>
      <c r="I45" s="100" t="s">
        <v>43</v>
      </c>
      <c r="J45" s="100">
        <v>1</v>
      </c>
      <c r="K45" s="100">
        <v>1118</v>
      </c>
      <c r="L45" s="98"/>
      <c r="M45" s="98"/>
      <c r="N45" s="98"/>
      <c r="R45" s="99"/>
    </row>
    <row r="46" spans="1:18" ht="12.75">
      <c r="A46" s="18" t="s">
        <v>103</v>
      </c>
      <c r="B46" s="100">
        <v>8</v>
      </c>
      <c r="C46" s="100" t="s">
        <v>43</v>
      </c>
      <c r="D46" s="100">
        <v>8</v>
      </c>
      <c r="E46" s="100">
        <v>6</v>
      </c>
      <c r="F46" s="100" t="s">
        <v>43</v>
      </c>
      <c r="G46" s="100">
        <v>5205</v>
      </c>
      <c r="H46" s="100">
        <v>600</v>
      </c>
      <c r="I46" s="100" t="s">
        <v>43</v>
      </c>
      <c r="J46" s="100">
        <v>2</v>
      </c>
      <c r="K46" s="100">
        <v>14</v>
      </c>
      <c r="L46" s="98"/>
      <c r="M46" s="98"/>
      <c r="N46" s="98"/>
      <c r="R46" s="99"/>
    </row>
    <row r="47" spans="1:18" ht="12.75">
      <c r="A47" s="18" t="s">
        <v>104</v>
      </c>
      <c r="B47" s="105">
        <v>428</v>
      </c>
      <c r="C47" s="100" t="s">
        <v>43</v>
      </c>
      <c r="D47" s="100">
        <v>428</v>
      </c>
      <c r="E47" s="105">
        <v>428</v>
      </c>
      <c r="F47" s="100" t="s">
        <v>43</v>
      </c>
      <c r="G47" s="100">
        <v>2858</v>
      </c>
      <c r="H47" s="105">
        <v>800</v>
      </c>
      <c r="I47" s="100" t="s">
        <v>43</v>
      </c>
      <c r="J47" s="100">
        <v>2</v>
      </c>
      <c r="K47" s="100">
        <v>348</v>
      </c>
      <c r="L47" s="98"/>
      <c r="M47" s="98"/>
      <c r="N47" s="98"/>
      <c r="R47" s="99"/>
    </row>
    <row r="48" spans="1:18" ht="12.75">
      <c r="A48" s="18" t="s">
        <v>105</v>
      </c>
      <c r="B48" s="105">
        <v>39</v>
      </c>
      <c r="C48" s="100" t="s">
        <v>43</v>
      </c>
      <c r="D48" s="100">
        <v>39</v>
      </c>
      <c r="E48" s="105">
        <v>38</v>
      </c>
      <c r="F48" s="100" t="s">
        <v>43</v>
      </c>
      <c r="G48" s="100">
        <v>10352</v>
      </c>
      <c r="H48" s="105">
        <v>600</v>
      </c>
      <c r="I48" s="100" t="s">
        <v>43</v>
      </c>
      <c r="J48" s="100">
        <v>5</v>
      </c>
      <c r="K48" s="100">
        <v>75</v>
      </c>
      <c r="L48" s="98"/>
      <c r="M48" s="98"/>
      <c r="N48" s="98"/>
      <c r="R48" s="99"/>
    </row>
    <row r="49" spans="1:18" ht="12.75">
      <c r="A49" s="18" t="s">
        <v>106</v>
      </c>
      <c r="B49" s="100">
        <v>47</v>
      </c>
      <c r="C49" s="100">
        <v>4</v>
      </c>
      <c r="D49" s="100">
        <v>51</v>
      </c>
      <c r="E49" s="100">
        <v>46</v>
      </c>
      <c r="F49" s="100">
        <v>1</v>
      </c>
      <c r="G49" s="100" t="s">
        <v>43</v>
      </c>
      <c r="H49" s="100">
        <v>1500</v>
      </c>
      <c r="I49" s="100">
        <v>3000</v>
      </c>
      <c r="J49" s="100" t="s">
        <v>43</v>
      </c>
      <c r="K49" s="100">
        <v>72</v>
      </c>
      <c r="L49" s="98"/>
      <c r="M49" s="98"/>
      <c r="N49" s="98"/>
      <c r="R49" s="99"/>
    </row>
    <row r="50" spans="1:18" ht="12.75">
      <c r="A50" s="102" t="s">
        <v>145</v>
      </c>
      <c r="B50" s="103">
        <v>1717</v>
      </c>
      <c r="C50" s="103">
        <v>5</v>
      </c>
      <c r="D50" s="103">
        <v>1722</v>
      </c>
      <c r="E50" s="103">
        <v>1683</v>
      </c>
      <c r="F50" s="103">
        <v>2</v>
      </c>
      <c r="G50" s="103">
        <v>85823</v>
      </c>
      <c r="H50" s="104">
        <v>929</v>
      </c>
      <c r="I50" s="104">
        <v>2100</v>
      </c>
      <c r="J50" s="104">
        <v>2</v>
      </c>
      <c r="K50" s="103">
        <v>1773</v>
      </c>
      <c r="L50" s="98"/>
      <c r="M50" s="98"/>
      <c r="N50" s="98"/>
      <c r="R50" s="99"/>
    </row>
    <row r="51" spans="1:18" ht="12.75">
      <c r="A51" s="102"/>
      <c r="B51" s="103"/>
      <c r="C51" s="103"/>
      <c r="D51" s="103"/>
      <c r="E51" s="103"/>
      <c r="F51" s="103"/>
      <c r="G51" s="103"/>
      <c r="H51" s="104"/>
      <c r="I51" s="104"/>
      <c r="J51" s="104"/>
      <c r="K51" s="103"/>
      <c r="L51" s="98"/>
      <c r="M51" s="98"/>
      <c r="N51" s="98"/>
      <c r="R51" s="99"/>
    </row>
    <row r="52" spans="1:18" ht="12.75">
      <c r="A52" s="102" t="s">
        <v>107</v>
      </c>
      <c r="B52" s="104">
        <v>227</v>
      </c>
      <c r="C52" s="104" t="s">
        <v>43</v>
      </c>
      <c r="D52" s="104">
        <v>227</v>
      </c>
      <c r="E52" s="104">
        <v>227</v>
      </c>
      <c r="F52" s="104" t="s">
        <v>43</v>
      </c>
      <c r="G52" s="106">
        <v>37110</v>
      </c>
      <c r="H52" s="106">
        <v>350</v>
      </c>
      <c r="I52" s="104" t="s">
        <v>43</v>
      </c>
      <c r="J52" s="106">
        <v>3</v>
      </c>
      <c r="K52" s="104">
        <v>191</v>
      </c>
      <c r="L52" s="98"/>
      <c r="M52" s="98"/>
      <c r="N52" s="98"/>
      <c r="R52" s="99"/>
    </row>
    <row r="53" spans="1:18" ht="12.75">
      <c r="A53" s="18"/>
      <c r="B53" s="101"/>
      <c r="C53" s="101"/>
      <c r="D53" s="101"/>
      <c r="E53" s="101"/>
      <c r="F53" s="101"/>
      <c r="G53" s="101"/>
      <c r="H53" s="100"/>
      <c r="I53" s="100"/>
      <c r="J53" s="100"/>
      <c r="K53" s="101"/>
      <c r="L53" s="98"/>
      <c r="M53" s="98"/>
      <c r="N53" s="98"/>
      <c r="R53" s="99"/>
    </row>
    <row r="54" spans="1:18" ht="12.75">
      <c r="A54" s="18" t="s">
        <v>108</v>
      </c>
      <c r="B54" s="105">
        <v>26310</v>
      </c>
      <c r="C54" s="100">
        <v>2099</v>
      </c>
      <c r="D54" s="100">
        <v>28409</v>
      </c>
      <c r="E54" s="105">
        <v>23555</v>
      </c>
      <c r="F54" s="100">
        <v>1121</v>
      </c>
      <c r="G54" s="100">
        <v>89862</v>
      </c>
      <c r="H54" s="105">
        <v>500</v>
      </c>
      <c r="I54" s="100">
        <v>1000</v>
      </c>
      <c r="J54" s="100">
        <v>12</v>
      </c>
      <c r="K54" s="100">
        <v>13977</v>
      </c>
      <c r="L54" s="98"/>
      <c r="M54" s="98"/>
      <c r="N54" s="98"/>
      <c r="R54" s="99"/>
    </row>
    <row r="55" spans="1:18" ht="12.75">
      <c r="A55" s="18" t="s">
        <v>109</v>
      </c>
      <c r="B55" s="100">
        <v>3018</v>
      </c>
      <c r="C55" s="100">
        <v>85</v>
      </c>
      <c r="D55" s="100">
        <v>3103</v>
      </c>
      <c r="E55" s="100">
        <v>2958</v>
      </c>
      <c r="F55" s="100">
        <v>70</v>
      </c>
      <c r="G55" s="100">
        <v>35222</v>
      </c>
      <c r="H55" s="100">
        <v>210</v>
      </c>
      <c r="I55" s="100">
        <v>810</v>
      </c>
      <c r="J55" s="100">
        <v>2</v>
      </c>
      <c r="K55" s="100">
        <v>748</v>
      </c>
      <c r="L55" s="98"/>
      <c r="M55" s="98"/>
      <c r="N55" s="98"/>
      <c r="R55" s="99"/>
    </row>
    <row r="56" spans="1:18" ht="12.75">
      <c r="A56" s="18" t="s">
        <v>110</v>
      </c>
      <c r="B56" s="100">
        <v>10890</v>
      </c>
      <c r="C56" s="100">
        <v>8</v>
      </c>
      <c r="D56" s="100">
        <v>10898</v>
      </c>
      <c r="E56" s="100">
        <v>9958</v>
      </c>
      <c r="F56" s="100">
        <v>8</v>
      </c>
      <c r="G56" s="100">
        <v>227334</v>
      </c>
      <c r="H56" s="100">
        <v>510</v>
      </c>
      <c r="I56" s="100">
        <v>1200</v>
      </c>
      <c r="J56" s="100">
        <v>3</v>
      </c>
      <c r="K56" s="100">
        <v>5861</v>
      </c>
      <c r="L56" s="98"/>
      <c r="M56" s="98"/>
      <c r="N56" s="98"/>
      <c r="R56" s="99"/>
    </row>
    <row r="57" spans="1:18" ht="12.75">
      <c r="A57" s="18" t="s">
        <v>111</v>
      </c>
      <c r="B57" s="100">
        <v>138</v>
      </c>
      <c r="C57" s="100">
        <v>2</v>
      </c>
      <c r="D57" s="100">
        <v>140</v>
      </c>
      <c r="E57" s="100">
        <v>138</v>
      </c>
      <c r="F57" s="100">
        <v>2</v>
      </c>
      <c r="G57" s="100">
        <v>46000</v>
      </c>
      <c r="H57" s="100">
        <v>275</v>
      </c>
      <c r="I57" s="100">
        <v>1500</v>
      </c>
      <c r="J57" s="100">
        <v>5</v>
      </c>
      <c r="K57" s="100">
        <v>271</v>
      </c>
      <c r="L57" s="98"/>
      <c r="M57" s="98"/>
      <c r="N57" s="98"/>
      <c r="R57" s="99"/>
    </row>
    <row r="58" spans="1:18" ht="12.75">
      <c r="A58" s="18" t="s">
        <v>112</v>
      </c>
      <c r="B58" s="100">
        <v>2269</v>
      </c>
      <c r="C58" s="100">
        <v>2</v>
      </c>
      <c r="D58" s="100">
        <v>2271</v>
      </c>
      <c r="E58" s="100">
        <v>2055</v>
      </c>
      <c r="F58" s="100" t="s">
        <v>43</v>
      </c>
      <c r="G58" s="100">
        <v>57280</v>
      </c>
      <c r="H58" s="100">
        <v>864</v>
      </c>
      <c r="I58" s="100">
        <v>2300</v>
      </c>
      <c r="J58" s="100">
        <v>13</v>
      </c>
      <c r="K58" s="100">
        <v>2520</v>
      </c>
      <c r="L58" s="98"/>
      <c r="M58" s="98"/>
      <c r="N58" s="98"/>
      <c r="R58" s="99"/>
    </row>
    <row r="59" spans="1:18" s="108" customFormat="1" ht="12.75">
      <c r="A59" s="102" t="s">
        <v>113</v>
      </c>
      <c r="B59" s="103">
        <v>42625</v>
      </c>
      <c r="C59" s="103">
        <v>2196</v>
      </c>
      <c r="D59" s="103">
        <v>44821</v>
      </c>
      <c r="E59" s="103">
        <v>38664</v>
      </c>
      <c r="F59" s="103">
        <v>1201</v>
      </c>
      <c r="G59" s="103">
        <v>455698</v>
      </c>
      <c r="H59" s="104">
        <v>499</v>
      </c>
      <c r="I59" s="104">
        <v>991</v>
      </c>
      <c r="J59" s="104">
        <v>6</v>
      </c>
      <c r="K59" s="103">
        <v>23377</v>
      </c>
      <c r="L59" s="107"/>
      <c r="M59" s="107"/>
      <c r="N59" s="107"/>
      <c r="R59" s="109"/>
    </row>
    <row r="60" spans="1:18" ht="12.75">
      <c r="A60" s="18"/>
      <c r="B60" s="101"/>
      <c r="C60" s="101"/>
      <c r="D60" s="101"/>
      <c r="E60" s="101"/>
      <c r="F60" s="101"/>
      <c r="G60" s="101"/>
      <c r="H60" s="100"/>
      <c r="I60" s="100"/>
      <c r="J60" s="100"/>
      <c r="K60" s="101"/>
      <c r="L60" s="98"/>
      <c r="M60" s="98"/>
      <c r="N60" s="98"/>
      <c r="R60" s="99"/>
    </row>
    <row r="61" spans="1:18" ht="12.75">
      <c r="A61" s="18" t="s">
        <v>114</v>
      </c>
      <c r="B61" s="100">
        <v>24671</v>
      </c>
      <c r="C61" s="100">
        <v>7150</v>
      </c>
      <c r="D61" s="100">
        <v>31821</v>
      </c>
      <c r="E61" s="100">
        <v>24639</v>
      </c>
      <c r="F61" s="100">
        <v>7117</v>
      </c>
      <c r="G61" s="100">
        <v>34200</v>
      </c>
      <c r="H61" s="100">
        <v>770</v>
      </c>
      <c r="I61" s="100">
        <v>1814</v>
      </c>
      <c r="J61" s="100">
        <v>4</v>
      </c>
      <c r="K61" s="100">
        <v>32019</v>
      </c>
      <c r="L61" s="98"/>
      <c r="M61" s="98"/>
      <c r="N61" s="98"/>
      <c r="R61" s="99"/>
    </row>
    <row r="62" spans="1:18" ht="12.75">
      <c r="A62" s="18" t="s">
        <v>115</v>
      </c>
      <c r="B62" s="100">
        <v>40572</v>
      </c>
      <c r="C62" s="100">
        <v>1039</v>
      </c>
      <c r="D62" s="100">
        <v>41611</v>
      </c>
      <c r="E62" s="100">
        <v>39702</v>
      </c>
      <c r="F62" s="100">
        <v>1022</v>
      </c>
      <c r="G62" s="100">
        <v>2200</v>
      </c>
      <c r="H62" s="100">
        <v>483</v>
      </c>
      <c r="I62" s="100">
        <v>982</v>
      </c>
      <c r="J62" s="100">
        <v>8</v>
      </c>
      <c r="K62" s="100">
        <v>20197</v>
      </c>
      <c r="L62" s="98"/>
      <c r="M62" s="98"/>
      <c r="N62" s="98"/>
      <c r="R62" s="99"/>
    </row>
    <row r="63" spans="1:18" ht="12.75">
      <c r="A63" s="18" t="s">
        <v>116</v>
      </c>
      <c r="B63" s="100">
        <v>37680</v>
      </c>
      <c r="C63" s="100">
        <v>1058</v>
      </c>
      <c r="D63" s="100">
        <v>38738</v>
      </c>
      <c r="E63" s="100">
        <v>32687</v>
      </c>
      <c r="F63" s="100">
        <v>799</v>
      </c>
      <c r="G63" s="100">
        <v>304482</v>
      </c>
      <c r="H63" s="100">
        <v>300</v>
      </c>
      <c r="I63" s="100">
        <v>2043</v>
      </c>
      <c r="J63" s="100">
        <v>2</v>
      </c>
      <c r="K63" s="100">
        <v>12048</v>
      </c>
      <c r="L63" s="98"/>
      <c r="M63" s="98"/>
      <c r="N63" s="98"/>
      <c r="R63" s="99"/>
    </row>
    <row r="64" spans="1:18" s="108" customFormat="1" ht="12.75">
      <c r="A64" s="102" t="s">
        <v>117</v>
      </c>
      <c r="B64" s="103">
        <v>102923</v>
      </c>
      <c r="C64" s="103">
        <v>9247</v>
      </c>
      <c r="D64" s="103">
        <v>112170</v>
      </c>
      <c r="E64" s="103">
        <v>97028</v>
      </c>
      <c r="F64" s="103">
        <v>8938</v>
      </c>
      <c r="G64" s="103">
        <v>340882</v>
      </c>
      <c r="H64" s="104">
        <v>494</v>
      </c>
      <c r="I64" s="104">
        <v>1739</v>
      </c>
      <c r="J64" s="104">
        <v>2</v>
      </c>
      <c r="K64" s="103">
        <v>64264</v>
      </c>
      <c r="L64" s="107"/>
      <c r="M64" s="107"/>
      <c r="N64" s="107"/>
      <c r="R64" s="109"/>
    </row>
    <row r="65" spans="1:18" ht="12.75">
      <c r="A65" s="18"/>
      <c r="B65" s="101"/>
      <c r="C65" s="101"/>
      <c r="D65" s="101"/>
      <c r="E65" s="101"/>
      <c r="F65" s="101"/>
      <c r="G65" s="101"/>
      <c r="H65" s="100"/>
      <c r="I65" s="100"/>
      <c r="J65" s="100"/>
      <c r="K65" s="101"/>
      <c r="L65" s="98"/>
      <c r="M65" s="98"/>
      <c r="N65" s="98"/>
      <c r="R65" s="99"/>
    </row>
    <row r="66" spans="1:18" s="108" customFormat="1" ht="12.75">
      <c r="A66" s="102" t="s">
        <v>118</v>
      </c>
      <c r="B66" s="104">
        <v>68847</v>
      </c>
      <c r="C66" s="104">
        <v>8405</v>
      </c>
      <c r="D66" s="104">
        <v>77252</v>
      </c>
      <c r="E66" s="104">
        <v>62027</v>
      </c>
      <c r="F66" s="104">
        <v>7883</v>
      </c>
      <c r="G66" s="104">
        <v>21798</v>
      </c>
      <c r="H66" s="104">
        <v>250</v>
      </c>
      <c r="I66" s="104">
        <v>1500</v>
      </c>
      <c r="J66" s="104">
        <v>2</v>
      </c>
      <c r="K66" s="104">
        <v>27375</v>
      </c>
      <c r="L66" s="107"/>
      <c r="M66" s="107"/>
      <c r="N66" s="107"/>
      <c r="R66" s="109"/>
    </row>
    <row r="67" spans="1:19" ht="12.75">
      <c r="A67" s="18"/>
      <c r="B67" s="101"/>
      <c r="C67" s="101"/>
      <c r="D67" s="101"/>
      <c r="E67" s="101"/>
      <c r="F67" s="101"/>
      <c r="G67" s="101"/>
      <c r="H67" s="100"/>
      <c r="I67" s="100"/>
      <c r="J67" s="100"/>
      <c r="K67" s="101"/>
      <c r="L67" s="98"/>
      <c r="M67" s="98"/>
      <c r="N67" s="98"/>
      <c r="R67" s="99"/>
      <c r="S67" s="94"/>
    </row>
    <row r="68" spans="1:19" ht="12.75">
      <c r="A68" s="18" t="s">
        <v>119</v>
      </c>
      <c r="B68" s="105">
        <v>2000</v>
      </c>
      <c r="C68" s="100">
        <v>400</v>
      </c>
      <c r="D68" s="100">
        <v>2400</v>
      </c>
      <c r="E68" s="105">
        <v>2000</v>
      </c>
      <c r="F68" s="100">
        <v>400</v>
      </c>
      <c r="G68" s="100">
        <v>5000</v>
      </c>
      <c r="H68" s="105">
        <v>450</v>
      </c>
      <c r="I68" s="100">
        <v>1850</v>
      </c>
      <c r="J68" s="100">
        <v>3</v>
      </c>
      <c r="K68" s="100">
        <v>1655</v>
      </c>
      <c r="L68" s="98"/>
      <c r="M68" s="98"/>
      <c r="N68" s="98"/>
      <c r="R68" s="99"/>
      <c r="S68" s="94"/>
    </row>
    <row r="69" spans="1:18" ht="12.75">
      <c r="A69" s="18" t="s">
        <v>120</v>
      </c>
      <c r="B69" s="105">
        <v>55</v>
      </c>
      <c r="C69" s="100" t="s">
        <v>43</v>
      </c>
      <c r="D69" s="100">
        <v>55</v>
      </c>
      <c r="E69" s="105">
        <v>50</v>
      </c>
      <c r="F69" s="100" t="s">
        <v>43</v>
      </c>
      <c r="G69" s="100">
        <v>2500</v>
      </c>
      <c r="H69" s="105">
        <v>450</v>
      </c>
      <c r="I69" s="100" t="s">
        <v>43</v>
      </c>
      <c r="J69" s="100">
        <v>3</v>
      </c>
      <c r="K69" s="100">
        <v>30</v>
      </c>
      <c r="L69" s="98"/>
      <c r="M69" s="98"/>
      <c r="N69" s="98"/>
      <c r="R69" s="99"/>
    </row>
    <row r="70" spans="1:18" s="108" customFormat="1" ht="12.75">
      <c r="A70" s="102" t="s">
        <v>121</v>
      </c>
      <c r="B70" s="106">
        <f>SUM(B68:B69)</f>
        <v>2055</v>
      </c>
      <c r="C70" s="106">
        <f>SUM(C68:C69)</f>
        <v>400</v>
      </c>
      <c r="D70" s="106">
        <f>SUM(D68:D69)</f>
        <v>2455</v>
      </c>
      <c r="E70" s="106">
        <f>SUM(E68:E69)</f>
        <v>2050</v>
      </c>
      <c r="F70" s="106">
        <f>SUM(F68:F69)</f>
        <v>400</v>
      </c>
      <c r="G70" s="103">
        <v>7500</v>
      </c>
      <c r="H70" s="106">
        <v>450</v>
      </c>
      <c r="I70" s="104">
        <v>1850</v>
      </c>
      <c r="J70" s="104">
        <v>3</v>
      </c>
      <c r="K70" s="106">
        <f>SUM(K68:K69)</f>
        <v>1685</v>
      </c>
      <c r="L70" s="107"/>
      <c r="M70" s="107"/>
      <c r="N70" s="107"/>
      <c r="R70" s="109"/>
    </row>
    <row r="71" spans="1:18" ht="12.75">
      <c r="A71" s="18"/>
      <c r="B71" s="101"/>
      <c r="C71" s="101"/>
      <c r="D71" s="101"/>
      <c r="E71" s="101"/>
      <c r="F71" s="101"/>
      <c r="G71" s="101"/>
      <c r="H71" s="100"/>
      <c r="I71" s="100"/>
      <c r="J71" s="100"/>
      <c r="K71" s="101"/>
      <c r="L71" s="98"/>
      <c r="M71" s="98"/>
      <c r="N71" s="98"/>
      <c r="R71" s="99"/>
    </row>
    <row r="72" spans="1:18" ht="12.75">
      <c r="A72" s="18" t="s">
        <v>122</v>
      </c>
      <c r="B72" s="105">
        <v>80549</v>
      </c>
      <c r="C72" s="100">
        <v>9095</v>
      </c>
      <c r="D72" s="100">
        <v>89644</v>
      </c>
      <c r="E72" s="105">
        <v>80549</v>
      </c>
      <c r="F72" s="100">
        <v>9095</v>
      </c>
      <c r="G72" s="101" t="s">
        <v>43</v>
      </c>
      <c r="H72" s="105">
        <v>475</v>
      </c>
      <c r="I72" s="100">
        <v>1400</v>
      </c>
      <c r="J72" s="101" t="s">
        <v>43</v>
      </c>
      <c r="K72" s="100">
        <v>50994</v>
      </c>
      <c r="L72" s="98"/>
      <c r="M72" s="98"/>
      <c r="N72" s="98"/>
      <c r="R72" s="99"/>
    </row>
    <row r="73" spans="1:18" ht="12.75">
      <c r="A73" s="18" t="s">
        <v>123</v>
      </c>
      <c r="B73" s="105">
        <v>800</v>
      </c>
      <c r="C73" s="100" t="s">
        <v>43</v>
      </c>
      <c r="D73" s="100">
        <v>800</v>
      </c>
      <c r="E73" s="105">
        <v>800</v>
      </c>
      <c r="F73" s="100" t="s">
        <v>43</v>
      </c>
      <c r="G73" s="101" t="s">
        <v>43</v>
      </c>
      <c r="H73" s="105">
        <v>800</v>
      </c>
      <c r="I73" s="100" t="s">
        <v>43</v>
      </c>
      <c r="J73" s="101" t="s">
        <v>43</v>
      </c>
      <c r="K73" s="100">
        <v>640</v>
      </c>
      <c r="L73" s="98"/>
      <c r="M73" s="98"/>
      <c r="N73" s="98"/>
      <c r="R73" s="99"/>
    </row>
    <row r="74" spans="1:18" ht="12.75">
      <c r="A74" s="18" t="s">
        <v>124</v>
      </c>
      <c r="B74" s="100">
        <v>1565</v>
      </c>
      <c r="C74" s="100">
        <v>33</v>
      </c>
      <c r="D74" s="100">
        <v>1598</v>
      </c>
      <c r="E74" s="100">
        <v>1550</v>
      </c>
      <c r="F74" s="100">
        <v>33</v>
      </c>
      <c r="G74" s="100">
        <v>32770</v>
      </c>
      <c r="H74" s="100">
        <v>600</v>
      </c>
      <c r="I74" s="100">
        <v>1000</v>
      </c>
      <c r="J74" s="100" t="s">
        <v>43</v>
      </c>
      <c r="K74" s="100">
        <v>963</v>
      </c>
      <c r="L74" s="98"/>
      <c r="M74" s="98"/>
      <c r="N74" s="98"/>
      <c r="R74" s="99"/>
    </row>
    <row r="75" spans="1:18" ht="12.75">
      <c r="A75" s="18" t="s">
        <v>125</v>
      </c>
      <c r="B75" s="105">
        <v>71500</v>
      </c>
      <c r="C75" s="100">
        <v>1000</v>
      </c>
      <c r="D75" s="100">
        <v>72500</v>
      </c>
      <c r="E75" s="105">
        <v>71500</v>
      </c>
      <c r="F75" s="100">
        <v>1000</v>
      </c>
      <c r="G75" s="100">
        <v>650000</v>
      </c>
      <c r="H75" s="105">
        <v>200</v>
      </c>
      <c r="I75" s="100">
        <v>2000</v>
      </c>
      <c r="J75" s="105">
        <v>1</v>
      </c>
      <c r="K75" s="100">
        <v>16950</v>
      </c>
      <c r="L75" s="98"/>
      <c r="M75" s="98"/>
      <c r="N75" s="98"/>
      <c r="R75" s="99"/>
    </row>
    <row r="76" spans="1:18" ht="12.75">
      <c r="A76" s="18" t="s">
        <v>126</v>
      </c>
      <c r="B76" s="100">
        <v>1798</v>
      </c>
      <c r="C76" s="100">
        <v>159</v>
      </c>
      <c r="D76" s="100">
        <v>1957</v>
      </c>
      <c r="E76" s="100">
        <v>1798</v>
      </c>
      <c r="F76" s="100">
        <v>116</v>
      </c>
      <c r="G76" s="100">
        <v>16533</v>
      </c>
      <c r="H76" s="100">
        <v>400</v>
      </c>
      <c r="I76" s="100">
        <v>1400</v>
      </c>
      <c r="J76" s="100">
        <v>4</v>
      </c>
      <c r="K76" s="100">
        <v>948</v>
      </c>
      <c r="L76" s="98"/>
      <c r="M76" s="98"/>
      <c r="N76" s="98"/>
      <c r="R76" s="99"/>
    </row>
    <row r="77" spans="1:18" ht="12.75">
      <c r="A77" s="18" t="s">
        <v>127</v>
      </c>
      <c r="B77" s="100">
        <v>5319</v>
      </c>
      <c r="C77" s="100">
        <v>48</v>
      </c>
      <c r="D77" s="100">
        <v>5367</v>
      </c>
      <c r="E77" s="100">
        <v>5285</v>
      </c>
      <c r="F77" s="100">
        <v>47</v>
      </c>
      <c r="G77" s="100">
        <v>259581</v>
      </c>
      <c r="H77" s="100">
        <v>660</v>
      </c>
      <c r="I77" s="100">
        <v>950</v>
      </c>
      <c r="J77" s="100">
        <v>2</v>
      </c>
      <c r="K77" s="100">
        <v>4052</v>
      </c>
      <c r="L77" s="98"/>
      <c r="M77" s="98"/>
      <c r="N77" s="98"/>
      <c r="R77" s="99"/>
    </row>
    <row r="78" spans="1:18" ht="12.75">
      <c r="A78" s="18" t="s">
        <v>128</v>
      </c>
      <c r="B78" s="105">
        <v>19951</v>
      </c>
      <c r="C78" s="100">
        <v>18</v>
      </c>
      <c r="D78" s="100">
        <v>19969</v>
      </c>
      <c r="E78" s="105">
        <v>19951</v>
      </c>
      <c r="F78" s="100">
        <v>18</v>
      </c>
      <c r="G78" s="101" t="s">
        <v>43</v>
      </c>
      <c r="H78" s="105">
        <v>250</v>
      </c>
      <c r="I78" s="100">
        <v>900</v>
      </c>
      <c r="J78" s="101" t="s">
        <v>43</v>
      </c>
      <c r="K78" s="100">
        <v>5004</v>
      </c>
      <c r="L78" s="98"/>
      <c r="M78" s="98"/>
      <c r="N78" s="98"/>
      <c r="R78" s="99"/>
    </row>
    <row r="79" spans="1:18" ht="12.75">
      <c r="A79" s="18" t="s">
        <v>129</v>
      </c>
      <c r="B79" s="105">
        <v>632</v>
      </c>
      <c r="C79" s="100">
        <v>55</v>
      </c>
      <c r="D79" s="100">
        <v>687</v>
      </c>
      <c r="E79" s="105">
        <v>628</v>
      </c>
      <c r="F79" s="100">
        <v>45</v>
      </c>
      <c r="G79" s="101" t="s">
        <v>43</v>
      </c>
      <c r="H79" s="105">
        <v>335</v>
      </c>
      <c r="I79" s="100">
        <v>675</v>
      </c>
      <c r="J79" s="101" t="s">
        <v>43</v>
      </c>
      <c r="K79" s="100">
        <v>241</v>
      </c>
      <c r="L79" s="98"/>
      <c r="M79" s="98"/>
      <c r="N79" s="98"/>
      <c r="R79" s="99"/>
    </row>
    <row r="80" spans="1:18" s="108" customFormat="1" ht="12.75">
      <c r="A80" s="102" t="s">
        <v>146</v>
      </c>
      <c r="B80" s="103">
        <v>182114</v>
      </c>
      <c r="C80" s="103">
        <v>10408</v>
      </c>
      <c r="D80" s="103">
        <v>192522</v>
      </c>
      <c r="E80" s="103">
        <v>182061</v>
      </c>
      <c r="F80" s="103">
        <v>10354</v>
      </c>
      <c r="G80" s="103">
        <v>958884</v>
      </c>
      <c r="H80" s="104">
        <v>349</v>
      </c>
      <c r="I80" s="104">
        <v>1451</v>
      </c>
      <c r="J80" s="104">
        <v>1</v>
      </c>
      <c r="K80" s="103">
        <v>79792</v>
      </c>
      <c r="L80" s="107"/>
      <c r="M80" s="107"/>
      <c r="N80" s="107"/>
      <c r="R80" s="109"/>
    </row>
    <row r="81" spans="1:18" ht="12.75">
      <c r="A81" s="18"/>
      <c r="B81" s="101"/>
      <c r="C81" s="101"/>
      <c r="D81" s="101"/>
      <c r="E81" s="101"/>
      <c r="F81" s="101"/>
      <c r="G81" s="101"/>
      <c r="H81" s="100"/>
      <c r="I81" s="100"/>
      <c r="J81" s="100"/>
      <c r="K81" s="101"/>
      <c r="L81" s="98"/>
      <c r="M81" s="98"/>
      <c r="N81" s="98"/>
      <c r="R81" s="99"/>
    </row>
    <row r="82" spans="1:18" ht="12.75">
      <c r="A82" s="18" t="s">
        <v>130</v>
      </c>
      <c r="B82" s="100">
        <v>67</v>
      </c>
      <c r="C82" s="100" t="s">
        <v>43</v>
      </c>
      <c r="D82" s="100">
        <v>67</v>
      </c>
      <c r="E82" s="100">
        <v>67</v>
      </c>
      <c r="F82" s="100" t="s">
        <v>43</v>
      </c>
      <c r="G82" s="100">
        <v>23130</v>
      </c>
      <c r="H82" s="100">
        <v>200</v>
      </c>
      <c r="I82" s="100" t="s">
        <v>43</v>
      </c>
      <c r="J82" s="100">
        <v>2</v>
      </c>
      <c r="K82" s="100">
        <v>60</v>
      </c>
      <c r="L82" s="98"/>
      <c r="M82" s="98"/>
      <c r="N82" s="98"/>
      <c r="R82" s="99"/>
    </row>
    <row r="83" spans="1:18" ht="12.75">
      <c r="A83" s="18" t="s">
        <v>131</v>
      </c>
      <c r="B83" s="100">
        <v>665</v>
      </c>
      <c r="C83" s="100">
        <v>1</v>
      </c>
      <c r="D83" s="100">
        <v>666</v>
      </c>
      <c r="E83" s="100">
        <v>650</v>
      </c>
      <c r="F83" s="100">
        <v>1</v>
      </c>
      <c r="G83" s="100">
        <v>37650</v>
      </c>
      <c r="H83" s="100">
        <v>200</v>
      </c>
      <c r="I83" s="100">
        <v>1000</v>
      </c>
      <c r="J83" s="100">
        <v>1</v>
      </c>
      <c r="K83" s="100">
        <v>169</v>
      </c>
      <c r="L83" s="98"/>
      <c r="M83" s="98"/>
      <c r="N83" s="98"/>
      <c r="R83" s="99"/>
    </row>
    <row r="84" spans="1:18" s="108" customFormat="1" ht="12.75">
      <c r="A84" s="102" t="s">
        <v>132</v>
      </c>
      <c r="B84" s="103">
        <v>732</v>
      </c>
      <c r="C84" s="103">
        <v>1</v>
      </c>
      <c r="D84" s="103">
        <v>733</v>
      </c>
      <c r="E84" s="103">
        <v>717</v>
      </c>
      <c r="F84" s="103">
        <v>1</v>
      </c>
      <c r="G84" s="103">
        <v>60780</v>
      </c>
      <c r="H84" s="104">
        <v>200</v>
      </c>
      <c r="I84" s="104">
        <v>1000</v>
      </c>
      <c r="J84" s="104">
        <v>1</v>
      </c>
      <c r="K84" s="103">
        <v>229</v>
      </c>
      <c r="L84" s="107"/>
      <c r="M84" s="107"/>
      <c r="N84" s="107"/>
      <c r="R84" s="109"/>
    </row>
    <row r="85" spans="1:18" ht="12.75">
      <c r="A85" s="18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98"/>
      <c r="M85" s="98"/>
      <c r="N85" s="98"/>
      <c r="R85" s="99"/>
    </row>
    <row r="86" spans="1:18" ht="13.5" thickBot="1">
      <c r="A86" s="111" t="s">
        <v>133</v>
      </c>
      <c r="B86" s="112">
        <f>SUM(B13:B17,B22:B26,B31,B37:B39,B50:B52,B59,B64:B66,B70,B80,B84)</f>
        <v>610263</v>
      </c>
      <c r="C86" s="112">
        <f>SUM(C13:C17,C22:C26,C31,C37:C39,C50:C52,C59,C64:C66,C70,C80,C84)</f>
        <v>38239</v>
      </c>
      <c r="D86" s="112">
        <f>SUM(D13:D17,D22:D26,D31,D37:D39,D50:D52,D59,D64:D66,D70,D80,D84)</f>
        <v>648502</v>
      </c>
      <c r="E86" s="112">
        <f>SUM(E13:E17,E22:E26,E31,E37:E39,E50:E52,E59,E64:E66,E70,E80,E84)</f>
        <v>566053</v>
      </c>
      <c r="F86" s="112">
        <f>SUM(F13:F17,F22:F26,F31,F37:F39,F50:F52,F59,F64:F66,F70,F80,F84)</f>
        <v>36026</v>
      </c>
      <c r="G86" s="112">
        <v>2251628</v>
      </c>
      <c r="H86" s="112">
        <f>((H22*E22)+(H24*E24)+(H26*E26)+(H31*E31)+(H37*E37)+(H39*E39)+(H50*E50)+(H52*E52)+(H59*E59)+(H64*E64)+(H66*E66)+(H70*E70)+(H80*E80)+(H84*E84))/E86</f>
        <v>388.3190990949611</v>
      </c>
      <c r="I86" s="112">
        <f>((I24*F24)+(I26*F26)+(I31*F31)+(I37*F37)+(I39*F39)+(I50*F50)+(I59*F59)+(I64*F64)+(I66*F66)+(I70*F70)+(I80*F80)+(I84*F84))/F86</f>
        <v>1470.8193526897242</v>
      </c>
      <c r="J86" s="112">
        <f>((J17*G17)+(J22*G22)+(J24*G24)+(J26*G26)+(J31*G31)+(J37*G37)+(J39*G39)+(J50*G50)+(J52*G52)+(J59*G59)+(J64*G64)+(J66*G66)+(J70*G70)+(J80*G80)+(J84*G84))/G86</f>
        <v>2.5697384292609615</v>
      </c>
      <c r="K86" s="112">
        <f>SUM(K13:K17,K22:K26,K31,K37:K39,K50:K52,K59,K64:K66,K70,K80,K84)</f>
        <v>279131</v>
      </c>
      <c r="L86" s="98"/>
      <c r="M86" s="98"/>
      <c r="N86" s="98"/>
      <c r="R86" s="99"/>
    </row>
    <row r="87" spans="4:18" ht="12.75">
      <c r="D87" s="113"/>
      <c r="E87" s="113"/>
      <c r="R87" s="99"/>
    </row>
    <row r="88" ht="12.75">
      <c r="R88" s="99"/>
    </row>
    <row r="89" spans="5:18" ht="12.75">
      <c r="E89" s="114"/>
      <c r="R89" s="99"/>
    </row>
  </sheetData>
  <mergeCells count="8">
    <mergeCell ref="E7:F7"/>
    <mergeCell ref="H7:I7"/>
    <mergeCell ref="G5:G8"/>
    <mergeCell ref="A1:K1"/>
    <mergeCell ref="B5:F5"/>
    <mergeCell ref="B6:F6"/>
    <mergeCell ref="H6:I6"/>
    <mergeCell ref="K5:K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J29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7" width="12.7109375" style="13" customWidth="1"/>
    <col min="8" max="8" width="14.7109375" style="13" bestFit="1" customWidth="1"/>
    <col min="9" max="10" width="12.710937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1" customFormat="1" ht="18">
      <c r="A1" s="127" t="s">
        <v>142</v>
      </c>
      <c r="B1" s="127"/>
      <c r="C1" s="127"/>
      <c r="D1" s="127"/>
      <c r="E1" s="127"/>
      <c r="F1" s="127"/>
      <c r="G1" s="127"/>
      <c r="H1" s="127"/>
      <c r="I1" s="127"/>
      <c r="J1" s="127"/>
    </row>
    <row r="3" spans="1:10" s="2" customFormat="1" ht="15">
      <c r="A3" s="128" t="s">
        <v>29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12"/>
    </row>
    <row r="6" spans="1:10" ht="12.75">
      <c r="A6" s="14" t="s">
        <v>6</v>
      </c>
      <c r="B6" s="15" t="s">
        <v>7</v>
      </c>
      <c r="C6" s="16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7" t="s">
        <v>13</v>
      </c>
      <c r="J6" s="16"/>
    </row>
    <row r="7" spans="1:10" ht="12.75">
      <c r="A7" s="5"/>
      <c r="B7" s="8" t="s">
        <v>14</v>
      </c>
      <c r="C7" s="8" t="s">
        <v>15</v>
      </c>
      <c r="D7" s="10"/>
      <c r="E7" s="8" t="s">
        <v>16</v>
      </c>
      <c r="F7" s="8" t="s">
        <v>13</v>
      </c>
      <c r="G7" s="10" t="s">
        <v>18</v>
      </c>
      <c r="H7" s="10" t="s">
        <v>30</v>
      </c>
      <c r="I7" s="10" t="s">
        <v>20</v>
      </c>
      <c r="J7" s="10" t="s">
        <v>21</v>
      </c>
    </row>
    <row r="8" spans="1:10" ht="13.5" thickBot="1">
      <c r="A8" s="18"/>
      <c r="B8" s="10" t="s">
        <v>31</v>
      </c>
      <c r="C8" s="10" t="s">
        <v>31</v>
      </c>
      <c r="D8" s="10" t="s">
        <v>23</v>
      </c>
      <c r="E8" s="8" t="s">
        <v>24</v>
      </c>
      <c r="F8" s="9"/>
      <c r="G8" s="10" t="s">
        <v>26</v>
      </c>
      <c r="H8" s="9"/>
      <c r="I8" s="9"/>
      <c r="J8" s="9"/>
    </row>
    <row r="9" spans="1:10" ht="12.75">
      <c r="A9" s="19">
        <v>1985</v>
      </c>
      <c r="B9" s="21">
        <v>37743</v>
      </c>
      <c r="C9" s="21">
        <v>37226</v>
      </c>
      <c r="D9" s="21">
        <v>463</v>
      </c>
      <c r="E9" s="20">
        <v>8</v>
      </c>
      <c r="F9" s="21">
        <v>30218</v>
      </c>
      <c r="G9" s="40">
        <v>122.94303607274651</v>
      </c>
      <c r="H9" s="21">
        <v>39943.26445734617</v>
      </c>
      <c r="I9" s="21">
        <v>363</v>
      </c>
      <c r="J9" s="21">
        <v>8780</v>
      </c>
    </row>
    <row r="10" spans="1:10" ht="12.75">
      <c r="A10" s="24">
        <v>1986</v>
      </c>
      <c r="B10" s="26">
        <v>37847</v>
      </c>
      <c r="C10" s="26">
        <v>36262</v>
      </c>
      <c r="D10" s="26">
        <v>344</v>
      </c>
      <c r="E10" s="25">
        <v>5.5</v>
      </c>
      <c r="F10" s="26">
        <v>20722</v>
      </c>
      <c r="G10" s="41">
        <v>131.597610375873</v>
      </c>
      <c r="H10" s="26">
        <v>25657.206736143664</v>
      </c>
      <c r="I10" s="26">
        <v>187</v>
      </c>
      <c r="J10" s="26">
        <v>8933</v>
      </c>
    </row>
    <row r="11" spans="1:10" ht="12.75">
      <c r="A11" s="24">
        <v>1987</v>
      </c>
      <c r="B11" s="26">
        <v>37634</v>
      </c>
      <c r="C11" s="26">
        <v>36081</v>
      </c>
      <c r="D11" s="26">
        <v>531</v>
      </c>
      <c r="E11" s="25">
        <v>7.7</v>
      </c>
      <c r="F11" s="26">
        <v>28974</v>
      </c>
      <c r="G11" s="41">
        <v>112.60562787734547</v>
      </c>
      <c r="H11" s="26">
        <v>37419.01361893428</v>
      </c>
      <c r="I11" s="26">
        <v>534</v>
      </c>
      <c r="J11" s="26">
        <v>14261</v>
      </c>
    </row>
    <row r="12" spans="1:10" ht="12.75">
      <c r="A12" s="24">
        <v>1988</v>
      </c>
      <c r="B12" s="26">
        <v>33015</v>
      </c>
      <c r="C12" s="26">
        <v>32849</v>
      </c>
      <c r="D12" s="26">
        <v>397</v>
      </c>
      <c r="E12" s="25">
        <v>5.9</v>
      </c>
      <c r="F12" s="26">
        <v>20298</v>
      </c>
      <c r="G12" s="41">
        <v>89.86332984746313</v>
      </c>
      <c r="H12" s="26">
        <v>18330.86918370536</v>
      </c>
      <c r="I12" s="26">
        <v>288</v>
      </c>
      <c r="J12" s="26">
        <v>6980</v>
      </c>
    </row>
    <row r="13" spans="1:10" ht="12.75">
      <c r="A13" s="24">
        <v>1989</v>
      </c>
      <c r="B13" s="26">
        <v>32884</v>
      </c>
      <c r="C13" s="26">
        <v>30883</v>
      </c>
      <c r="D13" s="26">
        <v>555</v>
      </c>
      <c r="E13" s="25">
        <v>7.987206553767444</v>
      </c>
      <c r="F13" s="26">
        <v>24668</v>
      </c>
      <c r="G13" s="41">
        <v>73.54585121344344</v>
      </c>
      <c r="H13" s="26">
        <v>18142.290577332227</v>
      </c>
      <c r="I13" s="26">
        <v>793</v>
      </c>
      <c r="J13" s="26">
        <v>14505</v>
      </c>
    </row>
    <row r="14" spans="1:10" ht="12.75">
      <c r="A14" s="24">
        <v>1990</v>
      </c>
      <c r="B14" s="26">
        <v>32911</v>
      </c>
      <c r="C14" s="26">
        <v>32013</v>
      </c>
      <c r="D14" s="26">
        <v>337</v>
      </c>
      <c r="E14" s="25">
        <v>6.643965264111456</v>
      </c>
      <c r="F14" s="26">
        <v>21270</v>
      </c>
      <c r="G14" s="41">
        <v>74.59762239611507</v>
      </c>
      <c r="H14" s="26">
        <v>15866.914283653672</v>
      </c>
      <c r="I14" s="26">
        <v>3620</v>
      </c>
      <c r="J14" s="26">
        <v>7959</v>
      </c>
    </row>
    <row r="15" spans="1:10" ht="12.75">
      <c r="A15" s="24">
        <v>1991</v>
      </c>
      <c r="B15" s="26">
        <v>32867</v>
      </c>
      <c r="C15" s="26">
        <v>31945</v>
      </c>
      <c r="D15" s="26">
        <v>493</v>
      </c>
      <c r="E15" s="25">
        <v>5.67398119122257</v>
      </c>
      <c r="F15" s="26">
        <v>18096</v>
      </c>
      <c r="G15" s="41">
        <v>70.31240609185869</v>
      </c>
      <c r="H15" s="26">
        <v>12723.733006382747</v>
      </c>
      <c r="I15" s="26">
        <v>7586</v>
      </c>
      <c r="J15" s="26">
        <v>9105</v>
      </c>
    </row>
    <row r="16" spans="1:10" ht="12.75">
      <c r="A16" s="24">
        <v>1992</v>
      </c>
      <c r="B16" s="26">
        <v>32824</v>
      </c>
      <c r="C16" s="26">
        <v>28884</v>
      </c>
      <c r="D16" s="26">
        <v>467</v>
      </c>
      <c r="E16" s="25">
        <v>9.1</v>
      </c>
      <c r="F16" s="26">
        <v>26430</v>
      </c>
      <c r="G16" s="41">
        <v>60.245453343430334</v>
      </c>
      <c r="H16" s="26">
        <v>15922.873318668637</v>
      </c>
      <c r="I16" s="26">
        <v>7980</v>
      </c>
      <c r="J16" s="26">
        <v>3972</v>
      </c>
    </row>
    <row r="17" spans="1:10" ht="12.75">
      <c r="A17" s="29">
        <v>1993</v>
      </c>
      <c r="B17" s="34">
        <v>32705</v>
      </c>
      <c r="C17" s="34">
        <v>31152</v>
      </c>
      <c r="D17" s="34">
        <v>403</v>
      </c>
      <c r="E17" s="32">
        <v>3.9</v>
      </c>
      <c r="F17" s="34">
        <v>12107</v>
      </c>
      <c r="G17" s="33">
        <v>107.11237724327769</v>
      </c>
      <c r="H17" s="34">
        <v>12968.095512843627</v>
      </c>
      <c r="I17" s="34">
        <v>8139</v>
      </c>
      <c r="J17" s="26">
        <v>12660</v>
      </c>
    </row>
    <row r="18" spans="1:10" ht="12.75">
      <c r="A18" s="29">
        <v>1994</v>
      </c>
      <c r="B18" s="34">
        <v>32404</v>
      </c>
      <c r="C18" s="34">
        <v>28716</v>
      </c>
      <c r="D18" s="34">
        <v>424</v>
      </c>
      <c r="E18" s="32">
        <v>7.6</v>
      </c>
      <c r="F18" s="34">
        <v>22657</v>
      </c>
      <c r="G18" s="33">
        <v>139.21243373841548</v>
      </c>
      <c r="H18" s="34">
        <v>31541.361112112794</v>
      </c>
      <c r="I18" s="34">
        <v>7964</v>
      </c>
      <c r="J18" s="26">
        <v>5983</v>
      </c>
    </row>
    <row r="19" spans="1:10" ht="12.75">
      <c r="A19" s="29">
        <v>1995</v>
      </c>
      <c r="B19" s="34">
        <v>30594</v>
      </c>
      <c r="C19" s="34">
        <v>22158</v>
      </c>
      <c r="D19" s="31">
        <v>424</v>
      </c>
      <c r="E19" s="32">
        <v>7</v>
      </c>
      <c r="F19" s="34">
        <v>15492</v>
      </c>
      <c r="G19" s="33">
        <v>97.98300337768804</v>
      </c>
      <c r="H19" s="34">
        <v>15179.52688327143</v>
      </c>
      <c r="I19" s="31">
        <v>10147</v>
      </c>
      <c r="J19" s="28">
        <v>3554</v>
      </c>
    </row>
    <row r="20" spans="1:10" ht="12.75">
      <c r="A20" s="29">
        <v>1996</v>
      </c>
      <c r="B20" s="34">
        <v>29436</v>
      </c>
      <c r="C20" s="34">
        <v>21997</v>
      </c>
      <c r="D20" s="31">
        <v>419</v>
      </c>
      <c r="E20" s="32">
        <v>2.8</v>
      </c>
      <c r="F20" s="34">
        <v>7030</v>
      </c>
      <c r="G20" s="33">
        <v>86.32937867368649</v>
      </c>
      <c r="H20" s="34">
        <v>6068.955320760159</v>
      </c>
      <c r="I20" s="34">
        <v>11198</v>
      </c>
      <c r="J20" s="26">
        <v>6800</v>
      </c>
    </row>
    <row r="21" spans="1:10" ht="12.75">
      <c r="A21" s="29">
        <v>1997</v>
      </c>
      <c r="B21" s="34">
        <v>28189</v>
      </c>
      <c r="C21" s="34">
        <v>20530</v>
      </c>
      <c r="D21" s="34">
        <v>525</v>
      </c>
      <c r="E21" s="30">
        <v>9.8</v>
      </c>
      <c r="F21" s="34">
        <v>21252</v>
      </c>
      <c r="G21" s="33">
        <v>145.70336446576036</v>
      </c>
      <c r="H21" s="34">
        <v>30964.87901626339</v>
      </c>
      <c r="I21" s="34">
        <v>8514</v>
      </c>
      <c r="J21" s="26">
        <v>10262</v>
      </c>
    </row>
    <row r="22" spans="1:10" ht="12.75">
      <c r="A22" s="29">
        <v>1998</v>
      </c>
      <c r="B22" s="34">
        <v>28864</v>
      </c>
      <c r="C22" s="34">
        <v>21035</v>
      </c>
      <c r="D22" s="34">
        <v>488</v>
      </c>
      <c r="E22" s="30">
        <v>7.8</v>
      </c>
      <c r="F22" s="34">
        <v>17667</v>
      </c>
      <c r="G22" s="33">
        <v>144.21285444688857</v>
      </c>
      <c r="H22" s="34">
        <v>25478.0849951318</v>
      </c>
      <c r="I22" s="34">
        <v>9250</v>
      </c>
      <c r="J22" s="26">
        <v>6748</v>
      </c>
    </row>
    <row r="23" spans="1:10" ht="12.75">
      <c r="A23" s="29">
        <v>1999</v>
      </c>
      <c r="B23" s="34">
        <v>24142</v>
      </c>
      <c r="C23" s="34">
        <v>21550</v>
      </c>
      <c r="D23" s="34">
        <v>488</v>
      </c>
      <c r="E23" s="30">
        <v>13.1</v>
      </c>
      <c r="F23" s="34">
        <v>29811</v>
      </c>
      <c r="G23" s="33">
        <v>120.50292692894836</v>
      </c>
      <c r="H23" s="34">
        <f>F23*G23/100</f>
        <v>35923.1275467888</v>
      </c>
      <c r="I23" s="34">
        <v>9990</v>
      </c>
      <c r="J23" s="26">
        <v>10221</v>
      </c>
    </row>
    <row r="24" spans="1:10" ht="12.75">
      <c r="A24" s="29">
        <v>2000</v>
      </c>
      <c r="B24" s="34">
        <v>23570</v>
      </c>
      <c r="C24" s="34">
        <f>9693+13711</f>
        <v>23404</v>
      </c>
      <c r="D24" s="34">
        <v>450</v>
      </c>
      <c r="E24" s="30">
        <v>7.633063178592802</v>
      </c>
      <c r="F24" s="34">
        <v>25188</v>
      </c>
      <c r="G24" s="33">
        <v>125.1006695274843</v>
      </c>
      <c r="H24" s="34">
        <f>F24*G24/100</f>
        <v>31510.356640582744</v>
      </c>
      <c r="I24" s="34">
        <v>9592.03646</v>
      </c>
      <c r="J24" s="26">
        <v>13300.64617</v>
      </c>
    </row>
    <row r="25" spans="1:10" ht="12.75">
      <c r="A25" s="29">
        <v>2001</v>
      </c>
      <c r="B25" s="34">
        <v>22534</v>
      </c>
      <c r="C25" s="34">
        <v>21388</v>
      </c>
      <c r="D25" s="34">
        <v>361.892</v>
      </c>
      <c r="E25" s="30">
        <v>12.2676575649897</v>
      </c>
      <c r="F25" s="34">
        <v>26711</v>
      </c>
      <c r="G25" s="33">
        <v>124.67</v>
      </c>
      <c r="H25" s="34">
        <f>F25*G25/100</f>
        <v>33300.6037</v>
      </c>
      <c r="I25" s="34">
        <v>11515.41976</v>
      </c>
      <c r="J25" s="26">
        <v>6364.79157</v>
      </c>
    </row>
    <row r="26" spans="1:10" ht="12.75">
      <c r="A26" s="29">
        <v>2002</v>
      </c>
      <c r="B26" s="34">
        <v>22397</v>
      </c>
      <c r="C26" s="34">
        <v>19010</v>
      </c>
      <c r="D26" s="34">
        <v>192.066</v>
      </c>
      <c r="E26" s="30">
        <v>11.756586007364545</v>
      </c>
      <c r="F26" s="34">
        <v>22781</v>
      </c>
      <c r="G26" s="33">
        <v>95.39</v>
      </c>
      <c r="H26" s="34">
        <f>F26*G26/100</f>
        <v>21730.795899999997</v>
      </c>
      <c r="I26" s="34">
        <v>12544.49449</v>
      </c>
      <c r="J26" s="26">
        <v>8459.78086</v>
      </c>
    </row>
    <row r="27" spans="1:10" ht="13.5" thickBot="1">
      <c r="A27" s="35" t="s">
        <v>139</v>
      </c>
      <c r="B27" s="38"/>
      <c r="C27" s="38"/>
      <c r="D27" s="38"/>
      <c r="E27" s="38"/>
      <c r="F27" s="38">
        <v>12100</v>
      </c>
      <c r="G27" s="37">
        <v>96.48</v>
      </c>
      <c r="H27" s="38">
        <f>F27*G27/100</f>
        <v>11674.08</v>
      </c>
      <c r="I27" s="38"/>
      <c r="J27" s="39"/>
    </row>
    <row r="28" spans="1:10" ht="12.75">
      <c r="A28" s="5" t="s">
        <v>33</v>
      </c>
      <c r="B28" s="5"/>
      <c r="C28" s="5"/>
      <c r="D28" s="5"/>
      <c r="E28" s="5"/>
      <c r="F28" s="5"/>
      <c r="G28" s="5"/>
      <c r="H28" s="5"/>
      <c r="I28" s="5"/>
      <c r="J28" s="5"/>
    </row>
    <row r="29" ht="12.75">
      <c r="A29" s="13" t="s">
        <v>32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0112">
    <pageSetUpPr fitToPage="1"/>
  </sheetPr>
  <dimension ref="A1:R64"/>
  <sheetViews>
    <sheetView zoomScale="75" zoomScaleNormal="75" workbookViewId="0" topLeftCell="A1">
      <selection activeCell="E29" sqref="E29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82" customFormat="1" ht="18">
      <c r="A1" s="136" t="s">
        <v>142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3" spans="1:11" s="83" customFormat="1" ht="15">
      <c r="A3" s="84" t="s">
        <v>140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3" customFormat="1" ht="15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 customHeight="1">
      <c r="A5" s="118"/>
      <c r="B5" s="137" t="s">
        <v>67</v>
      </c>
      <c r="C5" s="138"/>
      <c r="D5" s="138"/>
      <c r="E5" s="138"/>
      <c r="F5" s="140"/>
      <c r="G5" s="133" t="s">
        <v>68</v>
      </c>
      <c r="H5" s="119"/>
      <c r="I5" s="89" t="s">
        <v>3</v>
      </c>
      <c r="J5" s="120"/>
      <c r="K5" s="141" t="s">
        <v>69</v>
      </c>
    </row>
    <row r="6" spans="1:11" ht="12.75">
      <c r="A6" s="86" t="s">
        <v>70</v>
      </c>
      <c r="B6" s="131" t="s">
        <v>31</v>
      </c>
      <c r="C6" s="139"/>
      <c r="D6" s="139"/>
      <c r="E6" s="139"/>
      <c r="F6" s="132"/>
      <c r="G6" s="144"/>
      <c r="H6" s="137" t="s">
        <v>71</v>
      </c>
      <c r="I6" s="140"/>
      <c r="J6" s="87" t="s">
        <v>2</v>
      </c>
      <c r="K6" s="146"/>
    </row>
    <row r="7" spans="1:11" ht="12.75">
      <c r="A7" s="86" t="s">
        <v>72</v>
      </c>
      <c r="B7" s="88"/>
      <c r="C7" s="89" t="s">
        <v>14</v>
      </c>
      <c r="D7" s="90"/>
      <c r="E7" s="129" t="s">
        <v>15</v>
      </c>
      <c r="F7" s="130"/>
      <c r="G7" s="144"/>
      <c r="H7" s="131" t="s">
        <v>73</v>
      </c>
      <c r="I7" s="132"/>
      <c r="J7" s="8" t="s">
        <v>8</v>
      </c>
      <c r="K7" s="146"/>
    </row>
    <row r="8" spans="1:17" ht="13.5" thickBot="1">
      <c r="A8" s="91"/>
      <c r="B8" s="92" t="s">
        <v>74</v>
      </c>
      <c r="C8" s="92" t="s">
        <v>75</v>
      </c>
      <c r="D8" s="92" t="s">
        <v>14</v>
      </c>
      <c r="E8" s="92" t="s">
        <v>74</v>
      </c>
      <c r="F8" s="92" t="s">
        <v>75</v>
      </c>
      <c r="G8" s="145"/>
      <c r="H8" s="92" t="s">
        <v>74</v>
      </c>
      <c r="I8" s="92" t="s">
        <v>75</v>
      </c>
      <c r="J8" s="93" t="s">
        <v>76</v>
      </c>
      <c r="K8" s="126"/>
      <c r="P8" s="94"/>
      <c r="Q8" s="94"/>
    </row>
    <row r="9" spans="1:18" ht="12.75">
      <c r="A9" s="102" t="s">
        <v>82</v>
      </c>
      <c r="B9" s="104" t="s">
        <v>43</v>
      </c>
      <c r="C9" s="103" t="s">
        <v>43</v>
      </c>
      <c r="D9" s="104" t="s">
        <v>43</v>
      </c>
      <c r="E9" s="103" t="s">
        <v>43</v>
      </c>
      <c r="F9" s="103" t="s">
        <v>43</v>
      </c>
      <c r="G9" s="104">
        <v>100000</v>
      </c>
      <c r="H9" s="103" t="s">
        <v>43</v>
      </c>
      <c r="I9" s="103" t="s">
        <v>43</v>
      </c>
      <c r="J9" s="104">
        <v>1</v>
      </c>
      <c r="K9" s="104">
        <v>100</v>
      </c>
      <c r="L9" s="98"/>
      <c r="M9" s="98"/>
      <c r="N9" s="98"/>
      <c r="R9" s="99"/>
    </row>
    <row r="10" spans="1:18" ht="12.75">
      <c r="A10" s="102"/>
      <c r="B10" s="103"/>
      <c r="C10" s="103"/>
      <c r="D10" s="103"/>
      <c r="E10" s="103"/>
      <c r="F10" s="103"/>
      <c r="G10" s="103"/>
      <c r="H10" s="104"/>
      <c r="I10" s="104"/>
      <c r="J10" s="104"/>
      <c r="K10" s="103"/>
      <c r="L10" s="98"/>
      <c r="M10" s="98"/>
      <c r="N10" s="98"/>
      <c r="R10" s="99"/>
    </row>
    <row r="11" spans="1:18" ht="12.75">
      <c r="A11" s="102" t="s">
        <v>83</v>
      </c>
      <c r="B11" s="104" t="s">
        <v>43</v>
      </c>
      <c r="C11" s="104" t="s">
        <v>43</v>
      </c>
      <c r="D11" s="104" t="s">
        <v>43</v>
      </c>
      <c r="E11" s="104" t="s">
        <v>43</v>
      </c>
      <c r="F11" s="104" t="s">
        <v>43</v>
      </c>
      <c r="G11" s="104">
        <v>9910</v>
      </c>
      <c r="H11" s="104" t="s">
        <v>43</v>
      </c>
      <c r="I11" s="104" t="s">
        <v>43</v>
      </c>
      <c r="J11" s="104">
        <v>1</v>
      </c>
      <c r="K11" s="104">
        <v>10</v>
      </c>
      <c r="L11" s="98"/>
      <c r="M11" s="98"/>
      <c r="N11" s="98"/>
      <c r="R11" s="99"/>
    </row>
    <row r="12" spans="1:18" ht="12.75">
      <c r="A12" s="18"/>
      <c r="B12" s="101"/>
      <c r="C12" s="101"/>
      <c r="D12" s="101"/>
      <c r="E12" s="101"/>
      <c r="F12" s="101"/>
      <c r="G12" s="101"/>
      <c r="H12" s="100"/>
      <c r="I12" s="100"/>
      <c r="J12" s="100"/>
      <c r="K12" s="101"/>
      <c r="L12" s="98"/>
      <c r="M12" s="98"/>
      <c r="N12" s="98"/>
      <c r="R12" s="99"/>
    </row>
    <row r="13" spans="1:18" ht="12.75">
      <c r="A13" s="18" t="s">
        <v>84</v>
      </c>
      <c r="B13" s="100">
        <v>80</v>
      </c>
      <c r="C13" s="100" t="s">
        <v>43</v>
      </c>
      <c r="D13" s="100">
        <v>80</v>
      </c>
      <c r="E13" s="100">
        <v>80</v>
      </c>
      <c r="F13" s="100" t="s">
        <v>43</v>
      </c>
      <c r="G13" s="100">
        <v>3160</v>
      </c>
      <c r="H13" s="100">
        <v>900</v>
      </c>
      <c r="I13" s="100" t="s">
        <v>43</v>
      </c>
      <c r="J13" s="100">
        <v>4</v>
      </c>
      <c r="K13" s="100">
        <v>85</v>
      </c>
      <c r="L13" s="98"/>
      <c r="M13" s="98"/>
      <c r="N13" s="98"/>
      <c r="R13" s="99"/>
    </row>
    <row r="14" spans="1:18" ht="12.75">
      <c r="A14" s="18" t="s">
        <v>85</v>
      </c>
      <c r="B14" s="100">
        <v>26</v>
      </c>
      <c r="C14" s="101" t="s">
        <v>43</v>
      </c>
      <c r="D14" s="100">
        <v>26</v>
      </c>
      <c r="E14" s="100">
        <v>26</v>
      </c>
      <c r="F14" s="101" t="s">
        <v>43</v>
      </c>
      <c r="G14" s="100">
        <v>16000</v>
      </c>
      <c r="H14" s="100">
        <v>1000</v>
      </c>
      <c r="I14" s="101" t="s">
        <v>43</v>
      </c>
      <c r="J14" s="100">
        <v>5</v>
      </c>
      <c r="K14" s="100">
        <v>106</v>
      </c>
      <c r="L14" s="98"/>
      <c r="M14" s="98"/>
      <c r="N14" s="98"/>
      <c r="R14" s="99"/>
    </row>
    <row r="15" spans="1:18" ht="12.75">
      <c r="A15" s="18" t="s">
        <v>86</v>
      </c>
      <c r="B15" s="100">
        <v>28</v>
      </c>
      <c r="C15" s="100" t="s">
        <v>43</v>
      </c>
      <c r="D15" s="100">
        <v>28</v>
      </c>
      <c r="E15" s="100">
        <v>28</v>
      </c>
      <c r="F15" s="100" t="s">
        <v>43</v>
      </c>
      <c r="G15" s="100">
        <v>22850</v>
      </c>
      <c r="H15" s="100">
        <v>1000</v>
      </c>
      <c r="I15" s="100" t="s">
        <v>43</v>
      </c>
      <c r="J15" s="100">
        <v>4</v>
      </c>
      <c r="K15" s="100">
        <v>119</v>
      </c>
      <c r="L15" s="98"/>
      <c r="M15" s="98"/>
      <c r="N15" s="98"/>
      <c r="R15" s="99"/>
    </row>
    <row r="16" spans="1:18" ht="12.75">
      <c r="A16" s="102" t="s">
        <v>143</v>
      </c>
      <c r="B16" s="103">
        <v>134</v>
      </c>
      <c r="C16" s="103" t="s">
        <v>43</v>
      </c>
      <c r="D16" s="103">
        <v>134</v>
      </c>
      <c r="E16" s="103">
        <v>134</v>
      </c>
      <c r="F16" s="103" t="s">
        <v>43</v>
      </c>
      <c r="G16" s="103">
        <v>42010</v>
      </c>
      <c r="H16" s="104">
        <v>940</v>
      </c>
      <c r="I16" s="104" t="s">
        <v>43</v>
      </c>
      <c r="J16" s="104">
        <v>4</v>
      </c>
      <c r="K16" s="103">
        <v>310</v>
      </c>
      <c r="L16" s="98"/>
      <c r="M16" s="98"/>
      <c r="N16" s="98"/>
      <c r="R16" s="99"/>
    </row>
    <row r="17" spans="1:18" ht="12.75">
      <c r="A17" s="102"/>
      <c r="B17" s="103"/>
      <c r="C17" s="103"/>
      <c r="D17" s="103"/>
      <c r="E17" s="103"/>
      <c r="F17" s="103"/>
      <c r="G17" s="103"/>
      <c r="H17" s="104"/>
      <c r="I17" s="104"/>
      <c r="J17" s="104"/>
      <c r="K17" s="103"/>
      <c r="L17" s="98"/>
      <c r="M17" s="98"/>
      <c r="N17" s="98"/>
      <c r="R17" s="99"/>
    </row>
    <row r="18" spans="1:18" ht="12.75">
      <c r="A18" s="102" t="s">
        <v>87</v>
      </c>
      <c r="B18" s="104">
        <v>6</v>
      </c>
      <c r="C18" s="104" t="s">
        <v>43</v>
      </c>
      <c r="D18" s="104">
        <v>6</v>
      </c>
      <c r="E18" s="104">
        <v>6</v>
      </c>
      <c r="F18" s="104" t="s">
        <v>43</v>
      </c>
      <c r="G18" s="104">
        <v>4044</v>
      </c>
      <c r="H18" s="104">
        <v>1200</v>
      </c>
      <c r="I18" s="104" t="s">
        <v>43</v>
      </c>
      <c r="J18" s="104">
        <v>4</v>
      </c>
      <c r="K18" s="104">
        <v>23</v>
      </c>
      <c r="L18" s="98"/>
      <c r="M18" s="98"/>
      <c r="N18" s="98"/>
      <c r="R18" s="99"/>
    </row>
    <row r="19" spans="1:18" ht="12.75">
      <c r="A19" s="102"/>
      <c r="B19" s="103"/>
      <c r="C19" s="103"/>
      <c r="D19" s="103"/>
      <c r="E19" s="103"/>
      <c r="F19" s="103"/>
      <c r="G19" s="103"/>
      <c r="H19" s="104"/>
      <c r="I19" s="104"/>
      <c r="J19" s="104"/>
      <c r="K19" s="103"/>
      <c r="L19" s="98"/>
      <c r="M19" s="98"/>
      <c r="N19" s="98"/>
      <c r="R19" s="99"/>
    </row>
    <row r="20" spans="1:18" ht="12.75">
      <c r="A20" s="102" t="s">
        <v>88</v>
      </c>
      <c r="B20" s="104" t="s">
        <v>43</v>
      </c>
      <c r="C20" s="104" t="s">
        <v>43</v>
      </c>
      <c r="D20" s="104" t="s">
        <v>43</v>
      </c>
      <c r="E20" s="104" t="s">
        <v>43</v>
      </c>
      <c r="F20" s="104" t="s">
        <v>43</v>
      </c>
      <c r="G20" s="104">
        <v>2135</v>
      </c>
      <c r="H20" s="104" t="s">
        <v>43</v>
      </c>
      <c r="I20" s="104" t="s">
        <v>43</v>
      </c>
      <c r="J20" s="104">
        <v>4</v>
      </c>
      <c r="K20" s="104">
        <v>9</v>
      </c>
      <c r="L20" s="98"/>
      <c r="M20" s="98"/>
      <c r="N20" s="98"/>
      <c r="R20" s="99"/>
    </row>
    <row r="21" spans="1:18" ht="12.75">
      <c r="A21" s="18"/>
      <c r="B21" s="101"/>
      <c r="C21" s="101"/>
      <c r="D21" s="101"/>
      <c r="E21" s="101"/>
      <c r="F21" s="101"/>
      <c r="G21" s="101"/>
      <c r="H21" s="100"/>
      <c r="I21" s="100"/>
      <c r="J21" s="100"/>
      <c r="K21" s="101"/>
      <c r="L21" s="98"/>
      <c r="M21" s="98"/>
      <c r="N21" s="98"/>
      <c r="R21" s="99"/>
    </row>
    <row r="22" spans="1:18" ht="12.75">
      <c r="A22" s="18" t="s">
        <v>90</v>
      </c>
      <c r="B22" s="105">
        <v>62</v>
      </c>
      <c r="C22" s="100">
        <v>6</v>
      </c>
      <c r="D22" s="100">
        <v>68</v>
      </c>
      <c r="E22" s="105">
        <v>35</v>
      </c>
      <c r="F22" s="100" t="s">
        <v>43</v>
      </c>
      <c r="G22" s="100">
        <v>166</v>
      </c>
      <c r="H22" s="105">
        <v>450</v>
      </c>
      <c r="I22" s="100" t="s">
        <v>43</v>
      </c>
      <c r="J22" s="100">
        <v>3</v>
      </c>
      <c r="K22" s="100">
        <v>16</v>
      </c>
      <c r="L22" s="98"/>
      <c r="M22" s="98"/>
      <c r="N22" s="98"/>
      <c r="R22" s="99"/>
    </row>
    <row r="23" spans="1:18" s="108" customFormat="1" ht="12.75">
      <c r="A23" s="102" t="s">
        <v>144</v>
      </c>
      <c r="B23" s="106">
        <v>62</v>
      </c>
      <c r="C23" s="103">
        <v>6</v>
      </c>
      <c r="D23" s="103">
        <v>68</v>
      </c>
      <c r="E23" s="106">
        <v>35</v>
      </c>
      <c r="F23" s="103" t="s">
        <v>43</v>
      </c>
      <c r="G23" s="103">
        <v>166</v>
      </c>
      <c r="H23" s="106">
        <v>450</v>
      </c>
      <c r="I23" s="104" t="s">
        <v>43</v>
      </c>
      <c r="J23" s="104">
        <v>3</v>
      </c>
      <c r="K23" s="103">
        <v>16</v>
      </c>
      <c r="L23" s="107"/>
      <c r="M23" s="107"/>
      <c r="N23" s="107"/>
      <c r="R23" s="109"/>
    </row>
    <row r="24" spans="1:18" ht="12.75">
      <c r="A24" s="18"/>
      <c r="B24" s="101"/>
      <c r="C24" s="101"/>
      <c r="D24" s="101"/>
      <c r="E24" s="101"/>
      <c r="F24" s="101"/>
      <c r="G24" s="101"/>
      <c r="H24" s="100"/>
      <c r="I24" s="100"/>
      <c r="J24" s="100"/>
      <c r="K24" s="101"/>
      <c r="L24" s="98"/>
      <c r="M24" s="98"/>
      <c r="N24" s="98"/>
      <c r="R24" s="99"/>
    </row>
    <row r="25" spans="1:18" ht="12.75">
      <c r="A25" s="18" t="s">
        <v>92</v>
      </c>
      <c r="B25" s="110">
        <v>274</v>
      </c>
      <c r="C25" s="110">
        <v>7</v>
      </c>
      <c r="D25" s="100">
        <v>281</v>
      </c>
      <c r="E25" s="110">
        <v>269</v>
      </c>
      <c r="F25" s="110">
        <v>7</v>
      </c>
      <c r="G25" s="100">
        <v>5890</v>
      </c>
      <c r="H25" s="110">
        <v>550</v>
      </c>
      <c r="I25" s="110">
        <v>1380</v>
      </c>
      <c r="J25" s="110">
        <v>3</v>
      </c>
      <c r="K25" s="110">
        <v>175</v>
      </c>
      <c r="L25" s="98"/>
      <c r="M25" s="98"/>
      <c r="N25" s="98"/>
      <c r="R25" s="99"/>
    </row>
    <row r="26" spans="1:18" ht="12.75">
      <c r="A26" s="18" t="s">
        <v>93</v>
      </c>
      <c r="B26" s="110">
        <v>648</v>
      </c>
      <c r="C26" s="110">
        <v>171</v>
      </c>
      <c r="D26" s="100">
        <v>819</v>
      </c>
      <c r="E26" s="110">
        <v>635</v>
      </c>
      <c r="F26" s="110">
        <v>169</v>
      </c>
      <c r="G26" s="100" t="s">
        <v>43</v>
      </c>
      <c r="H26" s="110">
        <v>500</v>
      </c>
      <c r="I26" s="110">
        <v>1100</v>
      </c>
      <c r="J26" s="110" t="s">
        <v>43</v>
      </c>
      <c r="K26" s="100">
        <v>503</v>
      </c>
      <c r="L26" s="98"/>
      <c r="M26" s="98"/>
      <c r="N26" s="98"/>
      <c r="R26" s="99"/>
    </row>
    <row r="27" spans="1:18" ht="12.75">
      <c r="A27" s="18" t="s">
        <v>94</v>
      </c>
      <c r="B27" s="110">
        <v>5</v>
      </c>
      <c r="C27" s="110">
        <v>28</v>
      </c>
      <c r="D27" s="100">
        <v>33</v>
      </c>
      <c r="E27" s="110">
        <v>5</v>
      </c>
      <c r="F27" s="110">
        <v>25</v>
      </c>
      <c r="G27" s="100">
        <v>2850</v>
      </c>
      <c r="H27" s="110">
        <v>400</v>
      </c>
      <c r="I27" s="110">
        <v>800</v>
      </c>
      <c r="J27" s="110">
        <v>3</v>
      </c>
      <c r="K27" s="100">
        <v>30</v>
      </c>
      <c r="L27" s="98"/>
      <c r="M27" s="98"/>
      <c r="N27" s="98"/>
      <c r="R27" s="99"/>
    </row>
    <row r="28" spans="1:18" ht="12.75">
      <c r="A28" s="18" t="s">
        <v>95</v>
      </c>
      <c r="B28" s="110">
        <v>6374</v>
      </c>
      <c r="C28" s="110">
        <v>13533</v>
      </c>
      <c r="D28" s="100">
        <v>19907</v>
      </c>
      <c r="E28" s="110">
        <v>5312</v>
      </c>
      <c r="F28" s="110">
        <v>11275</v>
      </c>
      <c r="G28" s="100">
        <v>5750</v>
      </c>
      <c r="H28" s="110">
        <v>911</v>
      </c>
      <c r="I28" s="110">
        <v>1443</v>
      </c>
      <c r="J28" s="110">
        <v>2</v>
      </c>
      <c r="K28" s="100">
        <v>21121</v>
      </c>
      <c r="L28" s="98"/>
      <c r="M28" s="98"/>
      <c r="N28" s="98"/>
      <c r="R28" s="99"/>
    </row>
    <row r="29" spans="1:18" ht="12.75">
      <c r="A29" s="102" t="s">
        <v>96</v>
      </c>
      <c r="B29" s="103">
        <v>7301</v>
      </c>
      <c r="C29" s="103">
        <v>13739</v>
      </c>
      <c r="D29" s="103">
        <v>21040</v>
      </c>
      <c r="E29" s="103">
        <v>6221</v>
      </c>
      <c r="F29" s="103">
        <v>11476</v>
      </c>
      <c r="G29" s="103">
        <v>14490</v>
      </c>
      <c r="H29" s="104">
        <v>853</v>
      </c>
      <c r="I29" s="104">
        <v>1437</v>
      </c>
      <c r="J29" s="104">
        <v>3</v>
      </c>
      <c r="K29" s="103">
        <v>21829</v>
      </c>
      <c r="L29" s="98"/>
      <c r="M29" s="98"/>
      <c r="N29" s="98"/>
      <c r="R29" s="99"/>
    </row>
    <row r="30" spans="1:18" ht="12.75">
      <c r="A30" s="102"/>
      <c r="B30" s="103"/>
      <c r="C30" s="103"/>
      <c r="D30" s="103"/>
      <c r="E30" s="103"/>
      <c r="F30" s="103"/>
      <c r="G30" s="103"/>
      <c r="H30" s="104"/>
      <c r="I30" s="104"/>
      <c r="J30" s="104"/>
      <c r="K30" s="103"/>
      <c r="L30" s="98"/>
      <c r="M30" s="98"/>
      <c r="N30" s="98"/>
      <c r="R30" s="99"/>
    </row>
    <row r="31" spans="1:18" ht="12.75">
      <c r="A31" s="18" t="s">
        <v>98</v>
      </c>
      <c r="B31" s="101" t="s">
        <v>43</v>
      </c>
      <c r="C31" s="100" t="s">
        <v>43</v>
      </c>
      <c r="D31" s="100" t="s">
        <v>43</v>
      </c>
      <c r="E31" s="101" t="s">
        <v>43</v>
      </c>
      <c r="F31" s="100" t="s">
        <v>43</v>
      </c>
      <c r="G31" s="100">
        <v>5698</v>
      </c>
      <c r="H31" s="101" t="s">
        <v>43</v>
      </c>
      <c r="I31" s="100" t="s">
        <v>43</v>
      </c>
      <c r="J31" s="100">
        <v>5</v>
      </c>
      <c r="K31" s="100">
        <v>28</v>
      </c>
      <c r="L31" s="98"/>
      <c r="M31" s="98"/>
      <c r="N31" s="98"/>
      <c r="R31" s="99"/>
    </row>
    <row r="32" spans="1:18" ht="12.75">
      <c r="A32" s="18" t="s">
        <v>99</v>
      </c>
      <c r="B32" s="100">
        <v>1</v>
      </c>
      <c r="C32" s="100" t="s">
        <v>43</v>
      </c>
      <c r="D32" s="100">
        <v>1</v>
      </c>
      <c r="E32" s="100">
        <v>1</v>
      </c>
      <c r="F32" s="100" t="s">
        <v>43</v>
      </c>
      <c r="G32" s="100">
        <v>7196</v>
      </c>
      <c r="H32" s="100">
        <v>300</v>
      </c>
      <c r="I32" s="100" t="s">
        <v>43</v>
      </c>
      <c r="J32" s="100">
        <v>2</v>
      </c>
      <c r="K32" s="100">
        <v>15</v>
      </c>
      <c r="L32" s="98"/>
      <c r="M32" s="98"/>
      <c r="N32" s="98"/>
      <c r="R32" s="99"/>
    </row>
    <row r="33" spans="1:18" ht="12.75">
      <c r="A33" s="18" t="s">
        <v>100</v>
      </c>
      <c r="B33" s="100" t="s">
        <v>43</v>
      </c>
      <c r="C33" s="100" t="s">
        <v>43</v>
      </c>
      <c r="D33" s="100" t="s">
        <v>43</v>
      </c>
      <c r="E33" s="100" t="s">
        <v>43</v>
      </c>
      <c r="F33" s="100" t="s">
        <v>43</v>
      </c>
      <c r="G33" s="100">
        <v>2088</v>
      </c>
      <c r="H33" s="100" t="s">
        <v>43</v>
      </c>
      <c r="I33" s="100" t="s">
        <v>43</v>
      </c>
      <c r="J33" s="100">
        <v>6</v>
      </c>
      <c r="K33" s="100">
        <v>13</v>
      </c>
      <c r="L33" s="98"/>
      <c r="M33" s="98"/>
      <c r="N33" s="98"/>
      <c r="R33" s="99"/>
    </row>
    <row r="34" spans="1:18" ht="12.75">
      <c r="A34" s="18" t="s">
        <v>101</v>
      </c>
      <c r="B34" s="101" t="s">
        <v>43</v>
      </c>
      <c r="C34" s="100" t="s">
        <v>43</v>
      </c>
      <c r="D34" s="100" t="s">
        <v>43</v>
      </c>
      <c r="E34" s="101" t="s">
        <v>43</v>
      </c>
      <c r="F34" s="100" t="s">
        <v>43</v>
      </c>
      <c r="G34" s="100">
        <v>220</v>
      </c>
      <c r="H34" s="101" t="s">
        <v>43</v>
      </c>
      <c r="I34" s="100" t="s">
        <v>43</v>
      </c>
      <c r="J34" s="100">
        <v>15</v>
      </c>
      <c r="K34" s="100">
        <v>3</v>
      </c>
      <c r="L34" s="98"/>
      <c r="M34" s="98"/>
      <c r="N34" s="98"/>
      <c r="R34" s="99"/>
    </row>
    <row r="35" spans="1:18" ht="12.75">
      <c r="A35" s="18" t="s">
        <v>102</v>
      </c>
      <c r="B35" s="100" t="s">
        <v>43</v>
      </c>
      <c r="C35" s="100" t="s">
        <v>43</v>
      </c>
      <c r="D35" s="100" t="s">
        <v>43</v>
      </c>
      <c r="E35" s="100" t="s">
        <v>43</v>
      </c>
      <c r="F35" s="100" t="s">
        <v>43</v>
      </c>
      <c r="G35" s="100">
        <v>100</v>
      </c>
      <c r="H35" s="100" t="s">
        <v>43</v>
      </c>
      <c r="I35" s="100" t="s">
        <v>43</v>
      </c>
      <c r="J35" s="100">
        <v>2</v>
      </c>
      <c r="K35" s="100" t="s">
        <v>43</v>
      </c>
      <c r="L35" s="98"/>
      <c r="M35" s="98"/>
      <c r="N35" s="98"/>
      <c r="R35" s="99"/>
    </row>
    <row r="36" spans="1:18" ht="12.75">
      <c r="A36" s="18" t="s">
        <v>103</v>
      </c>
      <c r="B36" s="100" t="s">
        <v>43</v>
      </c>
      <c r="C36" s="100" t="s">
        <v>43</v>
      </c>
      <c r="D36" s="100" t="s">
        <v>43</v>
      </c>
      <c r="E36" s="100" t="s">
        <v>43</v>
      </c>
      <c r="F36" s="100" t="s">
        <v>43</v>
      </c>
      <c r="G36" s="100">
        <v>98</v>
      </c>
      <c r="H36" s="100" t="s">
        <v>43</v>
      </c>
      <c r="I36" s="100" t="s">
        <v>43</v>
      </c>
      <c r="J36" s="100">
        <v>4</v>
      </c>
      <c r="K36" s="100" t="s">
        <v>43</v>
      </c>
      <c r="L36" s="98"/>
      <c r="M36" s="98"/>
      <c r="N36" s="98"/>
      <c r="R36" s="99"/>
    </row>
    <row r="37" spans="1:18" ht="12.75">
      <c r="A37" s="18" t="s">
        <v>104</v>
      </c>
      <c r="B37" s="101" t="s">
        <v>43</v>
      </c>
      <c r="C37" s="100" t="s">
        <v>43</v>
      </c>
      <c r="D37" s="100" t="s">
        <v>43</v>
      </c>
      <c r="E37" s="101" t="s">
        <v>43</v>
      </c>
      <c r="F37" s="100" t="s">
        <v>43</v>
      </c>
      <c r="G37" s="100">
        <v>5</v>
      </c>
      <c r="H37" s="101" t="s">
        <v>43</v>
      </c>
      <c r="I37" s="100" t="s">
        <v>43</v>
      </c>
      <c r="J37" s="100" t="s">
        <v>43</v>
      </c>
      <c r="K37" s="100" t="s">
        <v>43</v>
      </c>
      <c r="L37" s="98"/>
      <c r="M37" s="98"/>
      <c r="N37" s="98"/>
      <c r="R37" s="99"/>
    </row>
    <row r="38" spans="1:18" ht="12.75">
      <c r="A38" s="18" t="s">
        <v>105</v>
      </c>
      <c r="B38" s="101" t="s">
        <v>43</v>
      </c>
      <c r="C38" s="100" t="s">
        <v>43</v>
      </c>
      <c r="D38" s="100" t="s">
        <v>43</v>
      </c>
      <c r="E38" s="101" t="s">
        <v>43</v>
      </c>
      <c r="F38" s="100" t="s">
        <v>43</v>
      </c>
      <c r="G38" s="100">
        <v>34</v>
      </c>
      <c r="H38" s="101" t="s">
        <v>43</v>
      </c>
      <c r="I38" s="100" t="s">
        <v>43</v>
      </c>
      <c r="J38" s="100">
        <v>3</v>
      </c>
      <c r="K38" s="100" t="s">
        <v>43</v>
      </c>
      <c r="L38" s="98"/>
      <c r="M38" s="98"/>
      <c r="N38" s="98"/>
      <c r="R38" s="99"/>
    </row>
    <row r="39" spans="1:18" ht="12.75">
      <c r="A39" s="18" t="s">
        <v>106</v>
      </c>
      <c r="B39" s="100">
        <v>6</v>
      </c>
      <c r="C39" s="100" t="s">
        <v>43</v>
      </c>
      <c r="D39" s="100">
        <v>6</v>
      </c>
      <c r="E39" s="100">
        <v>6</v>
      </c>
      <c r="F39" s="100" t="s">
        <v>43</v>
      </c>
      <c r="G39" s="100" t="s">
        <v>43</v>
      </c>
      <c r="H39" s="100">
        <v>1000</v>
      </c>
      <c r="I39" s="100" t="s">
        <v>43</v>
      </c>
      <c r="J39" s="100" t="s">
        <v>43</v>
      </c>
      <c r="K39" s="100">
        <v>6</v>
      </c>
      <c r="L39" s="98"/>
      <c r="M39" s="98"/>
      <c r="N39" s="98"/>
      <c r="R39" s="99"/>
    </row>
    <row r="40" spans="1:18" ht="12.75">
      <c r="A40" s="102" t="s">
        <v>145</v>
      </c>
      <c r="B40" s="103">
        <v>7</v>
      </c>
      <c r="C40" s="103" t="s">
        <v>43</v>
      </c>
      <c r="D40" s="103">
        <v>7</v>
      </c>
      <c r="E40" s="103">
        <v>7</v>
      </c>
      <c r="F40" s="103" t="s">
        <v>43</v>
      </c>
      <c r="G40" s="103">
        <v>15439</v>
      </c>
      <c r="H40" s="104">
        <v>900</v>
      </c>
      <c r="I40" s="104" t="s">
        <v>43</v>
      </c>
      <c r="J40" s="104">
        <v>4</v>
      </c>
      <c r="K40" s="103">
        <v>65</v>
      </c>
      <c r="L40" s="98"/>
      <c r="M40" s="98"/>
      <c r="N40" s="98"/>
      <c r="R40" s="99"/>
    </row>
    <row r="41" spans="1:18" ht="12.75">
      <c r="A41" s="102"/>
      <c r="B41" s="103"/>
      <c r="C41" s="103"/>
      <c r="D41" s="103"/>
      <c r="E41" s="103"/>
      <c r="F41" s="103"/>
      <c r="G41" s="103"/>
      <c r="H41" s="104"/>
      <c r="I41" s="104"/>
      <c r="J41" s="104"/>
      <c r="K41" s="103"/>
      <c r="L41" s="98"/>
      <c r="M41" s="98"/>
      <c r="N41" s="98"/>
      <c r="R41" s="99"/>
    </row>
    <row r="42" spans="1:18" ht="12.75">
      <c r="A42" s="102" t="s">
        <v>107</v>
      </c>
      <c r="B42" s="104" t="s">
        <v>43</v>
      </c>
      <c r="C42" s="104" t="s">
        <v>43</v>
      </c>
      <c r="D42" s="104" t="s">
        <v>43</v>
      </c>
      <c r="E42" s="104" t="s">
        <v>43</v>
      </c>
      <c r="F42" s="104" t="s">
        <v>43</v>
      </c>
      <c r="G42" s="106">
        <v>205</v>
      </c>
      <c r="H42" s="103" t="s">
        <v>43</v>
      </c>
      <c r="I42" s="104" t="s">
        <v>43</v>
      </c>
      <c r="J42" s="106">
        <v>4</v>
      </c>
      <c r="K42" s="104">
        <v>1</v>
      </c>
      <c r="L42" s="98"/>
      <c r="M42" s="98"/>
      <c r="N42" s="98"/>
      <c r="R42" s="99"/>
    </row>
    <row r="43" spans="1:18" ht="12.75">
      <c r="A43" s="18"/>
      <c r="B43" s="101"/>
      <c r="C43" s="101"/>
      <c r="D43" s="101"/>
      <c r="E43" s="101"/>
      <c r="F43" s="101"/>
      <c r="G43" s="101"/>
      <c r="H43" s="100"/>
      <c r="I43" s="100"/>
      <c r="J43" s="100"/>
      <c r="K43" s="101"/>
      <c r="L43" s="98"/>
      <c r="M43" s="98"/>
      <c r="N43" s="98"/>
      <c r="R43" s="99"/>
    </row>
    <row r="44" spans="1:18" ht="12.75">
      <c r="A44" s="18" t="s">
        <v>112</v>
      </c>
      <c r="B44" s="100" t="s">
        <v>43</v>
      </c>
      <c r="C44" s="100" t="s">
        <v>43</v>
      </c>
      <c r="D44" s="100" t="s">
        <v>43</v>
      </c>
      <c r="E44" s="100" t="s">
        <v>43</v>
      </c>
      <c r="F44" s="100" t="s">
        <v>43</v>
      </c>
      <c r="G44" s="100">
        <v>7</v>
      </c>
      <c r="H44" s="100" t="s">
        <v>43</v>
      </c>
      <c r="I44" s="100" t="s">
        <v>43</v>
      </c>
      <c r="J44" s="100" t="s">
        <v>43</v>
      </c>
      <c r="K44" s="100" t="s">
        <v>43</v>
      </c>
      <c r="L44" s="98"/>
      <c r="M44" s="98"/>
      <c r="N44" s="98"/>
      <c r="R44" s="99"/>
    </row>
    <row r="45" spans="1:18" s="108" customFormat="1" ht="12.75">
      <c r="A45" s="102" t="s">
        <v>113</v>
      </c>
      <c r="B45" s="103" t="s">
        <v>43</v>
      </c>
      <c r="C45" s="103" t="s">
        <v>43</v>
      </c>
      <c r="D45" s="103" t="s">
        <v>43</v>
      </c>
      <c r="E45" s="103" t="s">
        <v>43</v>
      </c>
      <c r="F45" s="103" t="s">
        <v>43</v>
      </c>
      <c r="G45" s="103">
        <v>7</v>
      </c>
      <c r="H45" s="104" t="s">
        <v>43</v>
      </c>
      <c r="I45" s="104" t="s">
        <v>43</v>
      </c>
      <c r="J45" s="104" t="s">
        <v>43</v>
      </c>
      <c r="K45" s="103" t="s">
        <v>43</v>
      </c>
      <c r="L45" s="107"/>
      <c r="M45" s="107"/>
      <c r="N45" s="107"/>
      <c r="R45" s="109"/>
    </row>
    <row r="46" spans="1:18" ht="12.75">
      <c r="A46" s="18"/>
      <c r="B46" s="101"/>
      <c r="C46" s="101"/>
      <c r="D46" s="101"/>
      <c r="E46" s="101"/>
      <c r="F46" s="101"/>
      <c r="G46" s="101"/>
      <c r="H46" s="100"/>
      <c r="I46" s="100"/>
      <c r="J46" s="100"/>
      <c r="K46" s="101"/>
      <c r="L46" s="98"/>
      <c r="M46" s="98"/>
      <c r="N46" s="98"/>
      <c r="R46" s="99"/>
    </row>
    <row r="47" spans="1:18" ht="12.75">
      <c r="A47" s="18" t="s">
        <v>114</v>
      </c>
      <c r="B47" s="100">
        <v>2</v>
      </c>
      <c r="C47" s="100" t="s">
        <v>43</v>
      </c>
      <c r="D47" s="100">
        <v>2</v>
      </c>
      <c r="E47" s="100">
        <v>2</v>
      </c>
      <c r="F47" s="100" t="s">
        <v>43</v>
      </c>
      <c r="G47" s="100">
        <v>700</v>
      </c>
      <c r="H47" s="100">
        <v>450</v>
      </c>
      <c r="I47" s="100" t="s">
        <v>43</v>
      </c>
      <c r="J47" s="100">
        <v>4</v>
      </c>
      <c r="K47" s="100">
        <v>4</v>
      </c>
      <c r="L47" s="98"/>
      <c r="M47" s="98"/>
      <c r="N47" s="98"/>
      <c r="R47" s="99"/>
    </row>
    <row r="48" spans="1:18" ht="12.75">
      <c r="A48" s="18" t="s">
        <v>115</v>
      </c>
      <c r="B48" s="100">
        <v>1111</v>
      </c>
      <c r="C48" s="100">
        <v>18</v>
      </c>
      <c r="D48" s="100">
        <v>1129</v>
      </c>
      <c r="E48" s="100">
        <v>1100</v>
      </c>
      <c r="F48" s="100">
        <v>18</v>
      </c>
      <c r="G48" s="100">
        <v>300</v>
      </c>
      <c r="H48" s="100">
        <v>340</v>
      </c>
      <c r="I48" s="100">
        <v>950</v>
      </c>
      <c r="J48" s="100">
        <v>10</v>
      </c>
      <c r="K48" s="100">
        <v>394</v>
      </c>
      <c r="L48" s="98"/>
      <c r="M48" s="98"/>
      <c r="N48" s="98"/>
      <c r="R48" s="99"/>
    </row>
    <row r="49" spans="1:18" ht="12.75">
      <c r="A49" s="18" t="s">
        <v>116</v>
      </c>
      <c r="B49" s="100">
        <v>5</v>
      </c>
      <c r="C49" s="100">
        <v>6</v>
      </c>
      <c r="D49" s="100">
        <v>11</v>
      </c>
      <c r="E49" s="100">
        <v>5</v>
      </c>
      <c r="F49" s="100">
        <v>6</v>
      </c>
      <c r="G49" s="100">
        <v>350</v>
      </c>
      <c r="H49" s="100">
        <v>400</v>
      </c>
      <c r="I49" s="100">
        <v>2000</v>
      </c>
      <c r="J49" s="100" t="s">
        <v>43</v>
      </c>
      <c r="K49" s="100">
        <v>14</v>
      </c>
      <c r="L49" s="98"/>
      <c r="M49" s="98"/>
      <c r="N49" s="98"/>
      <c r="R49" s="99"/>
    </row>
    <row r="50" spans="1:18" s="108" customFormat="1" ht="12.75">
      <c r="A50" s="102" t="s">
        <v>117</v>
      </c>
      <c r="B50" s="103">
        <v>1118</v>
      </c>
      <c r="C50" s="103">
        <v>24</v>
      </c>
      <c r="D50" s="103">
        <v>1142</v>
      </c>
      <c r="E50" s="103">
        <v>1107</v>
      </c>
      <c r="F50" s="103">
        <v>24</v>
      </c>
      <c r="G50" s="103">
        <v>1350</v>
      </c>
      <c r="H50" s="104">
        <v>340</v>
      </c>
      <c r="I50" s="104">
        <v>1213</v>
      </c>
      <c r="J50" s="104">
        <v>4</v>
      </c>
      <c r="K50" s="103">
        <v>412</v>
      </c>
      <c r="L50" s="107"/>
      <c r="M50" s="107"/>
      <c r="N50" s="107"/>
      <c r="R50" s="109"/>
    </row>
    <row r="51" spans="1:18" ht="12.75">
      <c r="A51" s="18"/>
      <c r="B51" s="101"/>
      <c r="C51" s="101"/>
      <c r="D51" s="101"/>
      <c r="E51" s="101"/>
      <c r="F51" s="101"/>
      <c r="G51" s="101"/>
      <c r="H51" s="100"/>
      <c r="I51" s="100"/>
      <c r="J51" s="100"/>
      <c r="K51" s="101"/>
      <c r="L51" s="98"/>
      <c r="M51" s="98"/>
      <c r="N51" s="98"/>
      <c r="R51" s="99"/>
    </row>
    <row r="52" spans="1:18" ht="12.75">
      <c r="A52" s="18" t="s">
        <v>124</v>
      </c>
      <c r="B52" s="100" t="s">
        <v>43</v>
      </c>
      <c r="C52" s="100" t="s">
        <v>43</v>
      </c>
      <c r="D52" s="100" t="s">
        <v>43</v>
      </c>
      <c r="E52" s="100" t="s">
        <v>43</v>
      </c>
      <c r="F52" s="100" t="s">
        <v>43</v>
      </c>
      <c r="G52" s="100">
        <v>336</v>
      </c>
      <c r="H52" s="100" t="s">
        <v>43</v>
      </c>
      <c r="I52" s="100" t="s">
        <v>43</v>
      </c>
      <c r="J52" s="100" t="s">
        <v>43</v>
      </c>
      <c r="K52" s="100" t="s">
        <v>43</v>
      </c>
      <c r="L52" s="98"/>
      <c r="M52" s="98"/>
      <c r="N52" s="98"/>
      <c r="R52" s="99"/>
    </row>
    <row r="53" spans="1:18" ht="12.75">
      <c r="A53" s="18" t="s">
        <v>125</v>
      </c>
      <c r="B53" s="101" t="s">
        <v>43</v>
      </c>
      <c r="C53" s="100" t="s">
        <v>43</v>
      </c>
      <c r="D53" s="100" t="s">
        <v>43</v>
      </c>
      <c r="E53" s="101" t="s">
        <v>43</v>
      </c>
      <c r="F53" s="100" t="s">
        <v>43</v>
      </c>
      <c r="G53" s="100">
        <v>400</v>
      </c>
      <c r="H53" s="101" t="s">
        <v>43</v>
      </c>
      <c r="I53" s="100" t="s">
        <v>43</v>
      </c>
      <c r="J53" s="105">
        <v>3</v>
      </c>
      <c r="K53" s="100">
        <v>1</v>
      </c>
      <c r="L53" s="98"/>
      <c r="M53" s="98"/>
      <c r="N53" s="98"/>
      <c r="R53" s="99"/>
    </row>
    <row r="54" spans="1:18" ht="12.75">
      <c r="A54" s="18" t="s">
        <v>126</v>
      </c>
      <c r="B54" s="100" t="s">
        <v>43</v>
      </c>
      <c r="C54" s="100" t="s">
        <v>43</v>
      </c>
      <c r="D54" s="100" t="s">
        <v>43</v>
      </c>
      <c r="E54" s="100" t="s">
        <v>43</v>
      </c>
      <c r="F54" s="100" t="s">
        <v>43</v>
      </c>
      <c r="G54" s="100">
        <v>265</v>
      </c>
      <c r="H54" s="100" t="s">
        <v>43</v>
      </c>
      <c r="I54" s="100" t="s">
        <v>43</v>
      </c>
      <c r="J54" s="100">
        <v>3</v>
      </c>
      <c r="K54" s="100">
        <v>1</v>
      </c>
      <c r="L54" s="98"/>
      <c r="M54" s="98"/>
      <c r="N54" s="98"/>
      <c r="R54" s="99"/>
    </row>
    <row r="55" spans="1:18" ht="12.75">
      <c r="A55" s="18" t="s">
        <v>127</v>
      </c>
      <c r="B55" s="100" t="s">
        <v>43</v>
      </c>
      <c r="C55" s="100" t="s">
        <v>43</v>
      </c>
      <c r="D55" s="100" t="s">
        <v>43</v>
      </c>
      <c r="E55" s="100" t="s">
        <v>43</v>
      </c>
      <c r="F55" s="100" t="s">
        <v>43</v>
      </c>
      <c r="G55" s="100">
        <v>409</v>
      </c>
      <c r="H55" s="100" t="s">
        <v>43</v>
      </c>
      <c r="I55" s="100" t="s">
        <v>43</v>
      </c>
      <c r="J55" s="100">
        <v>1</v>
      </c>
      <c r="K55" s="100" t="s">
        <v>43</v>
      </c>
      <c r="L55" s="98"/>
      <c r="M55" s="98"/>
      <c r="N55" s="98"/>
      <c r="R55" s="99"/>
    </row>
    <row r="56" spans="1:18" s="108" customFormat="1" ht="12.75">
      <c r="A56" s="102" t="s">
        <v>146</v>
      </c>
      <c r="B56" s="103" t="s">
        <v>43</v>
      </c>
      <c r="C56" s="103" t="s">
        <v>43</v>
      </c>
      <c r="D56" s="103" t="s">
        <v>43</v>
      </c>
      <c r="E56" s="103" t="s">
        <v>43</v>
      </c>
      <c r="F56" s="103" t="s">
        <v>43</v>
      </c>
      <c r="G56" s="103">
        <v>1410</v>
      </c>
      <c r="H56" s="104" t="s">
        <v>43</v>
      </c>
      <c r="I56" s="104" t="s">
        <v>43</v>
      </c>
      <c r="J56" s="104">
        <v>2</v>
      </c>
      <c r="K56" s="103">
        <v>2</v>
      </c>
      <c r="L56" s="107"/>
      <c r="M56" s="107"/>
      <c r="N56" s="107"/>
      <c r="R56" s="109"/>
    </row>
    <row r="57" spans="1:18" ht="12.75">
      <c r="A57" s="18"/>
      <c r="B57" s="101"/>
      <c r="C57" s="101"/>
      <c r="D57" s="101"/>
      <c r="E57" s="101"/>
      <c r="F57" s="101"/>
      <c r="G57" s="101"/>
      <c r="H57" s="100"/>
      <c r="I57" s="100"/>
      <c r="J57" s="100"/>
      <c r="K57" s="101"/>
      <c r="L57" s="98"/>
      <c r="M57" s="98"/>
      <c r="N57" s="98"/>
      <c r="R57" s="99"/>
    </row>
    <row r="58" spans="1:18" ht="12.75">
      <c r="A58" s="18" t="s">
        <v>130</v>
      </c>
      <c r="B58" s="100" t="s">
        <v>43</v>
      </c>
      <c r="C58" s="100" t="s">
        <v>43</v>
      </c>
      <c r="D58" s="100" t="s">
        <v>43</v>
      </c>
      <c r="E58" s="100" t="s">
        <v>43</v>
      </c>
      <c r="F58" s="100" t="s">
        <v>43</v>
      </c>
      <c r="G58" s="100">
        <v>900</v>
      </c>
      <c r="H58" s="100" t="s">
        <v>43</v>
      </c>
      <c r="I58" s="100" t="s">
        <v>43</v>
      </c>
      <c r="J58" s="100">
        <v>4</v>
      </c>
      <c r="K58" s="100">
        <v>4</v>
      </c>
      <c r="L58" s="98"/>
      <c r="M58" s="98"/>
      <c r="N58" s="98"/>
      <c r="R58" s="99"/>
    </row>
    <row r="59" spans="1:18" s="108" customFormat="1" ht="12.75">
      <c r="A59" s="102" t="s">
        <v>132</v>
      </c>
      <c r="B59" s="103" t="s">
        <v>43</v>
      </c>
      <c r="C59" s="103" t="s">
        <v>43</v>
      </c>
      <c r="D59" s="103" t="s">
        <v>43</v>
      </c>
      <c r="E59" s="103" t="s">
        <v>43</v>
      </c>
      <c r="F59" s="103" t="s">
        <v>43</v>
      </c>
      <c r="G59" s="103">
        <v>900</v>
      </c>
      <c r="H59" s="104" t="s">
        <v>43</v>
      </c>
      <c r="I59" s="104" t="s">
        <v>43</v>
      </c>
      <c r="J59" s="104">
        <v>4</v>
      </c>
      <c r="K59" s="103">
        <v>4</v>
      </c>
      <c r="L59" s="107"/>
      <c r="M59" s="107"/>
      <c r="N59" s="107"/>
      <c r="R59" s="109"/>
    </row>
    <row r="60" spans="1:18" ht="12.75">
      <c r="A60" s="18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98"/>
      <c r="M60" s="98"/>
      <c r="N60" s="98"/>
      <c r="R60" s="99"/>
    </row>
    <row r="61" spans="1:18" ht="13.5" thickBot="1">
      <c r="A61" s="111" t="s">
        <v>133</v>
      </c>
      <c r="B61" s="112">
        <v>8628</v>
      </c>
      <c r="C61" s="112">
        <v>13769</v>
      </c>
      <c r="D61" s="112">
        <v>22397</v>
      </c>
      <c r="E61" s="112">
        <v>7510</v>
      </c>
      <c r="F61" s="112">
        <v>11500</v>
      </c>
      <c r="G61" s="112">
        <v>192066</v>
      </c>
      <c r="H61" s="112">
        <v>777</v>
      </c>
      <c r="I61" s="112">
        <v>1436</v>
      </c>
      <c r="J61" s="112">
        <v>2</v>
      </c>
      <c r="K61" s="112">
        <v>22781</v>
      </c>
      <c r="L61" s="98"/>
      <c r="M61" s="98"/>
      <c r="N61" s="98"/>
      <c r="R61" s="99"/>
    </row>
    <row r="62" spans="4:18" ht="12.75">
      <c r="D62" s="113"/>
      <c r="E62" s="113"/>
      <c r="R62" s="99"/>
    </row>
    <row r="63" ht="12.75">
      <c r="R63" s="99"/>
    </row>
    <row r="64" spans="5:18" ht="12.75">
      <c r="E64" s="114"/>
      <c r="R64" s="99"/>
    </row>
  </sheetData>
  <mergeCells count="8">
    <mergeCell ref="E7:F7"/>
    <mergeCell ref="H7:I7"/>
    <mergeCell ref="G5:G8"/>
    <mergeCell ref="A1:K1"/>
    <mergeCell ref="B5:F5"/>
    <mergeCell ref="B6:F6"/>
    <mergeCell ref="H6:I6"/>
    <mergeCell ref="K5:K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J29"/>
  <sheetViews>
    <sheetView showGridLines="0" zoomScale="75" zoomScaleNormal="75" workbookViewId="0" topLeftCell="A1">
      <selection activeCell="H12" sqref="H12"/>
    </sheetView>
  </sheetViews>
  <sheetFormatPr defaultColWidth="11.421875" defaultRowHeight="12.75"/>
  <cols>
    <col min="1" max="10" width="13.2812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1" customFormat="1" ht="18">
      <c r="A1" s="127" t="s">
        <v>142</v>
      </c>
      <c r="B1" s="127"/>
      <c r="C1" s="127"/>
      <c r="D1" s="127"/>
      <c r="E1" s="127"/>
      <c r="F1" s="127"/>
      <c r="G1" s="127"/>
      <c r="H1" s="127"/>
      <c r="I1" s="127"/>
      <c r="J1" s="127"/>
    </row>
    <row r="3" spans="1:10" s="2" customFormat="1" ht="15">
      <c r="A3" s="147" t="s">
        <v>34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12"/>
    </row>
    <row r="6" spans="1:10" ht="12.75">
      <c r="A6" s="14" t="s">
        <v>6</v>
      </c>
      <c r="B6" s="15" t="s">
        <v>7</v>
      </c>
      <c r="C6" s="16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7" t="s">
        <v>13</v>
      </c>
      <c r="J6" s="16"/>
    </row>
    <row r="7" spans="1:10" ht="12.75">
      <c r="A7" s="5"/>
      <c r="B7" s="8" t="s">
        <v>14</v>
      </c>
      <c r="C7" s="8" t="s">
        <v>15</v>
      </c>
      <c r="D7" s="10"/>
      <c r="E7" s="8" t="s">
        <v>16</v>
      </c>
      <c r="F7" s="8" t="s">
        <v>13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ht="13.5" thickBot="1">
      <c r="A8" s="18"/>
      <c r="B8" s="10" t="s">
        <v>31</v>
      </c>
      <c r="C8" s="10" t="s">
        <v>31</v>
      </c>
      <c r="D8" s="10" t="s">
        <v>23</v>
      </c>
      <c r="E8" s="8" t="s">
        <v>24</v>
      </c>
      <c r="F8" s="9"/>
      <c r="G8" s="10" t="s">
        <v>26</v>
      </c>
      <c r="H8" s="9"/>
      <c r="I8" s="9"/>
      <c r="J8" s="9"/>
    </row>
    <row r="9" spans="1:10" ht="12.75">
      <c r="A9" s="19">
        <v>1985</v>
      </c>
      <c r="B9" s="42">
        <v>1812</v>
      </c>
      <c r="C9" s="42">
        <v>1261</v>
      </c>
      <c r="D9" s="42">
        <v>442</v>
      </c>
      <c r="E9" s="43">
        <v>17.8</v>
      </c>
      <c r="F9" s="42">
        <v>8433</v>
      </c>
      <c r="G9" s="44">
        <v>114.45073503780367</v>
      </c>
      <c r="H9" s="42">
        <v>9616.193670140516</v>
      </c>
      <c r="I9" s="42">
        <v>14037</v>
      </c>
      <c r="J9" s="42">
        <v>28</v>
      </c>
    </row>
    <row r="10" spans="1:10" ht="12.75">
      <c r="A10" s="24">
        <v>1986</v>
      </c>
      <c r="B10" s="45">
        <v>1845</v>
      </c>
      <c r="C10" s="45">
        <v>1307</v>
      </c>
      <c r="D10" s="45">
        <v>470</v>
      </c>
      <c r="E10" s="46">
        <v>15.1</v>
      </c>
      <c r="F10" s="45">
        <v>7614</v>
      </c>
      <c r="G10" s="47">
        <v>119.86585409830154</v>
      </c>
      <c r="H10" s="45">
        <v>9129.373865589652</v>
      </c>
      <c r="I10" s="45">
        <v>14357</v>
      </c>
      <c r="J10" s="45">
        <v>18</v>
      </c>
    </row>
    <row r="11" spans="1:10" ht="12.75">
      <c r="A11" s="24">
        <v>1987</v>
      </c>
      <c r="B11" s="45">
        <v>1725</v>
      </c>
      <c r="C11" s="45">
        <v>1185</v>
      </c>
      <c r="D11" s="45">
        <v>484</v>
      </c>
      <c r="E11" s="46">
        <v>15.6</v>
      </c>
      <c r="F11" s="45">
        <v>9115</v>
      </c>
      <c r="G11" s="47">
        <v>118.78403231041074</v>
      </c>
      <c r="H11" s="45">
        <v>10571.80291611073</v>
      </c>
      <c r="I11" s="45">
        <v>16177</v>
      </c>
      <c r="J11" s="45">
        <v>313</v>
      </c>
    </row>
    <row r="12" spans="1:10" ht="12.75">
      <c r="A12" s="24">
        <v>1988</v>
      </c>
      <c r="B12" s="45">
        <v>2094</v>
      </c>
      <c r="C12" s="45">
        <v>1468</v>
      </c>
      <c r="D12" s="45">
        <v>494</v>
      </c>
      <c r="E12" s="46">
        <v>14.9</v>
      </c>
      <c r="F12" s="45">
        <v>8618</v>
      </c>
      <c r="G12" s="47">
        <v>124.43354609161828</v>
      </c>
      <c r="H12" s="45">
        <v>5601.43281285685</v>
      </c>
      <c r="I12" s="45">
        <v>15023</v>
      </c>
      <c r="J12" s="45">
        <v>125</v>
      </c>
    </row>
    <row r="13" spans="1:10" ht="12.75">
      <c r="A13" s="24">
        <v>1989</v>
      </c>
      <c r="B13" s="45">
        <v>2192</v>
      </c>
      <c r="C13" s="45">
        <v>1666</v>
      </c>
      <c r="D13" s="45">
        <v>486</v>
      </c>
      <c r="E13" s="46">
        <v>55.95847539015607</v>
      </c>
      <c r="F13" s="45">
        <v>9329</v>
      </c>
      <c r="G13" s="47">
        <v>127.81123411825514</v>
      </c>
      <c r="H13" s="45">
        <v>11923.510030892021</v>
      </c>
      <c r="I13" s="45">
        <v>18655</v>
      </c>
      <c r="J13" s="45">
        <v>66</v>
      </c>
    </row>
    <row r="14" spans="1:10" ht="12.75">
      <c r="A14" s="24">
        <v>1990</v>
      </c>
      <c r="B14" s="45">
        <v>2497</v>
      </c>
      <c r="C14" s="45">
        <v>1882</v>
      </c>
      <c r="D14" s="45">
        <v>470</v>
      </c>
      <c r="E14" s="46">
        <v>42.96402763018066</v>
      </c>
      <c r="F14" s="45">
        <v>8091</v>
      </c>
      <c r="G14" s="47">
        <v>143.8702775473898</v>
      </c>
      <c r="H14" s="45">
        <v>11640.544156359309</v>
      </c>
      <c r="I14" s="45">
        <v>18968</v>
      </c>
      <c r="J14" s="45">
        <v>220</v>
      </c>
    </row>
    <row r="15" spans="1:10" ht="12.75">
      <c r="A15" s="24">
        <v>1991</v>
      </c>
      <c r="B15" s="45">
        <v>2708</v>
      </c>
      <c r="C15" s="45">
        <v>2163</v>
      </c>
      <c r="D15" s="45">
        <v>478</v>
      </c>
      <c r="E15" s="46">
        <v>41.456310679611654</v>
      </c>
      <c r="F15" s="45">
        <v>8967</v>
      </c>
      <c r="G15" s="47">
        <v>172.74289904198673</v>
      </c>
      <c r="H15" s="45">
        <v>15489.855757094949</v>
      </c>
      <c r="I15" s="45">
        <v>17165</v>
      </c>
      <c r="J15" s="45">
        <v>251</v>
      </c>
    </row>
    <row r="16" spans="1:10" ht="12.75">
      <c r="A16" s="24">
        <v>1992</v>
      </c>
      <c r="B16" s="45">
        <v>2298</v>
      </c>
      <c r="C16" s="45">
        <v>1747</v>
      </c>
      <c r="D16" s="45">
        <v>484</v>
      </c>
      <c r="E16" s="46">
        <v>51.9</v>
      </c>
      <c r="F16" s="45">
        <v>9046</v>
      </c>
      <c r="G16" s="47">
        <v>154.47814118976356</v>
      </c>
      <c r="H16" s="45">
        <v>13974.092652026011</v>
      </c>
      <c r="I16" s="45">
        <v>16848</v>
      </c>
      <c r="J16" s="45">
        <v>122</v>
      </c>
    </row>
    <row r="17" spans="1:10" ht="12.75">
      <c r="A17" s="24">
        <v>1993</v>
      </c>
      <c r="B17" s="45">
        <v>2789</v>
      </c>
      <c r="C17" s="45">
        <v>2322</v>
      </c>
      <c r="D17" s="45">
        <v>511</v>
      </c>
      <c r="E17" s="46">
        <v>37.5</v>
      </c>
      <c r="F17" s="45">
        <v>8717</v>
      </c>
      <c r="G17" s="47">
        <v>164.75544817472624</v>
      </c>
      <c r="H17" s="45">
        <v>14361.732417390886</v>
      </c>
      <c r="I17" s="45">
        <v>16066</v>
      </c>
      <c r="J17" s="45">
        <v>114</v>
      </c>
    </row>
    <row r="18" spans="1:10" ht="12.75">
      <c r="A18" s="29">
        <v>1994</v>
      </c>
      <c r="B18" s="48">
        <v>2775</v>
      </c>
      <c r="C18" s="48">
        <v>2271</v>
      </c>
      <c r="D18" s="48">
        <v>457</v>
      </c>
      <c r="E18" s="49">
        <v>32.4</v>
      </c>
      <c r="F18" s="48">
        <v>8282</v>
      </c>
      <c r="G18" s="50">
        <v>162.37544024136648</v>
      </c>
      <c r="H18" s="48">
        <v>13447.93396078997</v>
      </c>
      <c r="I18" s="48">
        <v>18512</v>
      </c>
      <c r="J18" s="45">
        <v>181</v>
      </c>
    </row>
    <row r="19" spans="1:10" ht="12.75">
      <c r="A19" s="29">
        <v>1995</v>
      </c>
      <c r="B19" s="48">
        <v>2874</v>
      </c>
      <c r="C19" s="48">
        <v>2307</v>
      </c>
      <c r="D19" s="51">
        <v>498</v>
      </c>
      <c r="E19" s="49">
        <v>35.1</v>
      </c>
      <c r="F19" s="48">
        <v>8110</v>
      </c>
      <c r="G19" s="50">
        <v>169.47339319413896</v>
      </c>
      <c r="H19" s="48">
        <v>13744.292188044668</v>
      </c>
      <c r="I19" s="51">
        <v>19709</v>
      </c>
      <c r="J19" s="52">
        <v>178</v>
      </c>
    </row>
    <row r="20" spans="1:10" ht="12.75">
      <c r="A20" s="29">
        <v>1996</v>
      </c>
      <c r="B20" s="48">
        <v>2996</v>
      </c>
      <c r="C20" s="48">
        <v>2307</v>
      </c>
      <c r="D20" s="51">
        <v>473</v>
      </c>
      <c r="E20" s="49">
        <v>14.9</v>
      </c>
      <c r="F20" s="48">
        <v>10059</v>
      </c>
      <c r="G20" s="50">
        <v>148.18554445686536</v>
      </c>
      <c r="H20" s="48">
        <v>14905.983916916086</v>
      </c>
      <c r="I20" s="48">
        <v>21265</v>
      </c>
      <c r="J20" s="45">
        <v>221</v>
      </c>
    </row>
    <row r="21" spans="1:10" ht="12.75">
      <c r="A21" s="29">
        <v>1997</v>
      </c>
      <c r="B21" s="48">
        <v>2985</v>
      </c>
      <c r="C21" s="48">
        <v>2259</v>
      </c>
      <c r="D21" s="48">
        <v>498</v>
      </c>
      <c r="E21" s="53">
        <v>15.6</v>
      </c>
      <c r="F21" s="48">
        <v>9503</v>
      </c>
      <c r="G21" s="50">
        <v>150.00661113314823</v>
      </c>
      <c r="H21" s="48">
        <v>14255.128255983076</v>
      </c>
      <c r="I21" s="48">
        <v>20021</v>
      </c>
      <c r="J21" s="45">
        <v>541</v>
      </c>
    </row>
    <row r="22" spans="1:10" ht="12.75">
      <c r="A22" s="29">
        <v>1998</v>
      </c>
      <c r="B22" s="48">
        <v>2905</v>
      </c>
      <c r="C22" s="48">
        <v>2397</v>
      </c>
      <c r="D22" s="48">
        <v>444</v>
      </c>
      <c r="E22" s="53">
        <v>12.3</v>
      </c>
      <c r="F22" s="48">
        <v>7713</v>
      </c>
      <c r="G22" s="50">
        <v>170.17657735626796</v>
      </c>
      <c r="H22" s="48">
        <v>13125.719411488944</v>
      </c>
      <c r="I22" s="48">
        <v>20678</v>
      </c>
      <c r="J22" s="45">
        <v>811</v>
      </c>
    </row>
    <row r="23" spans="1:10" ht="12.75">
      <c r="A23" s="29">
        <v>1999</v>
      </c>
      <c r="B23" s="48">
        <v>3130</v>
      </c>
      <c r="C23" s="48">
        <v>2551</v>
      </c>
      <c r="D23" s="48">
        <v>452</v>
      </c>
      <c r="E23" s="53">
        <v>16.4</v>
      </c>
      <c r="F23" s="48">
        <v>9960</v>
      </c>
      <c r="G23" s="50">
        <v>170.56723522411744</v>
      </c>
      <c r="H23" s="48">
        <f>F23*G23/100</f>
        <v>16988.496628322097</v>
      </c>
      <c r="I23" s="48">
        <v>26313</v>
      </c>
      <c r="J23" s="45">
        <v>1268</v>
      </c>
    </row>
    <row r="24" spans="1:10" ht="12.75">
      <c r="A24" s="29">
        <v>2000</v>
      </c>
      <c r="B24" s="48">
        <v>4065</v>
      </c>
      <c r="C24" s="48">
        <f>1539+1810</f>
        <v>3349</v>
      </c>
      <c r="D24" s="48">
        <v>439</v>
      </c>
      <c r="E24" s="53">
        <v>14.851710958495072</v>
      </c>
      <c r="F24" s="48">
        <v>11418</v>
      </c>
      <c r="G24" s="50">
        <v>191.59</v>
      </c>
      <c r="H24" s="48">
        <f>F24*G24/100</f>
        <v>21875.7462</v>
      </c>
      <c r="I24" s="48">
        <v>31535.2282</v>
      </c>
      <c r="J24" s="45">
        <v>1259.6196</v>
      </c>
    </row>
    <row r="25" spans="1:10" ht="12.75">
      <c r="A25" s="29">
        <v>2001</v>
      </c>
      <c r="B25" s="48">
        <v>4287</v>
      </c>
      <c r="C25" s="48">
        <v>3446</v>
      </c>
      <c r="D25" s="48">
        <v>417.138</v>
      </c>
      <c r="E25" s="53">
        <v>16.3505252466628</v>
      </c>
      <c r="F25" s="48">
        <v>11903</v>
      </c>
      <c r="G25" s="50">
        <v>171.86</v>
      </c>
      <c r="H25" s="48">
        <f>F25*G25/100</f>
        <v>20456.4958</v>
      </c>
      <c r="I25" s="48">
        <v>33638.4286</v>
      </c>
      <c r="J25" s="45">
        <v>1653.3531</v>
      </c>
    </row>
    <row r="26" spans="1:10" ht="13.5" thickBot="1">
      <c r="A26" s="54">
        <v>2002</v>
      </c>
      <c r="B26" s="121">
        <v>5333</v>
      </c>
      <c r="C26" s="121">
        <v>3341</v>
      </c>
      <c r="D26" s="121">
        <v>417.824</v>
      </c>
      <c r="E26" s="122">
        <v>19.977321161328945</v>
      </c>
      <c r="F26" s="121">
        <v>13657</v>
      </c>
      <c r="G26" s="123">
        <v>206.55</v>
      </c>
      <c r="H26" s="55">
        <f>F26*G26/100</f>
        <v>28208.5335</v>
      </c>
      <c r="I26" s="55">
        <v>41081.6661</v>
      </c>
      <c r="J26" s="56">
        <v>1513.8</v>
      </c>
    </row>
    <row r="27" spans="1:10" ht="12.75">
      <c r="A27" s="5" t="s">
        <v>35</v>
      </c>
      <c r="B27" s="5"/>
      <c r="C27" s="5"/>
      <c r="D27" s="5"/>
      <c r="E27" s="5"/>
      <c r="F27" s="5"/>
      <c r="G27" s="5"/>
      <c r="H27" s="5"/>
      <c r="I27" s="5"/>
      <c r="J27" s="5"/>
    </row>
    <row r="29" spans="1:5" ht="15.75">
      <c r="A29" s="124"/>
      <c r="E29" s="13">
        <f>(1063*1481+2742*1860)/(1481+1860)/100</f>
        <v>19.977321161328945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111">
    <pageSetUpPr fitToPage="1"/>
  </sheetPr>
  <dimension ref="A1:S89"/>
  <sheetViews>
    <sheetView zoomScale="75" zoomScaleNormal="75" workbookViewId="0" topLeftCell="A1">
      <selection activeCell="F25" sqref="F25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82" customFormat="1" ht="18">
      <c r="A1" s="136" t="s">
        <v>142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3" spans="1:11" s="83" customFormat="1" ht="15">
      <c r="A3" s="125" t="s">
        <v>141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3" customFormat="1" ht="15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118"/>
      <c r="B5" s="137" t="s">
        <v>67</v>
      </c>
      <c r="C5" s="138"/>
      <c r="D5" s="138"/>
      <c r="E5" s="138"/>
      <c r="F5" s="138"/>
      <c r="G5" s="133" t="s">
        <v>68</v>
      </c>
      <c r="H5" s="119"/>
      <c r="I5" s="89" t="s">
        <v>3</v>
      </c>
      <c r="J5" s="120"/>
      <c r="K5" s="141" t="s">
        <v>69</v>
      </c>
    </row>
    <row r="6" spans="1:11" ht="12.75">
      <c r="A6" s="86" t="s">
        <v>70</v>
      </c>
      <c r="B6" s="131" t="s">
        <v>31</v>
      </c>
      <c r="C6" s="139"/>
      <c r="D6" s="139"/>
      <c r="E6" s="139"/>
      <c r="F6" s="132"/>
      <c r="G6" s="134"/>
      <c r="H6" s="137" t="s">
        <v>71</v>
      </c>
      <c r="I6" s="140"/>
      <c r="J6" s="87" t="s">
        <v>2</v>
      </c>
      <c r="K6" s="142"/>
    </row>
    <row r="7" spans="1:11" ht="12.75">
      <c r="A7" s="86" t="s">
        <v>72</v>
      </c>
      <c r="B7" s="88"/>
      <c r="C7" s="89" t="s">
        <v>14</v>
      </c>
      <c r="D7" s="90"/>
      <c r="E7" s="129" t="s">
        <v>15</v>
      </c>
      <c r="F7" s="130"/>
      <c r="G7" s="134"/>
      <c r="H7" s="131" t="s">
        <v>73</v>
      </c>
      <c r="I7" s="132"/>
      <c r="J7" s="8" t="s">
        <v>8</v>
      </c>
      <c r="K7" s="142"/>
    </row>
    <row r="8" spans="1:17" ht="13.5" thickBot="1">
      <c r="A8" s="91"/>
      <c r="B8" s="92" t="s">
        <v>74</v>
      </c>
      <c r="C8" s="92" t="s">
        <v>75</v>
      </c>
      <c r="D8" s="92" t="s">
        <v>14</v>
      </c>
      <c r="E8" s="92" t="s">
        <v>74</v>
      </c>
      <c r="F8" s="92" t="s">
        <v>75</v>
      </c>
      <c r="G8" s="135"/>
      <c r="H8" s="92" t="s">
        <v>74</v>
      </c>
      <c r="I8" s="92" t="s">
        <v>75</v>
      </c>
      <c r="J8" s="93" t="s">
        <v>76</v>
      </c>
      <c r="K8" s="143"/>
      <c r="P8" s="94"/>
      <c r="Q8" s="94"/>
    </row>
    <row r="9" spans="1:18" ht="12.75">
      <c r="A9" s="95" t="s">
        <v>77</v>
      </c>
      <c r="B9" s="96">
        <v>10</v>
      </c>
      <c r="C9" s="100" t="s">
        <v>43</v>
      </c>
      <c r="D9" s="97">
        <v>10</v>
      </c>
      <c r="E9" s="96">
        <v>10</v>
      </c>
      <c r="F9" s="100" t="s">
        <v>43</v>
      </c>
      <c r="G9" s="96">
        <v>35000</v>
      </c>
      <c r="H9" s="96">
        <v>2300</v>
      </c>
      <c r="I9" s="100" t="s">
        <v>43</v>
      </c>
      <c r="J9" s="96">
        <v>10</v>
      </c>
      <c r="K9" s="96">
        <v>373</v>
      </c>
      <c r="L9" s="98"/>
      <c r="M9" s="98"/>
      <c r="N9" s="98"/>
      <c r="R9" s="99"/>
    </row>
    <row r="10" spans="1:18" ht="12.75">
      <c r="A10" s="18" t="s">
        <v>78</v>
      </c>
      <c r="B10" s="100">
        <v>76</v>
      </c>
      <c r="C10" s="100" t="s">
        <v>43</v>
      </c>
      <c r="D10" s="100">
        <v>76</v>
      </c>
      <c r="E10" s="100">
        <v>76</v>
      </c>
      <c r="F10" s="100" t="s">
        <v>43</v>
      </c>
      <c r="G10" s="100">
        <v>68000</v>
      </c>
      <c r="H10" s="100">
        <v>2500</v>
      </c>
      <c r="I10" s="100" t="s">
        <v>43</v>
      </c>
      <c r="J10" s="100">
        <v>35</v>
      </c>
      <c r="K10" s="100">
        <v>2570</v>
      </c>
      <c r="L10" s="98"/>
      <c r="M10" s="98"/>
      <c r="N10" s="98"/>
      <c r="R10" s="99"/>
    </row>
    <row r="11" spans="1:18" ht="12.75">
      <c r="A11" s="18" t="s">
        <v>79</v>
      </c>
      <c r="B11" s="105">
        <v>45</v>
      </c>
      <c r="C11" s="100" t="s">
        <v>43</v>
      </c>
      <c r="D11" s="105">
        <v>45</v>
      </c>
      <c r="E11" s="105">
        <v>45</v>
      </c>
      <c r="F11" s="100" t="s">
        <v>43</v>
      </c>
      <c r="G11" s="100">
        <v>19550</v>
      </c>
      <c r="H11" s="105">
        <v>2500</v>
      </c>
      <c r="I11" s="100" t="s">
        <v>43</v>
      </c>
      <c r="J11" s="100">
        <v>35</v>
      </c>
      <c r="K11" s="100">
        <v>797</v>
      </c>
      <c r="L11" s="98"/>
      <c r="M11" s="98"/>
      <c r="N11" s="98"/>
      <c r="R11" s="99"/>
    </row>
    <row r="12" spans="1:18" ht="12.75">
      <c r="A12" s="18" t="s">
        <v>80</v>
      </c>
      <c r="B12" s="100" t="s">
        <v>43</v>
      </c>
      <c r="C12" s="100" t="s">
        <v>43</v>
      </c>
      <c r="D12" s="100" t="s">
        <v>43</v>
      </c>
      <c r="E12" s="100" t="s">
        <v>43</v>
      </c>
      <c r="F12" s="100" t="s">
        <v>43</v>
      </c>
      <c r="G12" s="100">
        <v>18000</v>
      </c>
      <c r="H12" s="100" t="s">
        <v>43</v>
      </c>
      <c r="I12" s="100" t="s">
        <v>43</v>
      </c>
      <c r="J12" s="100">
        <v>35</v>
      </c>
      <c r="K12" s="100">
        <v>630</v>
      </c>
      <c r="L12" s="98"/>
      <c r="M12" s="98"/>
      <c r="N12" s="98"/>
      <c r="R12" s="99"/>
    </row>
    <row r="13" spans="1:18" ht="12.75">
      <c r="A13" s="102" t="s">
        <v>81</v>
      </c>
      <c r="B13" s="103">
        <f>SUM(B9:B12)</f>
        <v>131</v>
      </c>
      <c r="C13" s="104" t="s">
        <v>43</v>
      </c>
      <c r="D13" s="103">
        <f>SUM(D9:D12)</f>
        <v>131</v>
      </c>
      <c r="E13" s="103">
        <f>SUM(E9:E12)</f>
        <v>131</v>
      </c>
      <c r="F13" s="104" t="s">
        <v>43</v>
      </c>
      <c r="G13" s="103">
        <f>SUM(G9:G12)</f>
        <v>140550</v>
      </c>
      <c r="H13" s="104">
        <f>((H9*E9)+(H10*E10)+(H11*E11))/E13</f>
        <v>2484.732824427481</v>
      </c>
      <c r="I13" s="104" t="s">
        <v>43</v>
      </c>
      <c r="J13" s="104">
        <f>((J9*G9)+(J10*G10)+(J11*G11)+(J12*G12))/G13</f>
        <v>28.774457488438276</v>
      </c>
      <c r="K13" s="103">
        <f>SUM(K9:K12)</f>
        <v>4370</v>
      </c>
      <c r="L13" s="98"/>
      <c r="M13" s="98"/>
      <c r="N13" s="98"/>
      <c r="R13" s="99"/>
    </row>
    <row r="14" spans="1:18" ht="12.75">
      <c r="A14" s="102"/>
      <c r="B14" s="103"/>
      <c r="C14" s="103"/>
      <c r="D14" s="103"/>
      <c r="E14" s="103"/>
      <c r="F14" s="103"/>
      <c r="G14" s="103"/>
      <c r="H14" s="104"/>
      <c r="I14" s="104"/>
      <c r="J14" s="104"/>
      <c r="K14" s="103"/>
      <c r="L14" s="98"/>
      <c r="M14" s="98"/>
      <c r="N14" s="98"/>
      <c r="R14" s="99"/>
    </row>
    <row r="15" spans="1:18" ht="12.75">
      <c r="A15" s="102" t="s">
        <v>82</v>
      </c>
      <c r="B15" s="104" t="s">
        <v>43</v>
      </c>
      <c r="C15" s="103" t="s">
        <v>43</v>
      </c>
      <c r="D15" s="104" t="s">
        <v>43</v>
      </c>
      <c r="E15" s="103" t="s">
        <v>43</v>
      </c>
      <c r="F15" s="103" t="s">
        <v>43</v>
      </c>
      <c r="G15" s="104">
        <v>32100</v>
      </c>
      <c r="H15" s="103" t="s">
        <v>43</v>
      </c>
      <c r="I15" s="103" t="s">
        <v>43</v>
      </c>
      <c r="J15" s="104">
        <v>2</v>
      </c>
      <c r="K15" s="104">
        <v>65</v>
      </c>
      <c r="L15" s="98"/>
      <c r="M15" s="98"/>
      <c r="N15" s="98"/>
      <c r="R15" s="99"/>
    </row>
    <row r="16" spans="1:18" ht="12.75">
      <c r="A16" s="102"/>
      <c r="B16" s="103"/>
      <c r="C16" s="103"/>
      <c r="D16" s="103"/>
      <c r="E16" s="103"/>
      <c r="F16" s="103"/>
      <c r="G16" s="103"/>
      <c r="H16" s="104"/>
      <c r="I16" s="104"/>
      <c r="J16" s="104"/>
      <c r="K16" s="103"/>
      <c r="L16" s="98"/>
      <c r="M16" s="98"/>
      <c r="N16" s="98"/>
      <c r="R16" s="99"/>
    </row>
    <row r="17" spans="1:18" ht="12.75">
      <c r="A17" s="102" t="s">
        <v>83</v>
      </c>
      <c r="B17" s="104" t="s">
        <v>43</v>
      </c>
      <c r="C17" s="104" t="s">
        <v>43</v>
      </c>
      <c r="D17" s="104" t="s">
        <v>43</v>
      </c>
      <c r="E17" s="104" t="s">
        <v>43</v>
      </c>
      <c r="F17" s="104" t="s">
        <v>43</v>
      </c>
      <c r="G17" s="104">
        <v>6983</v>
      </c>
      <c r="H17" s="104" t="s">
        <v>43</v>
      </c>
      <c r="I17" s="104" t="s">
        <v>43</v>
      </c>
      <c r="J17" s="104">
        <v>4</v>
      </c>
      <c r="K17" s="104">
        <v>28</v>
      </c>
      <c r="L17" s="98"/>
      <c r="M17" s="98"/>
      <c r="N17" s="98"/>
      <c r="R17" s="99"/>
    </row>
    <row r="18" spans="1:18" ht="12.75">
      <c r="A18" s="18"/>
      <c r="B18" s="101"/>
      <c r="C18" s="101"/>
      <c r="D18" s="101"/>
      <c r="E18" s="101"/>
      <c r="F18" s="101"/>
      <c r="G18" s="101"/>
      <c r="H18" s="100"/>
      <c r="I18" s="100"/>
      <c r="J18" s="100"/>
      <c r="K18" s="101"/>
      <c r="L18" s="98"/>
      <c r="M18" s="98"/>
      <c r="N18" s="98"/>
      <c r="R18" s="99"/>
    </row>
    <row r="19" spans="1:18" ht="12.75">
      <c r="A19" s="18" t="s">
        <v>84</v>
      </c>
      <c r="B19" s="100">
        <v>9</v>
      </c>
      <c r="C19" s="100" t="s">
        <v>43</v>
      </c>
      <c r="D19" s="100">
        <v>9</v>
      </c>
      <c r="E19" s="100">
        <v>9</v>
      </c>
      <c r="F19" s="100" t="s">
        <v>43</v>
      </c>
      <c r="G19" s="100">
        <v>9985</v>
      </c>
      <c r="H19" s="100">
        <v>1850</v>
      </c>
      <c r="I19" s="100" t="s">
        <v>43</v>
      </c>
      <c r="J19" s="100">
        <v>12</v>
      </c>
      <c r="K19" s="100">
        <v>136</v>
      </c>
      <c r="L19" s="98"/>
      <c r="M19" s="98"/>
      <c r="N19" s="98"/>
      <c r="R19" s="99"/>
    </row>
    <row r="20" spans="1:18" ht="12.75">
      <c r="A20" s="18" t="s">
        <v>85</v>
      </c>
      <c r="B20" s="100">
        <v>49</v>
      </c>
      <c r="C20" s="101" t="s">
        <v>43</v>
      </c>
      <c r="D20" s="100">
        <v>49</v>
      </c>
      <c r="E20" s="100">
        <v>46</v>
      </c>
      <c r="F20" s="101" t="s">
        <v>43</v>
      </c>
      <c r="G20" s="100">
        <v>35000</v>
      </c>
      <c r="H20" s="100">
        <v>2250</v>
      </c>
      <c r="I20" s="101" t="s">
        <v>43</v>
      </c>
      <c r="J20" s="100">
        <v>10</v>
      </c>
      <c r="K20" s="100">
        <v>454</v>
      </c>
      <c r="L20" s="98"/>
      <c r="M20" s="98"/>
      <c r="N20" s="98"/>
      <c r="R20" s="99"/>
    </row>
    <row r="21" spans="1:18" ht="12.75">
      <c r="A21" s="18" t="s">
        <v>86</v>
      </c>
      <c r="B21" s="100">
        <v>64</v>
      </c>
      <c r="C21" s="100" t="s">
        <v>43</v>
      </c>
      <c r="D21" s="100">
        <v>64</v>
      </c>
      <c r="E21" s="100">
        <v>60</v>
      </c>
      <c r="F21" s="100" t="s">
        <v>43</v>
      </c>
      <c r="G21" s="100">
        <v>14850</v>
      </c>
      <c r="H21" s="100">
        <v>2000</v>
      </c>
      <c r="I21" s="100" t="s">
        <v>43</v>
      </c>
      <c r="J21" s="100">
        <v>10</v>
      </c>
      <c r="K21" s="100">
        <v>269</v>
      </c>
      <c r="L21" s="98"/>
      <c r="M21" s="98"/>
      <c r="N21" s="98"/>
      <c r="R21" s="99"/>
    </row>
    <row r="22" spans="1:18" ht="12.75">
      <c r="A22" s="102" t="s">
        <v>143</v>
      </c>
      <c r="B22" s="103">
        <v>122</v>
      </c>
      <c r="C22" s="103" t="s">
        <v>43</v>
      </c>
      <c r="D22" s="103">
        <v>122</v>
      </c>
      <c r="E22" s="103">
        <v>115</v>
      </c>
      <c r="F22" s="103" t="s">
        <v>43</v>
      </c>
      <c r="G22" s="103">
        <v>59835</v>
      </c>
      <c r="H22" s="104">
        <v>2088</v>
      </c>
      <c r="I22" s="104" t="s">
        <v>43</v>
      </c>
      <c r="J22" s="104">
        <v>10</v>
      </c>
      <c r="K22" s="103">
        <v>859</v>
      </c>
      <c r="L22" s="98"/>
      <c r="M22" s="98"/>
      <c r="N22" s="98"/>
      <c r="R22" s="99"/>
    </row>
    <row r="23" spans="1:18" ht="12.75">
      <c r="A23" s="102"/>
      <c r="B23" s="103"/>
      <c r="C23" s="103"/>
      <c r="D23" s="103"/>
      <c r="E23" s="103"/>
      <c r="F23" s="103"/>
      <c r="G23" s="103"/>
      <c r="H23" s="104"/>
      <c r="I23" s="104"/>
      <c r="J23" s="104"/>
      <c r="K23" s="103"/>
      <c r="L23" s="98"/>
      <c r="M23" s="98"/>
      <c r="N23" s="98"/>
      <c r="R23" s="99"/>
    </row>
    <row r="24" spans="1:18" ht="12.75">
      <c r="A24" s="102" t="s">
        <v>87</v>
      </c>
      <c r="B24" s="104">
        <v>16</v>
      </c>
      <c r="C24" s="104">
        <v>11</v>
      </c>
      <c r="D24" s="104">
        <v>27</v>
      </c>
      <c r="E24" s="104">
        <v>10</v>
      </c>
      <c r="F24" s="104">
        <v>3</v>
      </c>
      <c r="G24" s="104">
        <v>12110</v>
      </c>
      <c r="H24" s="104">
        <v>1460</v>
      </c>
      <c r="I24" s="104">
        <v>2200</v>
      </c>
      <c r="J24" s="104">
        <v>13</v>
      </c>
      <c r="K24" s="104">
        <v>179</v>
      </c>
      <c r="L24" s="98"/>
      <c r="M24" s="98"/>
      <c r="N24" s="98"/>
      <c r="R24" s="99"/>
    </row>
    <row r="25" spans="1:18" ht="12.75">
      <c r="A25" s="102"/>
      <c r="B25" s="103"/>
      <c r="C25" s="103"/>
      <c r="D25" s="103"/>
      <c r="E25" s="103"/>
      <c r="F25" s="103"/>
      <c r="G25" s="103"/>
      <c r="H25" s="104"/>
      <c r="I25" s="104"/>
      <c r="J25" s="104"/>
      <c r="K25" s="103"/>
      <c r="L25" s="98"/>
      <c r="M25" s="98"/>
      <c r="N25" s="98"/>
      <c r="R25" s="99"/>
    </row>
    <row r="26" spans="1:18" ht="12.75">
      <c r="A26" s="102" t="s">
        <v>88</v>
      </c>
      <c r="B26" s="104">
        <v>59</v>
      </c>
      <c r="C26" s="104">
        <v>114</v>
      </c>
      <c r="D26" s="104">
        <v>173</v>
      </c>
      <c r="E26" s="104">
        <v>46</v>
      </c>
      <c r="F26" s="104">
        <v>86</v>
      </c>
      <c r="G26" s="104">
        <v>6631</v>
      </c>
      <c r="H26" s="104">
        <v>800</v>
      </c>
      <c r="I26" s="104">
        <v>2000</v>
      </c>
      <c r="J26" s="104">
        <v>10</v>
      </c>
      <c r="K26" s="104">
        <v>275</v>
      </c>
      <c r="L26" s="98"/>
      <c r="M26" s="98"/>
      <c r="N26" s="98"/>
      <c r="R26" s="99"/>
    </row>
    <row r="27" spans="1:18" ht="12.75">
      <c r="A27" s="18"/>
      <c r="B27" s="101"/>
      <c r="C27" s="101"/>
      <c r="D27" s="101"/>
      <c r="E27" s="101"/>
      <c r="F27" s="101"/>
      <c r="G27" s="101"/>
      <c r="H27" s="100"/>
      <c r="I27" s="100"/>
      <c r="J27" s="100"/>
      <c r="K27" s="101"/>
      <c r="L27" s="98"/>
      <c r="M27" s="98"/>
      <c r="N27" s="98"/>
      <c r="R27" s="99"/>
    </row>
    <row r="28" spans="1:18" ht="12.75">
      <c r="A28" s="18" t="s">
        <v>89</v>
      </c>
      <c r="B28" s="105">
        <v>17</v>
      </c>
      <c r="C28" s="101">
        <v>56</v>
      </c>
      <c r="D28" s="100">
        <v>73</v>
      </c>
      <c r="E28" s="105">
        <v>11</v>
      </c>
      <c r="F28" s="101">
        <v>41</v>
      </c>
      <c r="G28" s="101" t="s">
        <v>43</v>
      </c>
      <c r="H28" s="105">
        <v>6700</v>
      </c>
      <c r="I28" s="100">
        <v>15000</v>
      </c>
      <c r="J28" s="101" t="s">
        <v>43</v>
      </c>
      <c r="K28" s="101">
        <v>689</v>
      </c>
      <c r="L28" s="98"/>
      <c r="M28" s="98"/>
      <c r="N28" s="98"/>
      <c r="R28" s="99"/>
    </row>
    <row r="29" spans="1:18" ht="12.75">
      <c r="A29" s="18" t="s">
        <v>90</v>
      </c>
      <c r="B29" s="105">
        <v>97</v>
      </c>
      <c r="C29" s="100">
        <v>68</v>
      </c>
      <c r="D29" s="100">
        <v>165</v>
      </c>
      <c r="E29" s="105">
        <v>41</v>
      </c>
      <c r="F29" s="100">
        <v>6</v>
      </c>
      <c r="G29" s="100">
        <v>3416</v>
      </c>
      <c r="H29" s="105">
        <v>650</v>
      </c>
      <c r="I29" s="100">
        <v>2000</v>
      </c>
      <c r="J29" s="100">
        <v>15</v>
      </c>
      <c r="K29" s="100">
        <v>90</v>
      </c>
      <c r="L29" s="98"/>
      <c r="M29" s="98"/>
      <c r="N29" s="98"/>
      <c r="R29" s="99"/>
    </row>
    <row r="30" spans="1:18" ht="12.75">
      <c r="A30" s="18" t="s">
        <v>91</v>
      </c>
      <c r="B30" s="105">
        <v>20</v>
      </c>
      <c r="C30" s="100">
        <v>50</v>
      </c>
      <c r="D30" s="100">
        <v>70</v>
      </c>
      <c r="E30" s="105">
        <v>20</v>
      </c>
      <c r="F30" s="100">
        <v>50</v>
      </c>
      <c r="G30" s="101" t="s">
        <v>43</v>
      </c>
      <c r="H30" s="105">
        <v>5000</v>
      </c>
      <c r="I30" s="100">
        <v>12000</v>
      </c>
      <c r="J30" s="101" t="s">
        <v>43</v>
      </c>
      <c r="K30" s="100">
        <v>700</v>
      </c>
      <c r="L30" s="98"/>
      <c r="M30" s="98"/>
      <c r="N30" s="98"/>
      <c r="R30" s="99"/>
    </row>
    <row r="31" spans="1:18" s="108" customFormat="1" ht="12.75">
      <c r="A31" s="102" t="s">
        <v>144</v>
      </c>
      <c r="B31" s="106">
        <v>134</v>
      </c>
      <c r="C31" s="103">
        <v>174</v>
      </c>
      <c r="D31" s="103">
        <v>308</v>
      </c>
      <c r="E31" s="106">
        <v>72</v>
      </c>
      <c r="F31" s="103">
        <v>97</v>
      </c>
      <c r="G31" s="103">
        <v>3416</v>
      </c>
      <c r="H31" s="106">
        <v>2783</v>
      </c>
      <c r="I31" s="104">
        <v>12649</v>
      </c>
      <c r="J31" s="104">
        <v>15</v>
      </c>
      <c r="K31" s="103">
        <v>1479</v>
      </c>
      <c r="L31" s="107"/>
      <c r="M31" s="107"/>
      <c r="N31" s="107"/>
      <c r="R31" s="109"/>
    </row>
    <row r="32" spans="1:18" ht="12.75">
      <c r="A32" s="18"/>
      <c r="B32" s="101"/>
      <c r="C32" s="101"/>
      <c r="D32" s="101"/>
      <c r="E32" s="101"/>
      <c r="F32" s="101"/>
      <c r="G32" s="101"/>
      <c r="H32" s="100"/>
      <c r="I32" s="100"/>
      <c r="J32" s="100"/>
      <c r="K32" s="101"/>
      <c r="L32" s="98"/>
      <c r="M32" s="98"/>
      <c r="N32" s="98"/>
      <c r="R32" s="99"/>
    </row>
    <row r="33" spans="1:18" ht="12.75">
      <c r="A33" s="18" t="s">
        <v>92</v>
      </c>
      <c r="B33" s="110">
        <v>8</v>
      </c>
      <c r="C33" s="110">
        <v>3</v>
      </c>
      <c r="D33" s="100">
        <v>11</v>
      </c>
      <c r="E33" s="110">
        <v>6</v>
      </c>
      <c r="F33" s="110">
        <v>1</v>
      </c>
      <c r="G33" s="100">
        <v>2465</v>
      </c>
      <c r="H33" s="110">
        <v>4700</v>
      </c>
      <c r="I33" s="110">
        <v>6000</v>
      </c>
      <c r="J33" s="110">
        <v>16</v>
      </c>
      <c r="K33" s="110">
        <v>74</v>
      </c>
      <c r="L33" s="98"/>
      <c r="M33" s="98"/>
      <c r="N33" s="98"/>
      <c r="R33" s="99"/>
    </row>
    <row r="34" spans="1:18" ht="12.75">
      <c r="A34" s="18" t="s">
        <v>93</v>
      </c>
      <c r="B34" s="110">
        <v>24</v>
      </c>
      <c r="C34" s="110">
        <v>126</v>
      </c>
      <c r="D34" s="100">
        <v>150</v>
      </c>
      <c r="E34" s="110">
        <v>23</v>
      </c>
      <c r="F34" s="110">
        <v>124</v>
      </c>
      <c r="G34" s="100" t="s">
        <v>43</v>
      </c>
      <c r="H34" s="110">
        <v>1100</v>
      </c>
      <c r="I34" s="110">
        <v>2200</v>
      </c>
      <c r="J34" s="110" t="s">
        <v>43</v>
      </c>
      <c r="K34" s="100">
        <v>298</v>
      </c>
      <c r="L34" s="98"/>
      <c r="M34" s="98"/>
      <c r="N34" s="98"/>
      <c r="R34" s="99"/>
    </row>
    <row r="35" spans="1:18" ht="12.75">
      <c r="A35" s="18" t="s">
        <v>94</v>
      </c>
      <c r="B35" s="110">
        <v>7</v>
      </c>
      <c r="C35" s="110">
        <v>78</v>
      </c>
      <c r="D35" s="100">
        <v>85</v>
      </c>
      <c r="E35" s="110">
        <v>7</v>
      </c>
      <c r="F35" s="110">
        <v>72</v>
      </c>
      <c r="G35" s="100">
        <v>1001</v>
      </c>
      <c r="H35" s="110">
        <v>1429</v>
      </c>
      <c r="I35" s="110">
        <v>2389</v>
      </c>
      <c r="J35" s="110">
        <v>16</v>
      </c>
      <c r="K35" s="100">
        <v>198</v>
      </c>
      <c r="L35" s="98"/>
      <c r="M35" s="98"/>
      <c r="N35" s="98"/>
      <c r="R35" s="99"/>
    </row>
    <row r="36" spans="1:18" ht="12.75">
      <c r="A36" s="18" t="s">
        <v>95</v>
      </c>
      <c r="B36" s="110">
        <v>26</v>
      </c>
      <c r="C36" s="110">
        <v>265</v>
      </c>
      <c r="D36" s="100">
        <v>291</v>
      </c>
      <c r="E36" s="110">
        <v>24</v>
      </c>
      <c r="F36" s="110">
        <v>259</v>
      </c>
      <c r="G36" s="100">
        <v>9950</v>
      </c>
      <c r="H36" s="110">
        <v>1083</v>
      </c>
      <c r="I36" s="110">
        <v>2788</v>
      </c>
      <c r="J36" s="110">
        <v>7</v>
      </c>
      <c r="K36" s="100">
        <v>818</v>
      </c>
      <c r="L36" s="98"/>
      <c r="M36" s="98"/>
      <c r="N36" s="98"/>
      <c r="R36" s="99"/>
    </row>
    <row r="37" spans="1:18" ht="12.75">
      <c r="A37" s="102" t="s">
        <v>96</v>
      </c>
      <c r="B37" s="103">
        <v>65</v>
      </c>
      <c r="C37" s="103">
        <v>472</v>
      </c>
      <c r="D37" s="103">
        <v>537</v>
      </c>
      <c r="E37" s="103">
        <v>60</v>
      </c>
      <c r="F37" s="103">
        <v>456</v>
      </c>
      <c r="G37" s="103">
        <v>13416</v>
      </c>
      <c r="H37" s="104">
        <v>1492</v>
      </c>
      <c r="I37" s="104">
        <v>2572</v>
      </c>
      <c r="J37" s="104">
        <v>9</v>
      </c>
      <c r="K37" s="103">
        <v>1388</v>
      </c>
      <c r="L37" s="98"/>
      <c r="M37" s="98"/>
      <c r="N37" s="98"/>
      <c r="R37" s="99"/>
    </row>
    <row r="38" spans="1:18" ht="12.75">
      <c r="A38" s="102"/>
      <c r="B38" s="103"/>
      <c r="C38" s="103"/>
      <c r="D38" s="103"/>
      <c r="E38" s="103"/>
      <c r="F38" s="103"/>
      <c r="G38" s="103"/>
      <c r="H38" s="104"/>
      <c r="I38" s="104"/>
      <c r="J38" s="104"/>
      <c r="K38" s="103"/>
      <c r="L38" s="98"/>
      <c r="M38" s="98"/>
      <c r="N38" s="98"/>
      <c r="R38" s="99"/>
    </row>
    <row r="39" spans="1:18" ht="12.75">
      <c r="A39" s="102" t="s">
        <v>97</v>
      </c>
      <c r="B39" s="104">
        <v>76</v>
      </c>
      <c r="C39" s="104">
        <v>3</v>
      </c>
      <c r="D39" s="104">
        <v>79</v>
      </c>
      <c r="E39" s="104">
        <v>34</v>
      </c>
      <c r="F39" s="104">
        <v>3</v>
      </c>
      <c r="G39" s="104">
        <v>1000</v>
      </c>
      <c r="H39" s="104">
        <v>700</v>
      </c>
      <c r="I39" s="104">
        <v>1000</v>
      </c>
      <c r="J39" s="104">
        <v>14</v>
      </c>
      <c r="K39" s="104">
        <v>41</v>
      </c>
      <c r="L39" s="98"/>
      <c r="M39" s="98"/>
      <c r="N39" s="98"/>
      <c r="R39" s="99"/>
    </row>
    <row r="40" spans="1:18" ht="12.75">
      <c r="A40" s="18"/>
      <c r="B40" s="101"/>
      <c r="C40" s="101"/>
      <c r="D40" s="101"/>
      <c r="E40" s="101"/>
      <c r="F40" s="101"/>
      <c r="G40" s="101"/>
      <c r="H40" s="100"/>
      <c r="I40" s="100"/>
      <c r="J40" s="100"/>
      <c r="K40" s="101"/>
      <c r="L40" s="98"/>
      <c r="M40" s="98"/>
      <c r="N40" s="98"/>
      <c r="R40" s="99"/>
    </row>
    <row r="41" spans="1:18" ht="12.75">
      <c r="A41" s="18" t="s">
        <v>98</v>
      </c>
      <c r="B41" s="101" t="s">
        <v>43</v>
      </c>
      <c r="C41" s="100">
        <v>1</v>
      </c>
      <c r="D41" s="100">
        <v>1</v>
      </c>
      <c r="E41" s="101" t="s">
        <v>43</v>
      </c>
      <c r="F41" s="100" t="s">
        <v>43</v>
      </c>
      <c r="G41" s="100">
        <v>4696</v>
      </c>
      <c r="H41" s="101" t="s">
        <v>43</v>
      </c>
      <c r="I41" s="100">
        <v>2000</v>
      </c>
      <c r="J41" s="100">
        <v>12</v>
      </c>
      <c r="K41" s="100">
        <v>56</v>
      </c>
      <c r="L41" s="98"/>
      <c r="M41" s="98"/>
      <c r="N41" s="98"/>
      <c r="R41" s="99"/>
    </row>
    <row r="42" spans="1:18" ht="12.75">
      <c r="A42" s="18" t="s">
        <v>99</v>
      </c>
      <c r="B42" s="100">
        <v>60</v>
      </c>
      <c r="C42" s="100">
        <v>2</v>
      </c>
      <c r="D42" s="100">
        <v>62</v>
      </c>
      <c r="E42" s="100">
        <v>29</v>
      </c>
      <c r="F42" s="100">
        <v>2</v>
      </c>
      <c r="G42" s="100">
        <v>21959</v>
      </c>
      <c r="H42" s="100">
        <v>400</v>
      </c>
      <c r="I42" s="100">
        <v>900</v>
      </c>
      <c r="J42" s="100">
        <v>8</v>
      </c>
      <c r="K42" s="100">
        <v>189</v>
      </c>
      <c r="L42" s="98"/>
      <c r="M42" s="98"/>
      <c r="N42" s="98"/>
      <c r="R42" s="99"/>
    </row>
    <row r="43" spans="1:18" ht="12.75">
      <c r="A43" s="18" t="s">
        <v>100</v>
      </c>
      <c r="B43" s="100">
        <v>1</v>
      </c>
      <c r="C43" s="100" t="s">
        <v>43</v>
      </c>
      <c r="D43" s="100">
        <v>1</v>
      </c>
      <c r="E43" s="100">
        <v>1</v>
      </c>
      <c r="F43" s="100" t="s">
        <v>43</v>
      </c>
      <c r="G43" s="100">
        <v>21455</v>
      </c>
      <c r="H43" s="100">
        <v>2000</v>
      </c>
      <c r="I43" s="100" t="s">
        <v>43</v>
      </c>
      <c r="J43" s="100">
        <v>10</v>
      </c>
      <c r="K43" s="100">
        <v>217</v>
      </c>
      <c r="L43" s="98"/>
      <c r="M43" s="98"/>
      <c r="N43" s="98"/>
      <c r="R43" s="99"/>
    </row>
    <row r="44" spans="1:18" ht="12.75">
      <c r="A44" s="18" t="s">
        <v>101</v>
      </c>
      <c r="B44" s="101" t="s">
        <v>43</v>
      </c>
      <c r="C44" s="100">
        <v>4</v>
      </c>
      <c r="D44" s="100">
        <v>4</v>
      </c>
      <c r="E44" s="101" t="s">
        <v>43</v>
      </c>
      <c r="F44" s="100">
        <v>4</v>
      </c>
      <c r="G44" s="100">
        <v>1170</v>
      </c>
      <c r="H44" s="101" t="s">
        <v>43</v>
      </c>
      <c r="I44" s="100">
        <v>800</v>
      </c>
      <c r="J44" s="100">
        <v>70</v>
      </c>
      <c r="K44" s="100">
        <v>85</v>
      </c>
      <c r="L44" s="98"/>
      <c r="M44" s="98"/>
      <c r="N44" s="98"/>
      <c r="R44" s="99"/>
    </row>
    <row r="45" spans="1:18" ht="12.75">
      <c r="A45" s="18" t="s">
        <v>102</v>
      </c>
      <c r="B45" s="100">
        <v>23</v>
      </c>
      <c r="C45" s="100">
        <v>11</v>
      </c>
      <c r="D45" s="100">
        <v>34</v>
      </c>
      <c r="E45" s="100">
        <v>23</v>
      </c>
      <c r="F45" s="100">
        <v>11</v>
      </c>
      <c r="G45" s="100">
        <v>2750</v>
      </c>
      <c r="H45" s="100">
        <v>1300</v>
      </c>
      <c r="I45" s="100">
        <v>1700</v>
      </c>
      <c r="J45" s="100">
        <v>4</v>
      </c>
      <c r="K45" s="100">
        <v>60</v>
      </c>
      <c r="L45" s="98"/>
      <c r="M45" s="98"/>
      <c r="N45" s="98"/>
      <c r="R45" s="99"/>
    </row>
    <row r="46" spans="1:18" ht="12.75">
      <c r="A46" s="18" t="s">
        <v>103</v>
      </c>
      <c r="B46" s="100">
        <v>2</v>
      </c>
      <c r="C46" s="100" t="s">
        <v>43</v>
      </c>
      <c r="D46" s="100">
        <v>2</v>
      </c>
      <c r="E46" s="100">
        <v>2</v>
      </c>
      <c r="F46" s="100" t="s">
        <v>43</v>
      </c>
      <c r="G46" s="100">
        <v>3119</v>
      </c>
      <c r="H46" s="100">
        <v>1000</v>
      </c>
      <c r="I46" s="100" t="s">
        <v>43</v>
      </c>
      <c r="J46" s="100">
        <v>10</v>
      </c>
      <c r="K46" s="100">
        <v>33</v>
      </c>
      <c r="L46" s="98"/>
      <c r="M46" s="98"/>
      <c r="N46" s="98"/>
      <c r="R46" s="99"/>
    </row>
    <row r="47" spans="1:18" ht="12.75">
      <c r="A47" s="18" t="s">
        <v>104</v>
      </c>
      <c r="B47" s="105">
        <v>2</v>
      </c>
      <c r="C47" s="100" t="s">
        <v>43</v>
      </c>
      <c r="D47" s="100">
        <v>2</v>
      </c>
      <c r="E47" s="105">
        <v>1</v>
      </c>
      <c r="F47" s="100" t="s">
        <v>43</v>
      </c>
      <c r="G47" s="100">
        <v>173</v>
      </c>
      <c r="H47" s="105">
        <v>1000</v>
      </c>
      <c r="I47" s="100" t="s">
        <v>43</v>
      </c>
      <c r="J47" s="100">
        <v>4</v>
      </c>
      <c r="K47" s="100">
        <v>2</v>
      </c>
      <c r="L47" s="98"/>
      <c r="M47" s="98"/>
      <c r="N47" s="98"/>
      <c r="R47" s="99"/>
    </row>
    <row r="48" spans="1:18" ht="12.75">
      <c r="A48" s="18" t="s">
        <v>105</v>
      </c>
      <c r="B48" s="101" t="s">
        <v>43</v>
      </c>
      <c r="C48" s="100" t="s">
        <v>43</v>
      </c>
      <c r="D48" s="100" t="s">
        <v>43</v>
      </c>
      <c r="E48" s="101" t="s">
        <v>43</v>
      </c>
      <c r="F48" s="100" t="s">
        <v>43</v>
      </c>
      <c r="G48" s="100">
        <v>490</v>
      </c>
      <c r="H48" s="101" t="s">
        <v>43</v>
      </c>
      <c r="I48" s="100" t="s">
        <v>43</v>
      </c>
      <c r="J48" s="100">
        <v>5</v>
      </c>
      <c r="K48" s="100">
        <v>2</v>
      </c>
      <c r="L48" s="98"/>
      <c r="M48" s="98"/>
      <c r="N48" s="98"/>
      <c r="R48" s="99"/>
    </row>
    <row r="49" spans="1:18" ht="12.75">
      <c r="A49" s="18" t="s">
        <v>106</v>
      </c>
      <c r="B49" s="100">
        <v>2</v>
      </c>
      <c r="C49" s="100">
        <v>3</v>
      </c>
      <c r="D49" s="100">
        <v>5</v>
      </c>
      <c r="E49" s="100">
        <v>2</v>
      </c>
      <c r="F49" s="100">
        <v>2</v>
      </c>
      <c r="G49" s="100" t="s">
        <v>43</v>
      </c>
      <c r="H49" s="100">
        <v>1600</v>
      </c>
      <c r="I49" s="100">
        <v>3500</v>
      </c>
      <c r="J49" s="100" t="s">
        <v>43</v>
      </c>
      <c r="K49" s="100">
        <v>10</v>
      </c>
      <c r="L49" s="98"/>
      <c r="M49" s="98"/>
      <c r="N49" s="98"/>
      <c r="R49" s="99"/>
    </row>
    <row r="50" spans="1:18" ht="12.75">
      <c r="A50" s="102" t="s">
        <v>145</v>
      </c>
      <c r="B50" s="103">
        <v>90</v>
      </c>
      <c r="C50" s="103">
        <v>21</v>
      </c>
      <c r="D50" s="103">
        <v>111</v>
      </c>
      <c r="E50" s="103">
        <v>58</v>
      </c>
      <c r="F50" s="103">
        <v>19</v>
      </c>
      <c r="G50" s="103">
        <v>55812</v>
      </c>
      <c r="H50" s="104">
        <v>857</v>
      </c>
      <c r="I50" s="104">
        <v>1616</v>
      </c>
      <c r="J50" s="104">
        <v>10</v>
      </c>
      <c r="K50" s="103">
        <v>654</v>
      </c>
      <c r="L50" s="98"/>
      <c r="M50" s="98"/>
      <c r="N50" s="98"/>
      <c r="R50" s="99"/>
    </row>
    <row r="51" spans="1:18" ht="12.75">
      <c r="A51" s="102"/>
      <c r="B51" s="103"/>
      <c r="C51" s="103"/>
      <c r="D51" s="103"/>
      <c r="E51" s="103"/>
      <c r="F51" s="103"/>
      <c r="G51" s="103"/>
      <c r="H51" s="104"/>
      <c r="I51" s="104"/>
      <c r="J51" s="104"/>
      <c r="K51" s="103"/>
      <c r="L51" s="98"/>
      <c r="M51" s="98"/>
      <c r="N51" s="98"/>
      <c r="R51" s="99"/>
    </row>
    <row r="52" spans="1:18" ht="12.75">
      <c r="A52" s="102" t="s">
        <v>107</v>
      </c>
      <c r="B52" s="104" t="s">
        <v>43</v>
      </c>
      <c r="C52" s="104" t="s">
        <v>43</v>
      </c>
      <c r="D52" s="104" t="s">
        <v>43</v>
      </c>
      <c r="E52" s="104" t="s">
        <v>43</v>
      </c>
      <c r="F52" s="104" t="s">
        <v>43</v>
      </c>
      <c r="G52" s="106">
        <v>2293</v>
      </c>
      <c r="H52" s="103" t="s">
        <v>43</v>
      </c>
      <c r="I52" s="104" t="s">
        <v>43</v>
      </c>
      <c r="J52" s="106">
        <v>10</v>
      </c>
      <c r="K52" s="104">
        <v>23</v>
      </c>
      <c r="L52" s="98"/>
      <c r="M52" s="98"/>
      <c r="N52" s="98"/>
      <c r="R52" s="99"/>
    </row>
    <row r="53" spans="1:18" ht="12.75">
      <c r="A53" s="18"/>
      <c r="B53" s="101"/>
      <c r="C53" s="101"/>
      <c r="D53" s="101"/>
      <c r="E53" s="101"/>
      <c r="F53" s="101"/>
      <c r="G53" s="101"/>
      <c r="H53" s="100"/>
      <c r="I53" s="100"/>
      <c r="J53" s="100"/>
      <c r="K53" s="101"/>
      <c r="L53" s="98"/>
      <c r="M53" s="98"/>
      <c r="N53" s="98"/>
      <c r="R53" s="99"/>
    </row>
    <row r="54" spans="1:18" ht="12.75">
      <c r="A54" s="18" t="s">
        <v>108</v>
      </c>
      <c r="B54" s="105">
        <v>35</v>
      </c>
      <c r="C54" s="100">
        <v>266</v>
      </c>
      <c r="D54" s="100">
        <v>301</v>
      </c>
      <c r="E54" s="105">
        <v>27</v>
      </c>
      <c r="F54" s="100">
        <v>202</v>
      </c>
      <c r="G54" s="100">
        <v>17261</v>
      </c>
      <c r="H54" s="105">
        <v>1600</v>
      </c>
      <c r="I54" s="100">
        <v>2400</v>
      </c>
      <c r="J54" s="100">
        <v>25</v>
      </c>
      <c r="K54" s="100">
        <v>960</v>
      </c>
      <c r="L54" s="98"/>
      <c r="M54" s="98"/>
      <c r="N54" s="98"/>
      <c r="R54" s="99"/>
    </row>
    <row r="55" spans="1:18" ht="12.75">
      <c r="A55" s="18" t="s">
        <v>109</v>
      </c>
      <c r="B55" s="100">
        <v>30</v>
      </c>
      <c r="C55" s="100">
        <v>9</v>
      </c>
      <c r="D55" s="100">
        <v>39</v>
      </c>
      <c r="E55" s="100">
        <v>26</v>
      </c>
      <c r="F55" s="100">
        <v>5</v>
      </c>
      <c r="G55" s="100">
        <v>2420</v>
      </c>
      <c r="H55" s="100">
        <v>320</v>
      </c>
      <c r="I55" s="100">
        <v>1700</v>
      </c>
      <c r="J55" s="100">
        <v>3</v>
      </c>
      <c r="K55" s="100">
        <v>24</v>
      </c>
      <c r="L55" s="98"/>
      <c r="M55" s="98"/>
      <c r="N55" s="98"/>
      <c r="R55" s="99"/>
    </row>
    <row r="56" spans="1:18" ht="12.75">
      <c r="A56" s="18" t="s">
        <v>110</v>
      </c>
      <c r="B56" s="100">
        <v>54</v>
      </c>
      <c r="C56" s="100">
        <v>22</v>
      </c>
      <c r="D56" s="100">
        <v>76</v>
      </c>
      <c r="E56" s="100">
        <v>49</v>
      </c>
      <c r="F56" s="100">
        <v>22</v>
      </c>
      <c r="G56" s="100">
        <v>8357</v>
      </c>
      <c r="H56" s="100">
        <v>800</v>
      </c>
      <c r="I56" s="100">
        <v>2000</v>
      </c>
      <c r="J56" s="100">
        <v>10</v>
      </c>
      <c r="K56" s="100">
        <v>167</v>
      </c>
      <c r="L56" s="98"/>
      <c r="M56" s="98"/>
      <c r="N56" s="98"/>
      <c r="R56" s="99"/>
    </row>
    <row r="57" spans="1:18" ht="12.75">
      <c r="A57" s="18" t="s">
        <v>111</v>
      </c>
      <c r="B57" s="100">
        <v>88</v>
      </c>
      <c r="C57" s="100">
        <v>17</v>
      </c>
      <c r="D57" s="100">
        <v>105</v>
      </c>
      <c r="E57" s="100">
        <v>88</v>
      </c>
      <c r="F57" s="100">
        <v>17</v>
      </c>
      <c r="G57" s="100">
        <v>9025</v>
      </c>
      <c r="H57" s="100">
        <v>1000</v>
      </c>
      <c r="I57" s="100">
        <v>2400</v>
      </c>
      <c r="J57" s="100">
        <v>21</v>
      </c>
      <c r="K57" s="100">
        <v>318</v>
      </c>
      <c r="L57" s="98"/>
      <c r="M57" s="98"/>
      <c r="N57" s="98"/>
      <c r="R57" s="99"/>
    </row>
    <row r="58" spans="1:18" ht="12.75">
      <c r="A58" s="18" t="s">
        <v>112</v>
      </c>
      <c r="B58" s="100">
        <v>2</v>
      </c>
      <c r="C58" s="100" t="s">
        <v>43</v>
      </c>
      <c r="D58" s="100">
        <v>2</v>
      </c>
      <c r="E58" s="100">
        <v>2</v>
      </c>
      <c r="F58" s="100" t="s">
        <v>43</v>
      </c>
      <c r="G58" s="100">
        <v>284</v>
      </c>
      <c r="H58" s="100">
        <v>1000</v>
      </c>
      <c r="I58" s="100">
        <v>2000</v>
      </c>
      <c r="J58" s="100">
        <v>15</v>
      </c>
      <c r="K58" s="100">
        <v>6</v>
      </c>
      <c r="L58" s="98"/>
      <c r="M58" s="98"/>
      <c r="N58" s="98"/>
      <c r="R58" s="99"/>
    </row>
    <row r="59" spans="1:18" s="108" customFormat="1" ht="12.75">
      <c r="A59" s="102" t="s">
        <v>113</v>
      </c>
      <c r="B59" s="103">
        <v>209</v>
      </c>
      <c r="C59" s="103">
        <v>314</v>
      </c>
      <c r="D59" s="103">
        <v>523</v>
      </c>
      <c r="E59" s="103">
        <v>192</v>
      </c>
      <c r="F59" s="103">
        <v>246</v>
      </c>
      <c r="G59" s="103">
        <v>37347</v>
      </c>
      <c r="H59" s="104">
        <v>941</v>
      </c>
      <c r="I59" s="104">
        <v>2350</v>
      </c>
      <c r="J59" s="104">
        <v>19</v>
      </c>
      <c r="K59" s="103">
        <v>1475</v>
      </c>
      <c r="L59" s="107"/>
      <c r="M59" s="107"/>
      <c r="N59" s="107"/>
      <c r="R59" s="109"/>
    </row>
    <row r="60" spans="1:18" ht="12.75">
      <c r="A60" s="18"/>
      <c r="B60" s="101"/>
      <c r="C60" s="101"/>
      <c r="D60" s="101"/>
      <c r="E60" s="101"/>
      <c r="F60" s="101"/>
      <c r="G60" s="101"/>
      <c r="H60" s="100"/>
      <c r="I60" s="100"/>
      <c r="J60" s="100"/>
      <c r="K60" s="101"/>
      <c r="L60" s="98"/>
      <c r="M60" s="98"/>
      <c r="N60" s="98"/>
      <c r="R60" s="99"/>
    </row>
    <row r="61" spans="1:18" ht="12.75">
      <c r="A61" s="18" t="s">
        <v>114</v>
      </c>
      <c r="B61" s="100">
        <v>36</v>
      </c>
      <c r="C61" s="100">
        <v>22</v>
      </c>
      <c r="D61" s="100">
        <v>58</v>
      </c>
      <c r="E61" s="100">
        <v>36</v>
      </c>
      <c r="F61" s="100">
        <v>22</v>
      </c>
      <c r="G61" s="100">
        <v>5100</v>
      </c>
      <c r="H61" s="100">
        <v>650</v>
      </c>
      <c r="I61" s="100">
        <v>1700</v>
      </c>
      <c r="J61" s="100">
        <v>5</v>
      </c>
      <c r="K61" s="100">
        <v>86</v>
      </c>
      <c r="L61" s="98"/>
      <c r="M61" s="98"/>
      <c r="N61" s="98"/>
      <c r="R61" s="99"/>
    </row>
    <row r="62" spans="1:18" ht="12.75">
      <c r="A62" s="18" t="s">
        <v>115</v>
      </c>
      <c r="B62" s="100">
        <v>178</v>
      </c>
      <c r="C62" s="100">
        <v>7</v>
      </c>
      <c r="D62" s="100">
        <v>185</v>
      </c>
      <c r="E62" s="100">
        <v>156</v>
      </c>
      <c r="F62" s="100">
        <v>6</v>
      </c>
      <c r="G62" s="100">
        <v>100</v>
      </c>
      <c r="H62" s="100">
        <v>500</v>
      </c>
      <c r="I62" s="100">
        <v>1200</v>
      </c>
      <c r="J62" s="100">
        <v>8</v>
      </c>
      <c r="K62" s="100">
        <v>86</v>
      </c>
      <c r="L62" s="98"/>
      <c r="M62" s="98"/>
      <c r="N62" s="98"/>
      <c r="R62" s="99"/>
    </row>
    <row r="63" spans="1:18" ht="12.75">
      <c r="A63" s="18" t="s">
        <v>116</v>
      </c>
      <c r="B63" s="100">
        <v>1302</v>
      </c>
      <c r="C63" s="100">
        <v>83</v>
      </c>
      <c r="D63" s="100">
        <v>1385</v>
      </c>
      <c r="E63" s="100">
        <v>98</v>
      </c>
      <c r="F63" s="100">
        <v>73</v>
      </c>
      <c r="G63" s="100">
        <v>1302</v>
      </c>
      <c r="H63" s="100">
        <v>300</v>
      </c>
      <c r="I63" s="100">
        <v>3000</v>
      </c>
      <c r="J63" s="100" t="s">
        <v>43</v>
      </c>
      <c r="K63" s="100">
        <v>248</v>
      </c>
      <c r="L63" s="98"/>
      <c r="M63" s="98"/>
      <c r="N63" s="98"/>
      <c r="R63" s="99"/>
    </row>
    <row r="64" spans="1:18" s="108" customFormat="1" ht="12.75">
      <c r="A64" s="102" t="s">
        <v>117</v>
      </c>
      <c r="B64" s="103">
        <v>1516</v>
      </c>
      <c r="C64" s="103">
        <v>112</v>
      </c>
      <c r="D64" s="103">
        <v>1628</v>
      </c>
      <c r="E64" s="103">
        <v>290</v>
      </c>
      <c r="F64" s="103">
        <v>101</v>
      </c>
      <c r="G64" s="103">
        <v>6502</v>
      </c>
      <c r="H64" s="104">
        <v>451</v>
      </c>
      <c r="I64" s="104">
        <v>2610</v>
      </c>
      <c r="J64" s="104">
        <v>4</v>
      </c>
      <c r="K64" s="103">
        <v>420</v>
      </c>
      <c r="L64" s="107"/>
      <c r="M64" s="107"/>
      <c r="N64" s="107"/>
      <c r="R64" s="109"/>
    </row>
    <row r="65" spans="1:18" ht="12.75">
      <c r="A65" s="18"/>
      <c r="B65" s="101"/>
      <c r="C65" s="101"/>
      <c r="D65" s="101"/>
      <c r="E65" s="101"/>
      <c r="F65" s="101"/>
      <c r="G65" s="101"/>
      <c r="H65" s="100"/>
      <c r="I65" s="100"/>
      <c r="J65" s="100"/>
      <c r="K65" s="101"/>
      <c r="L65" s="98"/>
      <c r="M65" s="98"/>
      <c r="N65" s="98"/>
      <c r="R65" s="99"/>
    </row>
    <row r="66" spans="1:18" s="108" customFormat="1" ht="12.75">
      <c r="A66" s="102" t="s">
        <v>118</v>
      </c>
      <c r="B66" s="104">
        <v>115</v>
      </c>
      <c r="C66" s="104">
        <v>41</v>
      </c>
      <c r="D66" s="104">
        <v>156</v>
      </c>
      <c r="E66" s="104">
        <v>115</v>
      </c>
      <c r="F66" s="104">
        <v>30</v>
      </c>
      <c r="G66" s="104">
        <v>684</v>
      </c>
      <c r="H66" s="104">
        <v>812</v>
      </c>
      <c r="I66" s="104">
        <v>3233</v>
      </c>
      <c r="J66" s="104">
        <v>17</v>
      </c>
      <c r="K66" s="104">
        <v>202</v>
      </c>
      <c r="L66" s="107"/>
      <c r="M66" s="107"/>
      <c r="N66" s="107"/>
      <c r="R66" s="109"/>
    </row>
    <row r="67" spans="1:19" ht="12.75">
      <c r="A67" s="18"/>
      <c r="B67" s="101"/>
      <c r="C67" s="101"/>
      <c r="D67" s="101"/>
      <c r="E67" s="101"/>
      <c r="F67" s="101"/>
      <c r="G67" s="101"/>
      <c r="H67" s="100"/>
      <c r="I67" s="100"/>
      <c r="J67" s="100"/>
      <c r="K67" s="101"/>
      <c r="L67" s="98"/>
      <c r="M67" s="98"/>
      <c r="N67" s="98"/>
      <c r="R67" s="99"/>
      <c r="S67" s="94"/>
    </row>
    <row r="68" spans="1:19" ht="12.75">
      <c r="A68" s="18" t="s">
        <v>119</v>
      </c>
      <c r="B68" s="101" t="s">
        <v>43</v>
      </c>
      <c r="C68" s="100">
        <v>470</v>
      </c>
      <c r="D68" s="100">
        <v>470</v>
      </c>
      <c r="E68" s="101" t="s">
        <v>43</v>
      </c>
      <c r="F68" s="100">
        <v>470</v>
      </c>
      <c r="G68" s="100">
        <v>1000</v>
      </c>
      <c r="H68" s="101" t="s">
        <v>43</v>
      </c>
      <c r="I68" s="100">
        <v>2000</v>
      </c>
      <c r="J68" s="100">
        <v>10</v>
      </c>
      <c r="K68" s="100">
        <v>950</v>
      </c>
      <c r="L68" s="98"/>
      <c r="M68" s="98"/>
      <c r="N68" s="98"/>
      <c r="R68" s="99"/>
      <c r="S68" s="94"/>
    </row>
    <row r="69" spans="1:18" ht="12.75">
      <c r="A69" s="18" t="s">
        <v>120</v>
      </c>
      <c r="B69" s="101" t="s">
        <v>43</v>
      </c>
      <c r="C69" s="100" t="s">
        <v>43</v>
      </c>
      <c r="D69" s="100" t="s">
        <v>43</v>
      </c>
      <c r="E69" s="101" t="s">
        <v>43</v>
      </c>
      <c r="F69" s="100" t="s">
        <v>43</v>
      </c>
      <c r="G69" s="100" t="s">
        <v>43</v>
      </c>
      <c r="H69" s="101" t="s">
        <v>43</v>
      </c>
      <c r="I69" s="100" t="s">
        <v>43</v>
      </c>
      <c r="J69" s="100" t="s">
        <v>43</v>
      </c>
      <c r="K69" s="100" t="s">
        <v>43</v>
      </c>
      <c r="L69" s="98"/>
      <c r="M69" s="98"/>
      <c r="N69" s="98"/>
      <c r="R69" s="99"/>
    </row>
    <row r="70" spans="1:18" s="108" customFormat="1" ht="12.75">
      <c r="A70" s="102" t="s">
        <v>121</v>
      </c>
      <c r="B70" s="103" t="s">
        <v>43</v>
      </c>
      <c r="C70" s="103">
        <v>470</v>
      </c>
      <c r="D70" s="103">
        <v>470</v>
      </c>
      <c r="E70" s="103" t="s">
        <v>43</v>
      </c>
      <c r="F70" s="103">
        <v>470</v>
      </c>
      <c r="G70" s="103">
        <v>1000</v>
      </c>
      <c r="H70" s="103" t="s">
        <v>43</v>
      </c>
      <c r="I70" s="104">
        <v>2000</v>
      </c>
      <c r="J70" s="104">
        <v>10</v>
      </c>
      <c r="K70" s="103">
        <v>950</v>
      </c>
      <c r="L70" s="107"/>
      <c r="M70" s="107"/>
      <c r="N70" s="107"/>
      <c r="R70" s="109"/>
    </row>
    <row r="71" spans="1:18" ht="12.75">
      <c r="A71" s="18"/>
      <c r="B71" s="101"/>
      <c r="C71" s="101"/>
      <c r="D71" s="101"/>
      <c r="E71" s="101"/>
      <c r="F71" s="101"/>
      <c r="G71" s="101"/>
      <c r="H71" s="100"/>
      <c r="I71" s="100"/>
      <c r="J71" s="100"/>
      <c r="K71" s="101"/>
      <c r="L71" s="98"/>
      <c r="M71" s="98"/>
      <c r="N71" s="98"/>
      <c r="R71" s="99"/>
    </row>
    <row r="72" spans="1:18" ht="12.75">
      <c r="A72" s="18" t="s">
        <v>122</v>
      </c>
      <c r="B72" s="101" t="s">
        <v>43</v>
      </c>
      <c r="C72" s="100" t="s">
        <v>43</v>
      </c>
      <c r="D72" s="100" t="s">
        <v>43</v>
      </c>
      <c r="E72" s="101" t="s">
        <v>43</v>
      </c>
      <c r="F72" s="100" t="s">
        <v>43</v>
      </c>
      <c r="G72" s="101" t="s">
        <v>43</v>
      </c>
      <c r="H72" s="101" t="s">
        <v>43</v>
      </c>
      <c r="I72" s="100" t="s">
        <v>43</v>
      </c>
      <c r="J72" s="101" t="s">
        <v>43</v>
      </c>
      <c r="K72" s="100" t="s">
        <v>43</v>
      </c>
      <c r="L72" s="98"/>
      <c r="M72" s="98"/>
      <c r="N72" s="98"/>
      <c r="R72" s="99"/>
    </row>
    <row r="73" spans="1:18" ht="12.75">
      <c r="A73" s="18" t="s">
        <v>123</v>
      </c>
      <c r="B73" s="101" t="s">
        <v>43</v>
      </c>
      <c r="C73" s="100" t="s">
        <v>43</v>
      </c>
      <c r="D73" s="100" t="s">
        <v>43</v>
      </c>
      <c r="E73" s="101" t="s">
        <v>43</v>
      </c>
      <c r="F73" s="100" t="s">
        <v>43</v>
      </c>
      <c r="G73" s="101" t="s">
        <v>43</v>
      </c>
      <c r="H73" s="101" t="s">
        <v>43</v>
      </c>
      <c r="I73" s="100" t="s">
        <v>43</v>
      </c>
      <c r="J73" s="101" t="s">
        <v>43</v>
      </c>
      <c r="K73" s="100" t="s">
        <v>43</v>
      </c>
      <c r="L73" s="98"/>
      <c r="M73" s="98"/>
      <c r="N73" s="98"/>
      <c r="R73" s="99"/>
    </row>
    <row r="74" spans="1:18" ht="12.75">
      <c r="A74" s="18" t="s">
        <v>124</v>
      </c>
      <c r="B74" s="100">
        <v>15</v>
      </c>
      <c r="C74" s="100">
        <v>18</v>
      </c>
      <c r="D74" s="100">
        <v>33</v>
      </c>
      <c r="E74" s="100">
        <v>15</v>
      </c>
      <c r="F74" s="100">
        <v>17</v>
      </c>
      <c r="G74" s="100">
        <v>2351</v>
      </c>
      <c r="H74" s="100">
        <v>500</v>
      </c>
      <c r="I74" s="100">
        <v>950</v>
      </c>
      <c r="J74" s="100" t="s">
        <v>43</v>
      </c>
      <c r="K74" s="100">
        <v>24</v>
      </c>
      <c r="L74" s="98"/>
      <c r="M74" s="98"/>
      <c r="N74" s="98"/>
      <c r="R74" s="99"/>
    </row>
    <row r="75" spans="1:18" ht="12.75">
      <c r="A75" s="18" t="s">
        <v>125</v>
      </c>
      <c r="B75" s="105">
        <v>100</v>
      </c>
      <c r="C75" s="100">
        <v>295</v>
      </c>
      <c r="D75" s="100">
        <v>395</v>
      </c>
      <c r="E75" s="105">
        <v>100</v>
      </c>
      <c r="F75" s="100">
        <v>195</v>
      </c>
      <c r="G75" s="100">
        <v>9000</v>
      </c>
      <c r="H75" s="105">
        <v>900</v>
      </c>
      <c r="I75" s="100">
        <v>1380</v>
      </c>
      <c r="J75" s="105">
        <v>11</v>
      </c>
      <c r="K75" s="100">
        <v>459</v>
      </c>
      <c r="L75" s="98"/>
      <c r="M75" s="98"/>
      <c r="N75" s="98"/>
      <c r="R75" s="99"/>
    </row>
    <row r="76" spans="1:18" ht="12.75">
      <c r="A76" s="18" t="s">
        <v>126</v>
      </c>
      <c r="B76" s="100">
        <v>33</v>
      </c>
      <c r="C76" s="100">
        <v>83</v>
      </c>
      <c r="D76" s="100">
        <v>116</v>
      </c>
      <c r="E76" s="100">
        <v>20</v>
      </c>
      <c r="F76" s="100">
        <v>71</v>
      </c>
      <c r="G76" s="100">
        <v>4299</v>
      </c>
      <c r="H76" s="100">
        <v>250</v>
      </c>
      <c r="I76" s="100">
        <v>900</v>
      </c>
      <c r="J76" s="100">
        <v>7</v>
      </c>
      <c r="K76" s="100">
        <v>99</v>
      </c>
      <c r="L76" s="98"/>
      <c r="M76" s="98"/>
      <c r="N76" s="98"/>
      <c r="R76" s="99"/>
    </row>
    <row r="77" spans="1:18" ht="12.75">
      <c r="A77" s="18" t="s">
        <v>127</v>
      </c>
      <c r="B77" s="100">
        <v>98</v>
      </c>
      <c r="C77" s="100">
        <v>32</v>
      </c>
      <c r="D77" s="100">
        <v>130</v>
      </c>
      <c r="E77" s="100">
        <v>22</v>
      </c>
      <c r="F77" s="100">
        <v>4</v>
      </c>
      <c r="G77" s="100">
        <v>13325</v>
      </c>
      <c r="H77" s="100">
        <v>1200</v>
      </c>
      <c r="I77" s="100">
        <v>3000</v>
      </c>
      <c r="J77" s="100">
        <v>20</v>
      </c>
      <c r="K77" s="100">
        <v>305</v>
      </c>
      <c r="L77" s="98"/>
      <c r="M77" s="98"/>
      <c r="N77" s="98"/>
      <c r="R77" s="99"/>
    </row>
    <row r="78" spans="1:18" ht="12.75">
      <c r="A78" s="18" t="s">
        <v>128</v>
      </c>
      <c r="B78" s="105">
        <v>270</v>
      </c>
      <c r="C78" s="100">
        <v>123</v>
      </c>
      <c r="D78" s="100">
        <v>393</v>
      </c>
      <c r="E78" s="105">
        <v>200</v>
      </c>
      <c r="F78" s="100">
        <v>62</v>
      </c>
      <c r="G78" s="101" t="s">
        <v>43</v>
      </c>
      <c r="H78" s="105">
        <v>300</v>
      </c>
      <c r="I78" s="100">
        <v>4000</v>
      </c>
      <c r="J78" s="101" t="s">
        <v>43</v>
      </c>
      <c r="K78" s="100">
        <v>308</v>
      </c>
      <c r="L78" s="98"/>
      <c r="M78" s="98"/>
      <c r="N78" s="98"/>
      <c r="R78" s="99"/>
    </row>
    <row r="79" spans="1:18" ht="12.75">
      <c r="A79" s="18" t="s">
        <v>129</v>
      </c>
      <c r="B79" s="105">
        <v>1</v>
      </c>
      <c r="C79" s="100" t="s">
        <v>43</v>
      </c>
      <c r="D79" s="100">
        <v>1</v>
      </c>
      <c r="E79" s="105">
        <v>1</v>
      </c>
      <c r="F79" s="100" t="s">
        <v>43</v>
      </c>
      <c r="G79" s="101" t="s">
        <v>43</v>
      </c>
      <c r="H79" s="101" t="s">
        <v>43</v>
      </c>
      <c r="I79" s="100" t="s">
        <v>43</v>
      </c>
      <c r="J79" s="101" t="s">
        <v>43</v>
      </c>
      <c r="K79" s="100" t="s">
        <v>43</v>
      </c>
      <c r="L79" s="98"/>
      <c r="M79" s="98"/>
      <c r="N79" s="98"/>
      <c r="R79" s="99"/>
    </row>
    <row r="80" spans="1:18" s="108" customFormat="1" ht="12.75">
      <c r="A80" s="102" t="s">
        <v>146</v>
      </c>
      <c r="B80" s="103">
        <v>517</v>
      </c>
      <c r="C80" s="103">
        <v>551</v>
      </c>
      <c r="D80" s="103">
        <v>1068</v>
      </c>
      <c r="E80" s="103">
        <v>358</v>
      </c>
      <c r="F80" s="103">
        <v>349</v>
      </c>
      <c r="G80" s="103">
        <v>28975</v>
      </c>
      <c r="H80" s="104">
        <v>528</v>
      </c>
      <c r="I80" s="104">
        <v>1745</v>
      </c>
      <c r="J80" s="104">
        <v>14</v>
      </c>
      <c r="K80" s="103">
        <v>1195</v>
      </c>
      <c r="L80" s="107"/>
      <c r="M80" s="107"/>
      <c r="N80" s="107"/>
      <c r="R80" s="109"/>
    </row>
    <row r="81" spans="1:18" ht="12.75">
      <c r="A81" s="18"/>
      <c r="B81" s="101"/>
      <c r="C81" s="101"/>
      <c r="D81" s="101"/>
      <c r="E81" s="101"/>
      <c r="F81" s="101"/>
      <c r="G81" s="101"/>
      <c r="H81" s="100"/>
      <c r="I81" s="100"/>
      <c r="J81" s="100"/>
      <c r="K81" s="101"/>
      <c r="L81" s="98"/>
      <c r="M81" s="98"/>
      <c r="N81" s="98"/>
      <c r="R81" s="99"/>
    </row>
    <row r="82" spans="1:18" ht="12.75">
      <c r="A82" s="18" t="s">
        <v>130</v>
      </c>
      <c r="B82" s="100" t="s">
        <v>43</v>
      </c>
      <c r="C82" s="100" t="s">
        <v>43</v>
      </c>
      <c r="D82" s="100" t="s">
        <v>43</v>
      </c>
      <c r="E82" s="100" t="s">
        <v>43</v>
      </c>
      <c r="F82" s="100" t="s">
        <v>43</v>
      </c>
      <c r="G82" s="100">
        <v>6390</v>
      </c>
      <c r="H82" s="100" t="s">
        <v>43</v>
      </c>
      <c r="I82" s="100" t="s">
        <v>43</v>
      </c>
      <c r="J82" s="100">
        <v>4</v>
      </c>
      <c r="K82" s="100">
        <v>26</v>
      </c>
      <c r="L82" s="98"/>
      <c r="M82" s="98"/>
      <c r="N82" s="98"/>
      <c r="R82" s="99"/>
    </row>
    <row r="83" spans="1:18" ht="12.75">
      <c r="A83" s="18" t="s">
        <v>131</v>
      </c>
      <c r="B83" s="100" t="s">
        <v>43</v>
      </c>
      <c r="C83" s="100" t="s">
        <v>43</v>
      </c>
      <c r="D83" s="100" t="s">
        <v>43</v>
      </c>
      <c r="E83" s="100" t="s">
        <v>43</v>
      </c>
      <c r="F83" s="100" t="s">
        <v>43</v>
      </c>
      <c r="G83" s="100">
        <v>2780</v>
      </c>
      <c r="H83" s="100" t="s">
        <v>43</v>
      </c>
      <c r="I83" s="100" t="s">
        <v>43</v>
      </c>
      <c r="J83" s="100">
        <v>10</v>
      </c>
      <c r="K83" s="100">
        <v>28</v>
      </c>
      <c r="L83" s="98"/>
      <c r="M83" s="98"/>
      <c r="N83" s="98"/>
      <c r="R83" s="99"/>
    </row>
    <row r="84" spans="1:18" s="108" customFormat="1" ht="12.75">
      <c r="A84" s="102" t="s">
        <v>132</v>
      </c>
      <c r="B84" s="103" t="s">
        <v>43</v>
      </c>
      <c r="C84" s="103" t="s">
        <v>43</v>
      </c>
      <c r="D84" s="103" t="s">
        <v>43</v>
      </c>
      <c r="E84" s="103" t="s">
        <v>43</v>
      </c>
      <c r="F84" s="103" t="s">
        <v>43</v>
      </c>
      <c r="G84" s="103">
        <v>9170</v>
      </c>
      <c r="H84" s="104" t="s">
        <v>43</v>
      </c>
      <c r="I84" s="104" t="s">
        <v>43</v>
      </c>
      <c r="J84" s="104">
        <v>6</v>
      </c>
      <c r="K84" s="103">
        <v>54</v>
      </c>
      <c r="L84" s="107"/>
      <c r="M84" s="107"/>
      <c r="N84" s="107"/>
      <c r="R84" s="109"/>
    </row>
    <row r="85" spans="1:18" ht="12.75">
      <c r="A85" s="18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98"/>
      <c r="M85" s="98"/>
      <c r="N85" s="98"/>
      <c r="R85" s="99"/>
    </row>
    <row r="86" spans="1:18" ht="13.5" thickBot="1">
      <c r="A86" s="111" t="s">
        <v>133</v>
      </c>
      <c r="B86" s="112">
        <f aca="true" t="shared" si="0" ref="B86:G86">SUM(B13:B17,B22:B26,B31,B37:B39,B50:B52,B59,B64:B66,B70,B80,B84)</f>
        <v>3050</v>
      </c>
      <c r="C86" s="112">
        <f t="shared" si="0"/>
        <v>2283</v>
      </c>
      <c r="D86" s="112">
        <f t="shared" si="0"/>
        <v>5333</v>
      </c>
      <c r="E86" s="112">
        <f t="shared" si="0"/>
        <v>1481</v>
      </c>
      <c r="F86" s="112">
        <f t="shared" si="0"/>
        <v>1860</v>
      </c>
      <c r="G86" s="112">
        <f t="shared" si="0"/>
        <v>417824</v>
      </c>
      <c r="H86" s="112">
        <f>((H13*E13)+(H22*E22)+(H24*E24)+(H26*E26)+(H31*E31)+(H37*E37)+(H39*E39)+(H50*E50)+(H59*E59)+(H64*E64)+(H66*E66)+(H80*E80))/E86</f>
        <v>1062.9898717083051</v>
      </c>
      <c r="I86" s="112">
        <f>((I24*F24)+(I26*F26)+(I31*F31)+(I37*F37)+(I39*F39)+(I50*F50)+(I59*F59)+(I64*F64)+(I66*F66)+(I70*F70)+(I80*F80))/F86</f>
        <v>2741.824731182796</v>
      </c>
      <c r="J86" s="112">
        <f>((J13*G13)+(J15*G15)+(J17*G17)+(J22*G22)+(J24*G24)+(J26*G26)+(J31*G31)+(J37*G37)+(J39*G39)+(J50*G50)+(J52*G52)+(J59*G59)+(J64*G64)+(J66*G66)+(J70*G70)+(J80*G80)+(J84*G84))/G86</f>
        <v>16.618013804855632</v>
      </c>
      <c r="K86" s="112">
        <f>SUM(K13:K17,K22:K26,K31,K37:K39,K50:K52,K59,K64:K66,K70,K80,K84)</f>
        <v>13657</v>
      </c>
      <c r="L86" s="98"/>
      <c r="M86" s="98"/>
      <c r="N86" s="98"/>
      <c r="R86" s="99"/>
    </row>
    <row r="87" spans="4:18" ht="12.75">
      <c r="D87" s="113"/>
      <c r="E87" s="113"/>
      <c r="R87" s="99"/>
    </row>
    <row r="88" ht="12.75">
      <c r="R88" s="99"/>
    </row>
    <row r="89" spans="5:18" ht="12.75">
      <c r="E89" s="114"/>
      <c r="R89" s="99"/>
    </row>
  </sheetData>
  <mergeCells count="8">
    <mergeCell ref="E7:F7"/>
    <mergeCell ref="H7:I7"/>
    <mergeCell ref="G5:G8"/>
    <mergeCell ref="A1:K1"/>
    <mergeCell ref="B5:F5"/>
    <mergeCell ref="B6:F6"/>
    <mergeCell ref="H6:I6"/>
    <mergeCell ref="K5:K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9" transitionEvaluation="1"/>
  <dimension ref="A1:E39"/>
  <sheetViews>
    <sheetView showGridLines="0" zoomScale="75" zoomScaleNormal="75" workbookViewId="0" topLeftCell="A1">
      <selection activeCell="A15" sqref="A15"/>
    </sheetView>
  </sheetViews>
  <sheetFormatPr defaultColWidth="11.00390625" defaultRowHeight="12.75"/>
  <cols>
    <col min="1" max="1" width="52.7109375" style="60" customWidth="1"/>
    <col min="2" max="3" width="18.7109375" style="60" customWidth="1"/>
    <col min="4" max="4" width="28.00390625" style="60" customWidth="1"/>
    <col min="5" max="5" width="12.7109375" style="60" customWidth="1"/>
    <col min="6" max="16384" width="11.00390625" style="60" customWidth="1"/>
  </cols>
  <sheetData>
    <row r="1" spans="1:5" s="58" customFormat="1" ht="18">
      <c r="A1" s="148" t="s">
        <v>142</v>
      </c>
      <c r="B1" s="148"/>
      <c r="C1" s="148"/>
      <c r="D1" s="148"/>
      <c r="E1" s="57"/>
    </row>
    <row r="2" spans="1:4" ht="12.75">
      <c r="A2" s="59"/>
      <c r="B2" s="59"/>
      <c r="C2" s="59"/>
      <c r="D2" s="59"/>
    </row>
    <row r="3" spans="1:4" s="61" customFormat="1" ht="15">
      <c r="A3" s="149" t="s">
        <v>147</v>
      </c>
      <c r="B3" s="149"/>
      <c r="C3" s="149"/>
      <c r="D3" s="149"/>
    </row>
    <row r="4" spans="1:4" s="61" customFormat="1" ht="14.25">
      <c r="A4" s="62"/>
      <c r="B4" s="62"/>
      <c r="C4" s="62"/>
      <c r="D4" s="62"/>
    </row>
    <row r="5" spans="1:4" ht="12.75">
      <c r="A5" s="63"/>
      <c r="B5" s="64"/>
      <c r="C5" s="64"/>
      <c r="D5" s="65"/>
    </row>
    <row r="6" spans="1:4" ht="12.75">
      <c r="A6" s="66" t="s">
        <v>36</v>
      </c>
      <c r="B6" s="67" t="s">
        <v>37</v>
      </c>
      <c r="C6" s="67" t="s">
        <v>38</v>
      </c>
      <c r="D6" s="68" t="s">
        <v>39</v>
      </c>
    </row>
    <row r="7" spans="1:4" ht="13.5" thickBot="1">
      <c r="A7" s="69"/>
      <c r="B7" s="70"/>
      <c r="C7" s="70"/>
      <c r="D7" s="71"/>
    </row>
    <row r="8" spans="1:4" ht="12.75">
      <c r="A8" s="72" t="s">
        <v>40</v>
      </c>
      <c r="B8" s="73">
        <v>1860.546</v>
      </c>
      <c r="C8" s="73">
        <v>828.771</v>
      </c>
      <c r="D8" s="74">
        <v>1359.806</v>
      </c>
    </row>
    <row r="9" spans="1:4" ht="12.75">
      <c r="A9" s="69"/>
      <c r="B9" s="75"/>
      <c r="C9" s="75"/>
      <c r="D9" s="76"/>
    </row>
    <row r="10" spans="1:4" ht="12.75">
      <c r="A10" s="116" t="s">
        <v>135</v>
      </c>
      <c r="B10" s="75"/>
      <c r="C10" s="75"/>
      <c r="D10" s="76"/>
    </row>
    <row r="11" spans="1:4" ht="12.75">
      <c r="A11" s="116" t="s">
        <v>41</v>
      </c>
      <c r="B11" s="117">
        <f>SUM(B12:B19)</f>
        <v>479.09000000000003</v>
      </c>
      <c r="C11" s="117">
        <f>SUM(C12:C19)</f>
        <v>150.041</v>
      </c>
      <c r="D11" s="115">
        <f>SUM(D12:D19)</f>
        <v>113.373</v>
      </c>
    </row>
    <row r="12" spans="1:4" ht="12.75">
      <c r="A12" s="69" t="s">
        <v>42</v>
      </c>
      <c r="B12" s="75" t="s">
        <v>43</v>
      </c>
      <c r="C12" s="75" t="s">
        <v>43</v>
      </c>
      <c r="D12" s="79">
        <v>16.9</v>
      </c>
    </row>
    <row r="13" spans="1:4" ht="12.75">
      <c r="A13" s="69" t="s">
        <v>44</v>
      </c>
      <c r="B13" s="75" t="s">
        <v>43</v>
      </c>
      <c r="C13" s="75" t="s">
        <v>43</v>
      </c>
      <c r="D13" s="79">
        <v>13.514</v>
      </c>
    </row>
    <row r="14" spans="1:4" ht="12.75">
      <c r="A14" s="69" t="s">
        <v>45</v>
      </c>
      <c r="B14" s="75" t="s">
        <v>43</v>
      </c>
      <c r="C14" s="75" t="s">
        <v>43</v>
      </c>
      <c r="D14" s="79">
        <v>0.65</v>
      </c>
    </row>
    <row r="15" spans="1:4" ht="12.75">
      <c r="A15" s="69" t="s">
        <v>46</v>
      </c>
      <c r="B15" s="80">
        <v>299.2</v>
      </c>
      <c r="C15" s="80">
        <v>22.4</v>
      </c>
      <c r="D15" s="79">
        <v>10</v>
      </c>
    </row>
    <row r="16" spans="1:4" ht="12.75">
      <c r="A16" s="69" t="s">
        <v>47</v>
      </c>
      <c r="B16" s="80">
        <v>6.8</v>
      </c>
      <c r="C16" s="80">
        <v>5.064</v>
      </c>
      <c r="D16" s="79">
        <v>32.995</v>
      </c>
    </row>
    <row r="17" spans="1:4" ht="12.75">
      <c r="A17" s="69" t="s">
        <v>48</v>
      </c>
      <c r="B17" s="80">
        <v>37.349</v>
      </c>
      <c r="C17" s="80">
        <v>2.5</v>
      </c>
      <c r="D17" s="79">
        <v>19.692</v>
      </c>
    </row>
    <row r="18" spans="1:4" ht="12.75">
      <c r="A18" s="69" t="s">
        <v>49</v>
      </c>
      <c r="B18" s="80">
        <v>104.891</v>
      </c>
      <c r="C18" s="80">
        <v>119.458</v>
      </c>
      <c r="D18" s="79">
        <v>15</v>
      </c>
    </row>
    <row r="19" spans="1:4" ht="12.75">
      <c r="A19" s="69" t="s">
        <v>50</v>
      </c>
      <c r="B19" s="80">
        <v>30.85</v>
      </c>
      <c r="C19" s="80">
        <v>0.619</v>
      </c>
      <c r="D19" s="79">
        <v>4.622</v>
      </c>
    </row>
    <row r="20" spans="1:4" ht="12.75">
      <c r="A20" s="69"/>
      <c r="B20" s="75"/>
      <c r="C20" s="75"/>
      <c r="D20" s="76"/>
    </row>
    <row r="21" spans="1:4" ht="12.75">
      <c r="A21" s="116" t="s">
        <v>51</v>
      </c>
      <c r="B21" s="75"/>
      <c r="C21" s="75"/>
      <c r="D21" s="76"/>
    </row>
    <row r="22" spans="1:4" ht="12.75">
      <c r="A22" s="69" t="s">
        <v>52</v>
      </c>
      <c r="B22" s="80">
        <v>0.5</v>
      </c>
      <c r="C22" s="75" t="s">
        <v>43</v>
      </c>
      <c r="D22" s="79">
        <v>6.5</v>
      </c>
    </row>
    <row r="23" spans="1:4" ht="12.75">
      <c r="A23" s="69" t="s">
        <v>53</v>
      </c>
      <c r="B23" s="80">
        <v>0.5</v>
      </c>
      <c r="C23" s="75" t="s">
        <v>43</v>
      </c>
      <c r="D23" s="76" t="s">
        <v>43</v>
      </c>
    </row>
    <row r="24" spans="1:4" ht="12.75">
      <c r="A24" s="69" t="s">
        <v>54</v>
      </c>
      <c r="B24" s="75" t="s">
        <v>43</v>
      </c>
      <c r="C24" s="75" t="s">
        <v>43</v>
      </c>
      <c r="D24" s="79">
        <v>5.2</v>
      </c>
    </row>
    <row r="25" spans="1:4" ht="12.75">
      <c r="A25" s="69" t="s">
        <v>55</v>
      </c>
      <c r="B25" s="75" t="s">
        <v>43</v>
      </c>
      <c r="C25" s="75" t="s">
        <v>43</v>
      </c>
      <c r="D25" s="79">
        <v>2.437</v>
      </c>
    </row>
    <row r="26" spans="1:4" ht="12.75">
      <c r="A26" s="69" t="s">
        <v>56</v>
      </c>
      <c r="B26" s="75" t="s">
        <v>43</v>
      </c>
      <c r="C26" s="75" t="s">
        <v>43</v>
      </c>
      <c r="D26" s="79">
        <v>6</v>
      </c>
    </row>
    <row r="27" spans="1:4" ht="12.75">
      <c r="A27" s="69" t="s">
        <v>57</v>
      </c>
      <c r="B27" s="75" t="s">
        <v>43</v>
      </c>
      <c r="C27" s="75" t="s">
        <v>43</v>
      </c>
      <c r="D27" s="79">
        <v>1.6</v>
      </c>
    </row>
    <row r="28" spans="1:4" ht="12.75">
      <c r="A28" s="69" t="s">
        <v>58</v>
      </c>
      <c r="B28" s="75" t="s">
        <v>43</v>
      </c>
      <c r="C28" s="75" t="s">
        <v>43</v>
      </c>
      <c r="D28" s="79">
        <v>4.036</v>
      </c>
    </row>
    <row r="29" spans="1:4" ht="12.75">
      <c r="A29" s="69" t="s">
        <v>134</v>
      </c>
      <c r="B29" s="75" t="s">
        <v>43</v>
      </c>
      <c r="C29" s="75" t="s">
        <v>43</v>
      </c>
      <c r="D29" s="79">
        <v>37.5</v>
      </c>
    </row>
    <row r="30" spans="1:4" ht="12.75">
      <c r="A30" s="69" t="s">
        <v>59</v>
      </c>
      <c r="B30" s="80">
        <v>50</v>
      </c>
      <c r="C30" s="80">
        <v>600</v>
      </c>
      <c r="D30" s="79">
        <v>136</v>
      </c>
    </row>
    <row r="31" spans="1:4" ht="12.75">
      <c r="A31" s="69"/>
      <c r="B31" s="75"/>
      <c r="C31" s="75"/>
      <c r="D31" s="76"/>
    </row>
    <row r="32" spans="1:4" ht="12.75">
      <c r="A32" s="116" t="s">
        <v>136</v>
      </c>
      <c r="B32" s="75"/>
      <c r="C32" s="75"/>
      <c r="D32" s="76"/>
    </row>
    <row r="33" spans="1:4" ht="12.75">
      <c r="A33" s="69" t="s">
        <v>60</v>
      </c>
      <c r="B33" s="75" t="s">
        <v>43</v>
      </c>
      <c r="C33" s="75" t="s">
        <v>43</v>
      </c>
      <c r="D33" s="79">
        <v>9</v>
      </c>
    </row>
    <row r="34" spans="1:4" ht="12.75">
      <c r="A34" s="69" t="s">
        <v>61</v>
      </c>
      <c r="B34" s="80">
        <v>18.5</v>
      </c>
      <c r="C34" s="75" t="s">
        <v>43</v>
      </c>
      <c r="D34" s="76" t="s">
        <v>43</v>
      </c>
    </row>
    <row r="35" spans="1:4" ht="12.75">
      <c r="A35" s="69" t="s">
        <v>62</v>
      </c>
      <c r="B35" s="75" t="s">
        <v>43</v>
      </c>
      <c r="C35" s="75" t="s">
        <v>43</v>
      </c>
      <c r="D35" s="79">
        <v>2.5</v>
      </c>
    </row>
    <row r="36" spans="1:4" ht="12.75">
      <c r="A36" s="69" t="s">
        <v>63</v>
      </c>
      <c r="B36" s="80">
        <v>826</v>
      </c>
      <c r="C36" s="80">
        <v>17.69</v>
      </c>
      <c r="D36" s="79">
        <v>255.83</v>
      </c>
    </row>
    <row r="37" spans="1:4" ht="12.75">
      <c r="A37" s="69" t="s">
        <v>64</v>
      </c>
      <c r="B37" s="75" t="s">
        <v>43</v>
      </c>
      <c r="C37" s="75" t="s">
        <v>43</v>
      </c>
      <c r="D37" s="79">
        <v>19</v>
      </c>
    </row>
    <row r="38" spans="1:4" ht="13.5" thickBot="1">
      <c r="A38" s="77" t="s">
        <v>65</v>
      </c>
      <c r="B38" s="78" t="s">
        <v>43</v>
      </c>
      <c r="C38" s="78" t="s">
        <v>43</v>
      </c>
      <c r="D38" s="81">
        <v>4</v>
      </c>
    </row>
    <row r="39" spans="1:4" ht="12.75">
      <c r="A39" s="59" t="s">
        <v>66</v>
      </c>
      <c r="B39" s="59"/>
      <c r="C39" s="59"/>
      <c r="D39" s="59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2005-02-03T08:16:07Z</cp:lastPrinted>
  <dcterms:created xsi:type="dcterms:W3CDTF">2003-08-07T08:19:34Z</dcterms:created>
  <dcterms:modified xsi:type="dcterms:W3CDTF">2005-02-03T08:17:53Z</dcterms:modified>
  <cp:category/>
  <cp:version/>
  <cp:contentType/>
  <cp:contentStatus/>
</cp:coreProperties>
</file>