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10"/>
  </bookViews>
  <sheets>
    <sheet name="27.1" sheetId="1" r:id="rId1"/>
    <sheet name="27.2" sheetId="2" r:id="rId2"/>
    <sheet name="27.3" sheetId="3" r:id="rId3"/>
    <sheet name="27.4" sheetId="4" r:id="rId4"/>
    <sheet name="27.5" sheetId="5" r:id="rId5"/>
    <sheet name="27.6" sheetId="6" r:id="rId6"/>
    <sheet name="27.7" sheetId="7" r:id="rId7"/>
    <sheet name="27.8" sheetId="8" r:id="rId8"/>
    <sheet name="27.9" sheetId="9" r:id="rId9"/>
    <sheet name="27.10" sheetId="10" r:id="rId10"/>
    <sheet name="27.11" sheetId="11" r:id="rId11"/>
    <sheet name="27.12" sheetId="12" r:id="rId12"/>
    <sheet name="27.13" sheetId="13" r:id="rId13"/>
    <sheet name="27.14" sheetId="14" r:id="rId14"/>
    <sheet name="27.15" sheetId="15" r:id="rId15"/>
    <sheet name="27.16" sheetId="16" r:id="rId16"/>
    <sheet name="27.17" sheetId="17" r:id="rId17"/>
    <sheet name="27.18" sheetId="18" r:id="rId18"/>
    <sheet name="27.19" sheetId="19" r:id="rId19"/>
    <sheet name="27.20" sheetId="20" r:id="rId20"/>
    <sheet name="27.21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">#REF!</definedName>
    <definedName name="\A" localSheetId="19">#REF!</definedName>
    <definedName name="\A" localSheetId="2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1">#REF!</definedName>
    <definedName name="\C" localSheetId="19">#REF!</definedName>
    <definedName name="\C" localSheetId="2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>'[2]19.11-12'!$B$51</definedName>
    <definedName name="\G" localSheetId="0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1">#REF!</definedName>
    <definedName name="\G" localSheetId="19">#REF!</definedName>
    <definedName name="\G" localSheetId="2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'[2]19.11-12'!$B$53</definedName>
    <definedName name="\N" localSheetId="0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 localSheetId="18">#REF!</definedName>
    <definedName name="\N" localSheetId="1">#REF!</definedName>
    <definedName name="\N" localSheetId="19">#REF!</definedName>
    <definedName name="\N" localSheetId="2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localSheetId="9" hidden="1">'[2]19.14-15'!#REF!</definedName>
    <definedName name="__123Graph_B" localSheetId="10" hidden="1">'[2]19.14-15'!#REF!</definedName>
    <definedName name="__123Graph_B" localSheetId="11" hidden="1">'[2]19.14-15'!#REF!</definedName>
    <definedName name="__123Graph_B" localSheetId="12" hidden="1">'[2]19.14-15'!#REF!</definedName>
    <definedName name="__123Graph_B" localSheetId="13" hidden="1">'[2]19.14-15'!#REF!</definedName>
    <definedName name="__123Graph_B" localSheetId="14" hidden="1">'[2]19.14-15'!#REF!</definedName>
    <definedName name="__123Graph_B" localSheetId="15" hidden="1">'[2]19.14-15'!#REF!</definedName>
    <definedName name="__123Graph_B" localSheetId="16" hidden="1">'[2]19.14-15'!#REF!</definedName>
    <definedName name="__123Graph_B" localSheetId="17" hidden="1">'[2]19.14-15'!#REF!</definedName>
    <definedName name="__123Graph_B" localSheetId="18" hidden="1">'[2]19.14-15'!#REF!</definedName>
    <definedName name="__123Graph_B" localSheetId="1" hidden="1">'[2]19.14-15'!#REF!</definedName>
    <definedName name="__123Graph_B" localSheetId="19" hidden="1">'[2]19.14-15'!#REF!</definedName>
    <definedName name="__123Graph_B" localSheetId="20" hidden="1">'[2]19.14-15'!#REF!</definedName>
    <definedName name="__123Graph_B" localSheetId="2" hidden="1">'[2]19.14-15'!#REF!</definedName>
    <definedName name="__123Graph_B" localSheetId="3" hidden="1">'[2]19.14-15'!#REF!</definedName>
    <definedName name="__123Graph_B" localSheetId="4" hidden="1">'[2]19.14-15'!#REF!</definedName>
    <definedName name="__123Graph_B" localSheetId="5" hidden="1">'[2]19.14-15'!#REF!</definedName>
    <definedName name="__123Graph_B" localSheetId="6" hidden="1">'[2]19.14-15'!#REF!</definedName>
    <definedName name="__123Graph_B" localSheetId="7" hidden="1">'[2]19.14-15'!#REF!</definedName>
    <definedName name="__123Graph_B" localSheetId="8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localSheetId="9" hidden="1">'[2]19.14-15'!#REF!</definedName>
    <definedName name="__123Graph_D" localSheetId="10" hidden="1">'[2]19.14-15'!#REF!</definedName>
    <definedName name="__123Graph_D" localSheetId="11" hidden="1">'[2]19.14-15'!#REF!</definedName>
    <definedName name="__123Graph_D" localSheetId="12" hidden="1">'[2]19.14-15'!#REF!</definedName>
    <definedName name="__123Graph_D" localSheetId="13" hidden="1">'[2]19.14-15'!#REF!</definedName>
    <definedName name="__123Graph_D" localSheetId="14" hidden="1">'[2]19.14-15'!#REF!</definedName>
    <definedName name="__123Graph_D" localSheetId="15" hidden="1">'[2]19.14-15'!#REF!</definedName>
    <definedName name="__123Graph_D" localSheetId="16" hidden="1">'[2]19.14-15'!#REF!</definedName>
    <definedName name="__123Graph_D" localSheetId="17" hidden="1">'[2]19.14-15'!#REF!</definedName>
    <definedName name="__123Graph_D" localSheetId="18" hidden="1">'[2]19.14-15'!#REF!</definedName>
    <definedName name="__123Graph_D" localSheetId="1" hidden="1">'[2]19.14-15'!#REF!</definedName>
    <definedName name="__123Graph_D" localSheetId="19" hidden="1">'[2]19.14-15'!#REF!</definedName>
    <definedName name="__123Graph_D" localSheetId="20" hidden="1">'[2]19.14-15'!#REF!</definedName>
    <definedName name="__123Graph_D" localSheetId="2" hidden="1">'[2]19.14-15'!#REF!</definedName>
    <definedName name="__123Graph_D" localSheetId="3" hidden="1">'[2]19.14-15'!#REF!</definedName>
    <definedName name="__123Graph_D" localSheetId="4" hidden="1">'[2]19.14-15'!#REF!</definedName>
    <definedName name="__123Graph_D" localSheetId="5" hidden="1">'[2]19.14-15'!#REF!</definedName>
    <definedName name="__123Graph_D" localSheetId="6" hidden="1">'[2]19.14-15'!#REF!</definedName>
    <definedName name="__123Graph_D" localSheetId="7" hidden="1">'[2]19.14-15'!#REF!</definedName>
    <definedName name="__123Graph_D" localSheetId="8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localSheetId="9" hidden="1">'[2]19.14-15'!#REF!</definedName>
    <definedName name="__123Graph_F" localSheetId="10" hidden="1">'[2]19.14-15'!#REF!</definedName>
    <definedName name="__123Graph_F" localSheetId="11" hidden="1">'[2]19.14-15'!#REF!</definedName>
    <definedName name="__123Graph_F" localSheetId="12" hidden="1">'[2]19.14-15'!#REF!</definedName>
    <definedName name="__123Graph_F" localSheetId="13" hidden="1">'[2]19.14-15'!#REF!</definedName>
    <definedName name="__123Graph_F" localSheetId="14" hidden="1">'[2]19.14-15'!#REF!</definedName>
    <definedName name="__123Graph_F" localSheetId="15" hidden="1">'[2]19.14-15'!#REF!</definedName>
    <definedName name="__123Graph_F" localSheetId="16" hidden="1">'[2]19.14-15'!#REF!</definedName>
    <definedName name="__123Graph_F" localSheetId="17" hidden="1">'[2]19.14-15'!#REF!</definedName>
    <definedName name="__123Graph_F" localSheetId="18" hidden="1">'[2]19.14-15'!#REF!</definedName>
    <definedName name="__123Graph_F" localSheetId="1" hidden="1">'[2]19.14-15'!#REF!</definedName>
    <definedName name="__123Graph_F" localSheetId="19" hidden="1">'[2]19.14-15'!#REF!</definedName>
    <definedName name="__123Graph_F" localSheetId="20" hidden="1">'[2]19.14-15'!#REF!</definedName>
    <definedName name="__123Graph_F" localSheetId="2" hidden="1">'[2]19.14-15'!#REF!</definedName>
    <definedName name="__123Graph_F" localSheetId="3" hidden="1">'[2]19.14-15'!#REF!</definedName>
    <definedName name="__123Graph_F" localSheetId="4" hidden="1">'[2]19.14-15'!#REF!</definedName>
    <definedName name="__123Graph_F" localSheetId="5" hidden="1">'[2]19.14-15'!#REF!</definedName>
    <definedName name="__123Graph_F" localSheetId="6" hidden="1">'[2]19.14-15'!#REF!</definedName>
    <definedName name="__123Graph_F" localSheetId="7" hidden="1">'[2]19.14-15'!#REF!</definedName>
    <definedName name="__123Graph_F" localSheetId="8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localSheetId="9" hidden="1">'[2]19.14-15'!#REF!</definedName>
    <definedName name="__123Graph_X" localSheetId="10" hidden="1">'[2]19.14-15'!#REF!</definedName>
    <definedName name="__123Graph_X" localSheetId="11" hidden="1">'[2]19.14-15'!#REF!</definedName>
    <definedName name="__123Graph_X" localSheetId="12" hidden="1">'[2]19.14-15'!#REF!</definedName>
    <definedName name="__123Graph_X" localSheetId="13" hidden="1">'[2]19.14-15'!#REF!</definedName>
    <definedName name="__123Graph_X" localSheetId="14" hidden="1">'[2]19.14-15'!#REF!</definedName>
    <definedName name="__123Graph_X" localSheetId="15" hidden="1">'[2]19.14-15'!#REF!</definedName>
    <definedName name="__123Graph_X" localSheetId="16" hidden="1">'[2]19.14-15'!#REF!</definedName>
    <definedName name="__123Graph_X" localSheetId="17" hidden="1">'[2]19.14-15'!#REF!</definedName>
    <definedName name="__123Graph_X" localSheetId="18" hidden="1">'[2]19.14-15'!#REF!</definedName>
    <definedName name="__123Graph_X" localSheetId="1" hidden="1">'[2]19.14-15'!#REF!</definedName>
    <definedName name="__123Graph_X" localSheetId="19" hidden="1">'[2]19.14-15'!#REF!</definedName>
    <definedName name="__123Graph_X" localSheetId="20" hidden="1">'[2]19.14-15'!#REF!</definedName>
    <definedName name="__123Graph_X" localSheetId="2" hidden="1">'[2]19.14-15'!#REF!</definedName>
    <definedName name="__123Graph_X" localSheetId="3" hidden="1">'[2]19.14-15'!#REF!</definedName>
    <definedName name="__123Graph_X" localSheetId="4" hidden="1">'[2]19.14-15'!#REF!</definedName>
    <definedName name="__123Graph_X" localSheetId="5" hidden="1">'[2]19.14-15'!#REF!</definedName>
    <definedName name="__123Graph_X" localSheetId="6" hidden="1">'[2]19.14-15'!#REF!</definedName>
    <definedName name="__123Graph_X" localSheetId="7" hidden="1">'[2]19.14-15'!#REF!</definedName>
    <definedName name="__123Graph_X" localSheetId="8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'27.1'!$A$1:$H$26</definedName>
    <definedName name="_xlnm.Print_Area" localSheetId="9">'27.10'!$A$1:$J$89</definedName>
    <definedName name="_xlnm.Print_Area" localSheetId="12">'27.13'!$A$1:$G$90</definedName>
    <definedName name="_xlnm.Print_Area" localSheetId="13">'27.14'!$A$1:$G$87</definedName>
    <definedName name="_xlnm.Print_Area" localSheetId="15">'27.16'!$A$1:$K$59</definedName>
    <definedName name="_xlnm.Print_Area" localSheetId="16">'27.17'!$A$1:$I$54</definedName>
    <definedName name="_xlnm.Print_Area" localSheetId="17">'27.18'!$A$1:$K$54</definedName>
    <definedName name="_xlnm.Print_Area" localSheetId="1">'27.2'!$A$1:$K$42</definedName>
    <definedName name="_xlnm.Print_Area" localSheetId="3">'27.4'!$A$1:$E$23</definedName>
    <definedName name="_xlnm.Print_Area" localSheetId="4">'27.5'!$A$1:$M$44</definedName>
    <definedName name="_xlnm.Print_Area" localSheetId="5">'27.6'!$A$1:$G$90</definedName>
    <definedName name="GUION">#REF!</definedName>
    <definedName name="Imprimir_área_IM" localSheetId="0">'[3]GANADE15'!$A$35:$AG$39</definedName>
    <definedName name="Imprimir_área_IM" localSheetId="9">'[3]GANADE15'!$A$35:$AG$39</definedName>
    <definedName name="Imprimir_área_IM" localSheetId="10">'[3]GANADE15'!$A$35:$AG$39</definedName>
    <definedName name="Imprimir_área_IM" localSheetId="11">'[3]GANADE15'!$A$35:$AG$39</definedName>
    <definedName name="Imprimir_área_IM" localSheetId="12">'[3]GANADE15'!$A$35:$AG$39</definedName>
    <definedName name="Imprimir_área_IM" localSheetId="13">'[3]GANADE15'!$A$35:$AG$39</definedName>
    <definedName name="Imprimir_área_IM" localSheetId="14">'[3]GANADE15'!$A$35:$AG$39</definedName>
    <definedName name="Imprimir_área_IM" localSheetId="15">'[3]GANADE15'!$A$35:$AG$39</definedName>
    <definedName name="Imprimir_área_IM" localSheetId="16">'[3]GANADE15'!$A$35:$AG$39</definedName>
    <definedName name="Imprimir_área_IM" localSheetId="17">'[3]GANADE15'!$A$35:$AG$39</definedName>
    <definedName name="Imprimir_área_IM" localSheetId="18">'[3]GANADE15'!$A$35:$AG$39</definedName>
    <definedName name="Imprimir_área_IM" localSheetId="1">'[3]GANADE15'!$A$35:$AG$39</definedName>
    <definedName name="Imprimir_área_IM" localSheetId="19">'[3]GANADE15'!$A$35:$AG$39</definedName>
    <definedName name="Imprimir_área_IM" localSheetId="20">'[3]GANADE15'!$A$35:$AG$39</definedName>
    <definedName name="Imprimir_área_IM" localSheetId="2">'[3]GANADE15'!$A$35:$AG$39</definedName>
    <definedName name="Imprimir_área_IM" localSheetId="3">'[3]GANADE15'!$A$35:$AG$39</definedName>
    <definedName name="Imprimir_área_IM" localSheetId="4">'[3]GANADE15'!$A$35:$AG$39</definedName>
    <definedName name="Imprimir_área_IM" localSheetId="5">'[3]GANADE15'!$A$35:$AG$39</definedName>
    <definedName name="Imprimir_área_IM" localSheetId="6">'[3]GANADE15'!$A$35:$AG$39</definedName>
    <definedName name="Imprimir_área_IM" localSheetId="7">'[3]GANADE15'!$A$35:$AG$39</definedName>
    <definedName name="Imprimir_área_IM" localSheetId="8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<sst xmlns="http://schemas.openxmlformats.org/spreadsheetml/2006/main" count="3687" uniqueCount="397">
  <si>
    <t>MADERA Y LEÑA</t>
  </si>
  <si>
    <t xml:space="preserve"> 27.1.  MADERA Y LEÑA: Serie histórica de la producción y su valor</t>
  </si>
  <si>
    <t>Madera</t>
  </si>
  <si>
    <t>Leña</t>
  </si>
  <si>
    <t>Valor en</t>
  </si>
  <si>
    <t>Años</t>
  </si>
  <si>
    <t>cargadero</t>
  </si>
  <si>
    <t>Producción</t>
  </si>
  <si>
    <t>Coníferas</t>
  </si>
  <si>
    <t>Frondosas</t>
  </si>
  <si>
    <t>Sin clasificar</t>
  </si>
  <si>
    <t>Total</t>
  </si>
  <si>
    <t>(miles de euros)</t>
  </si>
  <si>
    <t>(miles estéreos)</t>
  </si>
  <si>
    <r>
      <t>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</si>
  <si>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Extracción</t>
  </si>
  <si>
    <t>Importación</t>
  </si>
  <si>
    <t>Exportación</t>
  </si>
  <si>
    <t>Consumo aparente</t>
  </si>
  <si>
    <r>
      <t xml:space="preserve"> 27.4.  MADERA Y LEÑA: Serie histórica del balance del consumo nacional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</si>
  <si>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</si>
  <si>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</si>
  <si>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</si>
  <si>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</si>
  <si>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</si>
  <si>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</si>
  <si>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</si>
  <si>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</si>
  <si>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</si>
  <si>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</si>
  <si>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</si>
  <si>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</si>
  <si>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</si>
  <si>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</si>
  <si>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</si>
  <si>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</si>
  <si>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</si>
  <si>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</si>
  <si>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</si>
  <si>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</si>
  <si>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</si>
  <si>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</si>
  <si>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</si>
  <si>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</si>
  <si>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</si>
  <si>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</si>
  <si>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</si>
  <si>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</si>
  <si>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</si>
  <si>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</si>
  <si>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</si>
  <si>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</si>
  <si>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</si>
  <si>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</si>
  <si>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</si>
  <si>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</si>
  <si>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</si>
  <si>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</si>
  <si>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</si>
  <si>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</si>
  <si>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</si>
  <si>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</si>
  <si>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</si>
  <si>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</si>
  <si>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</si>
  <si>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</si>
  <si>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</si>
  <si>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</si>
  <si>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</si>
  <si>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>Trozas para aserrío y chapas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</si>
  <si>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</si>
  <si>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</si>
  <si>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Productos</t>
  </si>
  <si>
    <t>Importaciones</t>
  </si>
  <si>
    <t>Exportaciones</t>
  </si>
  <si>
    <t>Cantidad</t>
  </si>
  <si>
    <t>Valor (miles de</t>
  </si>
  <si>
    <t xml:space="preserve"> (toneladas)</t>
  </si>
  <si>
    <t xml:space="preserve"> euros)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</si>
  <si>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</si>
  <si>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</si>
  <si>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</si>
  <si>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</si>
  <si>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</si>
  <si>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</si>
  <si>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</si>
  <si>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</si>
  <si>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</si>
  <si>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Apeas de mina</t>
  </si>
  <si>
    <t xml:space="preserve"> Postes, pilotes, estacas y otros rollizos</t>
  </si>
  <si>
    <t xml:space="preserve"> Traviesas</t>
  </si>
  <si>
    <t xml:space="preserve"> MADERA ASERRADA</t>
  </si>
  <si>
    <t xml:space="preserve">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</si>
  <si>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</si>
  <si>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</si>
  <si>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</si>
  <si>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</si>
  <si>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Tableros de partículas</t>
  </si>
  <si>
    <t xml:space="preserve"> Tableros de fibras</t>
  </si>
  <si>
    <t xml:space="preserve"> PASTAS DE MADERA</t>
  </si>
  <si>
    <t xml:space="preserve">    Mecánicas</t>
  </si>
  <si>
    <t xml:space="preserve">    Semiquímicas</t>
  </si>
  <si>
    <t>–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</si>
  <si>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</si>
  <si>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</si>
  <si>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</si>
  <si>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</si>
  <si>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</si>
  <si>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  Solubles</t>
  </si>
  <si>
    <t xml:space="preserve"> Pastas de otras fibras</t>
  </si>
  <si>
    <t xml:space="preserve">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</si>
  <si>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</si>
  <si>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</si>
  <si>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</si>
  <si>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</si>
  <si>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 xml:space="preserve">  Fuente: Estadística del Comercio Exterior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</si>
  <si>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</si>
  <si>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</si>
  <si>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</si>
  <si>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</si>
  <si>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</si>
  <si>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</si>
  <si>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</si>
  <si>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</si>
  <si>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</si>
  <si>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</si>
  <si>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</si>
  <si>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</si>
  <si>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</si>
  <si>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</si>
  <si>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</si>
  <si>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</si>
  <si>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</si>
  <si>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</si>
  <si>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</si>
  <si>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Trozas para aserrío y chapas (m3 en rollo)</t>
  </si>
  <si>
    <t xml:space="preserve">   Islandia</t>
  </si>
  <si>
    <t>Valor</t>
  </si>
  <si>
    <t>Precio</t>
  </si>
  <si>
    <t>Especies</t>
  </si>
  <si>
    <t>Montes</t>
  </si>
  <si>
    <t>Montes de</t>
  </si>
  <si>
    <t>(euros)</t>
  </si>
  <si>
    <t>del Estado</t>
  </si>
  <si>
    <t>consorciados</t>
  </si>
  <si>
    <t>E.L. de L.D.</t>
  </si>
  <si>
    <t>particulares</t>
  </si>
  <si>
    <t>montes</t>
  </si>
  <si>
    <t>En pie</t>
  </si>
  <si>
    <t>En cargadero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</si>
  <si>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</si>
  <si>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</si>
  <si>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</si>
  <si>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</si>
  <si>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</si>
  <si>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</si>
  <si>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</si>
  <si>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</si>
  <si>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Abetos</t>
  </si>
  <si>
    <t>Enebros</t>
  </si>
  <si>
    <t>Sabinas</t>
  </si>
  <si>
    <t>Otras coníferas</t>
  </si>
  <si>
    <t>Nogal</t>
  </si>
  <si>
    <t>Chopos</t>
  </si>
  <si>
    <t>Abedul</t>
  </si>
  <si>
    <t>Aliso</t>
  </si>
  <si>
    <t>Haya</t>
  </si>
  <si>
    <t>Castaño</t>
  </si>
  <si>
    <t>Quercus petrea</t>
  </si>
  <si>
    <t>Quercus robur</t>
  </si>
  <si>
    <t>Otros quercus</t>
  </si>
  <si>
    <t>Olmo</t>
  </si>
  <si>
    <t>Eucaliptos</t>
  </si>
  <si>
    <t>Fresno</t>
  </si>
  <si>
    <t>Otras frondosas</t>
  </si>
  <si>
    <t xml:space="preserve"> TOTAL FRONDOSAS</t>
  </si>
  <si>
    <t>Madera delgada para trituración y otros usos industriales</t>
  </si>
  <si>
    <t>Sin clasificar y fuera de bosque</t>
  </si>
  <si>
    <t xml:space="preserve"> TOTAL MADERA</t>
  </si>
  <si>
    <t>U.P.: Utilidad Pública.</t>
  </si>
  <si>
    <t>E.L. de L.D.: Entidades Locales de Libre Disposición.</t>
  </si>
  <si>
    <r>
      <t>Cortas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</si>
  <si>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</si>
  <si>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>Grupos</t>
  </si>
  <si>
    <t>Cortas (estéreos)</t>
  </si>
  <si>
    <t>(euros/estéreo)</t>
  </si>
  <si>
    <t>Quercíneas</t>
  </si>
  <si>
    <t>Matorral</t>
  </si>
  <si>
    <t>TOTAL</t>
  </si>
  <si>
    <t>Leña destinada a usos industriales (a deducir)</t>
  </si>
  <si>
    <t>TOTAL LEÑA PARA QUEMAR Y CARBONEO</t>
  </si>
  <si>
    <t>Productos</t>
  </si>
  <si>
    <t>Coní-</t>
  </si>
  <si>
    <t>Fron-</t>
  </si>
  <si>
    <t>feras</t>
  </si>
  <si>
    <t>dosas</t>
  </si>
  <si>
    <t>Trozas para aserrío, chapas y</t>
  </si>
  <si>
    <t xml:space="preserve">  traviesas</t>
  </si>
  <si>
    <t>Equivalente en rollo de:</t>
  </si>
  <si>
    <t xml:space="preserve">  Madera aserrada</t>
  </si>
  <si>
    <t xml:space="preserve">  Chapa y tableros contrachapados</t>
  </si>
  <si>
    <t xml:space="preserve">  Traviesas</t>
  </si>
  <si>
    <t>TOTAL MADERA PARA ASERRIO</t>
  </si>
  <si>
    <t xml:space="preserve">  Y CHAPAS</t>
  </si>
  <si>
    <t>Madera en rollo para trituración</t>
  </si>
  <si>
    <t>Plaquetas, partículas y</t>
  </si>
  <si>
    <t xml:space="preserve">  desperdicios de madera</t>
  </si>
  <si>
    <t xml:space="preserve">  Tableros de particulas y de fibras</t>
  </si>
  <si>
    <t xml:space="preserve">  Pasta</t>
  </si>
  <si>
    <t xml:space="preserve">  Papel y cartón</t>
  </si>
  <si>
    <t>TOTAL MADERA PARA</t>
  </si>
  <si>
    <t xml:space="preserve">  TRITURACION</t>
  </si>
  <si>
    <t>Apeas de mina</t>
  </si>
  <si>
    <t>Postes, pilotes y estacas</t>
  </si>
  <si>
    <t>Otras maderas industriales</t>
  </si>
  <si>
    <t>TOTAL OTRAS MADERAS</t>
  </si>
  <si>
    <t>TOTAL MADERA (EXCEPTO PARA</t>
  </si>
  <si>
    <t xml:space="preserve">  QUEMAR Y CARBONEO)</t>
  </si>
  <si>
    <t>MADERA PARA QUEMAR Y</t>
  </si>
  <si>
    <t xml:space="preserve">  CARBONEO</t>
  </si>
  <si>
    <t>TOTAL MADERA</t>
  </si>
  <si>
    <t>Provincias y</t>
  </si>
  <si>
    <t>Comunidades Autónomas</t>
  </si>
  <si>
    <t>del</t>
  </si>
  <si>
    <t>U.P. No</t>
  </si>
  <si>
    <t>Estado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</si>
  <si>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</si>
  <si>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</si>
  <si>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</si>
  <si>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</si>
  <si>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</si>
  <si>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</si>
  <si>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</si>
  <si>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</si>
  <si>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</si>
  <si>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</si>
  <si>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</si>
  <si>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</si>
  <si>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</si>
  <si>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</si>
  <si>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</si>
  <si>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</si>
  <si>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</si>
  <si>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</si>
  <si>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</si>
  <si>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</si>
  <si>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</si>
  <si>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</si>
  <si>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</si>
  <si>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</si>
  <si>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</si>
  <si>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</si>
  <si>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</si>
  <si>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</si>
  <si>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</si>
  <si>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</si>
  <si>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</si>
  <si>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</si>
  <si>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</si>
  <si>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</si>
  <si>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</si>
  <si>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</si>
  <si>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</si>
  <si>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</si>
  <si>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</si>
  <si>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</si>
  <si>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</si>
  <si>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</si>
  <si>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</si>
  <si>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</si>
  <si>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</si>
  <si>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</si>
  <si>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</si>
  <si>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</si>
  <si>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</si>
  <si>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</si>
  <si>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</si>
  <si>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</si>
  <si>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</si>
  <si>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</si>
  <si>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</si>
  <si>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</si>
  <si>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</si>
  <si>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Madera para trituración y otros usos industriales </t>
  </si>
  <si>
    <t>Volumen total</t>
  </si>
  <si>
    <t xml:space="preserve">Madera para trituración 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</si>
  <si>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</si>
  <si>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>Pino</t>
  </si>
  <si>
    <t>Otros</t>
  </si>
  <si>
    <t>Otras</t>
  </si>
  <si>
    <t>silvestre</t>
  </si>
  <si>
    <t>laricio</t>
  </si>
  <si>
    <t>pinaster</t>
  </si>
  <si>
    <t>halepensis</t>
  </si>
  <si>
    <t>radiata</t>
  </si>
  <si>
    <t>pinos</t>
  </si>
  <si>
    <t>coníferas</t>
  </si>
  <si>
    <t>coníferas y</t>
  </si>
  <si>
    <t>Quercus</t>
  </si>
  <si>
    <t>frondodsas</t>
  </si>
  <si>
    <t>frondosas</t>
  </si>
  <si>
    <t>-</t>
  </si>
  <si>
    <t>Trozas</t>
  </si>
  <si>
    <t>Madera para trituración</t>
  </si>
  <si>
    <t>Rollizos</t>
  </si>
  <si>
    <t>Para</t>
  </si>
  <si>
    <t>total</t>
  </si>
  <si>
    <t>Para aserrío</t>
  </si>
  <si>
    <t>Apeas de</t>
  </si>
  <si>
    <t>Postes</t>
  </si>
  <si>
    <t>usos</t>
  </si>
  <si>
    <t>quemar y</t>
  </si>
  <si>
    <t>equivalente</t>
  </si>
  <si>
    <t>y traviesas</t>
  </si>
  <si>
    <t>chapas</t>
  </si>
  <si>
    <t>tableros</t>
  </si>
  <si>
    <t>pastas</t>
  </si>
  <si>
    <t>y otros</t>
  </si>
  <si>
    <t>industriales</t>
  </si>
  <si>
    <t>carboneo</t>
  </si>
  <si>
    <t>P.  DE ASTURIAS</t>
  </si>
  <si>
    <t>Leña usos industriales (a deducir)</t>
  </si>
  <si>
    <t>TOTAL LEÑA QUEMAR</t>
  </si>
  <si>
    <t>Madera en rollo industrial</t>
  </si>
  <si>
    <t>Pasta de</t>
  </si>
  <si>
    <t>Papel y</t>
  </si>
  <si>
    <t>aserrada</t>
  </si>
  <si>
    <t>madera</t>
  </si>
  <si>
    <t>cartón</t>
  </si>
  <si>
    <t>t</t>
  </si>
  <si>
    <t>MUNDO</t>
  </si>
  <si>
    <t xml:space="preserve"> Unión Europea</t>
  </si>
  <si>
    <t xml:space="preserve">   España</t>
  </si>
  <si>
    <t xml:space="preserve"> Fuente: FAOSTAT.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</si>
  <si>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s.c.</t>
    </r>
  </si>
  <si>
    <r>
      <t>m</t>
    </r>
    <r>
      <rPr>
        <vertAlign val="superscript"/>
        <sz val="10"/>
        <rFont val="Arial"/>
        <family val="2"/>
      </rPr>
      <t>3</t>
    </r>
  </si>
  <si>
    <t>Madera aserrada</t>
  </si>
  <si>
    <t>Pasta de madera</t>
  </si>
  <si>
    <t>Papel y cartón</t>
  </si>
  <si>
    <t>Madera en rollo</t>
  </si>
  <si>
    <t>Import.</t>
  </si>
  <si>
    <t>Export.</t>
  </si>
  <si>
    <t xml:space="preserve"> ARAGON</t>
  </si>
  <si>
    <t xml:space="preserve"> PAIS VASCO</t>
  </si>
  <si>
    <t xml:space="preserve"> CASTILLA Y LEON</t>
  </si>
  <si>
    <t xml:space="preserve"> ANDALUCIA</t>
  </si>
  <si>
    <t>Países con Solicitud de Adhesión</t>
  </si>
  <si>
    <t>Cobertura geográfica: ESPAÑA</t>
  </si>
  <si>
    <t>PAISES DE EUROPA</t>
  </si>
  <si>
    <t>OTROS PAISES DEL MUNDO</t>
  </si>
  <si>
    <r>
      <t xml:space="preserve"> 27.5.  BALANCE DE CONSUMO DE MADERA Y LEÑA (miles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en rollo sin corteza)</t>
    </r>
  </si>
  <si>
    <t xml:space="preserve"> 27.2.  MADERA: Resumen nacional de cortas según especies y pertenencias, valor y precio, 2002</t>
  </si>
  <si>
    <t xml:space="preserve"> 27.3.  LEÑA: Resumen nacional de cortas según especies, pertenencias, valor y precio, 2002</t>
  </si>
  <si>
    <t>Año: 2002</t>
  </si>
  <si>
    <r>
      <t xml:space="preserve"> 27.6.  MADERA: Análisis provincial de cortas según pertenencias,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</si>
  <si>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27.7.  MADERA: Análisis provincial de producción, valor y precio, 2002</t>
  </si>
  <si>
    <r>
      <t xml:space="preserve"> 27.8.  MADERA: Análisis provincial de cortas según especies,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</si>
  <si>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 xml:space="preserve"> 27.9.  MADERA: Análisis provincial de cortas según especies,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 (conclusión)</t>
    </r>
  </si>
  <si>
    <r>
      <t xml:space="preserve"> 27.10.  MADERA DE CONIFERAS: Análisis provincial de producción según destino,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</si>
  <si>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r>
      <t xml:space="preserve"> 27.11.  MADERA DE FRONDOSAS: Análisis provincial de producción según destino,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</si>
  <si>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r>
      <t xml:space="preserve"> 27.12.  MADERA TOTAL: Análisis provincial de producción según destino,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</t>
    </r>
  </si>
  <si>
    <t xml:space="preserve"> 27.13.  LEÑA: Análisis provincial de los aprovechamientos según pertenencias, 2002 (estéreos)</t>
  </si>
  <si>
    <t xml:space="preserve"> 27.14.  LEÑA: Análisis provincial de la producción según grupos de especies, 2002 (estéreos)</t>
  </si>
  <si>
    <t xml:space="preserve"> 27.16.  MADERA, PASTA Y PAPEL: Importaciones de España, según países, 2002 (miles de unidades)</t>
  </si>
  <si>
    <t xml:space="preserve"> 27.18.  MADERA, PASTA Y PAPEL: Exportaciones de España, según países, 2002 (miles de unidades)</t>
  </si>
  <si>
    <t xml:space="preserve"> 27.17.  MADERA, PASTA Y PAPEL: Importaciones de España, según países, 2002 (miles de unidades) (conclusión)</t>
  </si>
  <si>
    <t xml:space="preserve"> 27.19.  MADERA, PASTA Y PAPEL: Exportaciones de España, según países, 2002 (miles de unidades) (conclusión)</t>
  </si>
  <si>
    <t xml:space="preserve"> 27.15.  MADERA, LEÑA, PASTA Y PAPEL: Comercio exterior de España,  2001 y 2002</t>
  </si>
  <si>
    <t>De U.P. No</t>
  </si>
  <si>
    <t xml:space="preserve">Montes de </t>
  </si>
  <si>
    <t xml:space="preserve">Total </t>
  </si>
  <si>
    <t>E.L. de  L.D.</t>
  </si>
  <si>
    <t xml:space="preserve"> TOTAL CONÍFERAS</t>
  </si>
  <si>
    <t xml:space="preserve"> TOTAL CONÏFERAS Y FRONDOSAS</t>
  </si>
  <si>
    <t xml:space="preserve">De U.P.  </t>
  </si>
  <si>
    <t xml:space="preserve">del  </t>
  </si>
  <si>
    <t>consor-</t>
  </si>
  <si>
    <t>no consor-</t>
  </si>
  <si>
    <t>E.L. de</t>
  </si>
  <si>
    <t>de particu-</t>
  </si>
  <si>
    <t>ciados</t>
  </si>
  <si>
    <t>L.D.</t>
  </si>
  <si>
    <t>lares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</si>
  <si>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</si>
  <si>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</si>
  <si>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</si>
  <si>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</si>
  <si>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</si>
  <si>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</si>
  <si>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S.C. De Tenerife</t>
  </si>
  <si>
    <t>Orense</t>
  </si>
  <si>
    <t xml:space="preserve"> C.VALENCIANA</t>
  </si>
  <si>
    <t xml:space="preserve"> R.DE MURCIA</t>
  </si>
  <si>
    <t xml:space="preserve">                 Madera para trituración y otros usos industriales</t>
  </si>
  <si>
    <t xml:space="preserve">                 Sin clasificar y fuera de bosque</t>
  </si>
  <si>
    <t xml:space="preserve"> 27.20.  MADERA, PASTA Y PAPEL: Datos de producción de diferentes países del mundo, 2002 (miles de unidades)</t>
  </si>
  <si>
    <t xml:space="preserve"> 27.21.  MADERA, PASTA Y PAPEL: Datos de comercio exterior de diferentes países del mundo, 2002 (miles de unidades)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</si>
</sst>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3" fillId="2" borderId="0" xfId="25" applyFont="1" applyFill="1" applyAlignment="1">
      <alignment horizontal="center"/>
      <protection/>
    </xf>
    <xf numFmtId="0" fontId="4" fillId="2" borderId="0" xfId="25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2" borderId="1" xfId="25" applyFont="1" applyFill="1" applyBorder="1" applyAlignment="1">
      <alignment horizontal="center"/>
      <protection/>
    </xf>
    <xf numFmtId="0" fontId="0" fillId="2" borderId="2" xfId="25" applyFont="1" applyFill="1" applyBorder="1">
      <alignment/>
      <protection/>
    </xf>
    <xf numFmtId="0" fontId="0" fillId="2" borderId="0" xfId="25" applyFont="1" applyFill="1" applyBorder="1" applyAlignment="1">
      <alignment horizontal="center"/>
      <protection/>
    </xf>
    <xf numFmtId="0" fontId="0" fillId="2" borderId="1" xfId="25" applyFont="1" applyFill="1" applyBorder="1">
      <alignment/>
      <protection/>
    </xf>
    <xf numFmtId="0" fontId="0" fillId="2" borderId="2" xfId="25" applyFont="1" applyFill="1" applyBorder="1" applyAlignment="1">
      <alignment horizontal="center"/>
      <protection/>
    </xf>
    <xf numFmtId="0" fontId="0" fillId="2" borderId="2" xfId="25" applyFont="1" applyFill="1" applyBorder="1" applyAlignment="1" quotePrefix="1">
      <alignment horizontal="center"/>
      <protection/>
    </xf>
    <xf numFmtId="0" fontId="0" fillId="2" borderId="3" xfId="25" applyFont="1" applyFill="1" applyBorder="1" applyAlignment="1">
      <alignment horizontal="left"/>
      <protection/>
    </xf>
    <xf numFmtId="37" fontId="0" fillId="2" borderId="4" xfId="25" applyNumberFormat="1" applyFont="1" applyFill="1" applyBorder="1">
      <alignment/>
      <protection/>
    </xf>
    <xf numFmtId="0" fontId="0" fillId="2" borderId="0" xfId="25" applyFont="1" applyFill="1" applyBorder="1" applyAlignment="1">
      <alignment horizontal="left"/>
      <protection/>
    </xf>
    <xf numFmtId="37" fontId="0" fillId="2" borderId="2" xfId="25" applyNumberFormat="1" applyFont="1" applyFill="1" applyBorder="1">
      <alignment/>
      <protection/>
    </xf>
    <xf numFmtId="0" fontId="0" fillId="2" borderId="5" xfId="25" applyFont="1" applyFill="1" applyBorder="1" applyAlignment="1">
      <alignment horizontal="left"/>
      <protection/>
    </xf>
    <xf numFmtId="37" fontId="0" fillId="2" borderId="6" xfId="25" applyNumberFormat="1" applyFont="1" applyFill="1" applyBorder="1">
      <alignment/>
      <protection/>
    </xf>
    <xf numFmtId="0" fontId="0" fillId="2" borderId="7" xfId="25" applyFont="1" applyFill="1" applyBorder="1" applyAlignment="1">
      <alignment horizontal="left"/>
      <protection/>
    </xf>
    <xf numFmtId="37" fontId="0" fillId="2" borderId="8" xfId="25" applyNumberFormat="1" applyFont="1" applyFill="1" applyBorder="1">
      <alignment/>
      <protection/>
    </xf>
    <xf numFmtId="37" fontId="0" fillId="2" borderId="9" xfId="25" applyNumberFormat="1" applyFont="1" applyFill="1" applyBorder="1">
      <alignment/>
      <protection/>
    </xf>
    <xf numFmtId="0" fontId="6" fillId="2" borderId="0" xfId="25" applyFont="1" applyFill="1">
      <alignment/>
      <protection/>
    </xf>
    <xf numFmtId="178" fontId="0" fillId="2" borderId="4" xfId="25" applyNumberFormat="1" applyFont="1" applyFill="1" applyBorder="1">
      <alignment/>
      <protection/>
    </xf>
    <xf numFmtId="178" fontId="0" fillId="2" borderId="2" xfId="25" applyNumberFormat="1" applyFont="1" applyFill="1" applyBorder="1">
      <alignment/>
      <protection/>
    </xf>
    <xf numFmtId="178" fontId="0" fillId="2" borderId="6" xfId="25" applyNumberFormat="1" applyFont="1" applyFill="1" applyBorder="1">
      <alignment/>
      <protection/>
    </xf>
    <xf numFmtId="178" fontId="0" fillId="2" borderId="8" xfId="25" applyNumberFormat="1" applyFont="1" applyFill="1" applyBorder="1">
      <alignment/>
      <protection/>
    </xf>
    <xf numFmtId="178" fontId="0" fillId="2" borderId="9" xfId="25" applyNumberFormat="1" applyFont="1" applyFill="1" applyBorder="1">
      <alignment/>
      <protection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0" xfId="20" applyFont="1" applyBorder="1">
      <alignment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/>
      <protection/>
    </xf>
    <xf numFmtId="37" fontId="0" fillId="0" borderId="6" xfId="20" applyFont="1" applyBorder="1" applyAlignment="1">
      <alignment horizontal="center"/>
      <protection/>
    </xf>
    <xf numFmtId="37" fontId="0" fillId="0" borderId="6" xfId="20" applyFont="1" applyBorder="1">
      <alignment/>
      <protection/>
    </xf>
    <xf numFmtId="37" fontId="9" fillId="0" borderId="3" xfId="20" applyFont="1" applyBorder="1">
      <alignment/>
      <protection/>
    </xf>
    <xf numFmtId="3" fontId="9" fillId="0" borderId="11" xfId="20" applyNumberFormat="1" applyFont="1" applyBorder="1" applyAlignment="1">
      <alignment horizontal="right"/>
      <protection/>
    </xf>
    <xf numFmtId="3" fontId="9" fillId="0" borderId="4" xfId="20" applyNumberFormat="1" applyFont="1" applyBorder="1" applyAlignment="1">
      <alignment horizontal="right"/>
      <protection/>
    </xf>
    <xf numFmtId="3" fontId="0" fillId="0" borderId="6" xfId="20" applyNumberFormat="1" applyFont="1" applyBorder="1" applyAlignment="1">
      <alignment horizontal="right"/>
      <protection/>
    </xf>
    <xf numFmtId="3" fontId="0" fillId="0" borderId="2" xfId="20" applyNumberFormat="1" applyFont="1" applyBorder="1" applyAlignment="1">
      <alignment horizontal="right"/>
      <protection/>
    </xf>
    <xf numFmtId="37" fontId="0" fillId="0" borderId="12" xfId="20" applyFont="1" applyBorder="1">
      <alignment/>
      <protection/>
    </xf>
    <xf numFmtId="3" fontId="0" fillId="0" borderId="8" xfId="20" applyNumberFormat="1" applyFont="1" applyBorder="1" applyAlignment="1">
      <alignment horizontal="right"/>
      <protection/>
    </xf>
    <xf numFmtId="3" fontId="0" fillId="0" borderId="9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6" fillId="0" borderId="0" xfId="20" applyFont="1">
      <alignment/>
      <protection/>
    </xf>
    <xf numFmtId="37" fontId="0" fillId="0" borderId="13" xfId="20" applyFont="1" applyBorder="1" applyAlignment="1">
      <alignment horizontal="center" vertical="justify" wrapText="1" shrinkToFit="1"/>
      <protection/>
    </xf>
    <xf numFmtId="37" fontId="0" fillId="0" borderId="13" xfId="20" applyFont="1" applyBorder="1" applyAlignment="1">
      <alignment horizontal="center" vertical="justify"/>
      <protection/>
    </xf>
    <xf numFmtId="37" fontId="0" fillId="0" borderId="6" xfId="20" applyFont="1" applyBorder="1" applyAlignment="1">
      <alignment horizontal="center" vertical="justify" wrapText="1" shrinkToFit="1"/>
      <protection/>
    </xf>
    <xf numFmtId="37" fontId="0" fillId="0" borderId="6" xfId="20" applyFont="1" applyBorder="1" applyAlignment="1">
      <alignment horizontal="center" vertical="justify"/>
      <protection/>
    </xf>
    <xf numFmtId="37" fontId="0" fillId="0" borderId="8" xfId="20" applyFont="1" applyBorder="1" applyAlignment="1">
      <alignment horizontal="center" vertical="justify" wrapText="1" shrinkToFit="1"/>
      <protection/>
    </xf>
    <xf numFmtId="37" fontId="9" fillId="0" borderId="0" xfId="20" applyFont="1" applyBorder="1">
      <alignment/>
      <protection/>
    </xf>
    <xf numFmtId="37" fontId="9" fillId="0" borderId="12" xfId="20" applyFont="1" applyBorder="1">
      <alignment/>
      <protection/>
    </xf>
    <xf numFmtId="37" fontId="0" fillId="0" borderId="0" xfId="20" applyFont="1" applyAlignment="1">
      <alignment horizontal="right"/>
      <protection/>
    </xf>
    <xf numFmtId="37" fontId="0" fillId="0" borderId="14" xfId="20" applyFont="1" applyBorder="1">
      <alignment/>
      <protection/>
    </xf>
    <xf numFmtId="37" fontId="0" fillId="0" borderId="13" xfId="20" applyFont="1" applyBorder="1" applyAlignment="1">
      <alignment horizontal="center"/>
      <protection/>
    </xf>
    <xf numFmtId="37" fontId="0" fillId="0" borderId="15" xfId="20" applyFont="1" applyBorder="1" applyAlignment="1">
      <alignment horizontal="centerContinuous"/>
      <protection/>
    </xf>
    <xf numFmtId="172" fontId="0" fillId="0" borderId="15" xfId="19" applyFont="1" applyBorder="1" applyAlignment="1">
      <alignment horizontal="centerContinuous"/>
    </xf>
    <xf numFmtId="172" fontId="0" fillId="0" borderId="16" xfId="19" applyFont="1" applyBorder="1" applyAlignment="1">
      <alignment horizontal="centerContinuous"/>
    </xf>
    <xf numFmtId="37" fontId="0" fillId="0" borderId="5" xfId="20" applyFont="1" applyBorder="1">
      <alignment/>
      <protection/>
    </xf>
    <xf numFmtId="37" fontId="0" fillId="0" borderId="5" xfId="20" applyFont="1" applyBorder="1" applyAlignment="1">
      <alignment horizontal="center"/>
      <protection/>
    </xf>
    <xf numFmtId="37" fontId="0" fillId="0" borderId="0" xfId="20" applyFont="1" applyBorder="1" applyAlignment="1">
      <alignment horizontal="right"/>
      <protection/>
    </xf>
    <xf numFmtId="37" fontId="9" fillId="0" borderId="0" xfId="20" applyFont="1">
      <alignment/>
      <protection/>
    </xf>
    <xf numFmtId="37" fontId="0" fillId="0" borderId="16" xfId="20" applyFont="1" applyBorder="1" applyAlignment="1">
      <alignment horizontal="centerContinuous"/>
      <protection/>
    </xf>
    <xf numFmtId="37" fontId="0" fillId="0" borderId="8" xfId="20" applyFont="1" applyBorder="1" applyAlignment="1">
      <alignment horizontal="center"/>
      <protection/>
    </xf>
    <xf numFmtId="37" fontId="0" fillId="0" borderId="9" xfId="20" applyFont="1" applyBorder="1" applyAlignment="1">
      <alignment horizontal="center"/>
      <protection/>
    </xf>
    <xf numFmtId="3" fontId="0" fillId="0" borderId="6" xfId="20" applyNumberFormat="1" applyFont="1" applyBorder="1">
      <alignment/>
      <protection/>
    </xf>
    <xf numFmtId="3" fontId="0" fillId="0" borderId="2" xfId="20" applyNumberFormat="1" applyFont="1" applyBorder="1">
      <alignment/>
      <protection/>
    </xf>
    <xf numFmtId="3" fontId="0" fillId="0" borderId="8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0" fontId="3" fillId="2" borderId="0" xfId="22" applyFont="1" applyFill="1" applyAlignment="1">
      <alignment horizontal="center"/>
      <protection/>
    </xf>
    <xf numFmtId="3" fontId="9" fillId="0" borderId="8" xfId="20" applyNumberFormat="1" applyFont="1" applyBorder="1" applyAlignment="1">
      <alignment horizontal="right"/>
      <protection/>
    </xf>
    <xf numFmtId="3" fontId="9" fillId="0" borderId="9" xfId="20" applyNumberFormat="1" applyFont="1" applyBorder="1" applyAlignment="1">
      <alignment horizontal="right"/>
      <protection/>
    </xf>
    <xf numFmtId="0" fontId="4" fillId="2" borderId="0" xfId="22" applyFont="1" applyFill="1">
      <alignment/>
      <protection/>
    </xf>
    <xf numFmtId="0" fontId="5" fillId="2" borderId="0" xfId="22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5" fillId="2" borderId="0" xfId="22" applyFont="1" applyFill="1" applyBorder="1" applyAlignment="1">
      <alignment/>
      <protection/>
    </xf>
    <xf numFmtId="0" fontId="6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179" fontId="0" fillId="2" borderId="11" xfId="22" applyNumberFormat="1" applyFont="1" applyFill="1" applyBorder="1" applyAlignment="1">
      <alignment horizontal="right"/>
      <protection/>
    </xf>
    <xf numFmtId="179" fontId="0" fillId="2" borderId="6" xfId="22" applyNumberFormat="1" applyFont="1" applyFill="1" applyBorder="1" applyAlignment="1">
      <alignment horizontal="right"/>
      <protection/>
    </xf>
    <xf numFmtId="0" fontId="0" fillId="2" borderId="0" xfId="22" applyFont="1" applyFill="1" applyBorder="1" applyAlignment="1" quotePrefix="1">
      <alignment horizontal="left"/>
      <protection/>
    </xf>
    <xf numFmtId="0" fontId="0" fillId="2" borderId="0" xfId="22" applyFont="1" applyFill="1" applyBorder="1" applyAlignment="1">
      <alignment/>
      <protection/>
    </xf>
    <xf numFmtId="179" fontId="0" fillId="2" borderId="1" xfId="22" applyNumberFormat="1" applyFont="1" applyFill="1" applyBorder="1" applyAlignment="1">
      <alignment horizontal="right"/>
      <protection/>
    </xf>
    <xf numFmtId="179" fontId="0" fillId="2" borderId="2" xfId="22" applyNumberFormat="1" applyFont="1" applyFill="1" applyBorder="1" applyAlignment="1">
      <alignment horizontal="right"/>
      <protection/>
    </xf>
    <xf numFmtId="0" fontId="6" fillId="2" borderId="0" xfId="22" applyFont="1" applyFill="1" applyBorder="1" applyAlignment="1">
      <alignment horizontal="fill"/>
      <protection/>
    </xf>
    <xf numFmtId="0" fontId="0" fillId="2" borderId="0" xfId="22" applyFont="1" applyFill="1" applyBorder="1" applyAlignment="1">
      <alignment horizontal="fill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17" xfId="22" applyFont="1" applyFill="1" applyBorder="1" applyAlignment="1">
      <alignment horizontal="center"/>
      <protection/>
    </xf>
    <xf numFmtId="0" fontId="0" fillId="2" borderId="17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179" fontId="0" fillId="2" borderId="4" xfId="22" applyNumberFormat="1" applyFont="1" applyFill="1" applyBorder="1" applyAlignment="1">
      <alignment horizontal="right"/>
      <protection/>
    </xf>
    <xf numFmtId="0" fontId="0" fillId="2" borderId="5" xfId="22" applyFont="1" applyFill="1" applyBorder="1" applyAlignment="1" quotePrefix="1">
      <alignment horizontal="left"/>
      <protection/>
    </xf>
    <xf numFmtId="0" fontId="0" fillId="2" borderId="5" xfId="22" applyFont="1" applyFill="1" applyBorder="1">
      <alignment/>
      <protection/>
    </xf>
    <xf numFmtId="0" fontId="9" fillId="2" borderId="5" xfId="22" applyFont="1" applyFill="1" applyBorder="1">
      <alignment/>
      <protection/>
    </xf>
    <xf numFmtId="179" fontId="9" fillId="2" borderId="6" xfId="22" applyNumberFormat="1" applyFont="1" applyFill="1" applyBorder="1" applyAlignment="1">
      <alignment horizontal="right"/>
      <protection/>
    </xf>
    <xf numFmtId="179" fontId="9" fillId="2" borderId="2" xfId="22" applyNumberFormat="1" applyFont="1" applyFill="1" applyBorder="1" applyAlignment="1">
      <alignment horizontal="right"/>
      <protection/>
    </xf>
    <xf numFmtId="0" fontId="9" fillId="2" borderId="0" xfId="22" applyFont="1" applyFill="1">
      <alignment/>
      <protection/>
    </xf>
    <xf numFmtId="0" fontId="9" fillId="2" borderId="5" xfId="22" applyFont="1" applyFill="1" applyBorder="1" applyAlignment="1" applyProtection="1">
      <alignment/>
      <protection/>
    </xf>
    <xf numFmtId="179" fontId="0" fillId="2" borderId="13" xfId="22" applyNumberFormat="1" applyFont="1" applyFill="1" applyBorder="1" applyAlignment="1">
      <alignment horizontal="right"/>
      <protection/>
    </xf>
    <xf numFmtId="0" fontId="9" fillId="2" borderId="5" xfId="22" applyFont="1" applyFill="1" applyBorder="1" applyAlignment="1" quotePrefix="1">
      <alignment horizontal="left"/>
      <protection/>
    </xf>
    <xf numFmtId="0" fontId="9" fillId="2" borderId="7" xfId="22" applyFont="1" applyFill="1" applyBorder="1" applyAlignment="1" quotePrefix="1">
      <alignment horizontal="left"/>
      <protection/>
    </xf>
    <xf numFmtId="179" fontId="9" fillId="2" borderId="18" xfId="22" applyNumberFormat="1" applyFont="1" applyFill="1" applyBorder="1" applyAlignment="1">
      <alignment horizontal="right"/>
      <protection/>
    </xf>
    <xf numFmtId="0" fontId="6" fillId="2" borderId="0" xfId="22" applyFont="1" applyFill="1">
      <alignment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9" fillId="2" borderId="0" xfId="22" applyFont="1" applyFill="1" applyBorder="1">
      <alignment/>
      <protection/>
    </xf>
    <xf numFmtId="179" fontId="9" fillId="2" borderId="6" xfId="22" applyNumberFormat="1" applyFont="1" applyFill="1" applyBorder="1" applyAlignment="1" applyProtection="1">
      <alignment horizontal="right"/>
      <protection/>
    </xf>
    <xf numFmtId="0" fontId="9" fillId="2" borderId="19" xfId="22" applyFont="1" applyFill="1" applyBorder="1">
      <alignment/>
      <protection/>
    </xf>
    <xf numFmtId="0" fontId="0" fillId="2" borderId="0" xfId="22" applyFont="1" applyFill="1" applyBorder="1" applyAlignment="1" quotePrefix="1">
      <alignment horizontal="left" indent="2"/>
      <protection/>
    </xf>
    <xf numFmtId="0" fontId="9" fillId="2" borderId="12" xfId="22" applyFont="1" applyFill="1" applyBorder="1" applyAlignment="1">
      <alignment horizontal="left"/>
      <protection/>
    </xf>
    <xf numFmtId="0" fontId="0" fillId="2" borderId="18" xfId="22" applyFont="1" applyFill="1" applyBorder="1" applyAlignment="1">
      <alignment horizontal="center"/>
      <protection/>
    </xf>
    <xf numFmtId="0" fontId="0" fillId="2" borderId="20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left" indent="1"/>
      <protection/>
    </xf>
    <xf numFmtId="177" fontId="0" fillId="2" borderId="0" xfId="22" applyNumberFormat="1" applyFont="1" applyFill="1">
      <alignment/>
      <protection/>
    </xf>
    <xf numFmtId="0" fontId="0" fillId="2" borderId="0" xfId="22" applyFont="1" applyFill="1" applyBorder="1" applyAlignment="1">
      <alignment horizontal="left" indent="2"/>
      <protection/>
    </xf>
    <xf numFmtId="177" fontId="0" fillId="2" borderId="0" xfId="22" applyNumberFormat="1" applyFont="1" applyFill="1" applyBorder="1">
      <alignment/>
      <protection/>
    </xf>
    <xf numFmtId="0" fontId="4" fillId="2" borderId="0" xfId="22" applyFont="1" applyFill="1" applyBorder="1">
      <alignment/>
      <protection/>
    </xf>
    <xf numFmtId="0" fontId="9" fillId="2" borderId="12" xfId="22" applyFont="1" applyFill="1" applyBorder="1">
      <alignment/>
      <protection/>
    </xf>
    <xf numFmtId="178" fontId="0" fillId="2" borderId="0" xfId="25" applyNumberFormat="1" applyFont="1" applyFill="1" applyBorder="1">
      <alignment/>
      <protection/>
    </xf>
    <xf numFmtId="0" fontId="4" fillId="0" borderId="0" xfId="23" applyFont="1">
      <alignment/>
      <protection/>
    </xf>
    <xf numFmtId="0" fontId="0" fillId="0" borderId="0" xfId="23" applyFont="1">
      <alignment/>
      <protection/>
    </xf>
    <xf numFmtId="0" fontId="6" fillId="0" borderId="0" xfId="23" applyFont="1" applyFill="1" applyBorder="1" applyAlignment="1">
      <alignment horizontal="fill"/>
      <protection/>
    </xf>
    <xf numFmtId="0" fontId="0" fillId="0" borderId="0" xfId="23" applyFont="1" applyFill="1" applyBorder="1" applyAlignment="1">
      <alignment horizontal="fill"/>
      <protection/>
    </xf>
    <xf numFmtId="0" fontId="0" fillId="0" borderId="10" xfId="23" applyFont="1" applyFill="1" applyBorder="1">
      <alignment/>
      <protection/>
    </xf>
    <xf numFmtId="0" fontId="0" fillId="0" borderId="1" xfId="23" applyFont="1" applyFill="1" applyBorder="1" applyAlignment="1">
      <alignment horizontal="center"/>
      <protection/>
    </xf>
    <xf numFmtId="0" fontId="0" fillId="0" borderId="0" xfId="23" applyFont="1" applyFill="1" applyBorder="1">
      <alignment/>
      <protection/>
    </xf>
    <xf numFmtId="0" fontId="0" fillId="0" borderId="2" xfId="23" applyFont="1" applyFill="1" applyBorder="1" applyAlignment="1">
      <alignment horizontal="center"/>
      <protection/>
    </xf>
    <xf numFmtId="0" fontId="0" fillId="0" borderId="0" xfId="23" applyFont="1" applyFill="1" applyBorder="1" applyAlignment="1">
      <alignment horizontal="center"/>
      <protection/>
    </xf>
    <xf numFmtId="0" fontId="9" fillId="0" borderId="3" xfId="23" applyFont="1" applyFill="1" applyBorder="1">
      <alignment/>
      <protection/>
    </xf>
    <xf numFmtId="3" fontId="0" fillId="0" borderId="2" xfId="23" applyNumberFormat="1" applyFont="1" applyFill="1" applyBorder="1" applyAlignment="1">
      <alignment horizontal="right"/>
      <protection/>
    </xf>
    <xf numFmtId="0" fontId="0" fillId="0" borderId="12" xfId="23" applyFont="1" applyFill="1" applyBorder="1">
      <alignment/>
      <protection/>
    </xf>
    <xf numFmtId="3" fontId="0" fillId="0" borderId="8" xfId="23" applyNumberFormat="1" applyFont="1" applyFill="1" applyBorder="1" applyAlignment="1">
      <alignment horizontal="right"/>
      <protection/>
    </xf>
    <xf numFmtId="0" fontId="0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3" fontId="0" fillId="0" borderId="6" xfId="23" applyNumberFormat="1" applyFont="1" applyFill="1" applyBorder="1" applyAlignment="1">
      <alignment horizontal="right"/>
      <protection/>
    </xf>
    <xf numFmtId="0" fontId="4" fillId="0" borderId="0" xfId="24" applyFont="1">
      <alignment/>
      <protection/>
    </xf>
    <xf numFmtId="0" fontId="0" fillId="0" borderId="0" xfId="24" applyFont="1">
      <alignment/>
      <protection/>
    </xf>
    <xf numFmtId="0" fontId="6" fillId="0" borderId="0" xfId="24" applyFont="1" applyBorder="1" applyAlignment="1">
      <alignment horizontal="fill"/>
      <protection/>
    </xf>
    <xf numFmtId="0" fontId="6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Border="1">
      <alignment/>
      <protection/>
    </xf>
    <xf numFmtId="0" fontId="0" fillId="0" borderId="1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0" fillId="0" borderId="2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0" fontId="9" fillId="0" borderId="3" xfId="24" applyFont="1" applyBorder="1">
      <alignment/>
      <protection/>
    </xf>
    <xf numFmtId="0" fontId="0" fillId="0" borderId="12" xfId="24" applyFont="1" applyBorder="1">
      <alignment/>
      <protection/>
    </xf>
    <xf numFmtId="3" fontId="0" fillId="0" borderId="0" xfId="24" applyNumberFormat="1" applyFont="1">
      <alignment/>
      <protection/>
    </xf>
    <xf numFmtId="3" fontId="4" fillId="0" borderId="0" xfId="24" applyNumberFormat="1" applyFont="1">
      <alignment/>
      <protection/>
    </xf>
    <xf numFmtId="37" fontId="0" fillId="2" borderId="0" xfId="25" applyNumberFormat="1" applyFont="1" applyFill="1">
      <alignment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21" xfId="22" applyFont="1" applyFill="1" applyBorder="1">
      <alignment/>
      <protection/>
    </xf>
    <xf numFmtId="0" fontId="0" fillId="2" borderId="22" xfId="22" applyFont="1" applyFill="1" applyBorder="1">
      <alignment/>
      <protection/>
    </xf>
    <xf numFmtId="0" fontId="0" fillId="2" borderId="23" xfId="22" applyFont="1" applyFill="1" applyBorder="1" applyAlignment="1">
      <alignment horizontal="center"/>
      <protection/>
    </xf>
    <xf numFmtId="0" fontId="0" fillId="2" borderId="24" xfId="22" applyFont="1" applyFill="1" applyBorder="1">
      <alignment/>
      <protection/>
    </xf>
    <xf numFmtId="0" fontId="0" fillId="2" borderId="12" xfId="22" applyFont="1" applyFill="1" applyBorder="1" applyAlignment="1">
      <alignment horizontal="fill"/>
      <protection/>
    </xf>
    <xf numFmtId="0" fontId="0" fillId="2" borderId="25" xfId="22" applyFont="1" applyFill="1" applyBorder="1" applyAlignment="1">
      <alignment horizontal="center"/>
      <protection/>
    </xf>
    <xf numFmtId="0" fontId="9" fillId="0" borderId="0" xfId="24" applyFont="1" applyBorder="1">
      <alignment/>
      <protection/>
    </xf>
    <xf numFmtId="0" fontId="9" fillId="0" borderId="0" xfId="23" applyFont="1" applyFill="1" applyBorder="1">
      <alignment/>
      <protection/>
    </xf>
    <xf numFmtId="3" fontId="9" fillId="0" borderId="6" xfId="20" applyNumberFormat="1" applyFont="1" applyBorder="1" applyAlignment="1">
      <alignment horizontal="right"/>
      <protection/>
    </xf>
    <xf numFmtId="3" fontId="9" fillId="0" borderId="2" xfId="20" applyNumberFormat="1" applyFont="1" applyBorder="1" applyAlignment="1">
      <alignment horizontal="right"/>
      <protection/>
    </xf>
    <xf numFmtId="2" fontId="0" fillId="0" borderId="0" xfId="20" applyNumberFormat="1" applyFont="1">
      <alignment/>
      <protection/>
    </xf>
    <xf numFmtId="37" fontId="9" fillId="0" borderId="0" xfId="20" applyFont="1" applyFill="1" applyAlignment="1">
      <alignment horizontal="center"/>
      <protection/>
    </xf>
    <xf numFmtId="37" fontId="4" fillId="0" borderId="0" xfId="20" applyFont="1" applyFill="1">
      <alignment/>
      <protection/>
    </xf>
    <xf numFmtId="0" fontId="0" fillId="0" borderId="0" xfId="0" applyFill="1" applyAlignment="1">
      <alignment/>
    </xf>
    <xf numFmtId="37" fontId="0" fillId="0" borderId="0" xfId="20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20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3" fillId="0" borderId="0" xfId="22" applyFont="1" applyFill="1" applyAlignment="1">
      <alignment horizontal="center"/>
      <protection/>
    </xf>
    <xf numFmtId="37" fontId="0" fillId="0" borderId="0" xfId="20" applyFont="1" applyFill="1" applyBorder="1" applyAlignment="1">
      <alignment horizontal="center"/>
      <protection/>
    </xf>
    <xf numFmtId="1" fontId="0" fillId="0" borderId="0" xfId="20" applyNumberFormat="1" applyFont="1" applyFill="1" applyBorder="1" applyAlignment="1">
      <alignment horizontal="center"/>
      <protection/>
    </xf>
    <xf numFmtId="37" fontId="0" fillId="0" borderId="0" xfId="20" applyFont="1" applyFill="1" applyBorder="1" applyAlignment="1">
      <alignment horizontal="center" vertical="justify"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>
      <alignment/>
      <protection/>
    </xf>
    <xf numFmtId="3" fontId="9" fillId="0" borderId="0" xfId="20" applyNumberFormat="1" applyFont="1" applyFill="1" applyBorder="1" applyAlignment="1">
      <alignment horizontal="right"/>
      <protection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/>
    </xf>
    <xf numFmtId="3" fontId="0" fillId="2" borderId="6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9" fillId="2" borderId="26" xfId="0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2" borderId="26" xfId="0" applyNumberFormat="1" applyFill="1" applyBorder="1" applyAlignment="1">
      <alignment/>
    </xf>
    <xf numFmtId="0" fontId="0" fillId="2" borderId="0" xfId="0" applyFill="1" applyAlignment="1">
      <alignment/>
    </xf>
    <xf numFmtId="4" fontId="0" fillId="2" borderId="1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9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3" fontId="9" fillId="2" borderId="8" xfId="0" applyNumberFormat="1" applyFont="1" applyFill="1" applyBorder="1" applyAlignment="1">
      <alignment/>
    </xf>
    <xf numFmtId="4" fontId="9" fillId="2" borderId="9" xfId="0" applyNumberFormat="1" applyFont="1" applyFill="1" applyBorder="1" applyAlignment="1">
      <alignment/>
    </xf>
    <xf numFmtId="4" fontId="9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3" fontId="0" fillId="2" borderId="11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3" fontId="9" fillId="2" borderId="29" xfId="0" applyNumberFormat="1" applyFont="1" applyFill="1" applyBorder="1" applyAlignment="1">
      <alignment/>
    </xf>
    <xf numFmtId="4" fontId="9" fillId="2" borderId="29" xfId="0" applyNumberFormat="1" applyFont="1" applyFill="1" applyBorder="1" applyAlignment="1">
      <alignment/>
    </xf>
    <xf numFmtId="4" fontId="9" fillId="2" borderId="3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9" fillId="2" borderId="12" xfId="0" applyNumberFormat="1" applyFont="1" applyFill="1" applyBorder="1" applyAlignment="1">
      <alignment/>
    </xf>
    <xf numFmtId="0" fontId="9" fillId="2" borderId="31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0" fontId="4" fillId="0" borderId="0" xfId="22" applyFont="1" applyFill="1">
      <alignment/>
      <protection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6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 applyProtection="1">
      <alignment horizontal="right"/>
      <protection/>
    </xf>
    <xf numFmtId="3" fontId="0" fillId="2" borderId="13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3" xfId="0" applyNumberFormat="1" applyFont="1" applyFill="1" applyBorder="1" applyAlignment="1" applyProtection="1">
      <alignment/>
      <protection/>
    </xf>
    <xf numFmtId="3" fontId="0" fillId="2" borderId="14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 applyProtection="1">
      <alignment/>
      <protection/>
    </xf>
    <xf numFmtId="3" fontId="0" fillId="2" borderId="13" xfId="0" applyNumberFormat="1" applyFont="1" applyFill="1" applyBorder="1" applyAlignment="1" applyProtection="1">
      <alignment horizontal="right"/>
      <protection/>
    </xf>
    <xf numFmtId="3" fontId="0" fillId="2" borderId="13" xfId="0" applyNumberFormat="1" applyFill="1" applyBorder="1" applyAlignment="1">
      <alignment/>
    </xf>
    <xf numFmtId="176" fontId="9" fillId="2" borderId="0" xfId="22" applyNumberFormat="1" applyFont="1" applyFill="1">
      <alignment/>
      <protection/>
    </xf>
    <xf numFmtId="179" fontId="9" fillId="2" borderId="29" xfId="22" applyNumberFormat="1" applyFont="1" applyFill="1" applyBorder="1" applyAlignment="1" applyProtection="1">
      <alignment horizontal="right"/>
      <protection/>
    </xf>
    <xf numFmtId="3" fontId="9" fillId="2" borderId="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3" fontId="9" fillId="2" borderId="13" xfId="0" applyNumberFormat="1" applyFont="1" applyFill="1" applyBorder="1" applyAlignment="1" applyProtection="1">
      <alignment/>
      <protection/>
    </xf>
    <xf numFmtId="3" fontId="9" fillId="2" borderId="14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 applyProtection="1">
      <alignment horizontal="right"/>
      <protection/>
    </xf>
    <xf numFmtId="3" fontId="0" fillId="2" borderId="4" xfId="0" applyNumberFormat="1" applyFill="1" applyBorder="1" applyAlignment="1">
      <alignment/>
    </xf>
    <xf numFmtId="0" fontId="9" fillId="2" borderId="0" xfId="0" applyFont="1" applyFill="1" applyAlignment="1">
      <alignment/>
    </xf>
    <xf numFmtId="3" fontId="9" fillId="2" borderId="6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9" fillId="2" borderId="19" xfId="0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3" fontId="0" fillId="2" borderId="11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9" fillId="2" borderId="0" xfId="0" applyNumberFormat="1" applyFont="1" applyFill="1" applyAlignment="1">
      <alignment/>
    </xf>
    <xf numFmtId="0" fontId="0" fillId="2" borderId="19" xfId="0" applyFill="1" applyBorder="1" applyAlignment="1">
      <alignment/>
    </xf>
    <xf numFmtId="3" fontId="0" fillId="2" borderId="30" xfId="0" applyNumberFormat="1" applyFill="1" applyBorder="1" applyAlignment="1">
      <alignment/>
    </xf>
    <xf numFmtId="4" fontId="9" fillId="2" borderId="6" xfId="0" applyNumberFormat="1" applyFont="1" applyFill="1" applyBorder="1" applyAlignment="1">
      <alignment/>
    </xf>
    <xf numFmtId="4" fontId="9" fillId="2" borderId="2" xfId="0" applyNumberFormat="1" applyFont="1" applyFill="1" applyBorder="1" applyAlignment="1">
      <alignment/>
    </xf>
    <xf numFmtId="4" fontId="0" fillId="2" borderId="15" xfId="0" applyNumberForma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9" fillId="2" borderId="11" xfId="23" applyNumberFormat="1" applyFont="1" applyFill="1" applyBorder="1" applyAlignment="1">
      <alignment horizontal="right"/>
      <protection/>
    </xf>
    <xf numFmtId="3" fontId="9" fillId="2" borderId="4" xfId="23" applyNumberFormat="1" applyFont="1" applyFill="1" applyBorder="1" applyAlignment="1">
      <alignment horizontal="right"/>
      <protection/>
    </xf>
    <xf numFmtId="3" fontId="0" fillId="2" borderId="6" xfId="23" applyNumberFormat="1" applyFont="1" applyFill="1" applyBorder="1" applyAlignment="1">
      <alignment horizontal="right"/>
      <protection/>
    </xf>
    <xf numFmtId="3" fontId="0" fillId="2" borderId="2" xfId="23" applyNumberFormat="1" applyFont="1" applyFill="1" applyBorder="1" applyAlignment="1">
      <alignment horizontal="right"/>
      <protection/>
    </xf>
    <xf numFmtId="3" fontId="0" fillId="2" borderId="6" xfId="23" applyNumberFormat="1" applyFont="1" applyFill="1" applyBorder="1">
      <alignment/>
      <protection/>
    </xf>
    <xf numFmtId="3" fontId="0" fillId="2" borderId="2" xfId="23" applyNumberFormat="1" applyFont="1" applyFill="1" applyBorder="1">
      <alignment/>
      <protection/>
    </xf>
    <xf numFmtId="3" fontId="0" fillId="2" borderId="6" xfId="17" applyNumberFormat="1" applyFont="1" applyFill="1" applyBorder="1" applyAlignment="1">
      <alignment horizontal="right"/>
    </xf>
    <xf numFmtId="3" fontId="0" fillId="2" borderId="8" xfId="23" applyNumberFormat="1" applyFont="1" applyFill="1" applyBorder="1">
      <alignment/>
      <protection/>
    </xf>
    <xf numFmtId="3" fontId="0" fillId="2" borderId="8" xfId="23" applyNumberFormat="1" applyFont="1" applyFill="1" applyBorder="1" applyAlignment="1">
      <alignment horizontal="right"/>
      <protection/>
    </xf>
    <xf numFmtId="3" fontId="0" fillId="2" borderId="9" xfId="23" applyNumberFormat="1" applyFont="1" applyFill="1" applyBorder="1">
      <alignment/>
      <protection/>
    </xf>
    <xf numFmtId="0" fontId="0" fillId="0" borderId="0" xfId="24" applyFont="1" applyFill="1">
      <alignment/>
      <protection/>
    </xf>
    <xf numFmtId="3" fontId="0" fillId="0" borderId="0" xfId="24" applyNumberFormat="1" applyFont="1" applyFill="1">
      <alignment/>
      <protection/>
    </xf>
    <xf numFmtId="3" fontId="9" fillId="2" borderId="11" xfId="24" applyNumberFormat="1" applyFont="1" applyFill="1" applyBorder="1" applyAlignment="1">
      <alignment horizontal="right"/>
      <protection/>
    </xf>
    <xf numFmtId="3" fontId="9" fillId="2" borderId="4" xfId="24" applyNumberFormat="1" applyFont="1" applyFill="1" applyBorder="1" applyAlignment="1">
      <alignment horizontal="right"/>
      <protection/>
    </xf>
    <xf numFmtId="3" fontId="0" fillId="2" borderId="6" xfId="24" applyNumberFormat="1" applyFont="1" applyFill="1" applyBorder="1" applyAlignment="1">
      <alignment horizontal="right"/>
      <protection/>
    </xf>
    <xf numFmtId="3" fontId="0" fillId="2" borderId="2" xfId="24" applyNumberFormat="1" applyFont="1" applyFill="1" applyBorder="1" applyAlignment="1">
      <alignment horizontal="right"/>
      <protection/>
    </xf>
    <xf numFmtId="3" fontId="0" fillId="2" borderId="6" xfId="24" applyNumberFormat="1" applyFont="1" applyFill="1" applyBorder="1">
      <alignment/>
      <protection/>
    </xf>
    <xf numFmtId="3" fontId="0" fillId="2" borderId="2" xfId="24" applyNumberFormat="1" applyFont="1" applyFill="1" applyBorder="1">
      <alignment/>
      <protection/>
    </xf>
    <xf numFmtId="0" fontId="0" fillId="2" borderId="6" xfId="24" applyFont="1" applyFill="1" applyBorder="1">
      <alignment/>
      <protection/>
    </xf>
    <xf numFmtId="3" fontId="0" fillId="2" borderId="8" xfId="24" applyNumberFormat="1" applyFont="1" applyFill="1" applyBorder="1">
      <alignment/>
      <protection/>
    </xf>
    <xf numFmtId="3" fontId="0" fillId="2" borderId="9" xfId="24" applyNumberFormat="1" applyFont="1" applyFill="1" applyBorder="1">
      <alignment/>
      <protection/>
    </xf>
    <xf numFmtId="3" fontId="0" fillId="2" borderId="0" xfId="22" applyNumberFormat="1" applyFont="1" applyFill="1">
      <alignment/>
      <protection/>
    </xf>
    <xf numFmtId="3" fontId="9" fillId="2" borderId="6" xfId="23" applyNumberFormat="1" applyFont="1" applyFill="1" applyBorder="1" applyAlignment="1">
      <alignment horizontal="right"/>
      <protection/>
    </xf>
    <xf numFmtId="3" fontId="9" fillId="2" borderId="2" xfId="23" applyNumberFormat="1" applyFont="1" applyFill="1" applyBorder="1" applyAlignment="1">
      <alignment horizontal="right"/>
      <protection/>
    </xf>
    <xf numFmtId="0" fontId="9" fillId="0" borderId="0" xfId="23" applyFont="1">
      <alignment/>
      <protection/>
    </xf>
    <xf numFmtId="3" fontId="9" fillId="0" borderId="0" xfId="23" applyNumberFormat="1" applyFont="1">
      <alignment/>
      <protection/>
    </xf>
    <xf numFmtId="3" fontId="9" fillId="2" borderId="6" xfId="24" applyNumberFormat="1" applyFont="1" applyFill="1" applyBorder="1" applyAlignment="1">
      <alignment horizontal="right"/>
      <protection/>
    </xf>
    <xf numFmtId="3" fontId="9" fillId="2" borderId="2" xfId="24" applyNumberFormat="1" applyFont="1" applyFill="1" applyBorder="1" applyAlignment="1">
      <alignment horizontal="right"/>
      <protection/>
    </xf>
    <xf numFmtId="3" fontId="9" fillId="0" borderId="0" xfId="24" applyNumberFormat="1" applyFont="1">
      <alignment/>
      <protection/>
    </xf>
    <xf numFmtId="0" fontId="9" fillId="0" borderId="0" xfId="24" applyFont="1">
      <alignment/>
      <protection/>
    </xf>
    <xf numFmtId="37" fontId="9" fillId="0" borderId="0" xfId="20" applyFont="1" applyFill="1">
      <alignment/>
      <protection/>
    </xf>
    <xf numFmtId="3" fontId="9" fillId="0" borderId="6" xfId="20" applyNumberFormat="1" applyFont="1" applyBorder="1">
      <alignment/>
      <protection/>
    </xf>
    <xf numFmtId="3" fontId="9" fillId="0" borderId="2" xfId="20" applyNumberFormat="1" applyFont="1" applyBorder="1">
      <alignment/>
      <protection/>
    </xf>
    <xf numFmtId="3" fontId="9" fillId="0" borderId="0" xfId="20" applyNumberFormat="1" applyFont="1" applyFill="1" applyBorder="1">
      <alignment/>
      <protection/>
    </xf>
    <xf numFmtId="179" fontId="9" fillId="2" borderId="2" xfId="22" applyNumberFormat="1" applyFont="1" applyFill="1" applyBorder="1" applyAlignment="1" applyProtection="1">
      <alignment horizontal="right"/>
      <protection/>
    </xf>
    <xf numFmtId="179" fontId="9" fillId="2" borderId="30" xfId="22" applyNumberFormat="1" applyFont="1" applyFill="1" applyBorder="1" applyAlignment="1" applyProtection="1">
      <alignment horizontal="right"/>
      <protection/>
    </xf>
    <xf numFmtId="179" fontId="9" fillId="2" borderId="20" xfId="22" applyNumberFormat="1" applyFont="1" applyFill="1" applyBorder="1" applyAlignment="1">
      <alignment horizontal="right"/>
      <protection/>
    </xf>
    <xf numFmtId="4" fontId="0" fillId="2" borderId="16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22" applyFont="1" applyFill="1" applyBorder="1" applyAlignment="1">
      <alignment horizontal="center"/>
      <protection/>
    </xf>
    <xf numFmtId="0" fontId="0" fillId="2" borderId="22" xfId="22" applyFont="1" applyFill="1" applyBorder="1" applyAlignment="1">
      <alignment horizontal="center"/>
      <protection/>
    </xf>
    <xf numFmtId="0" fontId="0" fillId="2" borderId="23" xfId="22" applyFont="1" applyFill="1" applyBorder="1" applyAlignment="1">
      <alignment horizontal="center"/>
      <protection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25" applyFont="1" applyFill="1" applyBorder="1" applyAlignment="1">
      <alignment horizontal="center"/>
      <protection/>
    </xf>
    <xf numFmtId="0" fontId="0" fillId="2" borderId="26" xfId="25" applyFont="1" applyFill="1" applyBorder="1">
      <alignment/>
      <protection/>
    </xf>
    <xf numFmtId="0" fontId="0" fillId="2" borderId="32" xfId="25" applyFont="1" applyFill="1" applyBorder="1">
      <alignment/>
      <protection/>
    </xf>
    <xf numFmtId="0" fontId="3" fillId="2" borderId="0" xfId="25" applyFont="1" applyFill="1" applyAlignment="1">
      <alignment horizontal="center"/>
      <protection/>
    </xf>
    <xf numFmtId="0" fontId="5" fillId="2" borderId="0" xfId="25" applyFont="1" applyFill="1" applyAlignment="1">
      <alignment horizontal="center"/>
      <protection/>
    </xf>
    <xf numFmtId="0" fontId="5" fillId="2" borderId="19" xfId="25" applyFont="1" applyFill="1" applyBorder="1" applyAlignment="1">
      <alignment horizontal="center"/>
      <protection/>
    </xf>
    <xf numFmtId="0" fontId="6" fillId="2" borderId="19" xfId="25" applyFont="1" applyFill="1" applyBorder="1">
      <alignment/>
      <protection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center"/>
      <protection/>
    </xf>
    <xf numFmtId="0" fontId="0" fillId="2" borderId="16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30" xfId="22" applyFont="1" applyFill="1" applyBorder="1" applyAlignment="1" quotePrefix="1">
      <alignment horizontal="center"/>
      <protection/>
    </xf>
    <xf numFmtId="0" fontId="0" fillId="2" borderId="31" xfId="22" applyFont="1" applyFill="1" applyBorder="1" applyAlignment="1">
      <alignment horizontal="center"/>
      <protection/>
    </xf>
    <xf numFmtId="0" fontId="0" fillId="2" borderId="19" xfId="22" applyFont="1" applyFill="1" applyBorder="1" applyAlignment="1">
      <alignment horizontal="center"/>
      <protection/>
    </xf>
    <xf numFmtId="0" fontId="3" fillId="2" borderId="0" xfId="22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/>
      <protection/>
    </xf>
    <xf numFmtId="0" fontId="0" fillId="2" borderId="26" xfId="22" applyFont="1" applyFill="1" applyBorder="1" applyAlignment="1">
      <alignment horizontal="center"/>
      <protection/>
    </xf>
    <xf numFmtId="0" fontId="5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32" xfId="22" applyFont="1" applyFill="1" applyBorder="1" applyAlignment="1">
      <alignment horizontal="center"/>
      <protection/>
    </xf>
    <xf numFmtId="0" fontId="0" fillId="0" borderId="14" xfId="20" applyNumberFormat="1" applyFont="1" applyBorder="1" applyAlignment="1">
      <alignment horizontal="center" vertical="center"/>
      <protection/>
    </xf>
    <xf numFmtId="37" fontId="2" fillId="0" borderId="5" xfId="20" applyFont="1" applyBorder="1" applyAlignment="1">
      <alignment horizontal="center" vertical="center"/>
      <protection/>
    </xf>
    <xf numFmtId="37" fontId="2" fillId="0" borderId="7" xfId="20" applyFont="1" applyBorder="1" applyAlignment="1">
      <alignment horizontal="center" vertical="center"/>
      <protection/>
    </xf>
    <xf numFmtId="37" fontId="0" fillId="0" borderId="15" xfId="20" applyFont="1" applyBorder="1" applyAlignment="1">
      <alignment horizontal="center"/>
      <protection/>
    </xf>
    <xf numFmtId="37" fontId="0" fillId="0" borderId="16" xfId="20" applyFont="1" applyBorder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1" fontId="0" fillId="0" borderId="16" xfId="20" applyNumberFormat="1" applyFont="1" applyBorder="1" applyAlignment="1">
      <alignment horizontal="center"/>
      <protection/>
    </xf>
    <xf numFmtId="1" fontId="0" fillId="0" borderId="26" xfId="20" applyNumberFormat="1" applyFont="1" applyBorder="1" applyAlignment="1">
      <alignment horizontal="center"/>
      <protection/>
    </xf>
    <xf numFmtId="37" fontId="5" fillId="0" borderId="0" xfId="20" applyFont="1" applyFill="1" applyAlignment="1">
      <alignment horizontal="center"/>
      <protection/>
    </xf>
    <xf numFmtId="37" fontId="9" fillId="0" borderId="0" xfId="20" applyFont="1" applyFill="1" applyAlignment="1">
      <alignment horizontal="center"/>
      <protection/>
    </xf>
    <xf numFmtId="1" fontId="0" fillId="0" borderId="15" xfId="20" applyNumberFormat="1" applyFont="1" applyBorder="1" applyAlignment="1">
      <alignment horizontal="center"/>
      <protection/>
    </xf>
    <xf numFmtId="37" fontId="0" fillId="0" borderId="6" xfId="20" applyFont="1" applyBorder="1" applyAlignment="1">
      <alignment horizontal="center" vertical="top"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10" xfId="20" applyFont="1" applyBorder="1" applyAlignment="1">
      <alignment horizontal="center" vertical="justify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30" xfId="20" applyFont="1" applyBorder="1" applyAlignment="1">
      <alignment horizontal="center" vertical="justify"/>
      <protection/>
    </xf>
    <xf numFmtId="37" fontId="0" fillId="0" borderId="19" xfId="20" applyFont="1" applyBorder="1" applyAlignment="1">
      <alignment horizontal="center" vertical="justify"/>
      <protection/>
    </xf>
    <xf numFmtId="37" fontId="3" fillId="0" borderId="0" xfId="20" applyFont="1" applyAlignment="1">
      <alignment horizontal="center"/>
      <protection/>
    </xf>
    <xf numFmtId="37" fontId="5" fillId="0" borderId="0" xfId="20" applyFont="1" applyAlignment="1">
      <alignment horizontal="center"/>
      <protection/>
    </xf>
    <xf numFmtId="37" fontId="9" fillId="0" borderId="0" xfId="20" applyFont="1" applyAlignment="1">
      <alignment horizontal="center"/>
      <protection/>
    </xf>
    <xf numFmtId="37" fontId="0" fillId="0" borderId="1" xfId="20" applyFont="1" applyBorder="1" applyAlignment="1">
      <alignment horizontal="center" vertical="center"/>
      <protection/>
    </xf>
    <xf numFmtId="37" fontId="0" fillId="0" borderId="10" xfId="20" applyFont="1" applyBorder="1" applyAlignment="1">
      <alignment horizontal="center" vertical="center"/>
      <protection/>
    </xf>
    <xf numFmtId="37" fontId="0" fillId="0" borderId="14" xfId="20" applyFont="1" applyBorder="1" applyAlignment="1">
      <alignment horizontal="center" vertical="center"/>
      <protection/>
    </xf>
    <xf numFmtId="37" fontId="0" fillId="0" borderId="2" xfId="20" applyFont="1" applyBorder="1" applyAlignment="1">
      <alignment horizontal="center" vertical="center"/>
      <protection/>
    </xf>
    <xf numFmtId="37" fontId="0" fillId="0" borderId="0" xfId="20" applyFont="1" applyBorder="1" applyAlignment="1">
      <alignment horizontal="center" vertical="center"/>
      <protection/>
    </xf>
    <xf numFmtId="37" fontId="0" fillId="0" borderId="5" xfId="20" applyFont="1" applyBorder="1" applyAlignment="1">
      <alignment horizontal="center" vertical="center"/>
      <protection/>
    </xf>
    <xf numFmtId="37" fontId="0" fillId="0" borderId="30" xfId="20" applyFont="1" applyBorder="1" applyAlignment="1">
      <alignment horizontal="center" vertical="center"/>
      <protection/>
    </xf>
    <xf numFmtId="37" fontId="0" fillId="0" borderId="19" xfId="20" applyFont="1" applyBorder="1" applyAlignment="1">
      <alignment horizontal="center" vertical="center"/>
      <protection/>
    </xf>
    <xf numFmtId="37" fontId="0" fillId="0" borderId="31" xfId="20" applyFont="1" applyBorder="1" applyAlignment="1">
      <alignment horizontal="center" vertical="center"/>
      <protection/>
    </xf>
    <xf numFmtId="37" fontId="2" fillId="0" borderId="14" xfId="20" applyFont="1" applyBorder="1">
      <alignment/>
      <protection/>
    </xf>
    <xf numFmtId="37" fontId="2" fillId="0" borderId="2" xfId="20" applyFont="1" applyBorder="1">
      <alignment/>
      <protection/>
    </xf>
    <xf numFmtId="37" fontId="2" fillId="0" borderId="5" xfId="20" applyFont="1" applyBorder="1">
      <alignment/>
      <protection/>
    </xf>
    <xf numFmtId="37" fontId="2" fillId="0" borderId="30" xfId="20" applyFont="1" applyBorder="1">
      <alignment/>
      <protection/>
    </xf>
    <xf numFmtId="37" fontId="2" fillId="0" borderId="31" xfId="20" applyFont="1" applyBorder="1">
      <alignment/>
      <protection/>
    </xf>
    <xf numFmtId="37" fontId="0" fillId="0" borderId="14" xfId="20" applyFont="1" applyBorder="1" applyAlignment="1">
      <alignment horizontal="center" vertical="justify"/>
      <protection/>
    </xf>
    <xf numFmtId="37" fontId="0" fillId="0" borderId="5" xfId="20" applyFont="1" applyBorder="1" applyAlignment="1">
      <alignment horizontal="center" vertical="justify"/>
      <protection/>
    </xf>
    <xf numFmtId="37" fontId="0" fillId="0" borderId="31" xfId="20" applyFont="1" applyBorder="1" applyAlignment="1">
      <alignment horizontal="center" vertical="justify"/>
      <protection/>
    </xf>
    <xf numFmtId="37" fontId="3" fillId="0" borderId="0" xfId="20" applyFont="1" applyFill="1" applyAlignment="1">
      <alignment horizontal="center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0" fillId="0" borderId="10" xfId="23" applyFont="1" applyFill="1" applyBorder="1" applyAlignment="1">
      <alignment horizontal="center" vertical="center"/>
      <protection/>
    </xf>
    <xf numFmtId="0" fontId="0" fillId="0" borderId="14" xfId="23" applyFont="1" applyFill="1" applyBorder="1" applyAlignment="1">
      <alignment horizontal="center" vertical="center"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5" xfId="23" applyFont="1" applyFill="1" applyBorder="1" applyAlignment="1">
      <alignment horizontal="center" vertical="center"/>
      <protection/>
    </xf>
    <xf numFmtId="0" fontId="0" fillId="0" borderId="30" xfId="23" applyFont="1" applyFill="1" applyBorder="1" applyAlignment="1">
      <alignment horizontal="center" vertical="center"/>
      <protection/>
    </xf>
    <xf numFmtId="0" fontId="0" fillId="0" borderId="19" xfId="23" applyFont="1" applyFill="1" applyBorder="1" applyAlignment="1">
      <alignment horizontal="center" vertical="center"/>
      <protection/>
    </xf>
    <xf numFmtId="0" fontId="0" fillId="0" borderId="31" xfId="23" applyFont="1" applyFill="1" applyBorder="1" applyAlignment="1">
      <alignment horizontal="center" vertical="center"/>
      <protection/>
    </xf>
    <xf numFmtId="0" fontId="5" fillId="0" borderId="0" xfId="23" applyFont="1" applyFill="1" applyAlignment="1">
      <alignment horizontal="center"/>
      <protection/>
    </xf>
    <xf numFmtId="0" fontId="9" fillId="0" borderId="0" xfId="23" applyFont="1" applyFill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  <xf numFmtId="176" fontId="3" fillId="0" borderId="0" xfId="21" applyFont="1" applyBorder="1" applyAlignment="1">
      <alignment horizontal="center"/>
      <protection/>
    </xf>
    <xf numFmtId="0" fontId="5" fillId="0" borderId="0" xfId="24" applyFont="1" applyFill="1" applyBorder="1" applyAlignment="1">
      <alignment horizontal="center"/>
      <protection/>
    </xf>
    <xf numFmtId="0" fontId="9" fillId="0" borderId="0" xfId="24" applyFont="1" applyFill="1" applyBorder="1" applyAlignment="1">
      <alignment horizontal="center"/>
      <protection/>
    </xf>
    <xf numFmtId="0" fontId="0" fillId="0" borderId="1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0" fillId="0" borderId="2" xfId="24" applyFont="1" applyBorder="1" applyAlignment="1">
      <alignment horizontal="center" vertical="center"/>
      <protection/>
    </xf>
    <xf numFmtId="0" fontId="0" fillId="0" borderId="5" xfId="24" applyFont="1" applyBorder="1" applyAlignment="1">
      <alignment horizontal="center" vertical="center"/>
      <protection/>
    </xf>
    <xf numFmtId="0" fontId="0" fillId="0" borderId="30" xfId="24" applyFont="1" applyBorder="1" applyAlignment="1">
      <alignment horizontal="center" vertical="center"/>
      <protection/>
    </xf>
    <xf numFmtId="0" fontId="0" fillId="0" borderId="31" xfId="24" applyFont="1" applyBorder="1" applyAlignment="1">
      <alignment horizontal="center" vertical="center"/>
      <protection/>
    </xf>
    <xf numFmtId="0" fontId="0" fillId="0" borderId="10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0" fillId="0" borderId="19" xfId="24" applyFont="1" applyBorder="1" applyAlignment="1">
      <alignment horizontal="center" vertic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  <sheetDataSet>
      <sheetData sheetId="55">
        <row r="8">
          <cell r="I8">
            <v>410725</v>
          </cell>
        </row>
        <row r="9">
          <cell r="I9">
            <v>1159327</v>
          </cell>
        </row>
        <row r="10">
          <cell r="I10">
            <v>199959</v>
          </cell>
        </row>
        <row r="11">
          <cell r="I11">
            <v>295042</v>
          </cell>
        </row>
        <row r="14">
          <cell r="I14">
            <v>146835</v>
          </cell>
        </row>
        <row r="16">
          <cell r="I16">
            <v>26432</v>
          </cell>
        </row>
        <row r="18">
          <cell r="I18">
            <v>100876</v>
          </cell>
        </row>
        <row r="19">
          <cell r="I19">
            <v>349959</v>
          </cell>
        </row>
        <row r="20">
          <cell r="I20">
            <v>459321</v>
          </cell>
        </row>
        <row r="23">
          <cell r="I23">
            <v>129811</v>
          </cell>
        </row>
        <row r="25">
          <cell r="I25">
            <v>20104</v>
          </cell>
        </row>
        <row r="27">
          <cell r="I27">
            <v>13838</v>
          </cell>
        </row>
        <row r="28">
          <cell r="I28">
            <v>65660</v>
          </cell>
        </row>
        <row r="29">
          <cell r="I29">
            <v>6380</v>
          </cell>
        </row>
        <row r="32">
          <cell r="I32">
            <v>185588</v>
          </cell>
        </row>
        <row r="33">
          <cell r="I33">
            <v>79538</v>
          </cell>
        </row>
        <row r="34">
          <cell r="I34">
            <v>82397</v>
          </cell>
        </row>
        <row r="35">
          <cell r="I35">
            <v>19444</v>
          </cell>
        </row>
        <row r="38">
          <cell r="I38">
            <v>2620</v>
          </cell>
        </row>
        <row r="40">
          <cell r="I40">
            <v>81389</v>
          </cell>
        </row>
        <row r="41">
          <cell r="I41">
            <v>129699</v>
          </cell>
        </row>
        <row r="42">
          <cell r="I42">
            <v>158783</v>
          </cell>
        </row>
        <row r="43">
          <cell r="I43">
            <v>74223</v>
          </cell>
        </row>
        <row r="44">
          <cell r="I44">
            <v>25779</v>
          </cell>
        </row>
        <row r="45">
          <cell r="I45">
            <v>138628</v>
          </cell>
        </row>
        <row r="46">
          <cell r="I46">
            <v>212536</v>
          </cell>
        </row>
        <row r="47">
          <cell r="I47">
            <v>66310</v>
          </cell>
        </row>
        <row r="48">
          <cell r="I48">
            <v>100659</v>
          </cell>
        </row>
        <row r="51">
          <cell r="I51">
            <v>15443</v>
          </cell>
        </row>
        <row r="53">
          <cell r="I53">
            <v>31906</v>
          </cell>
        </row>
        <row r="54">
          <cell r="I54">
            <v>20076</v>
          </cell>
        </row>
        <row r="55">
          <cell r="I55">
            <v>120514</v>
          </cell>
        </row>
        <row r="56">
          <cell r="I56">
            <v>64441</v>
          </cell>
        </row>
        <row r="57">
          <cell r="I57">
            <v>9046</v>
          </cell>
        </row>
        <row r="60">
          <cell r="I60">
            <v>1482</v>
          </cell>
        </row>
        <row r="61">
          <cell r="I61">
            <v>12640</v>
          </cell>
        </row>
        <row r="62">
          <cell r="I62">
            <v>92996</v>
          </cell>
        </row>
        <row r="65">
          <cell r="I65">
            <v>10130</v>
          </cell>
        </row>
        <row r="67">
          <cell r="I67">
            <v>7206</v>
          </cell>
        </row>
        <row r="68">
          <cell r="I68">
            <v>81493</v>
          </cell>
        </row>
        <row r="71">
          <cell r="I71">
            <v>41473</v>
          </cell>
        </row>
        <row r="72">
          <cell r="I72">
            <v>2762</v>
          </cell>
        </row>
        <row r="73">
          <cell r="I73">
            <v>24373</v>
          </cell>
        </row>
        <row r="74">
          <cell r="I74">
            <v>17163</v>
          </cell>
        </row>
        <row r="75">
          <cell r="I75">
            <v>11180</v>
          </cell>
        </row>
        <row r="76">
          <cell r="I76">
            <v>37764</v>
          </cell>
        </row>
        <row r="77">
          <cell r="I77">
            <v>52899</v>
          </cell>
        </row>
        <row r="78">
          <cell r="I78">
            <v>3510</v>
          </cell>
        </row>
        <row r="81">
          <cell r="I81">
            <v>800</v>
          </cell>
        </row>
        <row r="82">
          <cell r="I82">
            <v>20180</v>
          </cell>
        </row>
      </sheetData>
      <sheetData sheetId="56">
        <row r="8">
          <cell r="H8">
            <v>1367537</v>
          </cell>
        </row>
        <row r="9">
          <cell r="H9">
            <v>974795</v>
          </cell>
        </row>
        <row r="10">
          <cell r="H10">
            <v>45740</v>
          </cell>
        </row>
        <row r="11">
          <cell r="H11">
            <v>456942</v>
          </cell>
        </row>
        <row r="14">
          <cell r="H14">
            <v>577150</v>
          </cell>
        </row>
        <row r="16">
          <cell r="H16">
            <v>355477</v>
          </cell>
        </row>
        <row r="18">
          <cell r="H18">
            <v>14581</v>
          </cell>
        </row>
        <row r="19">
          <cell r="H19">
            <v>4353</v>
          </cell>
        </row>
        <row r="20">
          <cell r="H20">
            <v>106281</v>
          </cell>
        </row>
        <row r="23">
          <cell r="H23">
            <v>80309</v>
          </cell>
        </row>
        <row r="25">
          <cell r="H25">
            <v>32499</v>
          </cell>
        </row>
        <row r="27">
          <cell r="H27">
            <v>2711</v>
          </cell>
        </row>
        <row r="28">
          <cell r="H28">
            <v>17097</v>
          </cell>
        </row>
        <row r="29">
          <cell r="H29">
            <v>25739.19</v>
          </cell>
        </row>
        <row r="32">
          <cell r="H32">
            <v>19557</v>
          </cell>
        </row>
        <row r="33">
          <cell r="H33">
            <v>71362</v>
          </cell>
        </row>
        <row r="34">
          <cell r="H34">
            <v>6353</v>
          </cell>
        </row>
        <row r="35">
          <cell r="H35">
            <v>153</v>
          </cell>
        </row>
        <row r="38">
          <cell r="H38">
            <v>542</v>
          </cell>
        </row>
        <row r="40">
          <cell r="H40">
            <v>12260</v>
          </cell>
        </row>
        <row r="41">
          <cell r="H41">
            <v>37569</v>
          </cell>
        </row>
        <row r="42">
          <cell r="H42">
            <v>57356</v>
          </cell>
        </row>
        <row r="43">
          <cell r="H43">
            <v>12711</v>
          </cell>
        </row>
        <row r="44">
          <cell r="H44">
            <v>12017</v>
          </cell>
        </row>
        <row r="45">
          <cell r="H45">
            <v>36977</v>
          </cell>
        </row>
        <row r="46">
          <cell r="H46">
            <v>17601</v>
          </cell>
        </row>
        <row r="47">
          <cell r="H47">
            <v>9616</v>
          </cell>
        </row>
        <row r="48">
          <cell r="H48">
            <v>63819</v>
          </cell>
        </row>
        <row r="51">
          <cell r="H51">
            <v>2754</v>
          </cell>
        </row>
        <row r="53">
          <cell r="H53">
            <v>7247</v>
          </cell>
        </row>
        <row r="54">
          <cell r="H54">
            <v>3282</v>
          </cell>
        </row>
        <row r="55">
          <cell r="H55">
            <v>6280</v>
          </cell>
        </row>
        <row r="56">
          <cell r="H56">
            <v>12824</v>
          </cell>
        </row>
        <row r="57">
          <cell r="H57">
            <v>5045</v>
          </cell>
        </row>
        <row r="60">
          <cell r="H60">
            <v>1360</v>
          </cell>
        </row>
        <row r="61">
          <cell r="H61">
            <v>121</v>
          </cell>
        </row>
        <row r="62">
          <cell r="H62">
            <v>2979</v>
          </cell>
        </row>
        <row r="65">
          <cell r="H65">
            <v>70</v>
          </cell>
        </row>
        <row r="67">
          <cell r="H67">
            <v>32871</v>
          </cell>
        </row>
        <row r="68">
          <cell r="H68">
            <v>115617</v>
          </cell>
        </row>
        <row r="71">
          <cell r="H71">
            <v>350</v>
          </cell>
        </row>
        <row r="72">
          <cell r="H72">
            <v>12852</v>
          </cell>
        </row>
        <row r="73">
          <cell r="H73">
            <v>3743</v>
          </cell>
        </row>
        <row r="74">
          <cell r="H74">
            <v>390152</v>
          </cell>
        </row>
        <row r="75">
          <cell r="H75">
            <v>322871</v>
          </cell>
        </row>
        <row r="76">
          <cell r="H76">
            <v>6045</v>
          </cell>
        </row>
        <row r="77">
          <cell r="H77">
            <v>27132</v>
          </cell>
        </row>
        <row r="78">
          <cell r="H78">
            <v>767</v>
          </cell>
        </row>
        <row r="81">
          <cell r="H81" t="str">
            <v>-</v>
          </cell>
        </row>
        <row r="82">
          <cell r="H8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1.421875" style="3" customWidth="1"/>
    <col min="2" max="8" width="16.00390625" style="3" customWidth="1"/>
    <col min="9" max="16384" width="11.421875" style="3" customWidth="1"/>
  </cols>
  <sheetData>
    <row r="1" spans="1:8" s="2" customFormat="1" ht="18">
      <c r="A1" s="347" t="s">
        <v>0</v>
      </c>
      <c r="B1" s="347"/>
      <c r="C1" s="347"/>
      <c r="D1" s="347"/>
      <c r="E1" s="347"/>
      <c r="F1" s="347"/>
      <c r="G1" s="347"/>
      <c r="H1" s="347"/>
    </row>
    <row r="3" spans="1:8" ht="15">
      <c r="A3" s="348" t="s">
        <v>1</v>
      </c>
      <c r="B3" s="348"/>
      <c r="C3" s="348"/>
      <c r="D3" s="348"/>
      <c r="E3" s="348"/>
      <c r="F3" s="348"/>
      <c r="G3" s="348"/>
      <c r="H3" s="348"/>
    </row>
    <row r="4" spans="1:8" ht="15">
      <c r="A4" s="349"/>
      <c r="B4" s="350"/>
      <c r="C4" s="350"/>
      <c r="D4" s="350"/>
      <c r="E4" s="350"/>
      <c r="F4" s="350"/>
      <c r="G4" s="350"/>
      <c r="H4" s="350"/>
    </row>
    <row r="5" spans="1:8" ht="12.75">
      <c r="A5" s="4"/>
      <c r="B5" s="344" t="s">
        <v>2</v>
      </c>
      <c r="C5" s="345"/>
      <c r="D5" s="345"/>
      <c r="E5" s="345"/>
      <c r="F5" s="346"/>
      <c r="G5" s="344" t="s">
        <v>3</v>
      </c>
      <c r="H5" s="345"/>
    </row>
    <row r="6" spans="1:8" ht="14.25">
      <c r="A6" s="4"/>
      <c r="B6" s="344" t="s">
        <v>14</v>
      </c>
      <c r="C6" s="345"/>
      <c r="D6" s="345"/>
      <c r="E6" s="346"/>
      <c r="F6" s="5" t="s">
        <v>4</v>
      </c>
      <c r="G6" s="6"/>
      <c r="H6" s="5" t="s">
        <v>4</v>
      </c>
    </row>
    <row r="7" spans="1:8" ht="12.75">
      <c r="A7" s="7" t="s">
        <v>5</v>
      </c>
      <c r="B7" s="6"/>
      <c r="C7" s="8"/>
      <c r="D7" s="8"/>
      <c r="E7" s="8"/>
      <c r="F7" s="9" t="s">
        <v>6</v>
      </c>
      <c r="G7" s="9" t="s">
        <v>7</v>
      </c>
      <c r="H7" s="9" t="s">
        <v>6</v>
      </c>
    </row>
    <row r="8" spans="1:8" ht="13.5" thickBot="1">
      <c r="A8" s="4"/>
      <c r="B8" s="9" t="s">
        <v>8</v>
      </c>
      <c r="C8" s="9" t="s">
        <v>9</v>
      </c>
      <c r="D8" s="9" t="s">
        <v>10</v>
      </c>
      <c r="E8" s="9" t="s">
        <v>11</v>
      </c>
      <c r="F8" s="10" t="s">
        <v>12</v>
      </c>
      <c r="G8" s="9" t="s">
        <v>13</v>
      </c>
      <c r="H8" s="10" t="s">
        <v>12</v>
      </c>
    </row>
    <row r="9" spans="1:8" ht="12.75">
      <c r="A9" s="11">
        <v>1985</v>
      </c>
      <c r="B9" s="12">
        <v>6277</v>
      </c>
      <c r="C9" s="12">
        <v>3854</v>
      </c>
      <c r="D9" s="12">
        <v>3768</v>
      </c>
      <c r="E9" s="12">
        <v>13899</v>
      </c>
      <c r="F9" s="12">
        <v>294742.3461108507</v>
      </c>
      <c r="G9" s="12">
        <v>3173</v>
      </c>
      <c r="H9" s="12">
        <v>19905.52089719087</v>
      </c>
    </row>
    <row r="10" spans="1:8" ht="12.75">
      <c r="A10" s="13">
        <v>1986</v>
      </c>
      <c r="B10" s="14">
        <v>7508</v>
      </c>
      <c r="C10" s="14">
        <v>3572</v>
      </c>
      <c r="D10" s="14">
        <v>4555</v>
      </c>
      <c r="E10" s="14">
        <v>15635</v>
      </c>
      <c r="F10" s="14">
        <v>342733.1626458957</v>
      </c>
      <c r="G10" s="14">
        <v>3109</v>
      </c>
      <c r="H10" s="14">
        <v>21203.70704265984</v>
      </c>
    </row>
    <row r="11" spans="1:8" ht="12.75">
      <c r="A11" s="13">
        <v>1987</v>
      </c>
      <c r="B11" s="14">
        <v>7008</v>
      </c>
      <c r="C11" s="14">
        <v>4521</v>
      </c>
      <c r="D11" s="14">
        <v>2730</v>
      </c>
      <c r="E11" s="14">
        <v>14259</v>
      </c>
      <c r="F11" s="14">
        <v>341657.3509790487</v>
      </c>
      <c r="G11" s="14">
        <v>3225</v>
      </c>
      <c r="H11" s="14">
        <v>22261.488346375296</v>
      </c>
    </row>
    <row r="12" spans="1:8" ht="12.75">
      <c r="A12" s="13">
        <v>1988</v>
      </c>
      <c r="B12" s="14">
        <v>8275</v>
      </c>
      <c r="C12" s="14">
        <v>4137</v>
      </c>
      <c r="D12" s="14">
        <v>2255</v>
      </c>
      <c r="E12" s="14">
        <v>14667</v>
      </c>
      <c r="F12" s="14">
        <v>439850.7085932711</v>
      </c>
      <c r="G12" s="14">
        <v>3346</v>
      </c>
      <c r="H12" s="14">
        <v>22598.055124830214</v>
      </c>
    </row>
    <row r="13" spans="1:8" ht="12.75">
      <c r="A13" s="13">
        <v>1989</v>
      </c>
      <c r="B13" s="14">
        <v>7877</v>
      </c>
      <c r="C13" s="14">
        <v>3929</v>
      </c>
      <c r="D13" s="14">
        <v>3947</v>
      </c>
      <c r="E13" s="14">
        <v>15753</v>
      </c>
      <c r="F13" s="14">
        <v>517291.1182431214</v>
      </c>
      <c r="G13" s="14">
        <v>3511</v>
      </c>
      <c r="H13" s="14">
        <v>25813.46988328345</v>
      </c>
    </row>
    <row r="14" spans="1:8" ht="12.75">
      <c r="A14" s="13">
        <v>1990</v>
      </c>
      <c r="B14" s="14">
        <v>8517</v>
      </c>
      <c r="C14" s="14">
        <v>4229</v>
      </c>
      <c r="D14" s="14">
        <v>2714</v>
      </c>
      <c r="E14" s="14">
        <v>15460</v>
      </c>
      <c r="F14" s="14">
        <v>523806.0894546416</v>
      </c>
      <c r="G14" s="14">
        <v>3381</v>
      </c>
      <c r="H14" s="14">
        <v>27358.070991549772</v>
      </c>
    </row>
    <row r="15" spans="1:8" ht="12.75">
      <c r="A15" s="13">
        <v>1991</v>
      </c>
      <c r="B15" s="14">
        <v>7200.044</v>
      </c>
      <c r="C15" s="14">
        <v>4300.78</v>
      </c>
      <c r="D15" s="14">
        <v>3347.149</v>
      </c>
      <c r="E15" s="14">
        <v>14847.973</v>
      </c>
      <c r="F15" s="14">
        <v>523305.320159148</v>
      </c>
      <c r="G15" s="14">
        <v>3921</v>
      </c>
      <c r="H15" s="14">
        <v>31475.00390657868</v>
      </c>
    </row>
    <row r="16" spans="1:8" ht="12.75">
      <c r="A16" s="13">
        <v>1992</v>
      </c>
      <c r="B16" s="14">
        <v>6711</v>
      </c>
      <c r="C16" s="14">
        <v>4142</v>
      </c>
      <c r="D16" s="14">
        <v>3221</v>
      </c>
      <c r="E16" s="14">
        <v>14074</v>
      </c>
      <c r="F16" s="14">
        <v>471944.75496736506</v>
      </c>
      <c r="G16" s="14">
        <v>4116</v>
      </c>
      <c r="H16" s="14">
        <v>38284.47104924693</v>
      </c>
    </row>
    <row r="17" spans="1:8" ht="12.75">
      <c r="A17" s="13">
        <v>1993</v>
      </c>
      <c r="B17" s="14">
        <v>6372</v>
      </c>
      <c r="C17" s="14">
        <v>4197</v>
      </c>
      <c r="D17" s="14">
        <v>3027</v>
      </c>
      <c r="E17" s="14">
        <v>13596</v>
      </c>
      <c r="F17" s="14">
        <v>444742.94712295505</v>
      </c>
      <c r="G17" s="14">
        <v>3709</v>
      </c>
      <c r="H17" s="14">
        <v>29335.400814972414</v>
      </c>
    </row>
    <row r="18" spans="1:8" ht="12.75">
      <c r="A18" s="13">
        <v>1994</v>
      </c>
      <c r="B18" s="14">
        <v>7549</v>
      </c>
      <c r="C18" s="14">
        <v>4601</v>
      </c>
      <c r="D18" s="14">
        <v>3244</v>
      </c>
      <c r="E18" s="14">
        <v>15394</v>
      </c>
      <c r="F18" s="14">
        <v>536499.4650992271</v>
      </c>
      <c r="G18" s="14">
        <v>3415</v>
      </c>
      <c r="H18" s="14">
        <v>39107.857632252715</v>
      </c>
    </row>
    <row r="19" spans="1:8" ht="12.75">
      <c r="A19" s="13">
        <v>1995</v>
      </c>
      <c r="B19" s="14">
        <v>7882.153</v>
      </c>
      <c r="C19" s="14">
        <v>5068.069</v>
      </c>
      <c r="D19" s="14">
        <v>2623.077</v>
      </c>
      <c r="E19" s="14">
        <v>15573.299000000003</v>
      </c>
      <c r="F19" s="14">
        <v>602025.1884172948</v>
      </c>
      <c r="G19" s="14">
        <v>4933.006</v>
      </c>
      <c r="H19" s="14">
        <v>56387.76098950633</v>
      </c>
    </row>
    <row r="20" spans="1:8" ht="12.75">
      <c r="A20" s="13">
        <v>1996</v>
      </c>
      <c r="B20" s="14">
        <v>7506.973</v>
      </c>
      <c r="C20" s="14">
        <v>4661.782</v>
      </c>
      <c r="D20" s="14">
        <v>2570.548</v>
      </c>
      <c r="E20" s="14">
        <v>14739.303</v>
      </c>
      <c r="F20" s="14">
        <v>595718.5941124854</v>
      </c>
      <c r="G20" s="14">
        <v>5044.216</v>
      </c>
      <c r="H20" s="14">
        <v>49890.94635365957</v>
      </c>
    </row>
    <row r="21" spans="1:8" ht="12.75">
      <c r="A21" s="15">
        <v>1997</v>
      </c>
      <c r="B21" s="16">
        <v>8160</v>
      </c>
      <c r="C21" s="16">
        <v>5116</v>
      </c>
      <c r="D21" s="16">
        <v>2378</v>
      </c>
      <c r="E21" s="16">
        <v>15654</v>
      </c>
      <c r="F21" s="16">
        <v>655085.1634151912</v>
      </c>
      <c r="G21" s="16">
        <v>3216</v>
      </c>
      <c r="H21" s="14">
        <v>31342.78124361425</v>
      </c>
    </row>
    <row r="22" spans="1:8" ht="12.75">
      <c r="A22" s="15">
        <v>1998</v>
      </c>
      <c r="B22" s="16">
        <v>7981</v>
      </c>
      <c r="C22" s="16">
        <v>5710</v>
      </c>
      <c r="D22" s="16">
        <v>2183</v>
      </c>
      <c r="E22" s="16">
        <v>15874</v>
      </c>
      <c r="F22" s="16">
        <v>685953.1450963423</v>
      </c>
      <c r="G22" s="16">
        <v>2949</v>
      </c>
      <c r="H22" s="14">
        <v>48255.26186097388</v>
      </c>
    </row>
    <row r="23" spans="1:8" ht="12.75">
      <c r="A23" s="15">
        <v>1999</v>
      </c>
      <c r="B23" s="16">
        <v>7815.624</v>
      </c>
      <c r="C23" s="16">
        <v>5447.424</v>
      </c>
      <c r="D23" s="16">
        <v>2098.708</v>
      </c>
      <c r="E23" s="16">
        <v>15361.756</v>
      </c>
      <c r="F23" s="16">
        <v>669298.469</v>
      </c>
      <c r="G23" s="16">
        <v>2890.38</v>
      </c>
      <c r="H23" s="14">
        <v>34747</v>
      </c>
    </row>
    <row r="24" spans="1:8" ht="12.75">
      <c r="A24" s="15">
        <v>2000</v>
      </c>
      <c r="B24" s="16">
        <v>6838.405</v>
      </c>
      <c r="C24" s="16">
        <v>5058.247</v>
      </c>
      <c r="D24" s="16">
        <v>2193.358</v>
      </c>
      <c r="E24" s="16">
        <v>14090.01</v>
      </c>
      <c r="F24" s="16">
        <v>627944.851</v>
      </c>
      <c r="G24" s="16">
        <v>3169.358</v>
      </c>
      <c r="H24" s="14">
        <v>38659.685</v>
      </c>
    </row>
    <row r="25" spans="1:8" ht="12.75">
      <c r="A25" s="15">
        <v>2001</v>
      </c>
      <c r="B25" s="16">
        <v>6148.032</v>
      </c>
      <c r="C25" s="16">
        <v>5406.953</v>
      </c>
      <c r="D25" s="16">
        <v>2546.114</v>
      </c>
      <c r="E25" s="16">
        <v>14101.099</v>
      </c>
      <c r="F25" s="16">
        <v>623528.820923605</v>
      </c>
      <c r="G25" s="16">
        <v>2025.934</v>
      </c>
      <c r="H25" s="14">
        <v>21052.2245306715</v>
      </c>
    </row>
    <row r="26" spans="1:8" ht="13.5" thickBot="1">
      <c r="A26" s="17">
        <v>2002</v>
      </c>
      <c r="B26" s="18">
        <v>5525</v>
      </c>
      <c r="C26" s="18">
        <v>5382</v>
      </c>
      <c r="D26" s="18">
        <v>3806</v>
      </c>
      <c r="E26" s="18">
        <f>SUM(B26:D26)</f>
        <v>14713</v>
      </c>
      <c r="F26" s="18">
        <v>666321</v>
      </c>
      <c r="G26" s="18">
        <v>2173</v>
      </c>
      <c r="H26" s="19">
        <v>27969</v>
      </c>
    </row>
    <row r="27" ht="12.75">
      <c r="E27" s="163"/>
    </row>
    <row r="29" spans="2:7" ht="12.75">
      <c r="B29" s="163"/>
      <c r="C29" s="163"/>
      <c r="E29" s="163"/>
      <c r="G29" s="163"/>
    </row>
  </sheetData>
  <mergeCells count="6">
    <mergeCell ref="B6:E6"/>
    <mergeCell ref="A1:H1"/>
    <mergeCell ref="A3:H3"/>
    <mergeCell ref="A4:H4"/>
    <mergeCell ref="B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K86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3.140625" style="81" customWidth="1"/>
    <col min="2" max="10" width="11.7109375" style="81" customWidth="1"/>
    <col min="11" max="11" width="11.421875" style="84" customWidth="1"/>
    <col min="12" max="16384" width="11.421875" style="81" customWidth="1"/>
  </cols>
  <sheetData>
    <row r="1" spans="1:11" s="79" customFormat="1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128"/>
    </row>
    <row r="3" spans="1:10" ht="17.25">
      <c r="A3" s="356" t="s">
        <v>358</v>
      </c>
      <c r="B3" s="357"/>
      <c r="C3" s="357"/>
      <c r="D3" s="357"/>
      <c r="E3" s="357"/>
      <c r="F3" s="357"/>
      <c r="G3" s="357"/>
      <c r="H3" s="357"/>
      <c r="I3" s="358"/>
      <c r="J3" s="358"/>
    </row>
    <row r="4" spans="1:8" ht="14.25">
      <c r="A4" s="114"/>
      <c r="B4" s="114"/>
      <c r="C4" s="114"/>
      <c r="D4" s="114"/>
      <c r="E4" s="114"/>
      <c r="F4" s="114"/>
      <c r="G4" s="114"/>
      <c r="H4" s="114"/>
    </row>
    <row r="5" spans="1:10" ht="12.75" customHeight="1">
      <c r="A5" s="164" t="s">
        <v>221</v>
      </c>
      <c r="B5" s="86" t="s">
        <v>7</v>
      </c>
      <c r="C5" s="369" t="s">
        <v>302</v>
      </c>
      <c r="D5" s="373"/>
      <c r="E5" s="369" t="s">
        <v>303</v>
      </c>
      <c r="F5" s="373"/>
      <c r="G5" s="369" t="s">
        <v>304</v>
      </c>
      <c r="H5" s="373"/>
      <c r="I5" s="86" t="s">
        <v>288</v>
      </c>
      <c r="J5" s="85" t="s">
        <v>305</v>
      </c>
    </row>
    <row r="6" spans="1:10" ht="12.75" customHeight="1">
      <c r="A6" s="98" t="s">
        <v>222</v>
      </c>
      <c r="B6" s="116" t="s">
        <v>306</v>
      </c>
      <c r="C6" s="86" t="s">
        <v>307</v>
      </c>
      <c r="D6" s="85" t="s">
        <v>305</v>
      </c>
      <c r="E6" s="86" t="s">
        <v>305</v>
      </c>
      <c r="F6" s="85" t="s">
        <v>305</v>
      </c>
      <c r="G6" s="86" t="s">
        <v>308</v>
      </c>
      <c r="H6" s="86" t="s">
        <v>309</v>
      </c>
      <c r="I6" s="115" t="s">
        <v>310</v>
      </c>
      <c r="J6" s="116" t="s">
        <v>311</v>
      </c>
    </row>
    <row r="7" spans="1:10" ht="12.75" customHeight="1" thickBot="1">
      <c r="A7" s="87"/>
      <c r="B7" s="88" t="s">
        <v>312</v>
      </c>
      <c r="C7" s="89" t="s">
        <v>313</v>
      </c>
      <c r="D7" s="88" t="s">
        <v>314</v>
      </c>
      <c r="E7" s="89" t="s">
        <v>315</v>
      </c>
      <c r="F7" s="88" t="s">
        <v>316</v>
      </c>
      <c r="G7" s="89" t="s">
        <v>27</v>
      </c>
      <c r="H7" s="89" t="s">
        <v>317</v>
      </c>
      <c r="I7" s="89" t="s">
        <v>318</v>
      </c>
      <c r="J7" s="88" t="s">
        <v>319</v>
      </c>
    </row>
    <row r="8" spans="1:10" ht="12.75" customHeight="1">
      <c r="A8" s="101" t="s">
        <v>226</v>
      </c>
      <c r="B8" s="199">
        <v>328580</v>
      </c>
      <c r="C8" s="199">
        <v>115003</v>
      </c>
      <c r="D8" s="199">
        <v>19715</v>
      </c>
      <c r="E8" s="199">
        <v>161004</v>
      </c>
      <c r="F8" s="199">
        <v>26286</v>
      </c>
      <c r="G8" s="198" t="s">
        <v>301</v>
      </c>
      <c r="H8" s="198" t="s">
        <v>301</v>
      </c>
      <c r="I8" s="199">
        <v>6572</v>
      </c>
      <c r="J8" s="293" t="s">
        <v>301</v>
      </c>
    </row>
    <row r="9" spans="1:10" ht="12.75" customHeight="1">
      <c r="A9" s="84" t="s">
        <v>227</v>
      </c>
      <c r="B9" s="199">
        <v>927462</v>
      </c>
      <c r="C9" s="199">
        <v>324612</v>
      </c>
      <c r="D9" s="199">
        <v>55648</v>
      </c>
      <c r="E9" s="199">
        <v>454456</v>
      </c>
      <c r="F9" s="199">
        <v>74197</v>
      </c>
      <c r="G9" s="198" t="s">
        <v>301</v>
      </c>
      <c r="H9" s="198" t="s">
        <v>301</v>
      </c>
      <c r="I9" s="199">
        <v>18549</v>
      </c>
      <c r="J9" s="275" t="s">
        <v>301</v>
      </c>
    </row>
    <row r="10" spans="1:10" ht="12.75" customHeight="1">
      <c r="A10" s="84" t="s">
        <v>228</v>
      </c>
      <c r="B10" s="199">
        <v>159967</v>
      </c>
      <c r="C10" s="199">
        <v>55989</v>
      </c>
      <c r="D10" s="199">
        <v>9598</v>
      </c>
      <c r="E10" s="199">
        <v>78384</v>
      </c>
      <c r="F10" s="199">
        <v>12797</v>
      </c>
      <c r="G10" s="198" t="s">
        <v>301</v>
      </c>
      <c r="H10" s="198" t="s">
        <v>301</v>
      </c>
      <c r="I10" s="199">
        <v>3199</v>
      </c>
      <c r="J10" s="275" t="s">
        <v>301</v>
      </c>
    </row>
    <row r="11" spans="1:10" ht="12.75" customHeight="1">
      <c r="A11" s="84" t="s">
        <v>229</v>
      </c>
      <c r="B11" s="199">
        <v>236034</v>
      </c>
      <c r="C11" s="199">
        <v>82612</v>
      </c>
      <c r="D11" s="199">
        <v>14162</v>
      </c>
      <c r="E11" s="199">
        <v>115657</v>
      </c>
      <c r="F11" s="198" t="s">
        <v>301</v>
      </c>
      <c r="G11" s="198" t="s">
        <v>301</v>
      </c>
      <c r="H11" s="199">
        <v>23603</v>
      </c>
      <c r="I11" s="198" t="s">
        <v>301</v>
      </c>
      <c r="J11" s="275" t="s">
        <v>301</v>
      </c>
    </row>
    <row r="12" spans="1:10" ht="12.75" customHeight="1">
      <c r="A12" s="117" t="s">
        <v>230</v>
      </c>
      <c r="B12" s="261">
        <f>SUM(B8:B11)</f>
        <v>1652043</v>
      </c>
      <c r="C12" s="261">
        <f>SUM(C8:C11)</f>
        <v>578216</v>
      </c>
      <c r="D12" s="261">
        <f>SUM(D8:D11)</f>
        <v>99123</v>
      </c>
      <c r="E12" s="261">
        <f>SUM(E8:E11)</f>
        <v>809501</v>
      </c>
      <c r="F12" s="261">
        <f>SUM(F8:F11)</f>
        <v>113280</v>
      </c>
      <c r="G12" s="273" t="s">
        <v>301</v>
      </c>
      <c r="H12" s="261">
        <f>SUM(H8:H11)</f>
        <v>23603</v>
      </c>
      <c r="I12" s="261">
        <f>SUM(I8:I11)</f>
        <v>28320</v>
      </c>
      <c r="J12" s="292" t="s">
        <v>301</v>
      </c>
    </row>
    <row r="13" spans="1:10" ht="12.75" customHeight="1">
      <c r="A13" s="84"/>
      <c r="B13" s="198"/>
      <c r="C13" s="198"/>
      <c r="D13" s="198"/>
      <c r="E13" s="198"/>
      <c r="F13" s="198"/>
      <c r="G13" s="198"/>
      <c r="H13" s="198"/>
      <c r="I13" s="198"/>
      <c r="J13" s="275"/>
    </row>
    <row r="14" spans="1:10" ht="12.75" customHeight="1">
      <c r="A14" s="117" t="s">
        <v>231</v>
      </c>
      <c r="B14" s="261">
        <v>121873</v>
      </c>
      <c r="C14" s="261">
        <v>67030</v>
      </c>
      <c r="D14" s="273" t="s">
        <v>301</v>
      </c>
      <c r="E14" s="273" t="s">
        <v>301</v>
      </c>
      <c r="F14" s="261">
        <v>24375</v>
      </c>
      <c r="G14" s="261">
        <v>30468</v>
      </c>
      <c r="H14" s="273" t="s">
        <v>301</v>
      </c>
      <c r="I14" s="273" t="s">
        <v>301</v>
      </c>
      <c r="J14" s="292" t="s">
        <v>301</v>
      </c>
    </row>
    <row r="15" spans="1:10" ht="12.75" customHeight="1">
      <c r="A15" s="84"/>
      <c r="B15" s="198"/>
      <c r="C15" s="198"/>
      <c r="D15" s="198"/>
      <c r="E15" s="198"/>
      <c r="F15" s="198"/>
      <c r="G15" s="198"/>
      <c r="H15" s="198"/>
      <c r="I15" s="198"/>
      <c r="J15" s="275"/>
    </row>
    <row r="16" spans="1:10" ht="12.75" customHeight="1">
      <c r="A16" s="117" t="s">
        <v>232</v>
      </c>
      <c r="B16" s="261">
        <v>24700</v>
      </c>
      <c r="C16" s="261">
        <v>19100</v>
      </c>
      <c r="D16" s="273" t="s">
        <v>301</v>
      </c>
      <c r="E16" s="261">
        <v>5600</v>
      </c>
      <c r="F16" s="273" t="s">
        <v>301</v>
      </c>
      <c r="G16" s="273" t="s">
        <v>301</v>
      </c>
      <c r="H16" s="273" t="s">
        <v>301</v>
      </c>
      <c r="I16" s="273" t="s">
        <v>301</v>
      </c>
      <c r="J16" s="292" t="s">
        <v>301</v>
      </c>
    </row>
    <row r="17" spans="1:10" ht="12.75" customHeight="1">
      <c r="A17" s="84"/>
      <c r="B17" s="198"/>
      <c r="C17" s="198"/>
      <c r="D17" s="198"/>
      <c r="E17" s="198"/>
      <c r="F17" s="198"/>
      <c r="G17" s="198"/>
      <c r="H17" s="198"/>
      <c r="I17" s="198"/>
      <c r="J17" s="275"/>
    </row>
    <row r="18" spans="1:10" ht="12.75" customHeight="1">
      <c r="A18" s="84" t="s">
        <v>233</v>
      </c>
      <c r="B18" s="199">
        <v>90788</v>
      </c>
      <c r="C18" s="199">
        <v>38371</v>
      </c>
      <c r="D18" s="199">
        <v>1720</v>
      </c>
      <c r="E18" s="199">
        <v>9036</v>
      </c>
      <c r="F18" s="199">
        <v>41411</v>
      </c>
      <c r="G18" s="199">
        <v>250</v>
      </c>
      <c r="H18" s="198" t="s">
        <v>301</v>
      </c>
      <c r="I18" s="198" t="s">
        <v>301</v>
      </c>
      <c r="J18" s="275" t="s">
        <v>301</v>
      </c>
    </row>
    <row r="19" spans="1:10" ht="12.75" customHeight="1">
      <c r="A19" s="84" t="s">
        <v>234</v>
      </c>
      <c r="B19" s="199">
        <v>314963</v>
      </c>
      <c r="C19" s="199">
        <v>133116</v>
      </c>
      <c r="D19" s="199">
        <v>6584</v>
      </c>
      <c r="E19" s="199">
        <v>31348</v>
      </c>
      <c r="F19" s="199">
        <v>143665</v>
      </c>
      <c r="G19" s="199">
        <v>250</v>
      </c>
      <c r="H19" s="198" t="s">
        <v>301</v>
      </c>
      <c r="I19" s="198" t="s">
        <v>301</v>
      </c>
      <c r="J19" s="275" t="s">
        <v>301</v>
      </c>
    </row>
    <row r="20" spans="1:10" ht="12.75" customHeight="1">
      <c r="A20" s="84" t="s">
        <v>235</v>
      </c>
      <c r="B20" s="199">
        <v>413389</v>
      </c>
      <c r="C20" s="199">
        <v>174715</v>
      </c>
      <c r="D20" s="199">
        <v>8720</v>
      </c>
      <c r="E20" s="199">
        <v>41144</v>
      </c>
      <c r="F20" s="199">
        <v>188560</v>
      </c>
      <c r="G20" s="199">
        <v>250</v>
      </c>
      <c r="H20" s="198" t="s">
        <v>301</v>
      </c>
      <c r="I20" s="198" t="s">
        <v>301</v>
      </c>
      <c r="J20" s="275" t="s">
        <v>301</v>
      </c>
    </row>
    <row r="21" spans="1:10" ht="12.75" customHeight="1">
      <c r="A21" s="117" t="s">
        <v>343</v>
      </c>
      <c r="B21" s="261">
        <f aca="true" t="shared" si="0" ref="B21:G21">SUM(B18:B20)</f>
        <v>819140</v>
      </c>
      <c r="C21" s="261">
        <f t="shared" si="0"/>
        <v>346202</v>
      </c>
      <c r="D21" s="261">
        <f t="shared" si="0"/>
        <v>17024</v>
      </c>
      <c r="E21" s="261">
        <f t="shared" si="0"/>
        <v>81528</v>
      </c>
      <c r="F21" s="261">
        <f t="shared" si="0"/>
        <v>373636</v>
      </c>
      <c r="G21" s="261">
        <f t="shared" si="0"/>
        <v>750</v>
      </c>
      <c r="H21" s="273" t="s">
        <v>301</v>
      </c>
      <c r="I21" s="273" t="s">
        <v>301</v>
      </c>
      <c r="J21" s="292" t="s">
        <v>301</v>
      </c>
    </row>
    <row r="22" spans="1:10" ht="12.75" customHeight="1">
      <c r="A22" s="84"/>
      <c r="B22" s="198"/>
      <c r="C22" s="198"/>
      <c r="D22" s="198"/>
      <c r="E22" s="198"/>
      <c r="F22" s="198"/>
      <c r="G22" s="198"/>
      <c r="H22" s="198"/>
      <c r="I22" s="198"/>
      <c r="J22" s="275"/>
    </row>
    <row r="23" spans="1:10" ht="12.75" customHeight="1">
      <c r="A23" s="117" t="s">
        <v>236</v>
      </c>
      <c r="B23" s="261">
        <v>112936</v>
      </c>
      <c r="C23" s="261">
        <v>72300</v>
      </c>
      <c r="D23" s="273" t="s">
        <v>301</v>
      </c>
      <c r="E23" s="273" t="s">
        <v>301</v>
      </c>
      <c r="F23" s="261">
        <v>36356</v>
      </c>
      <c r="G23" s="273" t="s">
        <v>301</v>
      </c>
      <c r="H23" s="261">
        <v>4280</v>
      </c>
      <c r="I23" s="273" t="s">
        <v>301</v>
      </c>
      <c r="J23" s="292" t="s">
        <v>301</v>
      </c>
    </row>
    <row r="24" spans="1:10" ht="12.75" customHeight="1">
      <c r="A24" s="84"/>
      <c r="B24" s="198"/>
      <c r="C24" s="198"/>
      <c r="D24" s="198"/>
      <c r="E24" s="198"/>
      <c r="F24" s="198"/>
      <c r="G24" s="198"/>
      <c r="H24" s="198"/>
      <c r="I24" s="198"/>
      <c r="J24" s="275"/>
    </row>
    <row r="25" spans="1:10" ht="12.75" customHeight="1">
      <c r="A25" s="117" t="s">
        <v>237</v>
      </c>
      <c r="B25" s="261">
        <v>15078</v>
      </c>
      <c r="C25" s="261">
        <v>3600</v>
      </c>
      <c r="D25" s="261">
        <v>3600</v>
      </c>
      <c r="E25" s="261">
        <v>5000</v>
      </c>
      <c r="F25" s="261">
        <v>2300</v>
      </c>
      <c r="G25" s="273" t="s">
        <v>301</v>
      </c>
      <c r="H25" s="261">
        <v>578</v>
      </c>
      <c r="I25" s="273" t="s">
        <v>301</v>
      </c>
      <c r="J25" s="292" t="s">
        <v>301</v>
      </c>
    </row>
    <row r="26" spans="1:10" ht="12.75" customHeight="1">
      <c r="A26" s="84"/>
      <c r="B26" s="198"/>
      <c r="C26" s="198"/>
      <c r="D26" s="198"/>
      <c r="E26" s="198"/>
      <c r="F26" s="198"/>
      <c r="G26" s="198"/>
      <c r="H26" s="198"/>
      <c r="I26" s="198"/>
      <c r="J26" s="275"/>
    </row>
    <row r="27" spans="1:10" ht="12.75" customHeight="1">
      <c r="A27" s="84" t="s">
        <v>238</v>
      </c>
      <c r="B27" s="199">
        <v>11348</v>
      </c>
      <c r="C27" s="199">
        <v>454</v>
      </c>
      <c r="D27" s="199">
        <v>681</v>
      </c>
      <c r="E27" s="199">
        <v>1816</v>
      </c>
      <c r="F27" s="199">
        <v>6127</v>
      </c>
      <c r="G27" s="198" t="s">
        <v>301</v>
      </c>
      <c r="H27" s="199">
        <v>454</v>
      </c>
      <c r="I27" s="199">
        <v>1816</v>
      </c>
      <c r="J27" s="275" t="s">
        <v>301</v>
      </c>
    </row>
    <row r="28" spans="1:10" ht="12.75" customHeight="1">
      <c r="A28" s="84" t="s">
        <v>239</v>
      </c>
      <c r="B28" s="199">
        <v>48783</v>
      </c>
      <c r="C28" s="199">
        <v>35710</v>
      </c>
      <c r="D28" s="199">
        <v>7366</v>
      </c>
      <c r="E28" s="199">
        <v>4878</v>
      </c>
      <c r="F28" s="198" t="s">
        <v>301</v>
      </c>
      <c r="G28" s="199">
        <v>829</v>
      </c>
      <c r="H28" s="198" t="s">
        <v>301</v>
      </c>
      <c r="I28" s="198" t="s">
        <v>301</v>
      </c>
      <c r="J28" s="275" t="s">
        <v>301</v>
      </c>
    </row>
    <row r="29" spans="1:10" ht="12.75" customHeight="1">
      <c r="A29" s="84" t="s">
        <v>240</v>
      </c>
      <c r="B29" s="199">
        <v>5103</v>
      </c>
      <c r="C29" s="199">
        <v>510</v>
      </c>
      <c r="D29" s="198" t="s">
        <v>301</v>
      </c>
      <c r="E29" s="199">
        <v>3062</v>
      </c>
      <c r="F29" s="199">
        <v>1021</v>
      </c>
      <c r="G29" s="199">
        <v>510</v>
      </c>
      <c r="H29" s="198" t="s">
        <v>301</v>
      </c>
      <c r="I29" s="198" t="s">
        <v>301</v>
      </c>
      <c r="J29" s="275" t="s">
        <v>301</v>
      </c>
    </row>
    <row r="30" spans="1:10" ht="12.75" customHeight="1">
      <c r="A30" s="117" t="s">
        <v>342</v>
      </c>
      <c r="B30" s="261">
        <f aca="true" t="shared" si="1" ref="B30:I30">SUM(B27:B29)</f>
        <v>65234</v>
      </c>
      <c r="C30" s="261">
        <f t="shared" si="1"/>
        <v>36674</v>
      </c>
      <c r="D30" s="261">
        <f t="shared" si="1"/>
        <v>8047</v>
      </c>
      <c r="E30" s="261">
        <f t="shared" si="1"/>
        <v>9756</v>
      </c>
      <c r="F30" s="261">
        <f t="shared" si="1"/>
        <v>7148</v>
      </c>
      <c r="G30" s="261">
        <f t="shared" si="1"/>
        <v>1339</v>
      </c>
      <c r="H30" s="261">
        <f t="shared" si="1"/>
        <v>454</v>
      </c>
      <c r="I30" s="261">
        <f t="shared" si="1"/>
        <v>1816</v>
      </c>
      <c r="J30" s="292" t="s">
        <v>301</v>
      </c>
    </row>
    <row r="31" spans="1:10" ht="12.75" customHeight="1">
      <c r="A31" s="84"/>
      <c r="B31" s="198"/>
      <c r="C31" s="198"/>
      <c r="D31" s="198"/>
      <c r="E31" s="198"/>
      <c r="F31" s="198"/>
      <c r="G31" s="198"/>
      <c r="H31" s="198"/>
      <c r="I31" s="198"/>
      <c r="J31" s="275"/>
    </row>
    <row r="32" spans="1:10" ht="12.75" customHeight="1">
      <c r="A32" s="84" t="s">
        <v>241</v>
      </c>
      <c r="B32" s="199">
        <v>141048</v>
      </c>
      <c r="C32" s="199">
        <v>56419</v>
      </c>
      <c r="D32" s="199">
        <v>7052</v>
      </c>
      <c r="E32" s="199">
        <v>35262</v>
      </c>
      <c r="F32" s="199">
        <v>14105</v>
      </c>
      <c r="G32" s="198" t="s">
        <v>301</v>
      </c>
      <c r="H32" s="199">
        <v>11284</v>
      </c>
      <c r="I32" s="199">
        <v>16926</v>
      </c>
      <c r="J32" s="275" t="s">
        <v>301</v>
      </c>
    </row>
    <row r="33" spans="1:10" ht="12.75" customHeight="1">
      <c r="A33" s="84" t="s">
        <v>242</v>
      </c>
      <c r="B33" s="199">
        <v>60654</v>
      </c>
      <c r="C33" s="199">
        <v>24262</v>
      </c>
      <c r="D33" s="199">
        <v>3033</v>
      </c>
      <c r="E33" s="199">
        <v>15164</v>
      </c>
      <c r="F33" s="199">
        <v>6065</v>
      </c>
      <c r="G33" s="198" t="s">
        <v>301</v>
      </c>
      <c r="H33" s="199">
        <v>4852</v>
      </c>
      <c r="I33" s="199">
        <v>7278</v>
      </c>
      <c r="J33" s="275" t="s">
        <v>301</v>
      </c>
    </row>
    <row r="34" spans="1:10" ht="12.75" customHeight="1">
      <c r="A34" s="84" t="s">
        <v>243</v>
      </c>
      <c r="B34" s="199">
        <v>62622</v>
      </c>
      <c r="C34" s="199">
        <v>25049</v>
      </c>
      <c r="D34" s="199">
        <v>3131</v>
      </c>
      <c r="E34" s="199">
        <v>15655</v>
      </c>
      <c r="F34" s="199">
        <v>6262</v>
      </c>
      <c r="G34" s="198" t="s">
        <v>301</v>
      </c>
      <c r="H34" s="199">
        <v>5010</v>
      </c>
      <c r="I34" s="199">
        <v>7515</v>
      </c>
      <c r="J34" s="275" t="s">
        <v>301</v>
      </c>
    </row>
    <row r="35" spans="1:10" ht="12.75" customHeight="1">
      <c r="A35" s="84" t="s">
        <v>244</v>
      </c>
      <c r="B35" s="199">
        <v>14777</v>
      </c>
      <c r="C35" s="199">
        <v>5172</v>
      </c>
      <c r="D35" s="199">
        <v>739</v>
      </c>
      <c r="E35" s="199">
        <v>3694</v>
      </c>
      <c r="F35" s="199">
        <v>2217</v>
      </c>
      <c r="G35" s="198" t="s">
        <v>301</v>
      </c>
      <c r="H35" s="199">
        <v>1182</v>
      </c>
      <c r="I35" s="199">
        <v>1773</v>
      </c>
      <c r="J35" s="275" t="s">
        <v>301</v>
      </c>
    </row>
    <row r="36" spans="1:10" ht="12.75" customHeight="1">
      <c r="A36" s="117" t="s">
        <v>245</v>
      </c>
      <c r="B36" s="261">
        <f>SUM(B32:B35)</f>
        <v>279101</v>
      </c>
      <c r="C36" s="261">
        <f>SUM(C32:C35)</f>
        <v>110902</v>
      </c>
      <c r="D36" s="261">
        <f>SUM(D32:D35)</f>
        <v>13955</v>
      </c>
      <c r="E36" s="261">
        <f>SUM(E32:E35)</f>
        <v>69775</v>
      </c>
      <c r="F36" s="261">
        <f>SUM(F32:F35)</f>
        <v>28649</v>
      </c>
      <c r="G36" s="273" t="s">
        <v>301</v>
      </c>
      <c r="H36" s="261">
        <f>SUM(H32:H35)</f>
        <v>22328</v>
      </c>
      <c r="I36" s="261">
        <f>SUM(I32:I35)</f>
        <v>33492</v>
      </c>
      <c r="J36" s="292" t="s">
        <v>301</v>
      </c>
    </row>
    <row r="37" spans="1:10" ht="12.75" customHeight="1">
      <c r="A37" s="84"/>
      <c r="B37" s="198"/>
      <c r="C37" s="198"/>
      <c r="D37" s="198"/>
      <c r="E37" s="198"/>
      <c r="F37" s="198"/>
      <c r="G37" s="198"/>
      <c r="H37" s="198"/>
      <c r="I37" s="198"/>
      <c r="J37" s="275"/>
    </row>
    <row r="38" spans="1:10" ht="12.75" customHeight="1">
      <c r="A38" s="117" t="s">
        <v>246</v>
      </c>
      <c r="B38" s="261">
        <v>2300</v>
      </c>
      <c r="C38" s="261">
        <v>1840</v>
      </c>
      <c r="D38" s="273" t="s">
        <v>301</v>
      </c>
      <c r="E38" s="261">
        <v>230</v>
      </c>
      <c r="F38" s="273" t="s">
        <v>301</v>
      </c>
      <c r="G38" s="273" t="s">
        <v>301</v>
      </c>
      <c r="H38" s="261">
        <v>230</v>
      </c>
      <c r="I38" s="273" t="s">
        <v>301</v>
      </c>
      <c r="J38" s="292" t="s">
        <v>301</v>
      </c>
    </row>
    <row r="39" spans="1:10" ht="12.75" customHeight="1">
      <c r="A39" s="84"/>
      <c r="B39" s="198"/>
      <c r="C39" s="198"/>
      <c r="D39" s="198"/>
      <c r="E39" s="198"/>
      <c r="F39" s="198"/>
      <c r="G39" s="198"/>
      <c r="H39" s="198"/>
      <c r="I39" s="198"/>
      <c r="J39" s="275"/>
    </row>
    <row r="40" spans="1:10" ht="12.75" customHeight="1">
      <c r="A40" s="84" t="s">
        <v>247</v>
      </c>
      <c r="B40" s="199">
        <v>54500</v>
      </c>
      <c r="C40" s="199">
        <v>45825</v>
      </c>
      <c r="D40" s="199">
        <v>620</v>
      </c>
      <c r="E40" s="199">
        <v>5830</v>
      </c>
      <c r="F40" s="198" t="s">
        <v>301</v>
      </c>
      <c r="G40" s="198" t="s">
        <v>301</v>
      </c>
      <c r="H40" s="199">
        <v>2225</v>
      </c>
      <c r="I40" s="198" t="s">
        <v>301</v>
      </c>
      <c r="J40" s="275" t="s">
        <v>301</v>
      </c>
    </row>
    <row r="41" spans="1:10" ht="12.75" customHeight="1">
      <c r="A41" s="84" t="s">
        <v>248</v>
      </c>
      <c r="B41" s="199">
        <v>103513</v>
      </c>
      <c r="C41" s="199">
        <v>71424</v>
      </c>
      <c r="D41" s="198" t="s">
        <v>301</v>
      </c>
      <c r="E41" s="199">
        <v>21738</v>
      </c>
      <c r="F41" s="199">
        <v>9316</v>
      </c>
      <c r="G41" s="198" t="s">
        <v>301</v>
      </c>
      <c r="H41" s="199">
        <v>1035</v>
      </c>
      <c r="I41" s="198" t="s">
        <v>301</v>
      </c>
      <c r="J41" s="275" t="s">
        <v>301</v>
      </c>
    </row>
    <row r="42" spans="1:10" ht="12.75" customHeight="1">
      <c r="A42" s="84" t="s">
        <v>249</v>
      </c>
      <c r="B42" s="199">
        <v>123851</v>
      </c>
      <c r="C42" s="198" t="s">
        <v>301</v>
      </c>
      <c r="D42" s="198" t="s">
        <v>301</v>
      </c>
      <c r="E42" s="199">
        <v>92888</v>
      </c>
      <c r="F42" s="199">
        <v>24770</v>
      </c>
      <c r="G42" s="199">
        <v>6193</v>
      </c>
      <c r="H42" s="198" t="s">
        <v>301</v>
      </c>
      <c r="I42" s="198" t="s">
        <v>301</v>
      </c>
      <c r="J42" s="275" t="s">
        <v>301</v>
      </c>
    </row>
    <row r="43" spans="1:10" ht="12.75" customHeight="1">
      <c r="A43" s="84" t="s">
        <v>250</v>
      </c>
      <c r="B43" s="199">
        <v>69028</v>
      </c>
      <c r="C43" s="199">
        <v>10000</v>
      </c>
      <c r="D43" s="198" t="s">
        <v>301</v>
      </c>
      <c r="E43" s="199">
        <v>35000</v>
      </c>
      <c r="F43" s="199">
        <v>10000</v>
      </c>
      <c r="G43" s="198" t="s">
        <v>301</v>
      </c>
      <c r="H43" s="199">
        <v>14028</v>
      </c>
      <c r="I43" s="198" t="s">
        <v>301</v>
      </c>
      <c r="J43" s="275" t="s">
        <v>301</v>
      </c>
    </row>
    <row r="44" spans="1:10" ht="12.75" customHeight="1">
      <c r="A44" s="84" t="s">
        <v>251</v>
      </c>
      <c r="B44" s="199">
        <v>17401</v>
      </c>
      <c r="C44" s="199">
        <v>10441</v>
      </c>
      <c r="D44" s="198" t="s">
        <v>301</v>
      </c>
      <c r="E44" s="199">
        <v>6960</v>
      </c>
      <c r="F44" s="198" t="s">
        <v>301</v>
      </c>
      <c r="G44" s="198" t="s">
        <v>301</v>
      </c>
      <c r="H44" s="198" t="s">
        <v>301</v>
      </c>
      <c r="I44" s="198" t="s">
        <v>301</v>
      </c>
      <c r="J44" s="275" t="s">
        <v>301</v>
      </c>
    </row>
    <row r="45" spans="1:10" ht="12.75" customHeight="1">
      <c r="A45" s="84" t="s">
        <v>252</v>
      </c>
      <c r="B45" s="199">
        <v>112224</v>
      </c>
      <c r="C45" s="199">
        <v>41275</v>
      </c>
      <c r="D45" s="199">
        <v>1038</v>
      </c>
      <c r="E45" s="199">
        <v>53162</v>
      </c>
      <c r="F45" s="198" t="s">
        <v>301</v>
      </c>
      <c r="G45" s="198" t="s">
        <v>301</v>
      </c>
      <c r="H45" s="199">
        <v>5461</v>
      </c>
      <c r="I45" s="199">
        <v>11288</v>
      </c>
      <c r="J45" s="275" t="s">
        <v>301</v>
      </c>
    </row>
    <row r="46" spans="1:10" ht="12.75" customHeight="1">
      <c r="A46" s="84" t="s">
        <v>253</v>
      </c>
      <c r="B46" s="199">
        <v>165132</v>
      </c>
      <c r="C46" s="199">
        <v>149676</v>
      </c>
      <c r="D46" s="198" t="s">
        <v>301</v>
      </c>
      <c r="E46" s="199">
        <v>12440</v>
      </c>
      <c r="F46" s="198" t="s">
        <v>301</v>
      </c>
      <c r="G46" s="198" t="s">
        <v>301</v>
      </c>
      <c r="H46" s="199">
        <v>3016</v>
      </c>
      <c r="I46" s="198" t="s">
        <v>301</v>
      </c>
      <c r="J46" s="275" t="s">
        <v>301</v>
      </c>
    </row>
    <row r="47" spans="1:10" ht="12.75" customHeight="1">
      <c r="A47" s="84" t="s">
        <v>254</v>
      </c>
      <c r="B47" s="199">
        <v>56364</v>
      </c>
      <c r="C47" s="199">
        <v>22546</v>
      </c>
      <c r="D47" s="198" t="s">
        <v>301</v>
      </c>
      <c r="E47" s="199">
        <v>33818</v>
      </c>
      <c r="F47" s="198" t="s">
        <v>301</v>
      </c>
      <c r="G47" s="198" t="s">
        <v>301</v>
      </c>
      <c r="H47" s="198" t="s">
        <v>301</v>
      </c>
      <c r="I47" s="198" t="s">
        <v>301</v>
      </c>
      <c r="J47" s="275" t="s">
        <v>301</v>
      </c>
    </row>
    <row r="48" spans="1:10" ht="12.75" customHeight="1">
      <c r="A48" s="84" t="s">
        <v>255</v>
      </c>
      <c r="B48" s="199">
        <v>88580</v>
      </c>
      <c r="C48" s="199">
        <v>4429</v>
      </c>
      <c r="D48" s="198" t="s">
        <v>301</v>
      </c>
      <c r="E48" s="199">
        <v>8858</v>
      </c>
      <c r="F48" s="199">
        <v>70864</v>
      </c>
      <c r="G48" s="199">
        <v>1772</v>
      </c>
      <c r="H48" s="199">
        <v>2657</v>
      </c>
      <c r="I48" s="198" t="s">
        <v>301</v>
      </c>
      <c r="J48" s="275" t="s">
        <v>301</v>
      </c>
    </row>
    <row r="49" spans="1:10" ht="12.75" customHeight="1">
      <c r="A49" s="117" t="s">
        <v>344</v>
      </c>
      <c r="B49" s="261">
        <f aca="true" t="shared" si="2" ref="B49:I49">SUM(B40:B48)</f>
        <v>790593</v>
      </c>
      <c r="C49" s="261">
        <f t="shared" si="2"/>
        <v>355616</v>
      </c>
      <c r="D49" s="261">
        <f t="shared" si="2"/>
        <v>1658</v>
      </c>
      <c r="E49" s="261">
        <f t="shared" si="2"/>
        <v>270694</v>
      </c>
      <c r="F49" s="261">
        <f t="shared" si="2"/>
        <v>114950</v>
      </c>
      <c r="G49" s="261">
        <f t="shared" si="2"/>
        <v>7965</v>
      </c>
      <c r="H49" s="261">
        <f t="shared" si="2"/>
        <v>28422</v>
      </c>
      <c r="I49" s="261">
        <f t="shared" si="2"/>
        <v>11288</v>
      </c>
      <c r="J49" s="292" t="s">
        <v>301</v>
      </c>
    </row>
    <row r="50" spans="1:10" ht="12.75" customHeight="1">
      <c r="A50" s="84"/>
      <c r="B50" s="198"/>
      <c r="C50" s="198"/>
      <c r="D50" s="198"/>
      <c r="E50" s="198"/>
      <c r="F50" s="198"/>
      <c r="G50" s="198"/>
      <c r="H50" s="198"/>
      <c r="I50" s="198"/>
      <c r="J50" s="275"/>
    </row>
    <row r="51" spans="1:10" ht="12.75" customHeight="1">
      <c r="A51" s="117" t="s">
        <v>256</v>
      </c>
      <c r="B51" s="261">
        <v>12509</v>
      </c>
      <c r="C51" s="261">
        <v>1500</v>
      </c>
      <c r="D51" s="273" t="s">
        <v>301</v>
      </c>
      <c r="E51" s="261">
        <v>10758</v>
      </c>
      <c r="F51" s="273" t="s">
        <v>301</v>
      </c>
      <c r="G51" s="273" t="s">
        <v>301</v>
      </c>
      <c r="H51" s="261">
        <v>251</v>
      </c>
      <c r="I51" s="273" t="s">
        <v>301</v>
      </c>
      <c r="J51" s="292" t="s">
        <v>301</v>
      </c>
    </row>
    <row r="52" spans="1:10" ht="12.75" customHeight="1">
      <c r="A52" s="84"/>
      <c r="B52" s="198"/>
      <c r="C52" s="198"/>
      <c r="D52" s="198"/>
      <c r="E52" s="198"/>
      <c r="F52" s="198"/>
      <c r="G52" s="198"/>
      <c r="H52" s="198"/>
      <c r="I52" s="198"/>
      <c r="J52" s="275"/>
    </row>
    <row r="53" spans="1:10" ht="12.75" customHeight="1">
      <c r="A53" s="84" t="s">
        <v>257</v>
      </c>
      <c r="B53" s="199">
        <v>22972</v>
      </c>
      <c r="C53" s="199">
        <v>15851</v>
      </c>
      <c r="D53" s="198" t="s">
        <v>301</v>
      </c>
      <c r="E53" s="199">
        <v>7121</v>
      </c>
      <c r="F53" s="198" t="s">
        <v>301</v>
      </c>
      <c r="G53" s="198" t="s">
        <v>301</v>
      </c>
      <c r="H53" s="198" t="s">
        <v>301</v>
      </c>
      <c r="I53" s="198" t="s">
        <v>301</v>
      </c>
      <c r="J53" s="275" t="s">
        <v>301</v>
      </c>
    </row>
    <row r="54" spans="1:10" ht="12.75" customHeight="1">
      <c r="A54" s="84" t="s">
        <v>258</v>
      </c>
      <c r="B54" s="199">
        <v>15660</v>
      </c>
      <c r="C54" s="199">
        <v>8613</v>
      </c>
      <c r="D54" s="198" t="s">
        <v>301</v>
      </c>
      <c r="E54" s="199">
        <v>7047</v>
      </c>
      <c r="F54" s="198" t="s">
        <v>301</v>
      </c>
      <c r="G54" s="198" t="s">
        <v>301</v>
      </c>
      <c r="H54" s="198" t="s">
        <v>301</v>
      </c>
      <c r="I54" s="198" t="s">
        <v>301</v>
      </c>
      <c r="J54" s="275" t="s">
        <v>301</v>
      </c>
    </row>
    <row r="55" spans="1:10" ht="12.75" customHeight="1">
      <c r="A55" s="84" t="s">
        <v>259</v>
      </c>
      <c r="B55" s="199">
        <v>92796</v>
      </c>
      <c r="C55" s="199">
        <v>74237</v>
      </c>
      <c r="D55" s="199">
        <v>4640</v>
      </c>
      <c r="E55" s="199">
        <v>13919</v>
      </c>
      <c r="F55" s="198" t="s">
        <v>301</v>
      </c>
      <c r="G55" s="198" t="s">
        <v>301</v>
      </c>
      <c r="H55" s="198" t="s">
        <v>301</v>
      </c>
      <c r="I55" s="198" t="s">
        <v>301</v>
      </c>
      <c r="J55" s="275" t="s">
        <v>301</v>
      </c>
    </row>
    <row r="56" spans="1:10" ht="12.75" customHeight="1">
      <c r="A56" s="84" t="s">
        <v>260</v>
      </c>
      <c r="B56" s="199">
        <v>50264</v>
      </c>
      <c r="C56" s="199">
        <v>27645</v>
      </c>
      <c r="D56" s="198" t="s">
        <v>301</v>
      </c>
      <c r="E56" s="199">
        <v>22619</v>
      </c>
      <c r="F56" s="198" t="s">
        <v>301</v>
      </c>
      <c r="G56" s="198" t="s">
        <v>301</v>
      </c>
      <c r="H56" s="198" t="s">
        <v>301</v>
      </c>
      <c r="I56" s="198" t="s">
        <v>301</v>
      </c>
      <c r="J56" s="275" t="s">
        <v>301</v>
      </c>
    </row>
    <row r="57" spans="1:10" ht="12.75" customHeight="1">
      <c r="A57" s="84" t="s">
        <v>261</v>
      </c>
      <c r="B57" s="199">
        <v>7056</v>
      </c>
      <c r="C57" s="199">
        <v>3881</v>
      </c>
      <c r="D57" s="198" t="s">
        <v>301</v>
      </c>
      <c r="E57" s="199">
        <v>3175</v>
      </c>
      <c r="F57" s="198" t="s">
        <v>301</v>
      </c>
      <c r="G57" s="198" t="s">
        <v>301</v>
      </c>
      <c r="H57" s="198" t="s">
        <v>301</v>
      </c>
      <c r="I57" s="198" t="s">
        <v>301</v>
      </c>
      <c r="J57" s="275" t="s">
        <v>301</v>
      </c>
    </row>
    <row r="58" spans="1:10" ht="12.75" customHeight="1">
      <c r="A58" s="117" t="s">
        <v>262</v>
      </c>
      <c r="B58" s="261">
        <f>SUM(B53:B57)</f>
        <v>188748</v>
      </c>
      <c r="C58" s="261">
        <f>SUM(C53:C57)</f>
        <v>130227</v>
      </c>
      <c r="D58" s="261">
        <f>SUM(D53:D57)</f>
        <v>4640</v>
      </c>
      <c r="E58" s="261">
        <f>SUM(E53:E57)</f>
        <v>53881</v>
      </c>
      <c r="F58" s="273" t="s">
        <v>301</v>
      </c>
      <c r="G58" s="273" t="s">
        <v>301</v>
      </c>
      <c r="H58" s="273" t="s">
        <v>301</v>
      </c>
      <c r="I58" s="273" t="s">
        <v>301</v>
      </c>
      <c r="J58" s="292" t="s">
        <v>301</v>
      </c>
    </row>
    <row r="59" spans="1:10" ht="12.75" customHeight="1">
      <c r="A59" s="84"/>
      <c r="B59" s="198"/>
      <c r="C59" s="198"/>
      <c r="D59" s="198"/>
      <c r="E59" s="198"/>
      <c r="F59" s="198"/>
      <c r="G59" s="198"/>
      <c r="H59" s="198"/>
      <c r="I59" s="198"/>
      <c r="J59" s="275"/>
    </row>
    <row r="60" spans="1:10" ht="12.75" customHeight="1">
      <c r="A60" s="84" t="s">
        <v>263</v>
      </c>
      <c r="B60" s="199">
        <v>1186</v>
      </c>
      <c r="C60" s="199">
        <v>237</v>
      </c>
      <c r="D60" s="198" t="s">
        <v>301</v>
      </c>
      <c r="E60" s="199">
        <v>949</v>
      </c>
      <c r="F60" s="198" t="s">
        <v>301</v>
      </c>
      <c r="G60" s="198" t="s">
        <v>301</v>
      </c>
      <c r="H60" s="198" t="s">
        <v>301</v>
      </c>
      <c r="I60" s="198" t="s">
        <v>301</v>
      </c>
      <c r="J60" s="275" t="s">
        <v>301</v>
      </c>
    </row>
    <row r="61" spans="1:10" ht="12.75" customHeight="1">
      <c r="A61" s="84" t="s">
        <v>264</v>
      </c>
      <c r="B61" s="199">
        <v>11502</v>
      </c>
      <c r="C61" s="199">
        <v>8502</v>
      </c>
      <c r="D61" s="198" t="s">
        <v>301</v>
      </c>
      <c r="E61" s="199">
        <v>3000</v>
      </c>
      <c r="F61" s="198" t="s">
        <v>301</v>
      </c>
      <c r="G61" s="198" t="s">
        <v>301</v>
      </c>
      <c r="H61" s="198" t="s">
        <v>301</v>
      </c>
      <c r="I61" s="198" t="s">
        <v>301</v>
      </c>
      <c r="J61" s="275" t="s">
        <v>301</v>
      </c>
    </row>
    <row r="62" spans="1:10" ht="12.75" customHeight="1">
      <c r="A62" s="84" t="s">
        <v>265</v>
      </c>
      <c r="B62" s="199">
        <v>72537</v>
      </c>
      <c r="C62" s="199">
        <v>50776</v>
      </c>
      <c r="D62" s="198" t="s">
        <v>301</v>
      </c>
      <c r="E62" s="199">
        <v>21761</v>
      </c>
      <c r="F62" s="198" t="s">
        <v>301</v>
      </c>
      <c r="G62" s="198" t="s">
        <v>301</v>
      </c>
      <c r="H62" s="198" t="s">
        <v>301</v>
      </c>
      <c r="I62" s="198" t="s">
        <v>301</v>
      </c>
      <c r="J62" s="275" t="s">
        <v>301</v>
      </c>
    </row>
    <row r="63" spans="1:10" ht="12.75" customHeight="1">
      <c r="A63" s="117" t="s">
        <v>266</v>
      </c>
      <c r="B63" s="261">
        <f>SUM(B60:B62)</f>
        <v>85225</v>
      </c>
      <c r="C63" s="261">
        <f>SUM(C60:C62)</f>
        <v>59515</v>
      </c>
      <c r="D63" s="273" t="s">
        <v>301</v>
      </c>
      <c r="E63" s="261">
        <f>SUM(E60:E62)</f>
        <v>25710</v>
      </c>
      <c r="F63" s="273" t="s">
        <v>301</v>
      </c>
      <c r="G63" s="273" t="s">
        <v>301</v>
      </c>
      <c r="H63" s="273" t="s">
        <v>301</v>
      </c>
      <c r="I63" s="273" t="s">
        <v>301</v>
      </c>
      <c r="J63" s="292" t="s">
        <v>301</v>
      </c>
    </row>
    <row r="64" spans="1:10" ht="12.75" customHeight="1">
      <c r="A64" s="84"/>
      <c r="B64" s="198"/>
      <c r="C64" s="198"/>
      <c r="D64" s="198"/>
      <c r="E64" s="198"/>
      <c r="F64" s="198"/>
      <c r="G64" s="198"/>
      <c r="H64" s="198"/>
      <c r="I64" s="198"/>
      <c r="J64" s="275"/>
    </row>
    <row r="65" spans="1:10" ht="12.75" customHeight="1">
      <c r="A65" s="117" t="s">
        <v>267</v>
      </c>
      <c r="B65" s="261">
        <v>7598</v>
      </c>
      <c r="C65" s="273" t="s">
        <v>301</v>
      </c>
      <c r="D65" s="273" t="s">
        <v>301</v>
      </c>
      <c r="E65" s="273" t="s">
        <v>301</v>
      </c>
      <c r="F65" s="273" t="s">
        <v>301</v>
      </c>
      <c r="G65" s="273" t="s">
        <v>301</v>
      </c>
      <c r="H65" s="273" t="s">
        <v>301</v>
      </c>
      <c r="I65" s="261">
        <v>6838</v>
      </c>
      <c r="J65" s="274">
        <v>760</v>
      </c>
    </row>
    <row r="66" spans="1:10" ht="12.75" customHeight="1">
      <c r="A66" s="84"/>
      <c r="B66" s="198"/>
      <c r="C66" s="198"/>
      <c r="D66" s="198"/>
      <c r="E66" s="198"/>
      <c r="F66" s="198"/>
      <c r="G66" s="198"/>
      <c r="H66" s="198"/>
      <c r="I66" s="198"/>
      <c r="J66" s="275"/>
    </row>
    <row r="67" spans="1:10" ht="12.75" customHeight="1">
      <c r="A67" s="84" t="s">
        <v>268</v>
      </c>
      <c r="B67" s="199">
        <v>6517</v>
      </c>
      <c r="C67" s="198" t="s">
        <v>301</v>
      </c>
      <c r="D67" s="198" t="s">
        <v>301</v>
      </c>
      <c r="E67" s="199">
        <v>5492</v>
      </c>
      <c r="F67" s="198" t="s">
        <v>301</v>
      </c>
      <c r="G67" s="198" t="s">
        <v>301</v>
      </c>
      <c r="H67" s="199">
        <v>1025</v>
      </c>
      <c r="I67" s="198" t="s">
        <v>301</v>
      </c>
      <c r="J67" s="275" t="s">
        <v>301</v>
      </c>
    </row>
    <row r="68" spans="1:10" ht="12.75" customHeight="1">
      <c r="A68" s="84" t="s">
        <v>269</v>
      </c>
      <c r="B68" s="199">
        <v>74000</v>
      </c>
      <c r="C68" s="198" t="s">
        <v>301</v>
      </c>
      <c r="D68" s="198" t="s">
        <v>301</v>
      </c>
      <c r="E68" s="199">
        <v>62530</v>
      </c>
      <c r="F68" s="198" t="s">
        <v>301</v>
      </c>
      <c r="G68" s="198" t="s">
        <v>301</v>
      </c>
      <c r="H68" s="199">
        <v>11470</v>
      </c>
      <c r="I68" s="198" t="s">
        <v>301</v>
      </c>
      <c r="J68" s="275" t="s">
        <v>301</v>
      </c>
    </row>
    <row r="69" spans="1:10" ht="12.75" customHeight="1">
      <c r="A69" s="117" t="s">
        <v>270</v>
      </c>
      <c r="B69" s="261">
        <f>SUM(B67:B68)</f>
        <v>80517</v>
      </c>
      <c r="C69" s="273" t="s">
        <v>301</v>
      </c>
      <c r="D69" s="273" t="s">
        <v>301</v>
      </c>
      <c r="E69" s="261">
        <f>SUM(E67:E68)</f>
        <v>68022</v>
      </c>
      <c r="F69" s="273" t="s">
        <v>301</v>
      </c>
      <c r="G69" s="273" t="s">
        <v>301</v>
      </c>
      <c r="H69" s="261">
        <f>SUM(H67:H68)</f>
        <v>12495</v>
      </c>
      <c r="I69" s="273" t="s">
        <v>301</v>
      </c>
      <c r="J69" s="292" t="s">
        <v>301</v>
      </c>
    </row>
    <row r="70" spans="1:10" ht="12.75" customHeight="1">
      <c r="A70" s="84"/>
      <c r="B70" s="198"/>
      <c r="C70" s="198"/>
      <c r="D70" s="198"/>
      <c r="E70" s="198"/>
      <c r="F70" s="198"/>
      <c r="G70" s="198"/>
      <c r="H70" s="198"/>
      <c r="I70" s="198"/>
      <c r="J70" s="275"/>
    </row>
    <row r="71" spans="1:10" ht="12.75" customHeight="1">
      <c r="A71" s="84" t="s">
        <v>271</v>
      </c>
      <c r="B71" s="199">
        <v>37000</v>
      </c>
      <c r="C71" s="198" t="s">
        <v>301</v>
      </c>
      <c r="D71" s="198" t="s">
        <v>301</v>
      </c>
      <c r="E71" s="198" t="s">
        <v>301</v>
      </c>
      <c r="F71" s="198" t="s">
        <v>301</v>
      </c>
      <c r="G71" s="198" t="s">
        <v>301</v>
      </c>
      <c r="H71" s="198" t="s">
        <v>301</v>
      </c>
      <c r="I71" s="199">
        <v>37000</v>
      </c>
      <c r="J71" s="275" t="s">
        <v>301</v>
      </c>
    </row>
    <row r="72" spans="1:10" ht="12.75" customHeight="1">
      <c r="A72" s="84" t="s">
        <v>272</v>
      </c>
      <c r="B72" s="199">
        <v>2485</v>
      </c>
      <c r="C72" s="198" t="s">
        <v>301</v>
      </c>
      <c r="D72" s="198" t="s">
        <v>301</v>
      </c>
      <c r="E72" s="198" t="s">
        <v>301</v>
      </c>
      <c r="F72" s="198" t="s">
        <v>301</v>
      </c>
      <c r="G72" s="198" t="s">
        <v>301</v>
      </c>
      <c r="H72" s="199">
        <v>2485</v>
      </c>
      <c r="I72" s="198" t="s">
        <v>301</v>
      </c>
      <c r="J72" s="275" t="s">
        <v>301</v>
      </c>
    </row>
    <row r="73" spans="1:10" ht="12.75" customHeight="1">
      <c r="A73" s="84" t="s">
        <v>273</v>
      </c>
      <c r="B73" s="199">
        <v>22500</v>
      </c>
      <c r="C73" s="199">
        <v>13000</v>
      </c>
      <c r="D73" s="198" t="s">
        <v>301</v>
      </c>
      <c r="E73" s="199">
        <v>8000</v>
      </c>
      <c r="F73" s="199">
        <v>1500</v>
      </c>
      <c r="G73" s="198" t="s">
        <v>301</v>
      </c>
      <c r="H73" s="198" t="s">
        <v>301</v>
      </c>
      <c r="I73" s="198" t="s">
        <v>301</v>
      </c>
      <c r="J73" s="275" t="s">
        <v>301</v>
      </c>
    </row>
    <row r="74" spans="1:10" ht="12.75" customHeight="1">
      <c r="A74" s="84" t="s">
        <v>274</v>
      </c>
      <c r="B74" s="199">
        <v>15600</v>
      </c>
      <c r="C74" s="199">
        <v>10452</v>
      </c>
      <c r="D74" s="198" t="s">
        <v>301</v>
      </c>
      <c r="E74" s="198" t="s">
        <v>301</v>
      </c>
      <c r="F74" s="199">
        <v>2028</v>
      </c>
      <c r="G74" s="198" t="s">
        <v>301</v>
      </c>
      <c r="H74" s="199">
        <v>1716</v>
      </c>
      <c r="I74" s="199">
        <v>1404</v>
      </c>
      <c r="J74" s="275" t="s">
        <v>301</v>
      </c>
    </row>
    <row r="75" spans="1:10" ht="12.75" customHeight="1">
      <c r="A75" s="84" t="s">
        <v>275</v>
      </c>
      <c r="B75" s="199">
        <v>10150</v>
      </c>
      <c r="C75" s="199">
        <v>304</v>
      </c>
      <c r="D75" s="199">
        <v>2538</v>
      </c>
      <c r="E75" s="199">
        <v>7308</v>
      </c>
      <c r="F75" s="198" t="s">
        <v>301</v>
      </c>
      <c r="G75" s="198" t="s">
        <v>301</v>
      </c>
      <c r="H75" s="198" t="s">
        <v>301</v>
      </c>
      <c r="I75" s="198" t="s">
        <v>301</v>
      </c>
      <c r="J75" s="275" t="s">
        <v>301</v>
      </c>
    </row>
    <row r="76" spans="1:10" ht="12.75" customHeight="1">
      <c r="A76" s="84" t="s">
        <v>276</v>
      </c>
      <c r="B76" s="199">
        <v>34000</v>
      </c>
      <c r="C76" s="199">
        <v>5780</v>
      </c>
      <c r="D76" s="199">
        <v>170</v>
      </c>
      <c r="E76" s="199">
        <v>16660</v>
      </c>
      <c r="F76" s="199">
        <v>12</v>
      </c>
      <c r="G76" s="199">
        <v>498</v>
      </c>
      <c r="H76" s="199">
        <v>680</v>
      </c>
      <c r="I76" s="199">
        <v>10200</v>
      </c>
      <c r="J76" s="275" t="s">
        <v>301</v>
      </c>
    </row>
    <row r="77" spans="1:10" ht="12.75" customHeight="1">
      <c r="A77" s="84" t="s">
        <v>277</v>
      </c>
      <c r="B77" s="199">
        <v>48600</v>
      </c>
      <c r="C77" s="199">
        <v>32076</v>
      </c>
      <c r="D77" s="198" t="s">
        <v>301</v>
      </c>
      <c r="E77" s="199">
        <v>16524</v>
      </c>
      <c r="F77" s="198" t="s">
        <v>301</v>
      </c>
      <c r="G77" s="198" t="s">
        <v>301</v>
      </c>
      <c r="H77" s="198" t="s">
        <v>301</v>
      </c>
      <c r="I77" s="198" t="s">
        <v>301</v>
      </c>
      <c r="J77" s="275" t="s">
        <v>301</v>
      </c>
    </row>
    <row r="78" spans="1:10" ht="12.75" customHeight="1">
      <c r="A78" s="84" t="s">
        <v>278</v>
      </c>
      <c r="B78" s="199">
        <v>3195</v>
      </c>
      <c r="C78" s="199">
        <v>1310</v>
      </c>
      <c r="D78" s="198" t="s">
        <v>301</v>
      </c>
      <c r="E78" s="199">
        <v>1885</v>
      </c>
      <c r="F78" s="198" t="s">
        <v>301</v>
      </c>
      <c r="G78" s="198" t="s">
        <v>301</v>
      </c>
      <c r="H78" s="198" t="s">
        <v>301</v>
      </c>
      <c r="I78" s="198" t="s">
        <v>301</v>
      </c>
      <c r="J78" s="275" t="s">
        <v>301</v>
      </c>
    </row>
    <row r="79" spans="1:10" ht="12.75" customHeight="1">
      <c r="A79" s="117" t="s">
        <v>345</v>
      </c>
      <c r="B79" s="261">
        <f aca="true" t="shared" si="3" ref="B79:I79">SUM(B71:B78)</f>
        <v>173530</v>
      </c>
      <c r="C79" s="261">
        <f t="shared" si="3"/>
        <v>62922</v>
      </c>
      <c r="D79" s="261">
        <f t="shared" si="3"/>
        <v>2708</v>
      </c>
      <c r="E79" s="261">
        <f t="shared" si="3"/>
        <v>50377</v>
      </c>
      <c r="F79" s="261">
        <f t="shared" si="3"/>
        <v>3540</v>
      </c>
      <c r="G79" s="261">
        <f t="shared" si="3"/>
        <v>498</v>
      </c>
      <c r="H79" s="261">
        <f t="shared" si="3"/>
        <v>4881</v>
      </c>
      <c r="I79" s="261">
        <f t="shared" si="3"/>
        <v>48604</v>
      </c>
      <c r="J79" s="292" t="s">
        <v>301</v>
      </c>
    </row>
    <row r="80" spans="1:10" ht="12.75" customHeight="1">
      <c r="A80" s="84"/>
      <c r="B80" s="198"/>
      <c r="C80" s="198"/>
      <c r="D80" s="198"/>
      <c r="E80" s="198"/>
      <c r="F80" s="198"/>
      <c r="G80" s="198"/>
      <c r="H80" s="198"/>
      <c r="I80" s="198"/>
      <c r="J80" s="275"/>
    </row>
    <row r="81" spans="1:10" ht="12.75" customHeight="1">
      <c r="A81" s="84" t="s">
        <v>279</v>
      </c>
      <c r="B81" s="199">
        <v>650</v>
      </c>
      <c r="C81" s="199">
        <v>650</v>
      </c>
      <c r="D81" s="198" t="s">
        <v>301</v>
      </c>
      <c r="E81" s="198" t="s">
        <v>301</v>
      </c>
      <c r="F81" s="198" t="s">
        <v>301</v>
      </c>
      <c r="G81" s="198" t="s">
        <v>301</v>
      </c>
      <c r="H81" s="198" t="s">
        <v>301</v>
      </c>
      <c r="I81" s="198" t="s">
        <v>301</v>
      </c>
      <c r="J81" s="275" t="s">
        <v>301</v>
      </c>
    </row>
    <row r="82" spans="1:10" ht="12.75" customHeight="1">
      <c r="A82" s="84" t="s">
        <v>280</v>
      </c>
      <c r="B82" s="199">
        <v>18000</v>
      </c>
      <c r="C82" s="199">
        <v>18000</v>
      </c>
      <c r="D82" s="198" t="s">
        <v>301</v>
      </c>
      <c r="E82" s="198" t="s">
        <v>301</v>
      </c>
      <c r="F82" s="198" t="s">
        <v>301</v>
      </c>
      <c r="G82" s="198" t="s">
        <v>301</v>
      </c>
      <c r="H82" s="198" t="s">
        <v>301</v>
      </c>
      <c r="I82" s="198" t="s">
        <v>301</v>
      </c>
      <c r="J82" s="275" t="s">
        <v>301</v>
      </c>
    </row>
    <row r="83" spans="1:10" ht="12.75" customHeight="1">
      <c r="A83" s="117" t="s">
        <v>281</v>
      </c>
      <c r="B83" s="261">
        <f>SUM(B81:B82)</f>
        <v>18650</v>
      </c>
      <c r="C83" s="261">
        <f>SUM(C81:C82)</f>
        <v>18650</v>
      </c>
      <c r="D83" s="273" t="s">
        <v>301</v>
      </c>
      <c r="E83" s="273" t="s">
        <v>301</v>
      </c>
      <c r="F83" s="273" t="s">
        <v>301</v>
      </c>
      <c r="G83" s="273" t="s">
        <v>301</v>
      </c>
      <c r="H83" s="273" t="s">
        <v>301</v>
      </c>
      <c r="I83" s="273" t="s">
        <v>301</v>
      </c>
      <c r="J83" s="292" t="s">
        <v>301</v>
      </c>
    </row>
    <row r="84" spans="1:10" ht="12.75" customHeight="1">
      <c r="A84" s="84"/>
      <c r="B84" s="198"/>
      <c r="C84" s="198"/>
      <c r="D84" s="198"/>
      <c r="E84" s="198"/>
      <c r="F84" s="198"/>
      <c r="G84" s="198"/>
      <c r="H84" s="198"/>
      <c r="I84" s="198"/>
      <c r="J84" s="275"/>
    </row>
    <row r="85" spans="1:10" ht="12.75" customHeight="1" thickBot="1">
      <c r="A85" s="129" t="s">
        <v>282</v>
      </c>
      <c r="B85" s="220">
        <f>SUM(B12,B14,B16,B21,B23,B25,B30,B36,B38,B49,B51,B58,B63,B65,B69,B79,B83)</f>
        <v>4449775</v>
      </c>
      <c r="C85" s="220">
        <f aca="true" t="shared" si="4" ref="C85:J85">SUM(C12,C14,C16,C21,C23,C25,C30,C36,C38,C49,C51,C58,C63,C65,C69,C79,C83)</f>
        <v>1864294</v>
      </c>
      <c r="D85" s="220">
        <f t="shared" si="4"/>
        <v>150755</v>
      </c>
      <c r="E85" s="220">
        <f t="shared" si="4"/>
        <v>1460832</v>
      </c>
      <c r="F85" s="220">
        <f t="shared" si="4"/>
        <v>704234</v>
      </c>
      <c r="G85" s="220">
        <f t="shared" si="4"/>
        <v>41020</v>
      </c>
      <c r="H85" s="220">
        <f t="shared" si="4"/>
        <v>97522</v>
      </c>
      <c r="I85" s="220">
        <f t="shared" si="4"/>
        <v>130358</v>
      </c>
      <c r="J85" s="239">
        <f t="shared" si="4"/>
        <v>760</v>
      </c>
    </row>
    <row r="86" spans="2:10" ht="12.75">
      <c r="B86" s="125"/>
      <c r="C86" s="125"/>
      <c r="D86" s="125"/>
      <c r="E86" s="125"/>
      <c r="F86" s="125"/>
      <c r="G86" s="125"/>
      <c r="H86" s="125"/>
      <c r="I86" s="125"/>
      <c r="J86" s="125"/>
    </row>
    <row r="89" ht="12.75" customHeight="1"/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K86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3.140625" style="81" customWidth="1"/>
    <col min="2" max="2" width="13.421875" style="81" customWidth="1"/>
    <col min="3" max="3" width="13.28125" style="81" customWidth="1"/>
    <col min="4" max="10" width="11.7109375" style="81" customWidth="1"/>
    <col min="11" max="11" width="11.421875" style="84" customWidth="1"/>
    <col min="12" max="16384" width="11.421875" style="81" customWidth="1"/>
  </cols>
  <sheetData>
    <row r="1" spans="1:11" s="79" customFormat="1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128"/>
    </row>
    <row r="3" spans="1:10" ht="17.25">
      <c r="A3" s="356" t="s">
        <v>359</v>
      </c>
      <c r="B3" s="357"/>
      <c r="C3" s="357"/>
      <c r="D3" s="357"/>
      <c r="E3" s="357"/>
      <c r="F3" s="357"/>
      <c r="G3" s="357"/>
      <c r="H3" s="357"/>
      <c r="I3" s="358"/>
      <c r="J3" s="358"/>
    </row>
    <row r="4" spans="1:8" ht="14.25">
      <c r="A4" s="114"/>
      <c r="B4" s="114"/>
      <c r="C4" s="114"/>
      <c r="D4" s="114"/>
      <c r="E4" s="114"/>
      <c r="F4" s="114"/>
      <c r="G4" s="114"/>
      <c r="H4" s="114"/>
    </row>
    <row r="5" spans="1:10" ht="12.75" customHeight="1">
      <c r="A5" s="164" t="s">
        <v>221</v>
      </c>
      <c r="B5" s="86" t="s">
        <v>7</v>
      </c>
      <c r="C5" s="369" t="s">
        <v>302</v>
      </c>
      <c r="D5" s="373"/>
      <c r="E5" s="369" t="s">
        <v>303</v>
      </c>
      <c r="F5" s="373"/>
      <c r="G5" s="369" t="s">
        <v>304</v>
      </c>
      <c r="H5" s="373"/>
      <c r="I5" s="86" t="s">
        <v>288</v>
      </c>
      <c r="J5" s="85" t="s">
        <v>305</v>
      </c>
    </row>
    <row r="6" spans="1:10" ht="12.75" customHeight="1">
      <c r="A6" s="98" t="s">
        <v>222</v>
      </c>
      <c r="B6" s="116" t="s">
        <v>306</v>
      </c>
      <c r="C6" s="86" t="s">
        <v>307</v>
      </c>
      <c r="D6" s="85" t="s">
        <v>305</v>
      </c>
      <c r="E6" s="86" t="s">
        <v>305</v>
      </c>
      <c r="F6" s="85" t="s">
        <v>305</v>
      </c>
      <c r="G6" s="86" t="s">
        <v>308</v>
      </c>
      <c r="H6" s="86" t="s">
        <v>309</v>
      </c>
      <c r="I6" s="115" t="s">
        <v>310</v>
      </c>
      <c r="J6" s="116" t="s">
        <v>311</v>
      </c>
    </row>
    <row r="7" spans="1:10" ht="12.75" customHeight="1" thickBot="1">
      <c r="A7" s="87"/>
      <c r="B7" s="88" t="s">
        <v>312</v>
      </c>
      <c r="C7" s="89" t="s">
        <v>313</v>
      </c>
      <c r="D7" s="88" t="s">
        <v>314</v>
      </c>
      <c r="E7" s="89" t="s">
        <v>315</v>
      </c>
      <c r="F7" s="88" t="s">
        <v>316</v>
      </c>
      <c r="G7" s="89" t="s">
        <v>27</v>
      </c>
      <c r="H7" s="89" t="s">
        <v>317</v>
      </c>
      <c r="I7" s="89" t="s">
        <v>318</v>
      </c>
      <c r="J7" s="88" t="s">
        <v>319</v>
      </c>
    </row>
    <row r="8" spans="1:10" ht="12.75" customHeight="1">
      <c r="A8" s="101" t="s">
        <v>226</v>
      </c>
      <c r="B8" s="199">
        <v>1203433</v>
      </c>
      <c r="C8" s="199">
        <v>180515</v>
      </c>
      <c r="D8" s="199">
        <v>12034</v>
      </c>
      <c r="E8" s="199">
        <v>60172</v>
      </c>
      <c r="F8" s="199">
        <v>902575</v>
      </c>
      <c r="G8" s="198" t="s">
        <v>301</v>
      </c>
      <c r="H8" s="198" t="s">
        <v>301</v>
      </c>
      <c r="I8" s="199">
        <v>48137</v>
      </c>
      <c r="J8" s="293" t="s">
        <v>301</v>
      </c>
    </row>
    <row r="9" spans="1:10" ht="12.75" customHeight="1">
      <c r="A9" s="84" t="s">
        <v>227</v>
      </c>
      <c r="B9" s="199">
        <v>857819</v>
      </c>
      <c r="C9" s="199">
        <v>128673</v>
      </c>
      <c r="D9" s="199">
        <v>8578</v>
      </c>
      <c r="E9" s="199">
        <v>42891</v>
      </c>
      <c r="F9" s="199">
        <v>643364</v>
      </c>
      <c r="G9" s="198" t="s">
        <v>301</v>
      </c>
      <c r="H9" s="198" t="s">
        <v>301</v>
      </c>
      <c r="I9" s="199">
        <v>34313</v>
      </c>
      <c r="J9" s="275" t="s">
        <v>301</v>
      </c>
    </row>
    <row r="10" spans="1:10" ht="12.75" customHeight="1">
      <c r="A10" s="84" t="s">
        <v>228</v>
      </c>
      <c r="B10" s="199">
        <v>40251</v>
      </c>
      <c r="C10" s="199">
        <v>6038</v>
      </c>
      <c r="D10" s="199">
        <v>403</v>
      </c>
      <c r="E10" s="199">
        <v>2013</v>
      </c>
      <c r="F10" s="199">
        <v>30188</v>
      </c>
      <c r="G10" s="198" t="s">
        <v>301</v>
      </c>
      <c r="H10" s="198" t="s">
        <v>301</v>
      </c>
      <c r="I10" s="199">
        <v>1609</v>
      </c>
      <c r="J10" s="275" t="s">
        <v>301</v>
      </c>
    </row>
    <row r="11" spans="1:10" ht="12.75" customHeight="1">
      <c r="A11" s="84" t="s">
        <v>229</v>
      </c>
      <c r="B11" s="199">
        <v>402108</v>
      </c>
      <c r="C11" s="199">
        <v>60316</v>
      </c>
      <c r="D11" s="199">
        <v>4021</v>
      </c>
      <c r="E11" s="199">
        <v>20105</v>
      </c>
      <c r="F11" s="199">
        <v>301582</v>
      </c>
      <c r="G11" s="199">
        <v>8042</v>
      </c>
      <c r="H11" s="199">
        <v>8042</v>
      </c>
      <c r="I11" s="198" t="s">
        <v>301</v>
      </c>
      <c r="J11" s="275" t="s">
        <v>301</v>
      </c>
    </row>
    <row r="12" spans="1:10" ht="12.75" customHeight="1">
      <c r="A12" s="117" t="s">
        <v>230</v>
      </c>
      <c r="B12" s="261">
        <f aca="true" t="shared" si="0" ref="B12:I12">SUM(B8:B11)</f>
        <v>2503611</v>
      </c>
      <c r="C12" s="261">
        <f t="shared" si="0"/>
        <v>375542</v>
      </c>
      <c r="D12" s="261">
        <f t="shared" si="0"/>
        <v>25036</v>
      </c>
      <c r="E12" s="261">
        <f t="shared" si="0"/>
        <v>125181</v>
      </c>
      <c r="F12" s="261">
        <f t="shared" si="0"/>
        <v>1877709</v>
      </c>
      <c r="G12" s="261">
        <f t="shared" si="0"/>
        <v>8042</v>
      </c>
      <c r="H12" s="261">
        <f t="shared" si="0"/>
        <v>8042</v>
      </c>
      <c r="I12" s="261">
        <f t="shared" si="0"/>
        <v>84059</v>
      </c>
      <c r="J12" s="292" t="s">
        <v>301</v>
      </c>
    </row>
    <row r="13" spans="1:10" ht="12.75" customHeight="1">
      <c r="A13" s="84"/>
      <c r="B13" s="198"/>
      <c r="C13" s="198"/>
      <c r="D13" s="198"/>
      <c r="E13" s="198"/>
      <c r="F13" s="198"/>
      <c r="G13" s="198"/>
      <c r="H13" s="198"/>
      <c r="I13" s="198"/>
      <c r="J13" s="275"/>
    </row>
    <row r="14" spans="1:10" ht="12.75" customHeight="1">
      <c r="A14" s="117" t="s">
        <v>231</v>
      </c>
      <c r="B14" s="261">
        <v>507982</v>
      </c>
      <c r="C14" s="261">
        <v>50879</v>
      </c>
      <c r="D14" s="261">
        <v>9142</v>
      </c>
      <c r="E14" s="273" t="s">
        <v>301</v>
      </c>
      <c r="F14" s="261">
        <v>360603</v>
      </c>
      <c r="G14" s="261">
        <v>86342</v>
      </c>
      <c r="H14" s="261">
        <v>1016</v>
      </c>
      <c r="I14" s="273" t="s">
        <v>301</v>
      </c>
      <c r="J14" s="292" t="s">
        <v>301</v>
      </c>
    </row>
    <row r="15" spans="1:10" ht="12.75" customHeight="1">
      <c r="A15" s="84"/>
      <c r="B15" s="198"/>
      <c r="C15" s="198"/>
      <c r="D15" s="198"/>
      <c r="E15" s="198"/>
      <c r="F15" s="198"/>
      <c r="G15" s="198"/>
      <c r="H15" s="198"/>
      <c r="I15" s="198"/>
      <c r="J15" s="275"/>
    </row>
    <row r="16" spans="1:10" ht="12.75" customHeight="1">
      <c r="A16" s="117" t="s">
        <v>232</v>
      </c>
      <c r="B16" s="261">
        <v>339500</v>
      </c>
      <c r="C16" s="261">
        <v>4500</v>
      </c>
      <c r="D16" s="273" t="s">
        <v>301</v>
      </c>
      <c r="E16" s="273" t="s">
        <v>301</v>
      </c>
      <c r="F16" s="261">
        <v>335000</v>
      </c>
      <c r="G16" s="273" t="s">
        <v>301</v>
      </c>
      <c r="H16" s="273" t="s">
        <v>301</v>
      </c>
      <c r="I16" s="273" t="s">
        <v>301</v>
      </c>
      <c r="J16" s="292" t="s">
        <v>301</v>
      </c>
    </row>
    <row r="17" spans="1:10" ht="12.75" customHeight="1">
      <c r="A17" s="84"/>
      <c r="B17" s="198"/>
      <c r="C17" s="198"/>
      <c r="D17" s="198"/>
      <c r="E17" s="198"/>
      <c r="F17" s="198"/>
      <c r="G17" s="198"/>
      <c r="H17" s="198"/>
      <c r="I17" s="198"/>
      <c r="J17" s="275"/>
    </row>
    <row r="18" spans="1:10" ht="12.75" customHeight="1">
      <c r="A18" s="84" t="s">
        <v>233</v>
      </c>
      <c r="B18" s="199">
        <v>12248</v>
      </c>
      <c r="C18" s="199">
        <v>7961</v>
      </c>
      <c r="D18" s="198" t="s">
        <v>301</v>
      </c>
      <c r="E18" s="198" t="s">
        <v>301</v>
      </c>
      <c r="F18" s="199">
        <v>2205</v>
      </c>
      <c r="G18" s="198" t="s">
        <v>301</v>
      </c>
      <c r="H18" s="199">
        <v>612</v>
      </c>
      <c r="I18" s="198" t="s">
        <v>301</v>
      </c>
      <c r="J18" s="214">
        <v>1470</v>
      </c>
    </row>
    <row r="19" spans="1:10" ht="12.75" customHeight="1">
      <c r="A19" s="84" t="s">
        <v>234</v>
      </c>
      <c r="B19" s="199">
        <v>3656</v>
      </c>
      <c r="C19" s="199">
        <v>2376</v>
      </c>
      <c r="D19" s="198" t="s">
        <v>301</v>
      </c>
      <c r="E19" s="198" t="s">
        <v>301</v>
      </c>
      <c r="F19" s="199">
        <v>658</v>
      </c>
      <c r="G19" s="198" t="s">
        <v>301</v>
      </c>
      <c r="H19" s="199">
        <v>183</v>
      </c>
      <c r="I19" s="198" t="s">
        <v>301</v>
      </c>
      <c r="J19" s="214">
        <v>439</v>
      </c>
    </row>
    <row r="20" spans="1:10" ht="12.75" customHeight="1">
      <c r="A20" s="84" t="s">
        <v>235</v>
      </c>
      <c r="B20" s="199">
        <v>89276</v>
      </c>
      <c r="C20" s="199">
        <v>58029</v>
      </c>
      <c r="D20" s="198" t="s">
        <v>301</v>
      </c>
      <c r="E20" s="198" t="s">
        <v>301</v>
      </c>
      <c r="F20" s="199">
        <v>16070</v>
      </c>
      <c r="G20" s="198" t="s">
        <v>301</v>
      </c>
      <c r="H20" s="199">
        <v>4464</v>
      </c>
      <c r="I20" s="198" t="s">
        <v>301</v>
      </c>
      <c r="J20" s="214">
        <v>10713</v>
      </c>
    </row>
    <row r="21" spans="1:10" ht="12.75" customHeight="1">
      <c r="A21" s="117" t="s">
        <v>343</v>
      </c>
      <c r="B21" s="261">
        <f>SUM(B18:B20)</f>
        <v>105180</v>
      </c>
      <c r="C21" s="261">
        <f>SUM(C18:C20)</f>
        <v>68366</v>
      </c>
      <c r="D21" s="273" t="s">
        <v>301</v>
      </c>
      <c r="E21" s="273" t="s">
        <v>301</v>
      </c>
      <c r="F21" s="261">
        <f>SUM(F18:F20)</f>
        <v>18933</v>
      </c>
      <c r="G21" s="273" t="s">
        <v>301</v>
      </c>
      <c r="H21" s="261">
        <f>SUM(H18:H20)</f>
        <v>5259</v>
      </c>
      <c r="I21" s="273" t="s">
        <v>301</v>
      </c>
      <c r="J21" s="274">
        <f>SUM(J18:J20)</f>
        <v>12622</v>
      </c>
    </row>
    <row r="22" spans="1:10" ht="12.75" customHeight="1">
      <c r="A22" s="84"/>
      <c r="B22" s="198"/>
      <c r="C22" s="198"/>
      <c r="D22" s="198"/>
      <c r="E22" s="198"/>
      <c r="F22" s="198"/>
      <c r="G22" s="198"/>
      <c r="H22" s="198"/>
      <c r="I22" s="198"/>
      <c r="J22" s="275"/>
    </row>
    <row r="23" spans="1:10" ht="12.75" customHeight="1">
      <c r="A23" s="117" t="s">
        <v>236</v>
      </c>
      <c r="B23" s="261">
        <v>72278</v>
      </c>
      <c r="C23" s="261">
        <v>43366</v>
      </c>
      <c r="D23" s="261">
        <v>14456</v>
      </c>
      <c r="E23" s="273" t="s">
        <v>301</v>
      </c>
      <c r="F23" s="261">
        <v>10842</v>
      </c>
      <c r="G23" s="273" t="s">
        <v>301</v>
      </c>
      <c r="H23" s="273" t="s">
        <v>301</v>
      </c>
      <c r="I23" s="273" t="s">
        <v>301</v>
      </c>
      <c r="J23" s="274">
        <v>3614</v>
      </c>
    </row>
    <row r="24" spans="1:10" ht="12.75" customHeight="1">
      <c r="A24" s="84"/>
      <c r="B24" s="198"/>
      <c r="C24" s="198"/>
      <c r="D24" s="198"/>
      <c r="E24" s="198"/>
      <c r="F24" s="198"/>
      <c r="G24" s="198"/>
      <c r="H24" s="198"/>
      <c r="I24" s="198"/>
      <c r="J24" s="275"/>
    </row>
    <row r="25" spans="1:10" ht="12.75" customHeight="1">
      <c r="A25" s="117" t="s">
        <v>237</v>
      </c>
      <c r="B25" s="261">
        <v>24374</v>
      </c>
      <c r="C25" s="261">
        <v>1950</v>
      </c>
      <c r="D25" s="261">
        <v>18600</v>
      </c>
      <c r="E25" s="273" t="s">
        <v>301</v>
      </c>
      <c r="F25" s="261">
        <v>2600</v>
      </c>
      <c r="G25" s="273" t="s">
        <v>301</v>
      </c>
      <c r="H25" s="261">
        <v>1224</v>
      </c>
      <c r="I25" s="273" t="s">
        <v>301</v>
      </c>
      <c r="J25" s="292" t="s">
        <v>301</v>
      </c>
    </row>
    <row r="26" spans="1:10" ht="12.75" customHeight="1">
      <c r="A26" s="84"/>
      <c r="B26" s="198"/>
      <c r="C26" s="198"/>
      <c r="D26" s="198"/>
      <c r="E26" s="198"/>
      <c r="F26" s="198"/>
      <c r="G26" s="198"/>
      <c r="H26" s="198"/>
      <c r="I26" s="198"/>
      <c r="J26" s="275"/>
    </row>
    <row r="27" spans="1:10" ht="12.75" customHeight="1">
      <c r="A27" s="84" t="s">
        <v>238</v>
      </c>
      <c r="B27" s="199">
        <v>2386</v>
      </c>
      <c r="C27" s="199">
        <v>119</v>
      </c>
      <c r="D27" s="199">
        <v>1670</v>
      </c>
      <c r="E27" s="199">
        <v>239</v>
      </c>
      <c r="F27" s="199">
        <v>143</v>
      </c>
      <c r="G27" s="198" t="s">
        <v>301</v>
      </c>
      <c r="H27" s="198" t="s">
        <v>301</v>
      </c>
      <c r="I27" s="199">
        <v>215</v>
      </c>
      <c r="J27" s="275" t="s">
        <v>301</v>
      </c>
    </row>
    <row r="28" spans="1:10" ht="12.75" customHeight="1">
      <c r="A28" s="84" t="s">
        <v>239</v>
      </c>
      <c r="B28" s="199">
        <v>16242</v>
      </c>
      <c r="C28" s="198" t="s">
        <v>301</v>
      </c>
      <c r="D28" s="199">
        <v>11970</v>
      </c>
      <c r="E28" s="199">
        <v>4272</v>
      </c>
      <c r="F28" s="198" t="s">
        <v>301</v>
      </c>
      <c r="G28" s="198" t="s">
        <v>301</v>
      </c>
      <c r="H28" s="198" t="s">
        <v>301</v>
      </c>
      <c r="I28" s="198" t="s">
        <v>301</v>
      </c>
      <c r="J28" s="275" t="s">
        <v>301</v>
      </c>
    </row>
    <row r="29" spans="1:10" ht="12.75" customHeight="1">
      <c r="A29" s="84" t="s">
        <v>240</v>
      </c>
      <c r="B29" s="199">
        <v>23165</v>
      </c>
      <c r="C29" s="198" t="s">
        <v>301</v>
      </c>
      <c r="D29" s="199">
        <v>13899</v>
      </c>
      <c r="E29" s="198" t="s">
        <v>301</v>
      </c>
      <c r="F29" s="198" t="s">
        <v>301</v>
      </c>
      <c r="G29" s="198" t="s">
        <v>301</v>
      </c>
      <c r="H29" s="198" t="s">
        <v>301</v>
      </c>
      <c r="I29" s="199">
        <v>9266</v>
      </c>
      <c r="J29" s="275" t="s">
        <v>301</v>
      </c>
    </row>
    <row r="30" spans="1:10" ht="12.75" customHeight="1">
      <c r="A30" s="117" t="s">
        <v>342</v>
      </c>
      <c r="B30" s="261">
        <f>SUM(B27:B29)</f>
        <v>41793</v>
      </c>
      <c r="C30" s="261">
        <f>SUM(C27:C29)</f>
        <v>119</v>
      </c>
      <c r="D30" s="261">
        <f>SUM(D27:D29)</f>
        <v>27539</v>
      </c>
      <c r="E30" s="261">
        <f>SUM(E27:E29)</f>
        <v>4511</v>
      </c>
      <c r="F30" s="261">
        <f>SUM(F27:F29)</f>
        <v>143</v>
      </c>
      <c r="G30" s="273" t="s">
        <v>301</v>
      </c>
      <c r="H30" s="273" t="s">
        <v>301</v>
      </c>
      <c r="I30" s="261">
        <f>SUM(I27:I29)</f>
        <v>9481</v>
      </c>
      <c r="J30" s="292" t="s">
        <v>301</v>
      </c>
    </row>
    <row r="31" spans="1:10" ht="12.75" customHeight="1">
      <c r="A31" s="84"/>
      <c r="B31" s="198"/>
      <c r="C31" s="198"/>
      <c r="D31" s="198"/>
      <c r="E31" s="198"/>
      <c r="F31" s="198"/>
      <c r="G31" s="198"/>
      <c r="H31" s="198"/>
      <c r="I31" s="198"/>
      <c r="J31" s="275"/>
    </row>
    <row r="32" spans="1:10" ht="12.75" customHeight="1">
      <c r="A32" s="84" t="s">
        <v>241</v>
      </c>
      <c r="B32" s="199">
        <v>14472</v>
      </c>
      <c r="C32" s="199">
        <v>6512</v>
      </c>
      <c r="D32" s="199">
        <v>1447</v>
      </c>
      <c r="E32" s="199">
        <v>1447</v>
      </c>
      <c r="F32" s="199">
        <v>724</v>
      </c>
      <c r="G32" s="198" t="s">
        <v>301</v>
      </c>
      <c r="H32" s="199">
        <v>1158</v>
      </c>
      <c r="I32" s="199">
        <v>1737</v>
      </c>
      <c r="J32" s="214">
        <v>1447</v>
      </c>
    </row>
    <row r="33" spans="1:10" ht="12.75" customHeight="1">
      <c r="A33" s="84" t="s">
        <v>242</v>
      </c>
      <c r="B33" s="199">
        <v>52809</v>
      </c>
      <c r="C33" s="199">
        <v>23764</v>
      </c>
      <c r="D33" s="199">
        <v>5281</v>
      </c>
      <c r="E33" s="199">
        <v>5281</v>
      </c>
      <c r="F33" s="199">
        <v>2640</v>
      </c>
      <c r="G33" s="198" t="s">
        <v>301</v>
      </c>
      <c r="H33" s="199">
        <v>4225</v>
      </c>
      <c r="I33" s="199">
        <v>6337</v>
      </c>
      <c r="J33" s="214">
        <v>5281</v>
      </c>
    </row>
    <row r="34" spans="1:10" ht="12.75" customHeight="1">
      <c r="A34" s="84" t="s">
        <v>243</v>
      </c>
      <c r="B34" s="199">
        <v>4701</v>
      </c>
      <c r="C34" s="199">
        <v>2116</v>
      </c>
      <c r="D34" s="199">
        <v>470</v>
      </c>
      <c r="E34" s="199">
        <v>470</v>
      </c>
      <c r="F34" s="199">
        <v>235</v>
      </c>
      <c r="G34" s="198" t="s">
        <v>301</v>
      </c>
      <c r="H34" s="199">
        <v>376</v>
      </c>
      <c r="I34" s="199">
        <v>564</v>
      </c>
      <c r="J34" s="214">
        <v>470</v>
      </c>
    </row>
    <row r="35" spans="1:10" ht="12.75" customHeight="1">
      <c r="A35" s="84" t="s">
        <v>244</v>
      </c>
      <c r="B35" s="199">
        <v>113</v>
      </c>
      <c r="C35" s="199">
        <v>51</v>
      </c>
      <c r="D35" s="199">
        <v>11</v>
      </c>
      <c r="E35" s="199">
        <v>11</v>
      </c>
      <c r="F35" s="199">
        <v>6</v>
      </c>
      <c r="G35" s="198" t="s">
        <v>301</v>
      </c>
      <c r="H35" s="199">
        <v>9</v>
      </c>
      <c r="I35" s="199">
        <v>14</v>
      </c>
      <c r="J35" s="214">
        <v>11</v>
      </c>
    </row>
    <row r="36" spans="1:10" ht="12.75" customHeight="1">
      <c r="A36" s="117" t="s">
        <v>245</v>
      </c>
      <c r="B36" s="261">
        <f>SUM(B32:B35)</f>
        <v>72095</v>
      </c>
      <c r="C36" s="261">
        <f aca="true" t="shared" si="1" ref="C36:J36">SUM(C32:C35)</f>
        <v>32443</v>
      </c>
      <c r="D36" s="261">
        <f t="shared" si="1"/>
        <v>7209</v>
      </c>
      <c r="E36" s="261">
        <f>SUM(E32:E35)</f>
        <v>7209</v>
      </c>
      <c r="F36" s="261">
        <f>SUM(F32:F35)</f>
        <v>3605</v>
      </c>
      <c r="G36" s="273" t="s">
        <v>301</v>
      </c>
      <c r="H36" s="261">
        <f>SUM(H32:H35)</f>
        <v>5768</v>
      </c>
      <c r="I36" s="261">
        <f t="shared" si="1"/>
        <v>8652</v>
      </c>
      <c r="J36" s="274">
        <f t="shared" si="1"/>
        <v>7209</v>
      </c>
    </row>
    <row r="37" spans="1:10" ht="12.75" customHeight="1">
      <c r="A37" s="84"/>
      <c r="B37" s="198"/>
      <c r="C37" s="198"/>
      <c r="D37" s="198"/>
      <c r="E37" s="198"/>
      <c r="F37" s="198"/>
      <c r="G37" s="198"/>
      <c r="H37" s="198"/>
      <c r="I37" s="198"/>
      <c r="J37" s="275"/>
    </row>
    <row r="38" spans="1:10" ht="12.75" customHeight="1">
      <c r="A38" s="117" t="s">
        <v>246</v>
      </c>
      <c r="B38" s="261">
        <v>500</v>
      </c>
      <c r="C38" s="273" t="s">
        <v>301</v>
      </c>
      <c r="D38" s="273" t="s">
        <v>301</v>
      </c>
      <c r="E38" s="261">
        <v>260</v>
      </c>
      <c r="F38" s="273" t="s">
        <v>301</v>
      </c>
      <c r="G38" s="273" t="s">
        <v>301</v>
      </c>
      <c r="H38" s="273" t="s">
        <v>301</v>
      </c>
      <c r="I38" s="273" t="s">
        <v>301</v>
      </c>
      <c r="J38" s="274">
        <v>240</v>
      </c>
    </row>
    <row r="39" spans="1:10" ht="12.75" customHeight="1">
      <c r="A39" s="84"/>
      <c r="B39" s="198"/>
      <c r="C39" s="198"/>
      <c r="D39" s="198"/>
      <c r="E39" s="198"/>
      <c r="F39" s="198"/>
      <c r="G39" s="198"/>
      <c r="H39" s="198"/>
      <c r="I39" s="198"/>
      <c r="J39" s="275"/>
    </row>
    <row r="40" spans="1:10" ht="12.75" customHeight="1">
      <c r="A40" s="84" t="s">
        <v>247</v>
      </c>
      <c r="B40" s="199">
        <v>8215</v>
      </c>
      <c r="C40" s="199">
        <v>5810</v>
      </c>
      <c r="D40" s="199">
        <v>1625</v>
      </c>
      <c r="E40" s="199">
        <v>780</v>
      </c>
      <c r="F40" s="198" t="s">
        <v>301</v>
      </c>
      <c r="G40" s="198" t="s">
        <v>301</v>
      </c>
      <c r="H40" s="198" t="s">
        <v>301</v>
      </c>
      <c r="I40" s="198" t="s">
        <v>301</v>
      </c>
      <c r="J40" s="275" t="s">
        <v>301</v>
      </c>
    </row>
    <row r="41" spans="1:10" ht="12.75" customHeight="1">
      <c r="A41" s="84" t="s">
        <v>248</v>
      </c>
      <c r="B41" s="199">
        <v>32685</v>
      </c>
      <c r="C41" s="199">
        <v>15362</v>
      </c>
      <c r="D41" s="199">
        <v>17323</v>
      </c>
      <c r="E41" s="198" t="s">
        <v>301</v>
      </c>
      <c r="F41" s="198" t="s">
        <v>301</v>
      </c>
      <c r="G41" s="198" t="s">
        <v>301</v>
      </c>
      <c r="H41" s="198" t="s">
        <v>301</v>
      </c>
      <c r="I41" s="198" t="s">
        <v>301</v>
      </c>
      <c r="J41" s="275" t="s">
        <v>301</v>
      </c>
    </row>
    <row r="42" spans="1:10" ht="12.75" customHeight="1">
      <c r="A42" s="84" t="s">
        <v>249</v>
      </c>
      <c r="B42" s="199">
        <v>49900</v>
      </c>
      <c r="C42" s="198" t="s">
        <v>301</v>
      </c>
      <c r="D42" s="199">
        <v>37425</v>
      </c>
      <c r="E42" s="199">
        <v>7485</v>
      </c>
      <c r="F42" s="198" t="s">
        <v>301</v>
      </c>
      <c r="G42" s="198" t="s">
        <v>301</v>
      </c>
      <c r="H42" s="198" t="s">
        <v>301</v>
      </c>
      <c r="I42" s="199">
        <v>4990</v>
      </c>
      <c r="J42" s="275" t="s">
        <v>301</v>
      </c>
    </row>
    <row r="43" spans="1:10" ht="12.75" customHeight="1">
      <c r="A43" s="84" t="s">
        <v>250</v>
      </c>
      <c r="B43" s="199">
        <v>12080</v>
      </c>
      <c r="C43" s="199">
        <v>2000</v>
      </c>
      <c r="D43" s="199">
        <v>7000</v>
      </c>
      <c r="E43" s="199">
        <v>2000</v>
      </c>
      <c r="F43" s="199">
        <v>1080</v>
      </c>
      <c r="G43" s="198" t="s">
        <v>301</v>
      </c>
      <c r="H43" s="198" t="s">
        <v>301</v>
      </c>
      <c r="I43" s="198" t="s">
        <v>301</v>
      </c>
      <c r="J43" s="275" t="s">
        <v>301</v>
      </c>
    </row>
    <row r="44" spans="1:10" ht="12.75" customHeight="1">
      <c r="A44" s="84" t="s">
        <v>251</v>
      </c>
      <c r="B44" s="199">
        <v>11416</v>
      </c>
      <c r="C44" s="199">
        <v>6850</v>
      </c>
      <c r="D44" s="199">
        <v>2854</v>
      </c>
      <c r="E44" s="198" t="s">
        <v>301</v>
      </c>
      <c r="F44" s="198" t="s">
        <v>301</v>
      </c>
      <c r="G44" s="199">
        <v>1712</v>
      </c>
      <c r="H44" s="198" t="s">
        <v>301</v>
      </c>
      <c r="I44" s="198" t="s">
        <v>301</v>
      </c>
      <c r="J44" s="275" t="s">
        <v>301</v>
      </c>
    </row>
    <row r="45" spans="1:10" ht="12.75" customHeight="1">
      <c r="A45" s="84" t="s">
        <v>252</v>
      </c>
      <c r="B45" s="199">
        <v>34388</v>
      </c>
      <c r="C45" s="199">
        <v>8818</v>
      </c>
      <c r="D45" s="199">
        <v>20575</v>
      </c>
      <c r="E45" s="199">
        <v>4995</v>
      </c>
      <c r="F45" s="198" t="s">
        <v>301</v>
      </c>
      <c r="G45" s="198" t="s">
        <v>301</v>
      </c>
      <c r="H45" s="198" t="s">
        <v>301</v>
      </c>
      <c r="I45" s="198" t="s">
        <v>301</v>
      </c>
      <c r="J45" s="275" t="s">
        <v>301</v>
      </c>
    </row>
    <row r="46" spans="1:10" ht="12.75" customHeight="1">
      <c r="A46" s="84" t="s">
        <v>253</v>
      </c>
      <c r="B46" s="199">
        <v>17601</v>
      </c>
      <c r="C46" s="199">
        <v>281</v>
      </c>
      <c r="D46" s="199">
        <v>17320</v>
      </c>
      <c r="E46" s="198" t="s">
        <v>301</v>
      </c>
      <c r="F46" s="198" t="s">
        <v>301</v>
      </c>
      <c r="G46" s="198" t="s">
        <v>301</v>
      </c>
      <c r="H46" s="198" t="s">
        <v>301</v>
      </c>
      <c r="I46" s="198" t="s">
        <v>301</v>
      </c>
      <c r="J46" s="275" t="s">
        <v>301</v>
      </c>
    </row>
    <row r="47" spans="1:10" ht="12.75" customHeight="1">
      <c r="A47" s="84" t="s">
        <v>254</v>
      </c>
      <c r="B47" s="199">
        <v>9135</v>
      </c>
      <c r="C47" s="199">
        <v>4568</v>
      </c>
      <c r="D47" s="199">
        <v>4567</v>
      </c>
      <c r="E47" s="198" t="s">
        <v>301</v>
      </c>
      <c r="F47" s="198" t="s">
        <v>301</v>
      </c>
      <c r="G47" s="198" t="s">
        <v>301</v>
      </c>
      <c r="H47" s="198" t="s">
        <v>301</v>
      </c>
      <c r="I47" s="198" t="s">
        <v>301</v>
      </c>
      <c r="J47" s="275" t="s">
        <v>301</v>
      </c>
    </row>
    <row r="48" spans="1:10" ht="12.75" customHeight="1">
      <c r="A48" s="84" t="s">
        <v>255</v>
      </c>
      <c r="B48" s="199">
        <v>59671</v>
      </c>
      <c r="C48" s="199">
        <v>2984</v>
      </c>
      <c r="D48" s="199">
        <v>42963</v>
      </c>
      <c r="E48" s="199">
        <v>5967</v>
      </c>
      <c r="F48" s="198" t="s">
        <v>301</v>
      </c>
      <c r="G48" s="198" t="s">
        <v>301</v>
      </c>
      <c r="H48" s="199">
        <v>1790</v>
      </c>
      <c r="I48" s="198" t="s">
        <v>301</v>
      </c>
      <c r="J48" s="214">
        <v>5967</v>
      </c>
    </row>
    <row r="49" spans="1:10" ht="12.75" customHeight="1">
      <c r="A49" s="117" t="s">
        <v>344</v>
      </c>
      <c r="B49" s="261">
        <f>SUM(B40:B48)</f>
        <v>235091</v>
      </c>
      <c r="C49" s="261">
        <f aca="true" t="shared" si="2" ref="C49:J49">SUM(C40:C48)</f>
        <v>46673</v>
      </c>
      <c r="D49" s="261">
        <f t="shared" si="2"/>
        <v>151652</v>
      </c>
      <c r="E49" s="261">
        <f>SUM(E40:E48)</f>
        <v>21227</v>
      </c>
      <c r="F49" s="261">
        <f>SUM(F40:F48)</f>
        <v>1080</v>
      </c>
      <c r="G49" s="261">
        <f>SUM(G40:G48)</f>
        <v>1712</v>
      </c>
      <c r="H49" s="261">
        <f>SUM(H40:H48)</f>
        <v>1790</v>
      </c>
      <c r="I49" s="261">
        <f t="shared" si="2"/>
        <v>4990</v>
      </c>
      <c r="J49" s="274">
        <f t="shared" si="2"/>
        <v>5967</v>
      </c>
    </row>
    <row r="50" spans="1:10" ht="12.75" customHeight="1">
      <c r="A50" s="84"/>
      <c r="B50" s="198"/>
      <c r="C50" s="198"/>
      <c r="D50" s="198"/>
      <c r="E50" s="198"/>
      <c r="F50" s="198"/>
      <c r="G50" s="198"/>
      <c r="H50" s="198"/>
      <c r="I50" s="198"/>
      <c r="J50" s="275"/>
    </row>
    <row r="51" spans="1:10" ht="12.75" customHeight="1">
      <c r="A51" s="117" t="s">
        <v>256</v>
      </c>
      <c r="B51" s="261">
        <v>2561</v>
      </c>
      <c r="C51" s="273" t="s">
        <v>301</v>
      </c>
      <c r="D51" s="261">
        <v>1024</v>
      </c>
      <c r="E51" s="261">
        <v>1537</v>
      </c>
      <c r="F51" s="273" t="s">
        <v>301</v>
      </c>
      <c r="G51" s="273" t="s">
        <v>301</v>
      </c>
      <c r="H51" s="273" t="s">
        <v>301</v>
      </c>
      <c r="I51" s="273" t="s">
        <v>301</v>
      </c>
      <c r="J51" s="292" t="s">
        <v>301</v>
      </c>
    </row>
    <row r="52" spans="1:10" ht="12.75" customHeight="1">
      <c r="A52" s="84"/>
      <c r="B52" s="198"/>
      <c r="C52" s="198"/>
      <c r="D52" s="198"/>
      <c r="E52" s="198"/>
      <c r="F52" s="198"/>
      <c r="G52" s="198"/>
      <c r="H52" s="198"/>
      <c r="I52" s="198"/>
      <c r="J52" s="275"/>
    </row>
    <row r="53" spans="1:10" ht="12.75" customHeight="1">
      <c r="A53" s="84" t="s">
        <v>257</v>
      </c>
      <c r="B53" s="199">
        <v>6885</v>
      </c>
      <c r="C53" s="199">
        <v>6885</v>
      </c>
      <c r="D53" s="198" t="s">
        <v>301</v>
      </c>
      <c r="E53" s="198" t="s">
        <v>301</v>
      </c>
      <c r="F53" s="198" t="s">
        <v>301</v>
      </c>
      <c r="G53" s="198" t="s">
        <v>301</v>
      </c>
      <c r="H53" s="198" t="s">
        <v>301</v>
      </c>
      <c r="I53" s="198" t="s">
        <v>301</v>
      </c>
      <c r="J53" s="275" t="s">
        <v>301</v>
      </c>
    </row>
    <row r="54" spans="1:10" ht="12.75" customHeight="1">
      <c r="A54" s="84" t="s">
        <v>258</v>
      </c>
      <c r="B54" s="199">
        <v>3118</v>
      </c>
      <c r="C54" s="199">
        <v>3118</v>
      </c>
      <c r="D54" s="198" t="s">
        <v>301</v>
      </c>
      <c r="E54" s="198" t="s">
        <v>301</v>
      </c>
      <c r="F54" s="198" t="s">
        <v>301</v>
      </c>
      <c r="G54" s="198" t="s">
        <v>301</v>
      </c>
      <c r="H54" s="198" t="s">
        <v>301</v>
      </c>
      <c r="I54" s="198" t="s">
        <v>301</v>
      </c>
      <c r="J54" s="275" t="s">
        <v>301</v>
      </c>
    </row>
    <row r="55" spans="1:10" ht="12.75" customHeight="1">
      <c r="A55" s="84" t="s">
        <v>259</v>
      </c>
      <c r="B55" s="199">
        <v>6280</v>
      </c>
      <c r="C55" s="199">
        <v>6280</v>
      </c>
      <c r="D55" s="198" t="s">
        <v>301</v>
      </c>
      <c r="E55" s="198" t="s">
        <v>301</v>
      </c>
      <c r="F55" s="198" t="s">
        <v>301</v>
      </c>
      <c r="G55" s="198" t="s">
        <v>301</v>
      </c>
      <c r="H55" s="198" t="s">
        <v>301</v>
      </c>
      <c r="I55" s="198" t="s">
        <v>301</v>
      </c>
      <c r="J55" s="275" t="s">
        <v>301</v>
      </c>
    </row>
    <row r="56" spans="1:10" ht="12.75" customHeight="1">
      <c r="A56" s="84" t="s">
        <v>260</v>
      </c>
      <c r="B56" s="199">
        <v>12183</v>
      </c>
      <c r="C56" s="199">
        <v>12183</v>
      </c>
      <c r="D56" s="198" t="s">
        <v>301</v>
      </c>
      <c r="E56" s="198" t="s">
        <v>301</v>
      </c>
      <c r="F56" s="198" t="s">
        <v>301</v>
      </c>
      <c r="G56" s="198" t="s">
        <v>301</v>
      </c>
      <c r="H56" s="198" t="s">
        <v>301</v>
      </c>
      <c r="I56" s="198" t="s">
        <v>301</v>
      </c>
      <c r="J56" s="275" t="s">
        <v>301</v>
      </c>
    </row>
    <row r="57" spans="1:10" ht="12.75" customHeight="1">
      <c r="A57" s="84" t="s">
        <v>261</v>
      </c>
      <c r="B57" s="199">
        <v>4792</v>
      </c>
      <c r="C57" s="199">
        <v>4792</v>
      </c>
      <c r="D57" s="198" t="s">
        <v>301</v>
      </c>
      <c r="E57" s="198" t="s">
        <v>301</v>
      </c>
      <c r="F57" s="198" t="s">
        <v>301</v>
      </c>
      <c r="G57" s="198" t="s">
        <v>301</v>
      </c>
      <c r="H57" s="198" t="s">
        <v>301</v>
      </c>
      <c r="I57" s="198" t="s">
        <v>301</v>
      </c>
      <c r="J57" s="275" t="s">
        <v>301</v>
      </c>
    </row>
    <row r="58" spans="1:10" ht="12.75" customHeight="1">
      <c r="A58" s="117" t="s">
        <v>262</v>
      </c>
      <c r="B58" s="261">
        <f>SUM(B53:B57)</f>
        <v>33258</v>
      </c>
      <c r="C58" s="261">
        <f>SUM(C53:C57)</f>
        <v>33258</v>
      </c>
      <c r="D58" s="273" t="s">
        <v>301</v>
      </c>
      <c r="E58" s="273" t="s">
        <v>301</v>
      </c>
      <c r="F58" s="273" t="s">
        <v>301</v>
      </c>
      <c r="G58" s="273" t="s">
        <v>301</v>
      </c>
      <c r="H58" s="273" t="s">
        <v>301</v>
      </c>
      <c r="I58" s="273" t="s">
        <v>301</v>
      </c>
      <c r="J58" s="292" t="s">
        <v>301</v>
      </c>
    </row>
    <row r="59" spans="1:10" ht="12.75" customHeight="1">
      <c r="A59" s="84"/>
      <c r="B59" s="198"/>
      <c r="C59" s="198"/>
      <c r="D59" s="198"/>
      <c r="E59" s="198"/>
      <c r="F59" s="198"/>
      <c r="G59" s="198"/>
      <c r="H59" s="198"/>
      <c r="I59" s="198"/>
      <c r="J59" s="275"/>
    </row>
    <row r="60" spans="1:10" ht="12.75" customHeight="1">
      <c r="A60" s="84" t="s">
        <v>263</v>
      </c>
      <c r="B60" s="199">
        <v>1292</v>
      </c>
      <c r="C60" s="198" t="s">
        <v>301</v>
      </c>
      <c r="D60" s="199">
        <v>1292</v>
      </c>
      <c r="E60" s="198" t="s">
        <v>301</v>
      </c>
      <c r="F60" s="198" t="s">
        <v>301</v>
      </c>
      <c r="G60" s="198" t="s">
        <v>301</v>
      </c>
      <c r="H60" s="198" t="s">
        <v>301</v>
      </c>
      <c r="I60" s="198" t="s">
        <v>301</v>
      </c>
      <c r="J60" s="275" t="s">
        <v>301</v>
      </c>
    </row>
    <row r="61" spans="1:10" ht="12.75" customHeight="1">
      <c r="A61" s="84" t="s">
        <v>264</v>
      </c>
      <c r="B61" s="199">
        <v>111</v>
      </c>
      <c r="C61" s="198" t="s">
        <v>301</v>
      </c>
      <c r="D61" s="199">
        <v>111</v>
      </c>
      <c r="E61" s="198" t="s">
        <v>301</v>
      </c>
      <c r="F61" s="198" t="s">
        <v>301</v>
      </c>
      <c r="G61" s="198" t="s">
        <v>301</v>
      </c>
      <c r="H61" s="198" t="s">
        <v>301</v>
      </c>
      <c r="I61" s="198" t="s">
        <v>301</v>
      </c>
      <c r="J61" s="275" t="s">
        <v>301</v>
      </c>
    </row>
    <row r="62" spans="1:10" ht="12.75" customHeight="1">
      <c r="A62" s="84" t="s">
        <v>265</v>
      </c>
      <c r="B62" s="199">
        <v>2592</v>
      </c>
      <c r="C62" s="199">
        <v>1037</v>
      </c>
      <c r="D62" s="199">
        <v>1555</v>
      </c>
      <c r="E62" s="198" t="s">
        <v>301</v>
      </c>
      <c r="F62" s="198" t="s">
        <v>301</v>
      </c>
      <c r="G62" s="198" t="s">
        <v>301</v>
      </c>
      <c r="H62" s="198" t="s">
        <v>301</v>
      </c>
      <c r="I62" s="198" t="s">
        <v>301</v>
      </c>
      <c r="J62" s="275" t="s">
        <v>301</v>
      </c>
    </row>
    <row r="63" spans="1:10" ht="12.75" customHeight="1">
      <c r="A63" s="117" t="s">
        <v>266</v>
      </c>
      <c r="B63" s="261">
        <f>SUM(B60:B62)</f>
        <v>3995</v>
      </c>
      <c r="C63" s="261">
        <f>SUM(C60:C62)</f>
        <v>1037</v>
      </c>
      <c r="D63" s="261">
        <f>SUM(D60:D62)</f>
        <v>2958</v>
      </c>
      <c r="E63" s="273" t="s">
        <v>301</v>
      </c>
      <c r="F63" s="273" t="s">
        <v>301</v>
      </c>
      <c r="G63" s="273" t="s">
        <v>301</v>
      </c>
      <c r="H63" s="273" t="s">
        <v>301</v>
      </c>
      <c r="I63" s="273" t="s">
        <v>301</v>
      </c>
      <c r="J63" s="292" t="s">
        <v>301</v>
      </c>
    </row>
    <row r="64" spans="1:10" ht="12.75" customHeight="1">
      <c r="A64" s="84"/>
      <c r="B64" s="198"/>
      <c r="C64" s="198"/>
      <c r="D64" s="198"/>
      <c r="E64" s="198"/>
      <c r="F64" s="198"/>
      <c r="G64" s="198"/>
      <c r="H64" s="198"/>
      <c r="I64" s="198"/>
      <c r="J64" s="275"/>
    </row>
    <row r="65" spans="1:10" ht="12.75" customHeight="1">
      <c r="A65" s="117" t="s">
        <v>267</v>
      </c>
      <c r="B65" s="261">
        <v>60</v>
      </c>
      <c r="C65" s="273" t="s">
        <v>301</v>
      </c>
      <c r="D65" s="273" t="s">
        <v>301</v>
      </c>
      <c r="E65" s="273" t="s">
        <v>301</v>
      </c>
      <c r="F65" s="273" t="s">
        <v>301</v>
      </c>
      <c r="G65" s="273" t="s">
        <v>301</v>
      </c>
      <c r="H65" s="273" t="s">
        <v>301</v>
      </c>
      <c r="I65" s="261">
        <v>43</v>
      </c>
      <c r="J65" s="274">
        <v>17</v>
      </c>
    </row>
    <row r="66" spans="1:10" ht="12.75" customHeight="1">
      <c r="A66" s="84"/>
      <c r="B66" s="198"/>
      <c r="C66" s="198"/>
      <c r="D66" s="198"/>
      <c r="E66" s="198"/>
      <c r="F66" s="198"/>
      <c r="G66" s="198"/>
      <c r="H66" s="198"/>
      <c r="I66" s="198"/>
      <c r="J66" s="275"/>
    </row>
    <row r="67" spans="1:10" ht="12.75" customHeight="1">
      <c r="A67" s="84" t="s">
        <v>268</v>
      </c>
      <c r="B67" s="199">
        <v>31500</v>
      </c>
      <c r="C67" s="198" t="s">
        <v>301</v>
      </c>
      <c r="D67" s="198" t="s">
        <v>301</v>
      </c>
      <c r="E67" s="199">
        <v>7875</v>
      </c>
      <c r="F67" s="199">
        <v>22365</v>
      </c>
      <c r="G67" s="198" t="s">
        <v>301</v>
      </c>
      <c r="H67" s="199">
        <v>1260</v>
      </c>
      <c r="I67" s="198" t="s">
        <v>301</v>
      </c>
      <c r="J67" s="275" t="s">
        <v>301</v>
      </c>
    </row>
    <row r="68" spans="1:10" ht="12.75" customHeight="1">
      <c r="A68" s="84" t="s">
        <v>269</v>
      </c>
      <c r="B68" s="199">
        <v>109000</v>
      </c>
      <c r="C68" s="198" t="s">
        <v>301</v>
      </c>
      <c r="D68" s="198" t="s">
        <v>301</v>
      </c>
      <c r="E68" s="199">
        <v>27250</v>
      </c>
      <c r="F68" s="199">
        <v>77390</v>
      </c>
      <c r="G68" s="198" t="s">
        <v>301</v>
      </c>
      <c r="H68" s="199">
        <v>4360</v>
      </c>
      <c r="I68" s="198" t="s">
        <v>301</v>
      </c>
      <c r="J68" s="275" t="s">
        <v>301</v>
      </c>
    </row>
    <row r="69" spans="1:10" ht="12.75" customHeight="1">
      <c r="A69" s="117" t="s">
        <v>270</v>
      </c>
      <c r="B69" s="261">
        <f>SUM(B67:B68)</f>
        <v>140500</v>
      </c>
      <c r="C69" s="273" t="s">
        <v>301</v>
      </c>
      <c r="D69" s="273" t="s">
        <v>301</v>
      </c>
      <c r="E69" s="261">
        <f>SUM(E67:E68)</f>
        <v>35125</v>
      </c>
      <c r="F69" s="261">
        <f>SUM(F67:F68)</f>
        <v>99755</v>
      </c>
      <c r="G69" s="273" t="s">
        <v>301</v>
      </c>
      <c r="H69" s="261">
        <f>SUM(H67:H68)</f>
        <v>5620</v>
      </c>
      <c r="I69" s="273" t="s">
        <v>301</v>
      </c>
      <c r="J69" s="292" t="s">
        <v>301</v>
      </c>
    </row>
    <row r="70" spans="1:10" ht="12.75" customHeight="1">
      <c r="A70" s="84"/>
      <c r="B70" s="198"/>
      <c r="C70" s="198"/>
      <c r="D70" s="198"/>
      <c r="E70" s="198"/>
      <c r="F70" s="198"/>
      <c r="G70" s="198"/>
      <c r="H70" s="198"/>
      <c r="I70" s="198"/>
      <c r="J70" s="275"/>
    </row>
    <row r="71" spans="1:10" ht="12.75" customHeight="1">
      <c r="A71" s="84" t="s">
        <v>271</v>
      </c>
      <c r="B71" s="199">
        <v>330</v>
      </c>
      <c r="C71" s="198" t="s">
        <v>301</v>
      </c>
      <c r="D71" s="198" t="s">
        <v>301</v>
      </c>
      <c r="E71" s="198" t="s">
        <v>301</v>
      </c>
      <c r="F71" s="198" t="s">
        <v>301</v>
      </c>
      <c r="G71" s="198" t="s">
        <v>301</v>
      </c>
      <c r="H71" s="198" t="s">
        <v>301</v>
      </c>
      <c r="I71" s="199">
        <v>330</v>
      </c>
      <c r="J71" s="275" t="s">
        <v>301</v>
      </c>
    </row>
    <row r="72" spans="1:10" ht="12.75" customHeight="1">
      <c r="A72" s="84" t="s">
        <v>272</v>
      </c>
      <c r="B72" s="199">
        <v>11995</v>
      </c>
      <c r="C72" s="198" t="s">
        <v>301</v>
      </c>
      <c r="D72" s="198" t="s">
        <v>301</v>
      </c>
      <c r="E72" s="198" t="s">
        <v>301</v>
      </c>
      <c r="F72" s="199">
        <v>11995</v>
      </c>
      <c r="G72" s="198" t="s">
        <v>301</v>
      </c>
      <c r="H72" s="198" t="s">
        <v>301</v>
      </c>
      <c r="I72" s="198" t="s">
        <v>301</v>
      </c>
      <c r="J72" s="275" t="s">
        <v>301</v>
      </c>
    </row>
    <row r="73" spans="1:10" ht="12.75" customHeight="1">
      <c r="A73" s="84" t="s">
        <v>273</v>
      </c>
      <c r="B73" s="199">
        <v>3550</v>
      </c>
      <c r="C73" s="199">
        <v>1550</v>
      </c>
      <c r="D73" s="198" t="s">
        <v>301</v>
      </c>
      <c r="E73" s="198" t="s">
        <v>301</v>
      </c>
      <c r="F73" s="199">
        <v>2000</v>
      </c>
      <c r="G73" s="198" t="s">
        <v>301</v>
      </c>
      <c r="H73" s="198" t="s">
        <v>301</v>
      </c>
      <c r="I73" s="198" t="s">
        <v>301</v>
      </c>
      <c r="J73" s="275" t="s">
        <v>301</v>
      </c>
    </row>
    <row r="74" spans="1:10" ht="12.75" customHeight="1">
      <c r="A74" s="84" t="s">
        <v>274</v>
      </c>
      <c r="B74" s="199">
        <v>368000</v>
      </c>
      <c r="C74" s="199">
        <v>180320</v>
      </c>
      <c r="D74" s="199">
        <v>88320</v>
      </c>
      <c r="E74" s="198" t="s">
        <v>301</v>
      </c>
      <c r="F74" s="199">
        <v>62560</v>
      </c>
      <c r="G74" s="198" t="s">
        <v>301</v>
      </c>
      <c r="H74" s="199">
        <v>25760</v>
      </c>
      <c r="I74" s="199">
        <v>11040</v>
      </c>
      <c r="J74" s="275" t="s">
        <v>301</v>
      </c>
    </row>
    <row r="75" spans="1:10" ht="12.75" customHeight="1">
      <c r="A75" s="84" t="s">
        <v>275</v>
      </c>
      <c r="B75" s="199">
        <v>303000</v>
      </c>
      <c r="C75" s="198" t="s">
        <v>301</v>
      </c>
      <c r="D75" s="198" t="s">
        <v>301</v>
      </c>
      <c r="E75" s="198" t="s">
        <v>301</v>
      </c>
      <c r="F75" s="199">
        <v>290880</v>
      </c>
      <c r="G75" s="199">
        <v>3030</v>
      </c>
      <c r="H75" s="199">
        <v>9090</v>
      </c>
      <c r="I75" s="198" t="s">
        <v>301</v>
      </c>
      <c r="J75" s="275" t="s">
        <v>301</v>
      </c>
    </row>
    <row r="76" spans="1:10" ht="12.75" customHeight="1">
      <c r="A76" s="84" t="s">
        <v>276</v>
      </c>
      <c r="B76" s="199">
        <v>5700</v>
      </c>
      <c r="C76" s="199">
        <v>2710</v>
      </c>
      <c r="D76" s="199">
        <v>1200</v>
      </c>
      <c r="E76" s="199">
        <v>1000</v>
      </c>
      <c r="F76" s="199">
        <v>90</v>
      </c>
      <c r="G76" s="198" t="s">
        <v>301</v>
      </c>
      <c r="H76" s="199">
        <v>590</v>
      </c>
      <c r="I76" s="199">
        <v>110</v>
      </c>
      <c r="J76" s="275" t="s">
        <v>301</v>
      </c>
    </row>
    <row r="77" spans="1:10" ht="12.75" customHeight="1">
      <c r="A77" s="84" t="s">
        <v>277</v>
      </c>
      <c r="B77" s="199">
        <v>25900</v>
      </c>
      <c r="C77" s="198" t="s">
        <v>301</v>
      </c>
      <c r="D77" s="198" t="s">
        <v>301</v>
      </c>
      <c r="E77" s="198" t="s">
        <v>301</v>
      </c>
      <c r="F77" s="199">
        <v>25900</v>
      </c>
      <c r="G77" s="198" t="s">
        <v>301</v>
      </c>
      <c r="H77" s="198" t="s">
        <v>301</v>
      </c>
      <c r="I77" s="198" t="s">
        <v>301</v>
      </c>
      <c r="J77" s="275" t="s">
        <v>301</v>
      </c>
    </row>
    <row r="78" spans="1:10" ht="12.75" customHeight="1">
      <c r="A78" s="84" t="s">
        <v>278</v>
      </c>
      <c r="B78" s="199">
        <v>725</v>
      </c>
      <c r="C78" s="199">
        <v>29</v>
      </c>
      <c r="D78" s="198" t="s">
        <v>301</v>
      </c>
      <c r="E78" s="198" t="s">
        <v>301</v>
      </c>
      <c r="F78" s="199">
        <v>696</v>
      </c>
      <c r="G78" s="198" t="s">
        <v>301</v>
      </c>
      <c r="H78" s="198" t="s">
        <v>301</v>
      </c>
      <c r="I78" s="198" t="s">
        <v>301</v>
      </c>
      <c r="J78" s="275" t="s">
        <v>301</v>
      </c>
    </row>
    <row r="79" spans="1:10" ht="12.75" customHeight="1">
      <c r="A79" s="117" t="s">
        <v>345</v>
      </c>
      <c r="B79" s="261">
        <f aca="true" t="shared" si="3" ref="B79:I79">SUM(B71:B78)</f>
        <v>719200</v>
      </c>
      <c r="C79" s="261">
        <f t="shared" si="3"/>
        <v>184609</v>
      </c>
      <c r="D79" s="261">
        <f t="shared" si="3"/>
        <v>89520</v>
      </c>
      <c r="E79" s="261">
        <f t="shared" si="3"/>
        <v>1000</v>
      </c>
      <c r="F79" s="261">
        <f t="shared" si="3"/>
        <v>394121</v>
      </c>
      <c r="G79" s="261">
        <f t="shared" si="3"/>
        <v>3030</v>
      </c>
      <c r="H79" s="261">
        <f t="shared" si="3"/>
        <v>35440</v>
      </c>
      <c r="I79" s="261">
        <f t="shared" si="3"/>
        <v>11480</v>
      </c>
      <c r="J79" s="292" t="s">
        <v>301</v>
      </c>
    </row>
    <row r="80" spans="1:10" ht="12.75" customHeight="1">
      <c r="A80" s="84"/>
      <c r="B80" s="198"/>
      <c r="C80" s="198"/>
      <c r="D80" s="198"/>
      <c r="E80" s="198"/>
      <c r="F80" s="198"/>
      <c r="G80" s="198"/>
      <c r="H80" s="198"/>
      <c r="I80" s="198"/>
      <c r="J80" s="275"/>
    </row>
    <row r="81" spans="1:10" ht="12.75" customHeight="1">
      <c r="A81" s="84" t="s">
        <v>279</v>
      </c>
      <c r="B81" s="198" t="s">
        <v>301</v>
      </c>
      <c r="C81" s="198" t="s">
        <v>301</v>
      </c>
      <c r="D81" s="198" t="s">
        <v>301</v>
      </c>
      <c r="E81" s="198" t="s">
        <v>301</v>
      </c>
      <c r="F81" s="198" t="s">
        <v>301</v>
      </c>
      <c r="G81" s="198" t="s">
        <v>301</v>
      </c>
      <c r="H81" s="198" t="s">
        <v>301</v>
      </c>
      <c r="I81" s="198" t="s">
        <v>301</v>
      </c>
      <c r="J81" s="275" t="s">
        <v>301</v>
      </c>
    </row>
    <row r="82" spans="1:10" ht="12.75" customHeight="1">
      <c r="A82" s="84" t="s">
        <v>280</v>
      </c>
      <c r="B82" s="198" t="s">
        <v>301</v>
      </c>
      <c r="C82" s="198" t="s">
        <v>301</v>
      </c>
      <c r="D82" s="198" t="s">
        <v>301</v>
      </c>
      <c r="E82" s="198" t="s">
        <v>301</v>
      </c>
      <c r="F82" s="198" t="s">
        <v>301</v>
      </c>
      <c r="G82" s="198" t="s">
        <v>301</v>
      </c>
      <c r="H82" s="198" t="s">
        <v>301</v>
      </c>
      <c r="I82" s="198" t="s">
        <v>301</v>
      </c>
      <c r="J82" s="275" t="s">
        <v>301</v>
      </c>
    </row>
    <row r="83" spans="1:10" ht="12.75" customHeight="1">
      <c r="A83" s="117" t="s">
        <v>281</v>
      </c>
      <c r="B83" s="273" t="s">
        <v>301</v>
      </c>
      <c r="C83" s="273" t="s">
        <v>301</v>
      </c>
      <c r="D83" s="273" t="s">
        <v>301</v>
      </c>
      <c r="E83" s="273" t="s">
        <v>301</v>
      </c>
      <c r="F83" s="273" t="s">
        <v>301</v>
      </c>
      <c r="G83" s="273" t="s">
        <v>301</v>
      </c>
      <c r="H83" s="273" t="s">
        <v>301</v>
      </c>
      <c r="I83" s="273" t="s">
        <v>301</v>
      </c>
      <c r="J83" s="292" t="s">
        <v>301</v>
      </c>
    </row>
    <row r="84" spans="1:10" ht="12.75" customHeight="1">
      <c r="A84" s="84"/>
      <c r="B84" s="198"/>
      <c r="C84" s="198"/>
      <c r="D84" s="198"/>
      <c r="E84" s="198"/>
      <c r="F84" s="198"/>
      <c r="G84" s="198"/>
      <c r="H84" s="198"/>
      <c r="I84" s="198"/>
      <c r="J84" s="275"/>
    </row>
    <row r="85" spans="1:10" ht="12.75" customHeight="1" thickBot="1">
      <c r="A85" s="129" t="s">
        <v>282</v>
      </c>
      <c r="B85" s="220">
        <f>SUM(B12,B14,B16,B21,B23,B25,B30,B36,B38,B49,B51,B58,B63,B65,B69,B79,B83)</f>
        <v>4801978</v>
      </c>
      <c r="C85" s="220">
        <f aca="true" t="shared" si="4" ref="C85:J85">SUM(C12,C14,C16,C21,C23,C25,C30,C36,C38,C49,C51,C58,C63,C65,C69,C79,C83)</f>
        <v>842742</v>
      </c>
      <c r="D85" s="220">
        <f t="shared" si="4"/>
        <v>347136</v>
      </c>
      <c r="E85" s="220">
        <f t="shared" si="4"/>
        <v>196050</v>
      </c>
      <c r="F85" s="220">
        <f t="shared" si="4"/>
        <v>3104391</v>
      </c>
      <c r="G85" s="220">
        <f t="shared" si="4"/>
        <v>99126</v>
      </c>
      <c r="H85" s="220">
        <f t="shared" si="4"/>
        <v>64159</v>
      </c>
      <c r="I85" s="220">
        <f t="shared" si="4"/>
        <v>118705</v>
      </c>
      <c r="J85" s="239">
        <f t="shared" si="4"/>
        <v>29669</v>
      </c>
    </row>
    <row r="86" spans="2:10" ht="12.75">
      <c r="B86" s="125"/>
      <c r="C86" s="125"/>
      <c r="D86" s="125"/>
      <c r="E86" s="125"/>
      <c r="F86" s="125"/>
      <c r="G86" s="125"/>
      <c r="H86" s="125"/>
      <c r="I86" s="125"/>
      <c r="J86" s="125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K88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3.140625" style="81" customWidth="1"/>
    <col min="2" max="2" width="12.57421875" style="81" customWidth="1"/>
    <col min="3" max="10" width="11.7109375" style="81" customWidth="1"/>
    <col min="11" max="16384" width="11.421875" style="81" customWidth="1"/>
  </cols>
  <sheetData>
    <row r="1" spans="1:10" s="79" customFormat="1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</row>
    <row r="3" spans="1:10" ht="17.25">
      <c r="A3" s="356" t="s">
        <v>360</v>
      </c>
      <c r="B3" s="357"/>
      <c r="C3" s="357"/>
      <c r="D3" s="357"/>
      <c r="E3" s="357"/>
      <c r="F3" s="357"/>
      <c r="G3" s="357"/>
      <c r="H3" s="357"/>
      <c r="I3" s="358"/>
      <c r="J3" s="358"/>
    </row>
    <row r="4" spans="1:8" ht="14.25">
      <c r="A4" s="114"/>
      <c r="B4" s="114"/>
      <c r="C4" s="114"/>
      <c r="D4" s="114"/>
      <c r="E4" s="114"/>
      <c r="F4" s="114"/>
      <c r="G4" s="114"/>
      <c r="H4" s="114"/>
    </row>
    <row r="5" spans="1:11" ht="12.75" customHeight="1">
      <c r="A5" s="164" t="s">
        <v>221</v>
      </c>
      <c r="B5" s="86" t="s">
        <v>7</v>
      </c>
      <c r="C5" s="369" t="s">
        <v>302</v>
      </c>
      <c r="D5" s="373"/>
      <c r="E5" s="369" t="s">
        <v>303</v>
      </c>
      <c r="F5" s="373"/>
      <c r="G5" s="369" t="s">
        <v>304</v>
      </c>
      <c r="H5" s="373"/>
      <c r="I5" s="86" t="s">
        <v>288</v>
      </c>
      <c r="J5" s="85" t="s">
        <v>305</v>
      </c>
      <c r="K5" s="84"/>
    </row>
    <row r="6" spans="1:11" ht="12.75" customHeight="1">
      <c r="A6" s="98" t="s">
        <v>222</v>
      </c>
      <c r="B6" s="116" t="s">
        <v>306</v>
      </c>
      <c r="C6" s="86" t="s">
        <v>307</v>
      </c>
      <c r="D6" s="85" t="s">
        <v>305</v>
      </c>
      <c r="E6" s="86" t="s">
        <v>305</v>
      </c>
      <c r="F6" s="85" t="s">
        <v>305</v>
      </c>
      <c r="G6" s="86" t="s">
        <v>308</v>
      </c>
      <c r="H6" s="86" t="s">
        <v>309</v>
      </c>
      <c r="I6" s="115" t="s">
        <v>310</v>
      </c>
      <c r="J6" s="116" t="s">
        <v>311</v>
      </c>
      <c r="K6" s="84"/>
    </row>
    <row r="7" spans="1:11" ht="12.75" customHeight="1" thickBot="1">
      <c r="A7" s="87"/>
      <c r="B7" s="88" t="s">
        <v>312</v>
      </c>
      <c r="C7" s="89" t="s">
        <v>313</v>
      </c>
      <c r="D7" s="88" t="s">
        <v>314</v>
      </c>
      <c r="E7" s="89" t="s">
        <v>315</v>
      </c>
      <c r="F7" s="88" t="s">
        <v>316</v>
      </c>
      <c r="G7" s="89" t="s">
        <v>27</v>
      </c>
      <c r="H7" s="89" t="s">
        <v>317</v>
      </c>
      <c r="I7" s="89" t="s">
        <v>318</v>
      </c>
      <c r="J7" s="88" t="s">
        <v>319</v>
      </c>
      <c r="K7" s="84"/>
    </row>
    <row r="8" spans="1:10" ht="12.75" customHeight="1">
      <c r="A8" s="101" t="s">
        <v>226</v>
      </c>
      <c r="B8" s="199">
        <v>1532013</v>
      </c>
      <c r="C8" s="199">
        <v>295518</v>
      </c>
      <c r="D8" s="199">
        <v>31749</v>
      </c>
      <c r="E8" s="199">
        <v>221176</v>
      </c>
      <c r="F8" s="199">
        <v>928861</v>
      </c>
      <c r="G8" s="198" t="s">
        <v>301</v>
      </c>
      <c r="H8" s="198" t="s">
        <v>301</v>
      </c>
      <c r="I8" s="199">
        <v>54709</v>
      </c>
      <c r="J8" s="293" t="s">
        <v>301</v>
      </c>
    </row>
    <row r="9" spans="1:10" ht="12.75" customHeight="1">
      <c r="A9" s="84" t="s">
        <v>227</v>
      </c>
      <c r="B9" s="199">
        <v>1785281</v>
      </c>
      <c r="C9" s="199">
        <v>453285</v>
      </c>
      <c r="D9" s="199">
        <v>64226</v>
      </c>
      <c r="E9" s="199">
        <v>497347</v>
      </c>
      <c r="F9" s="199">
        <v>717561</v>
      </c>
      <c r="G9" s="198" t="s">
        <v>301</v>
      </c>
      <c r="H9" s="198" t="s">
        <v>301</v>
      </c>
      <c r="I9" s="199">
        <v>52862</v>
      </c>
      <c r="J9" s="275" t="s">
        <v>301</v>
      </c>
    </row>
    <row r="10" spans="1:10" ht="12.75" customHeight="1">
      <c r="A10" s="84" t="s">
        <v>228</v>
      </c>
      <c r="B10" s="199">
        <v>200218</v>
      </c>
      <c r="C10" s="199">
        <v>62027</v>
      </c>
      <c r="D10" s="199">
        <v>10001</v>
      </c>
      <c r="E10" s="199">
        <v>80397</v>
      </c>
      <c r="F10" s="199">
        <v>42985</v>
      </c>
      <c r="G10" s="198" t="s">
        <v>301</v>
      </c>
      <c r="H10" s="198" t="s">
        <v>301</v>
      </c>
      <c r="I10" s="199">
        <v>4808</v>
      </c>
      <c r="J10" s="275" t="s">
        <v>301</v>
      </c>
    </row>
    <row r="11" spans="1:10" ht="12.75" customHeight="1">
      <c r="A11" s="84" t="s">
        <v>229</v>
      </c>
      <c r="B11" s="199">
        <v>638142</v>
      </c>
      <c r="C11" s="199">
        <v>142928</v>
      </c>
      <c r="D11" s="199">
        <v>18183</v>
      </c>
      <c r="E11" s="199">
        <v>135762</v>
      </c>
      <c r="F11" s="199">
        <v>301582</v>
      </c>
      <c r="G11" s="199">
        <v>8042</v>
      </c>
      <c r="H11" s="199">
        <v>31645</v>
      </c>
      <c r="I11" s="198" t="s">
        <v>301</v>
      </c>
      <c r="J11" s="275" t="s">
        <v>301</v>
      </c>
    </row>
    <row r="12" spans="1:10" ht="12.75" customHeight="1">
      <c r="A12" s="117" t="s">
        <v>230</v>
      </c>
      <c r="B12" s="261">
        <f aca="true" t="shared" si="0" ref="B12:I12">SUM(B8:B11)</f>
        <v>4155654</v>
      </c>
      <c r="C12" s="261">
        <f t="shared" si="0"/>
        <v>953758</v>
      </c>
      <c r="D12" s="261">
        <f t="shared" si="0"/>
        <v>124159</v>
      </c>
      <c r="E12" s="261">
        <f t="shared" si="0"/>
        <v>934682</v>
      </c>
      <c r="F12" s="261">
        <f t="shared" si="0"/>
        <v>1990989</v>
      </c>
      <c r="G12" s="261">
        <f t="shared" si="0"/>
        <v>8042</v>
      </c>
      <c r="H12" s="261">
        <f t="shared" si="0"/>
        <v>31645</v>
      </c>
      <c r="I12" s="261">
        <f t="shared" si="0"/>
        <v>112379</v>
      </c>
      <c r="J12" s="292" t="s">
        <v>301</v>
      </c>
    </row>
    <row r="13" spans="1:10" ht="12.75" customHeight="1">
      <c r="A13" s="84"/>
      <c r="B13" s="198"/>
      <c r="C13" s="198"/>
      <c r="D13" s="198"/>
      <c r="E13" s="198"/>
      <c r="F13" s="198"/>
      <c r="G13" s="198"/>
      <c r="H13" s="198"/>
      <c r="I13" s="198"/>
      <c r="J13" s="275"/>
    </row>
    <row r="14" spans="1:10" ht="12.75" customHeight="1">
      <c r="A14" s="117" t="s">
        <v>231</v>
      </c>
      <c r="B14" s="261">
        <v>629855</v>
      </c>
      <c r="C14" s="261">
        <v>117909</v>
      </c>
      <c r="D14" s="261">
        <v>9142</v>
      </c>
      <c r="E14" s="273" t="s">
        <v>301</v>
      </c>
      <c r="F14" s="261">
        <v>384978</v>
      </c>
      <c r="G14" s="261">
        <v>116810</v>
      </c>
      <c r="H14" s="261">
        <v>1016</v>
      </c>
      <c r="I14" s="273" t="s">
        <v>301</v>
      </c>
      <c r="J14" s="292" t="s">
        <v>301</v>
      </c>
    </row>
    <row r="15" spans="1:10" ht="12.75" customHeight="1">
      <c r="A15" s="84"/>
      <c r="B15" s="198"/>
      <c r="C15" s="198"/>
      <c r="D15" s="198"/>
      <c r="E15" s="198"/>
      <c r="F15" s="198"/>
      <c r="G15" s="198"/>
      <c r="H15" s="198"/>
      <c r="I15" s="198"/>
      <c r="J15" s="275"/>
    </row>
    <row r="16" spans="1:10" ht="12.75" customHeight="1">
      <c r="A16" s="117" t="s">
        <v>232</v>
      </c>
      <c r="B16" s="261">
        <v>364200</v>
      </c>
      <c r="C16" s="261">
        <v>23600</v>
      </c>
      <c r="D16" s="273" t="s">
        <v>301</v>
      </c>
      <c r="E16" s="261">
        <v>5600</v>
      </c>
      <c r="F16" s="261">
        <v>335000</v>
      </c>
      <c r="G16" s="273" t="s">
        <v>301</v>
      </c>
      <c r="H16" s="273" t="s">
        <v>301</v>
      </c>
      <c r="I16" s="273" t="s">
        <v>301</v>
      </c>
      <c r="J16" s="292" t="s">
        <v>301</v>
      </c>
    </row>
    <row r="17" spans="1:10" ht="12.75" customHeight="1">
      <c r="A17" s="84"/>
      <c r="B17" s="198"/>
      <c r="C17" s="198"/>
      <c r="D17" s="198"/>
      <c r="E17" s="198"/>
      <c r="F17" s="198"/>
      <c r="G17" s="198"/>
      <c r="H17" s="198"/>
      <c r="I17" s="198"/>
      <c r="J17" s="275"/>
    </row>
    <row r="18" spans="1:10" ht="12.75" customHeight="1">
      <c r="A18" s="84" t="s">
        <v>233</v>
      </c>
      <c r="B18" s="199">
        <v>103036</v>
      </c>
      <c r="C18" s="199">
        <v>46332</v>
      </c>
      <c r="D18" s="199">
        <v>1720</v>
      </c>
      <c r="E18" s="199">
        <v>9036</v>
      </c>
      <c r="F18" s="199">
        <v>43616</v>
      </c>
      <c r="G18" s="199">
        <v>250</v>
      </c>
      <c r="H18" s="199">
        <v>612</v>
      </c>
      <c r="I18" s="198" t="s">
        <v>301</v>
      </c>
      <c r="J18" s="214">
        <v>1470</v>
      </c>
    </row>
    <row r="19" spans="1:10" ht="12.75" customHeight="1">
      <c r="A19" s="84" t="s">
        <v>234</v>
      </c>
      <c r="B19" s="199">
        <v>318619</v>
      </c>
      <c r="C19" s="199">
        <v>135492</v>
      </c>
      <c r="D19" s="199">
        <v>6584</v>
      </c>
      <c r="E19" s="199">
        <v>31348</v>
      </c>
      <c r="F19" s="199">
        <v>144323</v>
      </c>
      <c r="G19" s="199">
        <v>250</v>
      </c>
      <c r="H19" s="199">
        <v>183</v>
      </c>
      <c r="I19" s="198" t="s">
        <v>301</v>
      </c>
      <c r="J19" s="214">
        <v>439</v>
      </c>
    </row>
    <row r="20" spans="1:10" ht="12.75" customHeight="1">
      <c r="A20" s="84" t="s">
        <v>235</v>
      </c>
      <c r="B20" s="199">
        <v>502665</v>
      </c>
      <c r="C20" s="199">
        <v>232744</v>
      </c>
      <c r="D20" s="199">
        <v>8720</v>
      </c>
      <c r="E20" s="199">
        <v>41144</v>
      </c>
      <c r="F20" s="199">
        <v>204630</v>
      </c>
      <c r="G20" s="199">
        <v>250</v>
      </c>
      <c r="H20" s="199">
        <v>4464</v>
      </c>
      <c r="I20" s="198" t="s">
        <v>301</v>
      </c>
      <c r="J20" s="214">
        <v>10713</v>
      </c>
    </row>
    <row r="21" spans="1:10" ht="12.75" customHeight="1">
      <c r="A21" s="117" t="s">
        <v>343</v>
      </c>
      <c r="B21" s="261">
        <f aca="true" t="shared" si="1" ref="B21:H21">SUM(B18:B20)</f>
        <v>924320</v>
      </c>
      <c r="C21" s="261">
        <f t="shared" si="1"/>
        <v>414568</v>
      </c>
      <c r="D21" s="261">
        <f t="shared" si="1"/>
        <v>17024</v>
      </c>
      <c r="E21" s="261">
        <f t="shared" si="1"/>
        <v>81528</v>
      </c>
      <c r="F21" s="261">
        <f t="shared" si="1"/>
        <v>392569</v>
      </c>
      <c r="G21" s="261">
        <f t="shared" si="1"/>
        <v>750</v>
      </c>
      <c r="H21" s="261">
        <f t="shared" si="1"/>
        <v>5259</v>
      </c>
      <c r="I21" s="273" t="s">
        <v>301</v>
      </c>
      <c r="J21" s="274">
        <f>SUM(J18:J20)</f>
        <v>12622</v>
      </c>
    </row>
    <row r="22" spans="1:10" ht="12.75" customHeight="1">
      <c r="A22" s="84"/>
      <c r="B22" s="198"/>
      <c r="C22" s="198"/>
      <c r="D22" s="198"/>
      <c r="E22" s="198"/>
      <c r="F22" s="198"/>
      <c r="G22" s="198"/>
      <c r="H22" s="198"/>
      <c r="I22" s="198"/>
      <c r="J22" s="275"/>
    </row>
    <row r="23" spans="1:10" ht="12.75" customHeight="1">
      <c r="A23" s="117" t="s">
        <v>236</v>
      </c>
      <c r="B23" s="261">
        <v>185214</v>
      </c>
      <c r="C23" s="261">
        <v>115666</v>
      </c>
      <c r="D23" s="261">
        <v>14456</v>
      </c>
      <c r="E23" s="273" t="s">
        <v>301</v>
      </c>
      <c r="F23" s="261">
        <v>47198</v>
      </c>
      <c r="G23" s="273" t="s">
        <v>301</v>
      </c>
      <c r="H23" s="261">
        <v>4280</v>
      </c>
      <c r="I23" s="273" t="s">
        <v>301</v>
      </c>
      <c r="J23" s="274">
        <v>3614</v>
      </c>
    </row>
    <row r="24" spans="1:10" ht="12.75" customHeight="1">
      <c r="A24" s="84"/>
      <c r="B24" s="198"/>
      <c r="C24" s="198"/>
      <c r="D24" s="198"/>
      <c r="E24" s="198"/>
      <c r="F24" s="198"/>
      <c r="G24" s="198"/>
      <c r="H24" s="198"/>
      <c r="I24" s="198"/>
      <c r="J24" s="275"/>
    </row>
    <row r="25" spans="1:10" ht="12.75" customHeight="1">
      <c r="A25" s="117" t="s">
        <v>237</v>
      </c>
      <c r="B25" s="261">
        <v>39452</v>
      </c>
      <c r="C25" s="261">
        <v>5550</v>
      </c>
      <c r="D25" s="261">
        <v>22200</v>
      </c>
      <c r="E25" s="261">
        <v>5000</v>
      </c>
      <c r="F25" s="261">
        <v>4900</v>
      </c>
      <c r="G25" s="273" t="s">
        <v>301</v>
      </c>
      <c r="H25" s="261">
        <v>1802</v>
      </c>
      <c r="I25" s="273" t="s">
        <v>301</v>
      </c>
      <c r="J25" s="292" t="s">
        <v>301</v>
      </c>
    </row>
    <row r="26" spans="1:10" ht="12.75" customHeight="1">
      <c r="A26" s="84"/>
      <c r="B26" s="198"/>
      <c r="C26" s="198"/>
      <c r="D26" s="198"/>
      <c r="E26" s="198"/>
      <c r="F26" s="198"/>
      <c r="G26" s="198"/>
      <c r="H26" s="198"/>
      <c r="I26" s="198"/>
      <c r="J26" s="275"/>
    </row>
    <row r="27" spans="1:10" ht="12.75" customHeight="1">
      <c r="A27" s="84" t="s">
        <v>238</v>
      </c>
      <c r="B27" s="199">
        <v>13734</v>
      </c>
      <c r="C27" s="199">
        <v>573</v>
      </c>
      <c r="D27" s="199">
        <v>2351</v>
      </c>
      <c r="E27" s="199">
        <v>2055</v>
      </c>
      <c r="F27" s="199">
        <v>6270</v>
      </c>
      <c r="G27" s="198" t="s">
        <v>301</v>
      </c>
      <c r="H27" s="199">
        <v>454</v>
      </c>
      <c r="I27" s="199">
        <v>2031</v>
      </c>
      <c r="J27" s="275" t="s">
        <v>301</v>
      </c>
    </row>
    <row r="28" spans="1:10" ht="12.75" customHeight="1">
      <c r="A28" s="84" t="s">
        <v>239</v>
      </c>
      <c r="B28" s="199">
        <v>65025</v>
      </c>
      <c r="C28" s="199">
        <v>35710</v>
      </c>
      <c r="D28" s="199">
        <v>19336</v>
      </c>
      <c r="E28" s="199">
        <v>9150</v>
      </c>
      <c r="F28" s="198" t="s">
        <v>301</v>
      </c>
      <c r="G28" s="199">
        <v>829</v>
      </c>
      <c r="H28" s="198" t="s">
        <v>301</v>
      </c>
      <c r="I28" s="198" t="s">
        <v>301</v>
      </c>
      <c r="J28" s="275" t="s">
        <v>301</v>
      </c>
    </row>
    <row r="29" spans="1:10" ht="12.75" customHeight="1">
      <c r="A29" s="84" t="s">
        <v>240</v>
      </c>
      <c r="B29" s="199">
        <v>28268</v>
      </c>
      <c r="C29" s="199">
        <v>510</v>
      </c>
      <c r="D29" s="199">
        <v>13899</v>
      </c>
      <c r="E29" s="199">
        <v>3062</v>
      </c>
      <c r="F29" s="199">
        <v>1021</v>
      </c>
      <c r="G29" s="199">
        <v>510</v>
      </c>
      <c r="H29" s="198" t="s">
        <v>301</v>
      </c>
      <c r="I29" s="199">
        <v>9266</v>
      </c>
      <c r="J29" s="275" t="s">
        <v>301</v>
      </c>
    </row>
    <row r="30" spans="1:10" ht="12.75" customHeight="1">
      <c r="A30" s="117" t="s">
        <v>342</v>
      </c>
      <c r="B30" s="261">
        <f aca="true" t="shared" si="2" ref="B30:I30">SUM(B27:B29)</f>
        <v>107027</v>
      </c>
      <c r="C30" s="261">
        <f t="shared" si="2"/>
        <v>36793</v>
      </c>
      <c r="D30" s="261">
        <f t="shared" si="2"/>
        <v>35586</v>
      </c>
      <c r="E30" s="261">
        <f t="shared" si="2"/>
        <v>14267</v>
      </c>
      <c r="F30" s="261">
        <f t="shared" si="2"/>
        <v>7291</v>
      </c>
      <c r="G30" s="261">
        <f t="shared" si="2"/>
        <v>1339</v>
      </c>
      <c r="H30" s="261">
        <f t="shared" si="2"/>
        <v>454</v>
      </c>
      <c r="I30" s="261">
        <f t="shared" si="2"/>
        <v>11297</v>
      </c>
      <c r="J30" s="292" t="s">
        <v>301</v>
      </c>
    </row>
    <row r="31" spans="1:10" ht="12.75" customHeight="1">
      <c r="A31" s="84"/>
      <c r="B31" s="198"/>
      <c r="C31" s="198"/>
      <c r="D31" s="198"/>
      <c r="E31" s="198"/>
      <c r="F31" s="198"/>
      <c r="G31" s="198"/>
      <c r="H31" s="198"/>
      <c r="I31" s="198"/>
      <c r="J31" s="275"/>
    </row>
    <row r="32" spans="1:10" ht="12.75" customHeight="1">
      <c r="A32" s="84" t="s">
        <v>241</v>
      </c>
      <c r="B32" s="199">
        <v>155520</v>
      </c>
      <c r="C32" s="199">
        <v>62931</v>
      </c>
      <c r="D32" s="199">
        <v>8499</v>
      </c>
      <c r="E32" s="199">
        <v>36709</v>
      </c>
      <c r="F32" s="199">
        <v>14829</v>
      </c>
      <c r="G32" s="198" t="s">
        <v>301</v>
      </c>
      <c r="H32" s="199">
        <v>12442</v>
      </c>
      <c r="I32" s="199">
        <v>18663</v>
      </c>
      <c r="J32" s="214">
        <v>1447</v>
      </c>
    </row>
    <row r="33" spans="1:10" ht="12.75" customHeight="1">
      <c r="A33" s="84" t="s">
        <v>242</v>
      </c>
      <c r="B33" s="199">
        <v>113463</v>
      </c>
      <c r="C33" s="199">
        <v>48026</v>
      </c>
      <c r="D33" s="199">
        <v>8314</v>
      </c>
      <c r="E33" s="199">
        <v>20445</v>
      </c>
      <c r="F33" s="199">
        <v>8705</v>
      </c>
      <c r="G33" s="198" t="s">
        <v>301</v>
      </c>
      <c r="H33" s="199">
        <v>9077</v>
      </c>
      <c r="I33" s="199">
        <v>13615</v>
      </c>
      <c r="J33" s="214">
        <v>5281</v>
      </c>
    </row>
    <row r="34" spans="1:10" ht="12.75" customHeight="1">
      <c r="A34" s="84" t="s">
        <v>243</v>
      </c>
      <c r="B34" s="199">
        <v>67323</v>
      </c>
      <c r="C34" s="199">
        <v>27165</v>
      </c>
      <c r="D34" s="199">
        <v>3601</v>
      </c>
      <c r="E34" s="199">
        <v>16125</v>
      </c>
      <c r="F34" s="199">
        <v>6497</v>
      </c>
      <c r="G34" s="198" t="s">
        <v>301</v>
      </c>
      <c r="H34" s="199">
        <v>5386</v>
      </c>
      <c r="I34" s="199">
        <v>8079</v>
      </c>
      <c r="J34" s="214">
        <v>470</v>
      </c>
    </row>
    <row r="35" spans="1:10" ht="12.75" customHeight="1">
      <c r="A35" s="84" t="s">
        <v>244</v>
      </c>
      <c r="B35" s="199">
        <v>14890</v>
      </c>
      <c r="C35" s="199">
        <v>5223</v>
      </c>
      <c r="D35" s="199">
        <v>750</v>
      </c>
      <c r="E35" s="199">
        <v>3705</v>
      </c>
      <c r="F35" s="199">
        <v>2223</v>
      </c>
      <c r="G35" s="198" t="s">
        <v>301</v>
      </c>
      <c r="H35" s="199">
        <v>1191</v>
      </c>
      <c r="I35" s="199">
        <v>1787</v>
      </c>
      <c r="J35" s="214">
        <v>11</v>
      </c>
    </row>
    <row r="36" spans="1:10" ht="12.75" customHeight="1">
      <c r="A36" s="117" t="s">
        <v>245</v>
      </c>
      <c r="B36" s="261">
        <f>SUM(B32:B35)</f>
        <v>351196</v>
      </c>
      <c r="C36" s="261">
        <f aca="true" t="shared" si="3" ref="C36:J36">SUM(C32:C35)</f>
        <v>143345</v>
      </c>
      <c r="D36" s="261">
        <f t="shared" si="3"/>
        <v>21164</v>
      </c>
      <c r="E36" s="261">
        <f>SUM(E32:E35)</f>
        <v>76984</v>
      </c>
      <c r="F36" s="261">
        <f>SUM(F32:F35)</f>
        <v>32254</v>
      </c>
      <c r="G36" s="273" t="s">
        <v>301</v>
      </c>
      <c r="H36" s="261">
        <f>SUM(H32:H35)</f>
        <v>28096</v>
      </c>
      <c r="I36" s="261">
        <f t="shared" si="3"/>
        <v>42144</v>
      </c>
      <c r="J36" s="274">
        <f t="shared" si="3"/>
        <v>7209</v>
      </c>
    </row>
    <row r="37" spans="1:10" ht="12.75" customHeight="1">
      <c r="A37" s="84"/>
      <c r="B37" s="198"/>
      <c r="C37" s="198"/>
      <c r="D37" s="198"/>
      <c r="E37" s="198"/>
      <c r="F37" s="198"/>
      <c r="G37" s="198"/>
      <c r="H37" s="198"/>
      <c r="I37" s="198"/>
      <c r="J37" s="275"/>
    </row>
    <row r="38" spans="1:10" ht="12.75" customHeight="1">
      <c r="A38" s="117" t="s">
        <v>246</v>
      </c>
      <c r="B38" s="261">
        <v>2800</v>
      </c>
      <c r="C38" s="261">
        <v>1840</v>
      </c>
      <c r="D38" s="273" t="s">
        <v>301</v>
      </c>
      <c r="E38" s="261">
        <v>490</v>
      </c>
      <c r="F38" s="273" t="s">
        <v>301</v>
      </c>
      <c r="G38" s="273" t="s">
        <v>301</v>
      </c>
      <c r="H38" s="261">
        <v>230</v>
      </c>
      <c r="I38" s="273" t="s">
        <v>301</v>
      </c>
      <c r="J38" s="274">
        <v>240</v>
      </c>
    </row>
    <row r="39" spans="1:10" ht="12.75" customHeight="1">
      <c r="A39" s="84"/>
      <c r="B39" s="198"/>
      <c r="C39" s="198"/>
      <c r="D39" s="198"/>
      <c r="E39" s="198"/>
      <c r="F39" s="198"/>
      <c r="G39" s="198"/>
      <c r="H39" s="198"/>
      <c r="I39" s="198"/>
      <c r="J39" s="275"/>
    </row>
    <row r="40" spans="1:10" ht="12.75" customHeight="1">
      <c r="A40" s="84" t="s">
        <v>247</v>
      </c>
      <c r="B40" s="199">
        <v>62715</v>
      </c>
      <c r="C40" s="199">
        <v>51635</v>
      </c>
      <c r="D40" s="199">
        <v>2245</v>
      </c>
      <c r="E40" s="199">
        <v>6610</v>
      </c>
      <c r="F40" s="198" t="s">
        <v>301</v>
      </c>
      <c r="G40" s="198" t="s">
        <v>301</v>
      </c>
      <c r="H40" s="199">
        <v>2225</v>
      </c>
      <c r="I40" s="198" t="s">
        <v>301</v>
      </c>
      <c r="J40" s="275" t="s">
        <v>301</v>
      </c>
    </row>
    <row r="41" spans="1:10" ht="12.75" customHeight="1">
      <c r="A41" s="84" t="s">
        <v>248</v>
      </c>
      <c r="B41" s="199">
        <v>136198</v>
      </c>
      <c r="C41" s="199">
        <v>86786</v>
      </c>
      <c r="D41" s="199">
        <v>17323</v>
      </c>
      <c r="E41" s="199">
        <v>21738</v>
      </c>
      <c r="F41" s="199">
        <v>9316</v>
      </c>
      <c r="G41" s="198" t="s">
        <v>301</v>
      </c>
      <c r="H41" s="199">
        <v>1035</v>
      </c>
      <c r="I41" s="198" t="s">
        <v>301</v>
      </c>
      <c r="J41" s="275" t="s">
        <v>301</v>
      </c>
    </row>
    <row r="42" spans="1:10" ht="12.75" customHeight="1">
      <c r="A42" s="84" t="s">
        <v>249</v>
      </c>
      <c r="B42" s="199">
        <v>173751</v>
      </c>
      <c r="C42" s="198" t="s">
        <v>301</v>
      </c>
      <c r="D42" s="199">
        <v>37425</v>
      </c>
      <c r="E42" s="199">
        <v>100373</v>
      </c>
      <c r="F42" s="199">
        <v>24770</v>
      </c>
      <c r="G42" s="199">
        <v>6193</v>
      </c>
      <c r="H42" s="198" t="s">
        <v>301</v>
      </c>
      <c r="I42" s="199">
        <v>4990</v>
      </c>
      <c r="J42" s="275" t="s">
        <v>301</v>
      </c>
    </row>
    <row r="43" spans="1:10" ht="12.75" customHeight="1">
      <c r="A43" s="84" t="s">
        <v>250</v>
      </c>
      <c r="B43" s="199">
        <v>81108</v>
      </c>
      <c r="C43" s="199">
        <v>12000</v>
      </c>
      <c r="D43" s="199">
        <v>7000</v>
      </c>
      <c r="E43" s="199">
        <v>37000</v>
      </c>
      <c r="F43" s="199">
        <v>11080</v>
      </c>
      <c r="G43" s="198" t="s">
        <v>301</v>
      </c>
      <c r="H43" s="199">
        <v>14028</v>
      </c>
      <c r="I43" s="198" t="s">
        <v>301</v>
      </c>
      <c r="J43" s="275" t="s">
        <v>301</v>
      </c>
    </row>
    <row r="44" spans="1:10" ht="12.75" customHeight="1">
      <c r="A44" s="84" t="s">
        <v>251</v>
      </c>
      <c r="B44" s="199">
        <v>28817</v>
      </c>
      <c r="C44" s="199">
        <v>17291</v>
      </c>
      <c r="D44" s="199">
        <v>2854</v>
      </c>
      <c r="E44" s="199">
        <v>6960</v>
      </c>
      <c r="F44" s="198" t="s">
        <v>301</v>
      </c>
      <c r="G44" s="199">
        <v>1712</v>
      </c>
      <c r="H44" s="198" t="s">
        <v>301</v>
      </c>
      <c r="I44" s="198" t="s">
        <v>301</v>
      </c>
      <c r="J44" s="275" t="s">
        <v>301</v>
      </c>
    </row>
    <row r="45" spans="1:10" ht="12.75" customHeight="1">
      <c r="A45" s="84" t="s">
        <v>252</v>
      </c>
      <c r="B45" s="199">
        <v>146612</v>
      </c>
      <c r="C45" s="199">
        <v>50093</v>
      </c>
      <c r="D45" s="199">
        <v>21613</v>
      </c>
      <c r="E45" s="199">
        <v>58157</v>
      </c>
      <c r="F45" s="198" t="s">
        <v>301</v>
      </c>
      <c r="G45" s="198" t="s">
        <v>301</v>
      </c>
      <c r="H45" s="199">
        <v>5461</v>
      </c>
      <c r="I45" s="199">
        <v>11288</v>
      </c>
      <c r="J45" s="275" t="s">
        <v>301</v>
      </c>
    </row>
    <row r="46" spans="1:10" ht="12.75" customHeight="1">
      <c r="A46" s="84" t="s">
        <v>253</v>
      </c>
      <c r="B46" s="199">
        <v>182733</v>
      </c>
      <c r="C46" s="199">
        <v>149957</v>
      </c>
      <c r="D46" s="199">
        <v>17320</v>
      </c>
      <c r="E46" s="199">
        <v>12440</v>
      </c>
      <c r="F46" s="198" t="s">
        <v>301</v>
      </c>
      <c r="G46" s="198" t="s">
        <v>301</v>
      </c>
      <c r="H46" s="199">
        <v>3016</v>
      </c>
      <c r="I46" s="198" t="s">
        <v>301</v>
      </c>
      <c r="J46" s="275" t="s">
        <v>301</v>
      </c>
    </row>
    <row r="47" spans="1:10" ht="12.75" customHeight="1">
      <c r="A47" s="84" t="s">
        <v>254</v>
      </c>
      <c r="B47" s="199">
        <v>65499</v>
      </c>
      <c r="C47" s="199">
        <v>27114</v>
      </c>
      <c r="D47" s="199">
        <v>4567</v>
      </c>
      <c r="E47" s="199">
        <v>33818</v>
      </c>
      <c r="F47" s="198" t="s">
        <v>301</v>
      </c>
      <c r="G47" s="198" t="s">
        <v>301</v>
      </c>
      <c r="H47" s="198" t="s">
        <v>301</v>
      </c>
      <c r="I47" s="198" t="s">
        <v>301</v>
      </c>
      <c r="J47" s="275" t="s">
        <v>301</v>
      </c>
    </row>
    <row r="48" spans="1:10" ht="12.75" customHeight="1">
      <c r="A48" s="84" t="s">
        <v>255</v>
      </c>
      <c r="B48" s="199">
        <v>148251</v>
      </c>
      <c r="C48" s="199">
        <v>7413</v>
      </c>
      <c r="D48" s="199">
        <v>42963</v>
      </c>
      <c r="E48" s="199">
        <v>14825</v>
      </c>
      <c r="F48" s="199">
        <v>70864</v>
      </c>
      <c r="G48" s="199">
        <v>1772</v>
      </c>
      <c r="H48" s="199">
        <v>4447</v>
      </c>
      <c r="I48" s="198" t="s">
        <v>301</v>
      </c>
      <c r="J48" s="214">
        <v>5967</v>
      </c>
    </row>
    <row r="49" spans="1:10" ht="12.75" customHeight="1">
      <c r="A49" s="117" t="s">
        <v>344</v>
      </c>
      <c r="B49" s="261">
        <f>SUM(B40:B48)</f>
        <v>1025684</v>
      </c>
      <c r="C49" s="261">
        <f aca="true" t="shared" si="4" ref="C49:J49">SUM(C40:C48)</f>
        <v>402289</v>
      </c>
      <c r="D49" s="261">
        <f t="shared" si="4"/>
        <v>153310</v>
      </c>
      <c r="E49" s="261">
        <f>SUM(E40:E48)</f>
        <v>291921</v>
      </c>
      <c r="F49" s="261">
        <f>SUM(F40:F48)</f>
        <v>116030</v>
      </c>
      <c r="G49" s="261">
        <f>SUM(G40:G48)</f>
        <v>9677</v>
      </c>
      <c r="H49" s="261">
        <f>SUM(H40:H48)</f>
        <v>30212</v>
      </c>
      <c r="I49" s="261">
        <f t="shared" si="4"/>
        <v>16278</v>
      </c>
      <c r="J49" s="274">
        <f t="shared" si="4"/>
        <v>5967</v>
      </c>
    </row>
    <row r="50" spans="1:10" ht="12.75" customHeight="1">
      <c r="A50" s="84"/>
      <c r="B50" s="198"/>
      <c r="C50" s="198"/>
      <c r="D50" s="198"/>
      <c r="E50" s="198"/>
      <c r="F50" s="198"/>
      <c r="G50" s="198"/>
      <c r="H50" s="198"/>
      <c r="I50" s="198"/>
      <c r="J50" s="275"/>
    </row>
    <row r="51" spans="1:10" ht="12.75" customHeight="1">
      <c r="A51" s="117" t="s">
        <v>256</v>
      </c>
      <c r="B51" s="261">
        <v>15070</v>
      </c>
      <c r="C51" s="261">
        <v>1500</v>
      </c>
      <c r="D51" s="261">
        <v>1024</v>
      </c>
      <c r="E51" s="261">
        <v>12295</v>
      </c>
      <c r="F51" s="273" t="s">
        <v>301</v>
      </c>
      <c r="G51" s="273" t="s">
        <v>301</v>
      </c>
      <c r="H51" s="261">
        <v>251</v>
      </c>
      <c r="I51" s="273" t="s">
        <v>301</v>
      </c>
      <c r="J51" s="292" t="s">
        <v>301</v>
      </c>
    </row>
    <row r="52" spans="1:10" ht="12.75" customHeight="1">
      <c r="A52" s="84"/>
      <c r="B52" s="198"/>
      <c r="C52" s="198"/>
      <c r="D52" s="198"/>
      <c r="E52" s="198"/>
      <c r="F52" s="198"/>
      <c r="G52" s="198"/>
      <c r="H52" s="198"/>
      <c r="I52" s="198"/>
      <c r="J52" s="275"/>
    </row>
    <row r="53" spans="1:10" ht="12.75" customHeight="1">
      <c r="A53" s="84" t="s">
        <v>257</v>
      </c>
      <c r="B53" s="199">
        <v>29857</v>
      </c>
      <c r="C53" s="199">
        <v>22736</v>
      </c>
      <c r="D53" s="198" t="s">
        <v>301</v>
      </c>
      <c r="E53" s="199">
        <v>7121</v>
      </c>
      <c r="F53" s="198" t="s">
        <v>301</v>
      </c>
      <c r="G53" s="198" t="s">
        <v>301</v>
      </c>
      <c r="H53" s="198" t="s">
        <v>301</v>
      </c>
      <c r="I53" s="198" t="s">
        <v>301</v>
      </c>
      <c r="J53" s="275" t="s">
        <v>301</v>
      </c>
    </row>
    <row r="54" spans="1:10" ht="12.75" customHeight="1">
      <c r="A54" s="84" t="s">
        <v>258</v>
      </c>
      <c r="B54" s="199">
        <v>18778</v>
      </c>
      <c r="C54" s="199">
        <v>11731</v>
      </c>
      <c r="D54" s="198" t="s">
        <v>301</v>
      </c>
      <c r="E54" s="199">
        <v>7047</v>
      </c>
      <c r="F54" s="198" t="s">
        <v>301</v>
      </c>
      <c r="G54" s="198" t="s">
        <v>301</v>
      </c>
      <c r="H54" s="198" t="s">
        <v>301</v>
      </c>
      <c r="I54" s="198" t="s">
        <v>301</v>
      </c>
      <c r="J54" s="275" t="s">
        <v>301</v>
      </c>
    </row>
    <row r="55" spans="1:10" ht="12.75" customHeight="1">
      <c r="A55" s="84" t="s">
        <v>259</v>
      </c>
      <c r="B55" s="199">
        <v>99076</v>
      </c>
      <c r="C55" s="199">
        <v>80517</v>
      </c>
      <c r="D55" s="199">
        <v>4640</v>
      </c>
      <c r="E55" s="199">
        <v>13919</v>
      </c>
      <c r="F55" s="198" t="s">
        <v>301</v>
      </c>
      <c r="G55" s="198" t="s">
        <v>301</v>
      </c>
      <c r="H55" s="198" t="s">
        <v>301</v>
      </c>
      <c r="I55" s="198" t="s">
        <v>301</v>
      </c>
      <c r="J55" s="275" t="s">
        <v>301</v>
      </c>
    </row>
    <row r="56" spans="1:10" ht="12.75" customHeight="1">
      <c r="A56" s="84" t="s">
        <v>260</v>
      </c>
      <c r="B56" s="199">
        <v>62447</v>
      </c>
      <c r="C56" s="199">
        <v>39828</v>
      </c>
      <c r="D56" s="198" t="s">
        <v>301</v>
      </c>
      <c r="E56" s="199">
        <v>22619</v>
      </c>
      <c r="F56" s="198" t="s">
        <v>301</v>
      </c>
      <c r="G56" s="198" t="s">
        <v>301</v>
      </c>
      <c r="H56" s="198" t="s">
        <v>301</v>
      </c>
      <c r="I56" s="198" t="s">
        <v>301</v>
      </c>
      <c r="J56" s="275" t="s">
        <v>301</v>
      </c>
    </row>
    <row r="57" spans="1:10" ht="12.75" customHeight="1">
      <c r="A57" s="84" t="s">
        <v>261</v>
      </c>
      <c r="B57" s="199">
        <v>11848</v>
      </c>
      <c r="C57" s="199">
        <v>8673</v>
      </c>
      <c r="D57" s="198" t="s">
        <v>301</v>
      </c>
      <c r="E57" s="199">
        <v>3175</v>
      </c>
      <c r="F57" s="198" t="s">
        <v>301</v>
      </c>
      <c r="G57" s="198" t="s">
        <v>301</v>
      </c>
      <c r="H57" s="198" t="s">
        <v>301</v>
      </c>
      <c r="I57" s="198" t="s">
        <v>301</v>
      </c>
      <c r="J57" s="275" t="s">
        <v>301</v>
      </c>
    </row>
    <row r="58" spans="1:10" ht="12.75" customHeight="1">
      <c r="A58" s="117" t="s">
        <v>262</v>
      </c>
      <c r="B58" s="261">
        <f>SUM(B53:B57)</f>
        <v>222006</v>
      </c>
      <c r="C58" s="261">
        <f>SUM(C53:C57)</f>
        <v>163485</v>
      </c>
      <c r="D58" s="261">
        <f>SUM(D53:D57)</f>
        <v>4640</v>
      </c>
      <c r="E58" s="261">
        <f>SUM(E53:E57)</f>
        <v>53881</v>
      </c>
      <c r="F58" s="273" t="s">
        <v>301</v>
      </c>
      <c r="G58" s="273" t="s">
        <v>301</v>
      </c>
      <c r="H58" s="273" t="s">
        <v>301</v>
      </c>
      <c r="I58" s="273" t="s">
        <v>301</v>
      </c>
      <c r="J58" s="292" t="s">
        <v>301</v>
      </c>
    </row>
    <row r="59" spans="1:10" ht="12.75" customHeight="1">
      <c r="A59" s="84"/>
      <c r="B59" s="198"/>
      <c r="C59" s="198"/>
      <c r="D59" s="198"/>
      <c r="E59" s="198"/>
      <c r="F59" s="198"/>
      <c r="G59" s="198"/>
      <c r="H59" s="198"/>
      <c r="I59" s="198"/>
      <c r="J59" s="275"/>
    </row>
    <row r="60" spans="1:10" ht="12.75" customHeight="1">
      <c r="A60" s="84" t="s">
        <v>263</v>
      </c>
      <c r="B60" s="199">
        <v>2478</v>
      </c>
      <c r="C60" s="199">
        <v>237</v>
      </c>
      <c r="D60" s="199">
        <v>1292</v>
      </c>
      <c r="E60" s="199">
        <v>949</v>
      </c>
      <c r="F60" s="198" t="s">
        <v>301</v>
      </c>
      <c r="G60" s="198" t="s">
        <v>301</v>
      </c>
      <c r="H60" s="198" t="s">
        <v>301</v>
      </c>
      <c r="I60" s="198" t="s">
        <v>301</v>
      </c>
      <c r="J60" s="275" t="s">
        <v>301</v>
      </c>
    </row>
    <row r="61" spans="1:10" ht="12.75" customHeight="1">
      <c r="A61" s="84" t="s">
        <v>264</v>
      </c>
      <c r="B61" s="199">
        <v>11613</v>
      </c>
      <c r="C61" s="199">
        <v>8502</v>
      </c>
      <c r="D61" s="199">
        <v>111</v>
      </c>
      <c r="E61" s="199">
        <v>3000</v>
      </c>
      <c r="F61" s="198" t="s">
        <v>301</v>
      </c>
      <c r="G61" s="198" t="s">
        <v>301</v>
      </c>
      <c r="H61" s="198" t="s">
        <v>301</v>
      </c>
      <c r="I61" s="198" t="s">
        <v>301</v>
      </c>
      <c r="J61" s="275" t="s">
        <v>301</v>
      </c>
    </row>
    <row r="62" spans="1:10" ht="12.75" customHeight="1">
      <c r="A62" s="84" t="s">
        <v>265</v>
      </c>
      <c r="B62" s="199">
        <v>75129</v>
      </c>
      <c r="C62" s="199">
        <v>51813</v>
      </c>
      <c r="D62" s="199">
        <v>1555</v>
      </c>
      <c r="E62" s="199">
        <v>21761</v>
      </c>
      <c r="F62" s="198" t="s">
        <v>301</v>
      </c>
      <c r="G62" s="198" t="s">
        <v>301</v>
      </c>
      <c r="H62" s="198" t="s">
        <v>301</v>
      </c>
      <c r="I62" s="198" t="s">
        <v>301</v>
      </c>
      <c r="J62" s="275" t="s">
        <v>301</v>
      </c>
    </row>
    <row r="63" spans="1:10" ht="12.75" customHeight="1">
      <c r="A63" s="117" t="s">
        <v>266</v>
      </c>
      <c r="B63" s="261">
        <f>SUM(B60:B62)</f>
        <v>89220</v>
      </c>
      <c r="C63" s="261">
        <f>SUM(C60:C62)</f>
        <v>60552</v>
      </c>
      <c r="D63" s="261">
        <f>SUM(D60:D62)</f>
        <v>2958</v>
      </c>
      <c r="E63" s="261">
        <f>SUM(E60:E62)</f>
        <v>25710</v>
      </c>
      <c r="F63" s="273" t="s">
        <v>301</v>
      </c>
      <c r="G63" s="273" t="s">
        <v>301</v>
      </c>
      <c r="H63" s="273" t="s">
        <v>301</v>
      </c>
      <c r="I63" s="273" t="s">
        <v>301</v>
      </c>
      <c r="J63" s="292" t="s">
        <v>301</v>
      </c>
    </row>
    <row r="64" spans="1:10" ht="12.75" customHeight="1">
      <c r="A64" s="84"/>
      <c r="B64" s="198"/>
      <c r="C64" s="198"/>
      <c r="D64" s="198"/>
      <c r="E64" s="198"/>
      <c r="F64" s="198"/>
      <c r="G64" s="198"/>
      <c r="H64" s="198"/>
      <c r="I64" s="198"/>
      <c r="J64" s="275"/>
    </row>
    <row r="65" spans="1:10" ht="12.75" customHeight="1">
      <c r="A65" s="117" t="s">
        <v>267</v>
      </c>
      <c r="B65" s="261">
        <v>7658</v>
      </c>
      <c r="C65" s="273" t="s">
        <v>301</v>
      </c>
      <c r="D65" s="273" t="s">
        <v>301</v>
      </c>
      <c r="E65" s="273" t="s">
        <v>301</v>
      </c>
      <c r="F65" s="273" t="s">
        <v>301</v>
      </c>
      <c r="G65" s="273" t="s">
        <v>301</v>
      </c>
      <c r="H65" s="273" t="s">
        <v>301</v>
      </c>
      <c r="I65" s="261">
        <v>6881</v>
      </c>
      <c r="J65" s="274">
        <v>777</v>
      </c>
    </row>
    <row r="66" spans="1:10" ht="12.75" customHeight="1">
      <c r="A66" s="84"/>
      <c r="B66" s="198"/>
      <c r="C66" s="198"/>
      <c r="D66" s="198"/>
      <c r="E66" s="198"/>
      <c r="F66" s="198"/>
      <c r="G66" s="198"/>
      <c r="H66" s="198"/>
      <c r="I66" s="198"/>
      <c r="J66" s="275"/>
    </row>
    <row r="67" spans="1:10" ht="12.75" customHeight="1">
      <c r="A67" s="84" t="s">
        <v>268</v>
      </c>
      <c r="B67" s="199">
        <v>38017</v>
      </c>
      <c r="C67" s="198" t="s">
        <v>301</v>
      </c>
      <c r="D67" s="198" t="s">
        <v>301</v>
      </c>
      <c r="E67" s="199">
        <v>13367</v>
      </c>
      <c r="F67" s="199">
        <v>22365</v>
      </c>
      <c r="G67" s="198" t="s">
        <v>301</v>
      </c>
      <c r="H67" s="199">
        <v>2285</v>
      </c>
      <c r="I67" s="198" t="s">
        <v>301</v>
      </c>
      <c r="J67" s="275" t="s">
        <v>301</v>
      </c>
    </row>
    <row r="68" spans="1:10" ht="12.75" customHeight="1">
      <c r="A68" s="84" t="s">
        <v>269</v>
      </c>
      <c r="B68" s="199">
        <v>183000</v>
      </c>
      <c r="C68" s="198" t="s">
        <v>301</v>
      </c>
      <c r="D68" s="198" t="s">
        <v>301</v>
      </c>
      <c r="E68" s="199">
        <v>89780</v>
      </c>
      <c r="F68" s="199">
        <v>77390</v>
      </c>
      <c r="G68" s="198" t="s">
        <v>301</v>
      </c>
      <c r="H68" s="199">
        <v>15830</v>
      </c>
      <c r="I68" s="198" t="s">
        <v>301</v>
      </c>
      <c r="J68" s="275" t="s">
        <v>301</v>
      </c>
    </row>
    <row r="69" spans="1:10" ht="12.75" customHeight="1">
      <c r="A69" s="117" t="s">
        <v>270</v>
      </c>
      <c r="B69" s="261">
        <f>SUM(B67:B68)</f>
        <v>221017</v>
      </c>
      <c r="C69" s="273" t="s">
        <v>301</v>
      </c>
      <c r="D69" s="273" t="s">
        <v>301</v>
      </c>
      <c r="E69" s="261">
        <f>SUM(E67:E68)</f>
        <v>103147</v>
      </c>
      <c r="F69" s="261">
        <f>SUM(F67:F68)</f>
        <v>99755</v>
      </c>
      <c r="G69" s="273" t="s">
        <v>301</v>
      </c>
      <c r="H69" s="261">
        <f>SUM(H67:H68)</f>
        <v>18115</v>
      </c>
      <c r="I69" s="273" t="s">
        <v>301</v>
      </c>
      <c r="J69" s="292" t="s">
        <v>301</v>
      </c>
    </row>
    <row r="70" spans="1:10" ht="12.75" customHeight="1">
      <c r="A70" s="84"/>
      <c r="B70" s="198"/>
      <c r="C70" s="198"/>
      <c r="D70" s="198"/>
      <c r="E70" s="198"/>
      <c r="F70" s="198"/>
      <c r="G70" s="198"/>
      <c r="H70" s="198"/>
      <c r="I70" s="198"/>
      <c r="J70" s="275"/>
    </row>
    <row r="71" spans="1:10" ht="12.75" customHeight="1">
      <c r="A71" s="84" t="s">
        <v>271</v>
      </c>
      <c r="B71" s="199">
        <v>37330</v>
      </c>
      <c r="C71" s="198" t="s">
        <v>301</v>
      </c>
      <c r="D71" s="198" t="s">
        <v>301</v>
      </c>
      <c r="E71" s="198" t="s">
        <v>301</v>
      </c>
      <c r="F71" s="198" t="s">
        <v>301</v>
      </c>
      <c r="G71" s="198" t="s">
        <v>301</v>
      </c>
      <c r="H71" s="198" t="s">
        <v>301</v>
      </c>
      <c r="I71" s="199">
        <v>37330</v>
      </c>
      <c r="J71" s="275" t="s">
        <v>301</v>
      </c>
    </row>
    <row r="72" spans="1:10" ht="12.75" customHeight="1">
      <c r="A72" s="84" t="s">
        <v>272</v>
      </c>
      <c r="B72" s="199">
        <v>14480</v>
      </c>
      <c r="C72" s="198" t="s">
        <v>301</v>
      </c>
      <c r="D72" s="198" t="s">
        <v>301</v>
      </c>
      <c r="E72" s="198" t="s">
        <v>301</v>
      </c>
      <c r="F72" s="199">
        <v>11995</v>
      </c>
      <c r="G72" s="198" t="s">
        <v>301</v>
      </c>
      <c r="H72" s="199">
        <v>2485</v>
      </c>
      <c r="I72" s="198" t="s">
        <v>301</v>
      </c>
      <c r="J72" s="275" t="s">
        <v>301</v>
      </c>
    </row>
    <row r="73" spans="1:10" ht="12.75" customHeight="1">
      <c r="A73" s="84" t="s">
        <v>273</v>
      </c>
      <c r="B73" s="199">
        <v>26050</v>
      </c>
      <c r="C73" s="199">
        <v>14550</v>
      </c>
      <c r="D73" s="198" t="s">
        <v>301</v>
      </c>
      <c r="E73" s="199">
        <v>8000</v>
      </c>
      <c r="F73" s="199">
        <v>3500</v>
      </c>
      <c r="G73" s="198" t="s">
        <v>301</v>
      </c>
      <c r="H73" s="198" t="s">
        <v>301</v>
      </c>
      <c r="I73" s="198" t="s">
        <v>301</v>
      </c>
      <c r="J73" s="275" t="s">
        <v>301</v>
      </c>
    </row>
    <row r="74" spans="1:10" ht="12.75" customHeight="1">
      <c r="A74" s="84" t="s">
        <v>274</v>
      </c>
      <c r="B74" s="199">
        <v>383600</v>
      </c>
      <c r="C74" s="199">
        <v>190772</v>
      </c>
      <c r="D74" s="199">
        <v>88320</v>
      </c>
      <c r="E74" s="198" t="s">
        <v>301</v>
      </c>
      <c r="F74" s="199">
        <v>64588</v>
      </c>
      <c r="G74" s="198" t="s">
        <v>301</v>
      </c>
      <c r="H74" s="199">
        <v>27476</v>
      </c>
      <c r="I74" s="199">
        <v>12444</v>
      </c>
      <c r="J74" s="275" t="s">
        <v>301</v>
      </c>
    </row>
    <row r="75" spans="1:10" ht="12.75" customHeight="1">
      <c r="A75" s="84" t="s">
        <v>275</v>
      </c>
      <c r="B75" s="199">
        <v>313150</v>
      </c>
      <c r="C75" s="199">
        <v>304</v>
      </c>
      <c r="D75" s="199">
        <v>2538</v>
      </c>
      <c r="E75" s="199">
        <v>7308</v>
      </c>
      <c r="F75" s="199">
        <v>290880</v>
      </c>
      <c r="G75" s="199">
        <v>3030</v>
      </c>
      <c r="H75" s="199">
        <v>9090</v>
      </c>
      <c r="I75" s="198" t="s">
        <v>301</v>
      </c>
      <c r="J75" s="275" t="s">
        <v>301</v>
      </c>
    </row>
    <row r="76" spans="1:10" ht="12.75" customHeight="1">
      <c r="A76" s="84" t="s">
        <v>276</v>
      </c>
      <c r="B76" s="199">
        <v>39700</v>
      </c>
      <c r="C76" s="199">
        <v>8490</v>
      </c>
      <c r="D76" s="199">
        <v>1370</v>
      </c>
      <c r="E76" s="199">
        <v>17660</v>
      </c>
      <c r="F76" s="199">
        <v>102</v>
      </c>
      <c r="G76" s="199">
        <v>498</v>
      </c>
      <c r="H76" s="199">
        <v>1270</v>
      </c>
      <c r="I76" s="199">
        <v>10310</v>
      </c>
      <c r="J76" s="275" t="s">
        <v>301</v>
      </c>
    </row>
    <row r="77" spans="1:10" ht="12.75" customHeight="1">
      <c r="A77" s="84" t="s">
        <v>277</v>
      </c>
      <c r="B77" s="199">
        <v>74500</v>
      </c>
      <c r="C77" s="199">
        <v>32076</v>
      </c>
      <c r="D77" s="198" t="s">
        <v>301</v>
      </c>
      <c r="E77" s="199">
        <v>16524</v>
      </c>
      <c r="F77" s="199">
        <v>25900</v>
      </c>
      <c r="G77" s="198" t="s">
        <v>301</v>
      </c>
      <c r="H77" s="198" t="s">
        <v>301</v>
      </c>
      <c r="I77" s="198" t="s">
        <v>301</v>
      </c>
      <c r="J77" s="275" t="s">
        <v>301</v>
      </c>
    </row>
    <row r="78" spans="1:10" ht="12.75" customHeight="1">
      <c r="A78" s="84" t="s">
        <v>278</v>
      </c>
      <c r="B78" s="199">
        <v>3920</v>
      </c>
      <c r="C78" s="199">
        <v>1339</v>
      </c>
      <c r="D78" s="198" t="s">
        <v>301</v>
      </c>
      <c r="E78" s="199">
        <v>1885</v>
      </c>
      <c r="F78" s="199">
        <v>696</v>
      </c>
      <c r="G78" s="198" t="s">
        <v>301</v>
      </c>
      <c r="H78" s="198" t="s">
        <v>301</v>
      </c>
      <c r="I78" s="198" t="s">
        <v>301</v>
      </c>
      <c r="J78" s="275" t="s">
        <v>301</v>
      </c>
    </row>
    <row r="79" spans="1:10" ht="12.75" customHeight="1">
      <c r="A79" s="117" t="s">
        <v>345</v>
      </c>
      <c r="B79" s="261">
        <f aca="true" t="shared" si="5" ref="B79:I79">SUM(B71:B78)</f>
        <v>892730</v>
      </c>
      <c r="C79" s="261">
        <f t="shared" si="5"/>
        <v>247531</v>
      </c>
      <c r="D79" s="261">
        <f t="shared" si="5"/>
        <v>92228</v>
      </c>
      <c r="E79" s="261">
        <f t="shared" si="5"/>
        <v>51377</v>
      </c>
      <c r="F79" s="261">
        <f t="shared" si="5"/>
        <v>397661</v>
      </c>
      <c r="G79" s="261">
        <f t="shared" si="5"/>
        <v>3528</v>
      </c>
      <c r="H79" s="261">
        <f t="shared" si="5"/>
        <v>40321</v>
      </c>
      <c r="I79" s="261">
        <f t="shared" si="5"/>
        <v>60084</v>
      </c>
      <c r="J79" s="292" t="s">
        <v>301</v>
      </c>
    </row>
    <row r="80" spans="1:10" ht="12.75" customHeight="1">
      <c r="A80" s="84"/>
      <c r="B80" s="198"/>
      <c r="C80" s="198"/>
      <c r="D80" s="198"/>
      <c r="E80" s="198"/>
      <c r="F80" s="198"/>
      <c r="G80" s="198"/>
      <c r="H80" s="198"/>
      <c r="I80" s="198"/>
      <c r="J80" s="275"/>
    </row>
    <row r="81" spans="1:10" ht="12.75" customHeight="1">
      <c r="A81" s="84" t="s">
        <v>279</v>
      </c>
      <c r="B81" s="199">
        <v>650</v>
      </c>
      <c r="C81" s="199">
        <v>650</v>
      </c>
      <c r="D81" s="198" t="s">
        <v>301</v>
      </c>
      <c r="E81" s="198" t="s">
        <v>301</v>
      </c>
      <c r="F81" s="198" t="s">
        <v>301</v>
      </c>
      <c r="G81" s="198" t="s">
        <v>301</v>
      </c>
      <c r="H81" s="198" t="s">
        <v>301</v>
      </c>
      <c r="I81" s="198" t="s">
        <v>301</v>
      </c>
      <c r="J81" s="275" t="s">
        <v>301</v>
      </c>
    </row>
    <row r="82" spans="1:10" ht="12.75" customHeight="1">
      <c r="A82" s="84" t="s">
        <v>280</v>
      </c>
      <c r="B82" s="199">
        <v>18000</v>
      </c>
      <c r="C82" s="199">
        <v>18000</v>
      </c>
      <c r="D82" s="198" t="s">
        <v>301</v>
      </c>
      <c r="E82" s="198" t="s">
        <v>301</v>
      </c>
      <c r="F82" s="198" t="s">
        <v>301</v>
      </c>
      <c r="G82" s="198" t="s">
        <v>301</v>
      </c>
      <c r="H82" s="198" t="s">
        <v>301</v>
      </c>
      <c r="I82" s="198" t="s">
        <v>301</v>
      </c>
      <c r="J82" s="275" t="s">
        <v>301</v>
      </c>
    </row>
    <row r="83" spans="1:10" ht="12.75" customHeight="1">
      <c r="A83" s="117" t="s">
        <v>281</v>
      </c>
      <c r="B83" s="261">
        <f>SUM(B81:B82)</f>
        <v>18650</v>
      </c>
      <c r="C83" s="261">
        <f>SUM(C81:C82)</f>
        <v>18650</v>
      </c>
      <c r="D83" s="273" t="s">
        <v>301</v>
      </c>
      <c r="E83" s="273" t="s">
        <v>301</v>
      </c>
      <c r="F83" s="273" t="s">
        <v>301</v>
      </c>
      <c r="G83" s="273" t="s">
        <v>301</v>
      </c>
      <c r="H83" s="273" t="s">
        <v>301</v>
      </c>
      <c r="I83" s="273" t="s">
        <v>301</v>
      </c>
      <c r="J83" s="292" t="s">
        <v>301</v>
      </c>
    </row>
    <row r="84" spans="1:10" ht="12.75" customHeight="1">
      <c r="A84" s="84"/>
      <c r="B84" s="198"/>
      <c r="C84" s="198"/>
      <c r="D84" s="198"/>
      <c r="E84" s="198"/>
      <c r="F84" s="198"/>
      <c r="G84" s="198"/>
      <c r="H84" s="198"/>
      <c r="I84" s="198"/>
      <c r="J84" s="275"/>
    </row>
    <row r="85" spans="1:10" ht="12.75" customHeight="1" thickBot="1">
      <c r="A85" s="129" t="s">
        <v>282</v>
      </c>
      <c r="B85" s="220">
        <f>SUM(B12,B14,B16,B21,B23,B25,B30,B36,B38,B49,B51,B58,B63,B65,B69,B79,B83)</f>
        <v>9251753</v>
      </c>
      <c r="C85" s="220">
        <f aca="true" t="shared" si="6" ref="C85:J85">SUM(C12,C14,C16,C21,C23,C25,C30,C36,C38,C49,C51,C58,C63,C65,C69,C79,C83)</f>
        <v>2707036</v>
      </c>
      <c r="D85" s="220">
        <f t="shared" si="6"/>
        <v>497891</v>
      </c>
      <c r="E85" s="220">
        <f t="shared" si="6"/>
        <v>1656882</v>
      </c>
      <c r="F85" s="220">
        <f t="shared" si="6"/>
        <v>3808625</v>
      </c>
      <c r="G85" s="220">
        <f t="shared" si="6"/>
        <v>140146</v>
      </c>
      <c r="H85" s="220">
        <f t="shared" si="6"/>
        <v>161681</v>
      </c>
      <c r="I85" s="220">
        <f t="shared" si="6"/>
        <v>249063</v>
      </c>
      <c r="J85" s="239">
        <f t="shared" si="6"/>
        <v>30429</v>
      </c>
    </row>
    <row r="86" spans="2:10" ht="12.75">
      <c r="B86" s="125"/>
      <c r="C86" s="125"/>
      <c r="D86" s="125"/>
      <c r="E86" s="125"/>
      <c r="F86" s="125"/>
      <c r="G86" s="125"/>
      <c r="H86" s="125"/>
      <c r="I86" s="125"/>
      <c r="J86" s="125"/>
    </row>
    <row r="88" ht="12.75">
      <c r="B88" s="125"/>
    </row>
  </sheetData>
  <mergeCells count="5">
    <mergeCell ref="A1:J1"/>
    <mergeCell ref="A3:J3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I90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81" customWidth="1"/>
    <col min="2" max="7" width="15.28125" style="81" customWidth="1"/>
    <col min="8" max="16384" width="11.421875" style="81" customWidth="1"/>
  </cols>
  <sheetData>
    <row r="1" spans="1:9" s="79" customFormat="1" ht="18">
      <c r="A1" s="355" t="s">
        <v>0</v>
      </c>
      <c r="B1" s="355"/>
      <c r="C1" s="355"/>
      <c r="D1" s="355"/>
      <c r="E1" s="355"/>
      <c r="F1" s="355"/>
      <c r="G1" s="355"/>
      <c r="H1" s="76"/>
      <c r="I1" s="76"/>
    </row>
    <row r="3" spans="1:7" ht="15">
      <c r="A3" s="356" t="s">
        <v>361</v>
      </c>
      <c r="B3" s="357"/>
      <c r="C3" s="357"/>
      <c r="D3" s="357"/>
      <c r="E3" s="357"/>
      <c r="F3" s="357"/>
      <c r="G3" s="357"/>
    </row>
    <row r="4" spans="1:7" ht="14.25">
      <c r="A4" s="114"/>
      <c r="B4" s="114"/>
      <c r="C4" s="114"/>
      <c r="D4" s="114"/>
      <c r="E4" s="114"/>
      <c r="F4" s="114"/>
      <c r="G4" s="114"/>
    </row>
    <row r="5" spans="1:7" ht="12.75" customHeight="1">
      <c r="A5" s="164" t="s">
        <v>221</v>
      </c>
      <c r="B5" s="86" t="s">
        <v>140</v>
      </c>
      <c r="C5" s="86"/>
      <c r="D5" s="86" t="s">
        <v>141</v>
      </c>
      <c r="E5" s="86" t="s">
        <v>140</v>
      </c>
      <c r="F5" s="86" t="s">
        <v>140</v>
      </c>
      <c r="G5" s="85"/>
    </row>
    <row r="6" spans="1:7" ht="12.75" customHeight="1">
      <c r="A6" s="98" t="s">
        <v>222</v>
      </c>
      <c r="B6" s="115" t="s">
        <v>223</v>
      </c>
      <c r="C6" s="115" t="s">
        <v>140</v>
      </c>
      <c r="D6" s="115" t="s">
        <v>224</v>
      </c>
      <c r="E6" s="115" t="s">
        <v>23</v>
      </c>
      <c r="F6" s="115" t="s">
        <v>23</v>
      </c>
      <c r="G6" s="116" t="s">
        <v>11</v>
      </c>
    </row>
    <row r="7" spans="1:7" ht="12.75" customHeight="1" thickBot="1">
      <c r="A7" s="87"/>
      <c r="B7" s="89" t="s">
        <v>225</v>
      </c>
      <c r="C7" s="89" t="s">
        <v>144</v>
      </c>
      <c r="D7" s="89" t="s">
        <v>144</v>
      </c>
      <c r="E7" s="89" t="s">
        <v>145</v>
      </c>
      <c r="F7" s="89" t="s">
        <v>146</v>
      </c>
      <c r="G7" s="88"/>
    </row>
    <row r="8" spans="1:7" ht="12.75" customHeight="1">
      <c r="A8" s="101" t="s">
        <v>226</v>
      </c>
      <c r="B8" s="198" t="s">
        <v>301</v>
      </c>
      <c r="C8" s="198" t="s">
        <v>301</v>
      </c>
      <c r="D8" s="198" t="s">
        <v>301</v>
      </c>
      <c r="E8" s="198" t="s">
        <v>301</v>
      </c>
      <c r="F8" s="214">
        <v>83301</v>
      </c>
      <c r="G8" s="271">
        <v>83301</v>
      </c>
    </row>
    <row r="9" spans="1:7" ht="12.75" customHeight="1">
      <c r="A9" s="84" t="s">
        <v>227</v>
      </c>
      <c r="B9" s="198" t="s">
        <v>301</v>
      </c>
      <c r="C9" s="198" t="s">
        <v>301</v>
      </c>
      <c r="D9" s="198" t="s">
        <v>301</v>
      </c>
      <c r="E9" s="198" t="s">
        <v>301</v>
      </c>
      <c r="F9" s="214">
        <v>197098</v>
      </c>
      <c r="G9" s="214">
        <v>197098</v>
      </c>
    </row>
    <row r="10" spans="1:7" ht="12.75" customHeight="1">
      <c r="A10" s="84" t="s">
        <v>228</v>
      </c>
      <c r="B10" s="198" t="s">
        <v>301</v>
      </c>
      <c r="C10" s="198" t="s">
        <v>301</v>
      </c>
      <c r="D10" s="198" t="s">
        <v>301</v>
      </c>
      <c r="E10" s="198" t="s">
        <v>301</v>
      </c>
      <c r="F10" s="214">
        <v>33073</v>
      </c>
      <c r="G10" s="214">
        <v>33073</v>
      </c>
    </row>
    <row r="11" spans="1:7" ht="12.75" customHeight="1">
      <c r="A11" s="84" t="s">
        <v>229</v>
      </c>
      <c r="B11" s="198" t="s">
        <v>301</v>
      </c>
      <c r="C11" s="199">
        <v>3580</v>
      </c>
      <c r="D11" s="198" t="s">
        <v>301</v>
      </c>
      <c r="E11" s="198" t="s">
        <v>301</v>
      </c>
      <c r="F11" s="214">
        <v>43348</v>
      </c>
      <c r="G11" s="214">
        <v>46928</v>
      </c>
    </row>
    <row r="12" spans="1:7" ht="12.75" customHeight="1">
      <c r="A12" s="117" t="s">
        <v>230</v>
      </c>
      <c r="B12" s="273" t="s">
        <v>301</v>
      </c>
      <c r="C12" s="261">
        <f>SUM(C8:C11)</f>
        <v>3580</v>
      </c>
      <c r="D12" s="273" t="s">
        <v>301</v>
      </c>
      <c r="E12" s="273" t="s">
        <v>301</v>
      </c>
      <c r="F12" s="261">
        <f>SUM(F8:F11)</f>
        <v>356820</v>
      </c>
      <c r="G12" s="274">
        <f>SUM(G8:G11)</f>
        <v>360400</v>
      </c>
    </row>
    <row r="13" spans="1:7" ht="12.75" customHeight="1">
      <c r="A13" s="84"/>
      <c r="B13" s="198"/>
      <c r="C13" s="198"/>
      <c r="D13" s="198"/>
      <c r="E13" s="198"/>
      <c r="F13" s="275"/>
      <c r="G13" s="275"/>
    </row>
    <row r="14" spans="1:7" ht="12.75" customHeight="1">
      <c r="A14" s="117" t="s">
        <v>231</v>
      </c>
      <c r="B14" s="261">
        <v>125</v>
      </c>
      <c r="C14" s="261">
        <v>1127</v>
      </c>
      <c r="D14" s="261">
        <v>249</v>
      </c>
      <c r="E14" s="273" t="s">
        <v>301</v>
      </c>
      <c r="F14" s="274">
        <v>5457</v>
      </c>
      <c r="G14" s="274">
        <v>6958</v>
      </c>
    </row>
    <row r="15" spans="1:7" ht="12.75" customHeight="1">
      <c r="A15" s="84"/>
      <c r="B15" s="198"/>
      <c r="C15" s="198"/>
      <c r="D15" s="198"/>
      <c r="E15" s="198"/>
      <c r="F15" s="275"/>
      <c r="G15" s="275"/>
    </row>
    <row r="16" spans="1:7" ht="12.75" customHeight="1">
      <c r="A16" s="117" t="s">
        <v>232</v>
      </c>
      <c r="B16" s="273" t="s">
        <v>301</v>
      </c>
      <c r="C16" s="273" t="s">
        <v>301</v>
      </c>
      <c r="D16" s="273" t="s">
        <v>301</v>
      </c>
      <c r="E16" s="273" t="s">
        <v>301</v>
      </c>
      <c r="F16" s="292" t="s">
        <v>301</v>
      </c>
      <c r="G16" s="292" t="s">
        <v>301</v>
      </c>
    </row>
    <row r="17" spans="1:7" ht="12.75" customHeight="1">
      <c r="A17" s="84"/>
      <c r="B17" s="198"/>
      <c r="C17" s="198"/>
      <c r="D17" s="198"/>
      <c r="E17" s="198"/>
      <c r="F17" s="275"/>
      <c r="G17" s="275"/>
    </row>
    <row r="18" spans="1:7" ht="12.75" customHeight="1">
      <c r="A18" s="84" t="s">
        <v>233</v>
      </c>
      <c r="B18" s="198" t="s">
        <v>301</v>
      </c>
      <c r="C18" s="198" t="s">
        <v>301</v>
      </c>
      <c r="D18" s="199">
        <v>2697</v>
      </c>
      <c r="E18" s="199">
        <v>66</v>
      </c>
      <c r="F18" s="214">
        <v>15183</v>
      </c>
      <c r="G18" s="214">
        <v>17946</v>
      </c>
    </row>
    <row r="19" spans="1:7" ht="12.75" customHeight="1">
      <c r="A19" s="84" t="s">
        <v>234</v>
      </c>
      <c r="B19" s="198" t="s">
        <v>301</v>
      </c>
      <c r="C19" s="198" t="s">
        <v>301</v>
      </c>
      <c r="D19" s="199">
        <v>500</v>
      </c>
      <c r="E19" s="198" t="s">
        <v>301</v>
      </c>
      <c r="F19" s="214">
        <v>3000</v>
      </c>
      <c r="G19" s="214">
        <v>3500</v>
      </c>
    </row>
    <row r="20" spans="1:7" ht="12.75" customHeight="1">
      <c r="A20" s="84" t="s">
        <v>235</v>
      </c>
      <c r="B20" s="198" t="s">
        <v>301</v>
      </c>
      <c r="C20" s="198" t="s">
        <v>301</v>
      </c>
      <c r="D20" s="199">
        <v>500</v>
      </c>
      <c r="E20" s="198" t="s">
        <v>301</v>
      </c>
      <c r="F20" s="275" t="s">
        <v>301</v>
      </c>
      <c r="G20" s="214">
        <v>500</v>
      </c>
    </row>
    <row r="21" spans="1:7" ht="12.75" customHeight="1">
      <c r="A21" s="117" t="s">
        <v>343</v>
      </c>
      <c r="B21" s="273" t="s">
        <v>301</v>
      </c>
      <c r="C21" s="273" t="s">
        <v>301</v>
      </c>
      <c r="D21" s="261">
        <f>SUM(D18:D20)</f>
        <v>3697</v>
      </c>
      <c r="E21" s="261">
        <f>SUM(E18:E20)</f>
        <v>66</v>
      </c>
      <c r="F21" s="261">
        <f>SUM(F18:F20)</f>
        <v>18183</v>
      </c>
      <c r="G21" s="274">
        <f>SUM(G18:G20)</f>
        <v>21946</v>
      </c>
    </row>
    <row r="22" spans="1:7" ht="12.75" customHeight="1">
      <c r="A22" s="84"/>
      <c r="B22" s="198"/>
      <c r="C22" s="198"/>
      <c r="D22" s="198"/>
      <c r="E22" s="198"/>
      <c r="F22" s="275"/>
      <c r="G22" s="275"/>
    </row>
    <row r="23" spans="1:7" ht="12.75" customHeight="1">
      <c r="A23" s="117" t="s">
        <v>236</v>
      </c>
      <c r="B23" s="273" t="s">
        <v>301</v>
      </c>
      <c r="C23" s="273" t="s">
        <v>301</v>
      </c>
      <c r="D23" s="261">
        <v>3137</v>
      </c>
      <c r="E23" s="273" t="s">
        <v>301</v>
      </c>
      <c r="F23" s="274">
        <v>5608</v>
      </c>
      <c r="G23" s="274">
        <v>8745</v>
      </c>
    </row>
    <row r="24" spans="1:7" ht="12.75" customHeight="1">
      <c r="A24" s="84"/>
      <c r="B24" s="198"/>
      <c r="C24" s="198"/>
      <c r="D24" s="198"/>
      <c r="E24" s="198"/>
      <c r="F24" s="275"/>
      <c r="G24" s="275"/>
    </row>
    <row r="25" spans="1:7" ht="12.75" customHeight="1">
      <c r="A25" s="117" t="s">
        <v>237</v>
      </c>
      <c r="B25" s="273" t="s">
        <v>301</v>
      </c>
      <c r="C25" s="273" t="s">
        <v>301</v>
      </c>
      <c r="D25" s="261">
        <v>11660</v>
      </c>
      <c r="E25" s="273" t="s">
        <v>301</v>
      </c>
      <c r="F25" s="274">
        <v>8476</v>
      </c>
      <c r="G25" s="274">
        <v>20136</v>
      </c>
    </row>
    <row r="26" spans="1:7" ht="12.75" customHeight="1">
      <c r="A26" s="84"/>
      <c r="B26" s="198"/>
      <c r="C26" s="198"/>
      <c r="D26" s="198"/>
      <c r="E26" s="198"/>
      <c r="F26" s="275"/>
      <c r="G26" s="275"/>
    </row>
    <row r="27" spans="1:7" ht="12.75" customHeight="1">
      <c r="A27" s="84" t="s">
        <v>238</v>
      </c>
      <c r="B27" s="198" t="s">
        <v>301</v>
      </c>
      <c r="C27" s="198" t="s">
        <v>301</v>
      </c>
      <c r="D27" s="199">
        <v>4875</v>
      </c>
      <c r="E27" s="198" t="s">
        <v>301</v>
      </c>
      <c r="F27" s="214">
        <v>431</v>
      </c>
      <c r="G27" s="214">
        <v>5306</v>
      </c>
    </row>
    <row r="28" spans="1:7" ht="12.75" customHeight="1">
      <c r="A28" s="84" t="s">
        <v>239</v>
      </c>
      <c r="B28" s="199">
        <v>2610</v>
      </c>
      <c r="C28" s="199">
        <v>5820</v>
      </c>
      <c r="D28" s="199">
        <v>19266</v>
      </c>
      <c r="E28" s="198" t="s">
        <v>301</v>
      </c>
      <c r="F28" s="275" t="s">
        <v>301</v>
      </c>
      <c r="G28" s="214">
        <v>27696</v>
      </c>
    </row>
    <row r="29" spans="1:7" ht="12.75" customHeight="1">
      <c r="A29" s="84" t="s">
        <v>240</v>
      </c>
      <c r="B29" s="198" t="s">
        <v>301</v>
      </c>
      <c r="C29" s="199">
        <v>456</v>
      </c>
      <c r="D29" s="199">
        <v>8461</v>
      </c>
      <c r="E29" s="198" t="s">
        <v>301</v>
      </c>
      <c r="F29" s="214">
        <v>650</v>
      </c>
      <c r="G29" s="214">
        <v>9567</v>
      </c>
    </row>
    <row r="30" spans="1:7" ht="12.75" customHeight="1">
      <c r="A30" s="117" t="s">
        <v>342</v>
      </c>
      <c r="B30" s="261">
        <f>SUM(B27:B29)</f>
        <v>2610</v>
      </c>
      <c r="C30" s="261">
        <f>SUM(C27:C29)</f>
        <v>6276</v>
      </c>
      <c r="D30" s="261">
        <f>SUM(D27:D29)</f>
        <v>32602</v>
      </c>
      <c r="E30" s="273" t="s">
        <v>301</v>
      </c>
      <c r="F30" s="261">
        <f>SUM(F27:F29)</f>
        <v>1081</v>
      </c>
      <c r="G30" s="274">
        <f>SUM(G27:G29)</f>
        <v>42569</v>
      </c>
    </row>
    <row r="31" spans="1:7" ht="12.75" customHeight="1">
      <c r="A31" s="84"/>
      <c r="B31" s="198"/>
      <c r="C31" s="198"/>
      <c r="D31" s="198"/>
      <c r="E31" s="198"/>
      <c r="F31" s="275"/>
      <c r="G31" s="275"/>
    </row>
    <row r="32" spans="1:7" ht="12.75" customHeight="1">
      <c r="A32" s="84" t="s">
        <v>241</v>
      </c>
      <c r="B32" s="198" t="s">
        <v>301</v>
      </c>
      <c r="C32" s="198" t="s">
        <v>301</v>
      </c>
      <c r="D32" s="198" t="s">
        <v>301</v>
      </c>
      <c r="E32" s="198" t="s">
        <v>301</v>
      </c>
      <c r="F32" s="214">
        <v>78454</v>
      </c>
      <c r="G32" s="214">
        <v>78454</v>
      </c>
    </row>
    <row r="33" spans="1:7" ht="12.75" customHeight="1">
      <c r="A33" s="84" t="s">
        <v>242</v>
      </c>
      <c r="B33" s="198" t="s">
        <v>301</v>
      </c>
      <c r="C33" s="198" t="s">
        <v>301</v>
      </c>
      <c r="D33" s="198" t="s">
        <v>301</v>
      </c>
      <c r="E33" s="198" t="s">
        <v>301</v>
      </c>
      <c r="F33" s="214">
        <v>84586</v>
      </c>
      <c r="G33" s="214">
        <v>84586</v>
      </c>
    </row>
    <row r="34" spans="1:7" ht="12.75" customHeight="1">
      <c r="A34" s="84" t="s">
        <v>243</v>
      </c>
      <c r="B34" s="199">
        <v>1715</v>
      </c>
      <c r="C34" s="198" t="s">
        <v>301</v>
      </c>
      <c r="D34" s="199">
        <v>3282</v>
      </c>
      <c r="E34" s="198" t="s">
        <v>301</v>
      </c>
      <c r="F34" s="214">
        <v>55481</v>
      </c>
      <c r="G34" s="214">
        <v>60478</v>
      </c>
    </row>
    <row r="35" spans="1:7" ht="12.75" customHeight="1">
      <c r="A35" s="84" t="s">
        <v>244</v>
      </c>
      <c r="B35" s="198" t="s">
        <v>301</v>
      </c>
      <c r="C35" s="198" t="s">
        <v>301</v>
      </c>
      <c r="D35" s="198" t="s">
        <v>301</v>
      </c>
      <c r="E35" s="198" t="s">
        <v>301</v>
      </c>
      <c r="F35" s="214">
        <v>7736</v>
      </c>
      <c r="G35" s="214">
        <v>7736</v>
      </c>
    </row>
    <row r="36" spans="1:7" ht="12.75" customHeight="1">
      <c r="A36" s="117" t="s">
        <v>245</v>
      </c>
      <c r="B36" s="261">
        <f>SUM(B32:B35)</f>
        <v>1715</v>
      </c>
      <c r="C36" s="273" t="s">
        <v>301</v>
      </c>
      <c r="D36" s="261">
        <f>SUM(D32:D35)</f>
        <v>3282</v>
      </c>
      <c r="E36" s="273" t="s">
        <v>301</v>
      </c>
      <c r="F36" s="261">
        <f>SUM(F32:F35)</f>
        <v>226257</v>
      </c>
      <c r="G36" s="274">
        <f>SUM(G32:G35)</f>
        <v>231254</v>
      </c>
    </row>
    <row r="37" spans="1:7" ht="12.75" customHeight="1">
      <c r="A37" s="84"/>
      <c r="B37" s="198"/>
      <c r="C37" s="198"/>
      <c r="D37" s="198"/>
      <c r="E37" s="198"/>
      <c r="F37" s="275"/>
      <c r="G37" s="275"/>
    </row>
    <row r="38" spans="1:7" ht="12.75" customHeight="1">
      <c r="A38" s="117" t="s">
        <v>246</v>
      </c>
      <c r="B38" s="273" t="s">
        <v>301</v>
      </c>
      <c r="C38" s="273" t="s">
        <v>301</v>
      </c>
      <c r="D38" s="273" t="s">
        <v>301</v>
      </c>
      <c r="E38" s="273" t="s">
        <v>301</v>
      </c>
      <c r="F38" s="274">
        <v>5937</v>
      </c>
      <c r="G38" s="274">
        <v>5937</v>
      </c>
    </row>
    <row r="39" spans="1:7" ht="12.75" customHeight="1">
      <c r="A39" s="84"/>
      <c r="B39" s="198"/>
      <c r="C39" s="198"/>
      <c r="D39" s="198"/>
      <c r="E39" s="198"/>
      <c r="F39" s="275"/>
      <c r="G39" s="275"/>
    </row>
    <row r="40" spans="1:7" ht="12.75" customHeight="1">
      <c r="A40" s="84" t="s">
        <v>247</v>
      </c>
      <c r="B40" s="198" t="s">
        <v>301</v>
      </c>
      <c r="C40" s="198" t="s">
        <v>301</v>
      </c>
      <c r="D40" s="199">
        <v>34425</v>
      </c>
      <c r="E40" s="198" t="s">
        <v>301</v>
      </c>
      <c r="F40" s="214">
        <v>31546</v>
      </c>
      <c r="G40" s="214">
        <v>65971</v>
      </c>
    </row>
    <row r="41" spans="1:7" ht="12.75" customHeight="1">
      <c r="A41" s="84" t="s">
        <v>248</v>
      </c>
      <c r="B41" s="198" t="s">
        <v>301</v>
      </c>
      <c r="C41" s="199">
        <v>65388</v>
      </c>
      <c r="D41" s="199">
        <v>39440</v>
      </c>
      <c r="E41" s="199">
        <v>8737</v>
      </c>
      <c r="F41" s="214">
        <v>16519</v>
      </c>
      <c r="G41" s="214">
        <v>130084</v>
      </c>
    </row>
    <row r="42" spans="1:7" ht="12.75" customHeight="1">
      <c r="A42" s="84" t="s">
        <v>249</v>
      </c>
      <c r="B42" s="198" t="s">
        <v>301</v>
      </c>
      <c r="C42" s="198" t="s">
        <v>301</v>
      </c>
      <c r="D42" s="199">
        <v>34497</v>
      </c>
      <c r="E42" s="198" t="s">
        <v>301</v>
      </c>
      <c r="F42" s="214">
        <v>3289</v>
      </c>
      <c r="G42" s="214">
        <v>37786</v>
      </c>
    </row>
    <row r="43" spans="1:7" ht="12.75" customHeight="1">
      <c r="A43" s="84" t="s">
        <v>250</v>
      </c>
      <c r="B43" s="198" t="s">
        <v>301</v>
      </c>
      <c r="C43" s="198" t="s">
        <v>301</v>
      </c>
      <c r="D43" s="199">
        <v>20365</v>
      </c>
      <c r="E43" s="198" t="s">
        <v>301</v>
      </c>
      <c r="F43" s="214">
        <v>5997</v>
      </c>
      <c r="G43" s="214">
        <v>26362</v>
      </c>
    </row>
    <row r="44" spans="1:7" ht="12.75" customHeight="1">
      <c r="A44" s="84" t="s">
        <v>251</v>
      </c>
      <c r="B44" s="198" t="s">
        <v>301</v>
      </c>
      <c r="C44" s="198" t="s">
        <v>301</v>
      </c>
      <c r="D44" s="199">
        <v>12919</v>
      </c>
      <c r="E44" s="198" t="s">
        <v>301</v>
      </c>
      <c r="F44" s="214">
        <v>213860</v>
      </c>
      <c r="G44" s="214">
        <v>226779</v>
      </c>
    </row>
    <row r="45" spans="1:7" ht="12.75" customHeight="1">
      <c r="A45" s="84" t="s">
        <v>252</v>
      </c>
      <c r="B45" s="199">
        <v>8354</v>
      </c>
      <c r="C45" s="198" t="s">
        <v>301</v>
      </c>
      <c r="D45" s="199">
        <v>6882</v>
      </c>
      <c r="E45" s="198" t="s">
        <v>301</v>
      </c>
      <c r="F45" s="214">
        <v>16559</v>
      </c>
      <c r="G45" s="214">
        <v>31795</v>
      </c>
    </row>
    <row r="46" spans="1:7" ht="12.75" customHeight="1">
      <c r="A46" s="84" t="s">
        <v>253</v>
      </c>
      <c r="B46" s="198" t="s">
        <v>301</v>
      </c>
      <c r="C46" s="199">
        <v>1220</v>
      </c>
      <c r="D46" s="199">
        <v>54197</v>
      </c>
      <c r="E46" s="198" t="s">
        <v>301</v>
      </c>
      <c r="F46" s="214">
        <v>14643</v>
      </c>
      <c r="G46" s="214">
        <v>70060</v>
      </c>
    </row>
    <row r="47" spans="1:7" ht="12.75" customHeight="1">
      <c r="A47" s="84" t="s">
        <v>254</v>
      </c>
      <c r="B47" s="199">
        <v>1226</v>
      </c>
      <c r="C47" s="199">
        <v>1422</v>
      </c>
      <c r="D47" s="199">
        <v>10090</v>
      </c>
      <c r="E47" s="198" t="s">
        <v>301</v>
      </c>
      <c r="F47" s="214">
        <v>48752</v>
      </c>
      <c r="G47" s="214">
        <v>61490</v>
      </c>
    </row>
    <row r="48" spans="1:7" ht="12.75" customHeight="1">
      <c r="A48" s="84" t="s">
        <v>255</v>
      </c>
      <c r="B48" s="198" t="s">
        <v>301</v>
      </c>
      <c r="C48" s="198" t="s">
        <v>301</v>
      </c>
      <c r="D48" s="199">
        <v>30712</v>
      </c>
      <c r="E48" s="198" t="s">
        <v>301</v>
      </c>
      <c r="F48" s="214">
        <v>26861</v>
      </c>
      <c r="G48" s="214">
        <v>57573</v>
      </c>
    </row>
    <row r="49" spans="1:7" ht="12.75" customHeight="1">
      <c r="A49" s="117" t="s">
        <v>344</v>
      </c>
      <c r="B49" s="261">
        <f aca="true" t="shared" si="0" ref="B49:G49">SUM(B40:B48)</f>
        <v>9580</v>
      </c>
      <c r="C49" s="261">
        <f t="shared" si="0"/>
        <v>68030</v>
      </c>
      <c r="D49" s="261">
        <f t="shared" si="0"/>
        <v>243527</v>
      </c>
      <c r="E49" s="261">
        <f t="shared" si="0"/>
        <v>8737</v>
      </c>
      <c r="F49" s="261">
        <f t="shared" si="0"/>
        <v>378026</v>
      </c>
      <c r="G49" s="274">
        <f t="shared" si="0"/>
        <v>707900</v>
      </c>
    </row>
    <row r="50" spans="1:7" ht="12.75" customHeight="1">
      <c r="A50" s="84"/>
      <c r="B50" s="198"/>
      <c r="C50" s="198"/>
      <c r="D50" s="198"/>
      <c r="E50" s="198"/>
      <c r="F50" s="275"/>
      <c r="G50" s="275"/>
    </row>
    <row r="51" spans="1:7" ht="12.75" customHeight="1">
      <c r="A51" s="117" t="s">
        <v>256</v>
      </c>
      <c r="B51" s="261">
        <v>180</v>
      </c>
      <c r="C51" s="273" t="s">
        <v>301</v>
      </c>
      <c r="D51" s="261">
        <v>7600</v>
      </c>
      <c r="E51" s="261">
        <v>462</v>
      </c>
      <c r="F51" s="274">
        <v>9911</v>
      </c>
      <c r="G51" s="274">
        <v>18153</v>
      </c>
    </row>
    <row r="52" spans="1:7" ht="12.75" customHeight="1">
      <c r="A52" s="84"/>
      <c r="B52" s="198"/>
      <c r="C52" s="198"/>
      <c r="D52" s="198"/>
      <c r="E52" s="198"/>
      <c r="F52" s="275"/>
      <c r="G52" s="275"/>
    </row>
    <row r="53" spans="1:7" ht="12.75" customHeight="1">
      <c r="A53" s="84" t="s">
        <v>257</v>
      </c>
      <c r="B53" s="198" t="s">
        <v>301</v>
      </c>
      <c r="C53" s="198" t="s">
        <v>301</v>
      </c>
      <c r="D53" s="199">
        <v>300</v>
      </c>
      <c r="E53" s="198" t="s">
        <v>301</v>
      </c>
      <c r="F53" s="214">
        <v>9314</v>
      </c>
      <c r="G53" s="214">
        <v>9614</v>
      </c>
    </row>
    <row r="54" spans="1:7" ht="12.75" customHeight="1">
      <c r="A54" s="84" t="s">
        <v>258</v>
      </c>
      <c r="B54" s="198" t="s">
        <v>301</v>
      </c>
      <c r="C54" s="198" t="s">
        <v>301</v>
      </c>
      <c r="D54" s="198" t="s">
        <v>301</v>
      </c>
      <c r="E54" s="198" t="s">
        <v>301</v>
      </c>
      <c r="F54" s="214">
        <v>17838</v>
      </c>
      <c r="G54" s="214">
        <v>17838</v>
      </c>
    </row>
    <row r="55" spans="1:7" ht="12.75" customHeight="1">
      <c r="A55" s="84" t="s">
        <v>259</v>
      </c>
      <c r="B55" s="198" t="s">
        <v>301</v>
      </c>
      <c r="C55" s="198" t="s">
        <v>301</v>
      </c>
      <c r="D55" s="199">
        <v>5436</v>
      </c>
      <c r="E55" s="198" t="s">
        <v>301</v>
      </c>
      <c r="F55" s="214">
        <v>14994</v>
      </c>
      <c r="G55" s="214">
        <v>20430</v>
      </c>
    </row>
    <row r="56" spans="1:7" ht="12.75" customHeight="1">
      <c r="A56" s="84" t="s">
        <v>260</v>
      </c>
      <c r="B56" s="198" t="s">
        <v>301</v>
      </c>
      <c r="C56" s="198" t="s">
        <v>301</v>
      </c>
      <c r="D56" s="199">
        <v>5400</v>
      </c>
      <c r="E56" s="198" t="s">
        <v>301</v>
      </c>
      <c r="F56" s="214">
        <v>21953</v>
      </c>
      <c r="G56" s="214">
        <v>27353</v>
      </c>
    </row>
    <row r="57" spans="1:7" ht="12.75" customHeight="1">
      <c r="A57" s="84" t="s">
        <v>261</v>
      </c>
      <c r="B57" s="198" t="s">
        <v>301</v>
      </c>
      <c r="C57" s="198" t="s">
        <v>301</v>
      </c>
      <c r="D57" s="198" t="s">
        <v>301</v>
      </c>
      <c r="E57" s="198" t="s">
        <v>301</v>
      </c>
      <c r="F57" s="214">
        <v>45021</v>
      </c>
      <c r="G57" s="214">
        <v>45021</v>
      </c>
    </row>
    <row r="58" spans="1:7" ht="12.75" customHeight="1">
      <c r="A58" s="117" t="s">
        <v>262</v>
      </c>
      <c r="B58" s="273" t="s">
        <v>301</v>
      </c>
      <c r="C58" s="273" t="s">
        <v>301</v>
      </c>
      <c r="D58" s="261">
        <f>SUM(D53:D57)</f>
        <v>11136</v>
      </c>
      <c r="E58" s="273" t="s">
        <v>301</v>
      </c>
      <c r="F58" s="261">
        <f>SUM(F53:F57)</f>
        <v>109120</v>
      </c>
      <c r="G58" s="274">
        <f>SUM(G53:G57)</f>
        <v>120256</v>
      </c>
    </row>
    <row r="59" spans="1:7" ht="12.75" customHeight="1">
      <c r="A59" s="84"/>
      <c r="B59" s="198"/>
      <c r="C59" s="198"/>
      <c r="D59" s="198"/>
      <c r="E59" s="198"/>
      <c r="F59" s="275"/>
      <c r="G59" s="275"/>
    </row>
    <row r="60" spans="1:7" ht="12.75" customHeight="1">
      <c r="A60" s="84" t="s">
        <v>263</v>
      </c>
      <c r="B60" s="198" t="s">
        <v>301</v>
      </c>
      <c r="C60" s="198" t="s">
        <v>301</v>
      </c>
      <c r="D60" s="198" t="s">
        <v>301</v>
      </c>
      <c r="E60" s="198" t="s">
        <v>301</v>
      </c>
      <c r="F60" s="214">
        <v>8000</v>
      </c>
      <c r="G60" s="214">
        <v>8000</v>
      </c>
    </row>
    <row r="61" spans="1:7" ht="12.75" customHeight="1">
      <c r="A61" s="84" t="s">
        <v>264</v>
      </c>
      <c r="B61" s="198" t="s">
        <v>301</v>
      </c>
      <c r="C61" s="198" t="s">
        <v>301</v>
      </c>
      <c r="D61" s="198" t="s">
        <v>301</v>
      </c>
      <c r="E61" s="198" t="s">
        <v>301</v>
      </c>
      <c r="F61" s="214">
        <v>4960</v>
      </c>
      <c r="G61" s="214">
        <v>4960</v>
      </c>
    </row>
    <row r="62" spans="1:7" ht="12.75" customHeight="1">
      <c r="A62" s="84" t="s">
        <v>265</v>
      </c>
      <c r="B62" s="198" t="s">
        <v>301</v>
      </c>
      <c r="C62" s="198" t="s">
        <v>301</v>
      </c>
      <c r="D62" s="198" t="s">
        <v>301</v>
      </c>
      <c r="E62" s="198" t="s">
        <v>301</v>
      </c>
      <c r="F62" s="214">
        <v>75</v>
      </c>
      <c r="G62" s="214">
        <v>75</v>
      </c>
    </row>
    <row r="63" spans="1:7" ht="12.75" customHeight="1">
      <c r="A63" s="117" t="s">
        <v>266</v>
      </c>
      <c r="B63" s="273" t="s">
        <v>301</v>
      </c>
      <c r="C63" s="273" t="s">
        <v>301</v>
      </c>
      <c r="D63" s="273" t="s">
        <v>301</v>
      </c>
      <c r="E63" s="273" t="s">
        <v>301</v>
      </c>
      <c r="F63" s="261">
        <f>SUM(F60:F62)</f>
        <v>13035</v>
      </c>
      <c r="G63" s="274">
        <f>SUM(G60:G62)</f>
        <v>13035</v>
      </c>
    </row>
    <row r="64" spans="1:7" ht="12.75" customHeight="1">
      <c r="A64" s="84"/>
      <c r="B64" s="198"/>
      <c r="C64" s="198"/>
      <c r="D64" s="198"/>
      <c r="E64" s="198"/>
      <c r="F64" s="275"/>
      <c r="G64" s="275"/>
    </row>
    <row r="65" spans="1:7" ht="12.75" customHeight="1">
      <c r="A65" s="117" t="s">
        <v>267</v>
      </c>
      <c r="B65" s="273" t="s">
        <v>301</v>
      </c>
      <c r="C65" s="273" t="s">
        <v>301</v>
      </c>
      <c r="D65" s="273" t="s">
        <v>301</v>
      </c>
      <c r="E65" s="273" t="s">
        <v>301</v>
      </c>
      <c r="F65" s="274">
        <v>3502</v>
      </c>
      <c r="G65" s="274">
        <v>3502</v>
      </c>
    </row>
    <row r="66" spans="1:7" ht="12.75" customHeight="1">
      <c r="A66" s="84"/>
      <c r="B66" s="198"/>
      <c r="C66" s="198"/>
      <c r="D66" s="198"/>
      <c r="E66" s="198"/>
      <c r="F66" s="275"/>
      <c r="G66" s="275"/>
    </row>
    <row r="67" spans="1:7" ht="12.75" customHeight="1">
      <c r="A67" s="84" t="s">
        <v>268</v>
      </c>
      <c r="B67" s="198" t="s">
        <v>301</v>
      </c>
      <c r="C67" s="198" t="s">
        <v>301</v>
      </c>
      <c r="D67" s="198" t="s">
        <v>301</v>
      </c>
      <c r="E67" s="198" t="s">
        <v>301</v>
      </c>
      <c r="F67" s="214">
        <v>213375</v>
      </c>
      <c r="G67" s="214">
        <v>213375</v>
      </c>
    </row>
    <row r="68" spans="1:7" ht="12.75" customHeight="1">
      <c r="A68" s="84" t="s">
        <v>269</v>
      </c>
      <c r="B68" s="198" t="s">
        <v>301</v>
      </c>
      <c r="C68" s="198" t="s">
        <v>301</v>
      </c>
      <c r="D68" s="198" t="s">
        <v>301</v>
      </c>
      <c r="E68" s="198" t="s">
        <v>301</v>
      </c>
      <c r="F68" s="214">
        <v>42500</v>
      </c>
      <c r="G68" s="214">
        <v>42500</v>
      </c>
    </row>
    <row r="69" spans="1:7" ht="12.75" customHeight="1">
      <c r="A69" s="117" t="s">
        <v>270</v>
      </c>
      <c r="B69" s="273" t="s">
        <v>301</v>
      </c>
      <c r="C69" s="273" t="s">
        <v>301</v>
      </c>
      <c r="D69" s="273" t="s">
        <v>301</v>
      </c>
      <c r="E69" s="273" t="s">
        <v>301</v>
      </c>
      <c r="F69" s="261">
        <f>SUM(F67:F68)</f>
        <v>255875</v>
      </c>
      <c r="G69" s="274">
        <f>SUM(G67:G68)</f>
        <v>255875</v>
      </c>
    </row>
    <row r="70" spans="1:7" ht="12.75" customHeight="1">
      <c r="A70" s="84"/>
      <c r="B70" s="198"/>
      <c r="C70" s="198"/>
      <c r="D70" s="198"/>
      <c r="E70" s="198"/>
      <c r="F70" s="275"/>
      <c r="G70" s="275"/>
    </row>
    <row r="71" spans="1:7" ht="12.75" customHeight="1">
      <c r="A71" s="84" t="s">
        <v>271</v>
      </c>
      <c r="B71" s="198" t="s">
        <v>301</v>
      </c>
      <c r="C71" s="198" t="s">
        <v>301</v>
      </c>
      <c r="D71" s="198" t="s">
        <v>301</v>
      </c>
      <c r="E71" s="198" t="s">
        <v>301</v>
      </c>
      <c r="F71" s="275" t="s">
        <v>301</v>
      </c>
      <c r="G71" s="275" t="s">
        <v>301</v>
      </c>
    </row>
    <row r="72" spans="1:7" ht="12.75" customHeight="1">
      <c r="A72" s="84" t="s">
        <v>272</v>
      </c>
      <c r="B72" s="198" t="s">
        <v>301</v>
      </c>
      <c r="C72" s="198" t="s">
        <v>301</v>
      </c>
      <c r="D72" s="198" t="s">
        <v>301</v>
      </c>
      <c r="E72" s="198" t="s">
        <v>301</v>
      </c>
      <c r="F72" s="214">
        <v>51648</v>
      </c>
      <c r="G72" s="214">
        <v>51648</v>
      </c>
    </row>
    <row r="73" spans="1:7" ht="12.75" customHeight="1">
      <c r="A73" s="84" t="s">
        <v>273</v>
      </c>
      <c r="B73" s="198" t="s">
        <v>301</v>
      </c>
      <c r="C73" s="198" t="s">
        <v>301</v>
      </c>
      <c r="D73" s="198" t="s">
        <v>301</v>
      </c>
      <c r="E73" s="198" t="s">
        <v>301</v>
      </c>
      <c r="F73" s="214">
        <v>51648</v>
      </c>
      <c r="G73" s="214">
        <v>51648</v>
      </c>
    </row>
    <row r="74" spans="1:7" ht="12.75" customHeight="1">
      <c r="A74" s="84" t="s">
        <v>274</v>
      </c>
      <c r="B74" s="199">
        <v>6663</v>
      </c>
      <c r="C74" s="199">
        <v>35332</v>
      </c>
      <c r="D74" s="198" t="s">
        <v>301</v>
      </c>
      <c r="E74" s="198" t="s">
        <v>301</v>
      </c>
      <c r="F74" s="214">
        <v>88358</v>
      </c>
      <c r="G74" s="214">
        <v>130353</v>
      </c>
    </row>
    <row r="75" spans="1:7" ht="12.75" customHeight="1">
      <c r="A75" s="84" t="s">
        <v>275</v>
      </c>
      <c r="B75" s="199">
        <v>12327</v>
      </c>
      <c r="C75" s="199">
        <v>3830</v>
      </c>
      <c r="D75" s="198" t="s">
        <v>301</v>
      </c>
      <c r="E75" s="198" t="s">
        <v>301</v>
      </c>
      <c r="F75" s="214">
        <v>78202</v>
      </c>
      <c r="G75" s="214">
        <v>94359</v>
      </c>
    </row>
    <row r="76" spans="1:7" ht="12.75" customHeight="1">
      <c r="A76" s="84" t="s">
        <v>276</v>
      </c>
      <c r="B76" s="198" t="s">
        <v>301</v>
      </c>
      <c r="C76" s="198" t="s">
        <v>301</v>
      </c>
      <c r="D76" s="198" t="s">
        <v>301</v>
      </c>
      <c r="E76" s="198" t="s">
        <v>301</v>
      </c>
      <c r="F76" s="214">
        <v>5127</v>
      </c>
      <c r="G76" s="214">
        <v>5127</v>
      </c>
    </row>
    <row r="77" spans="1:7" ht="12.75" customHeight="1">
      <c r="A77" s="84" t="s">
        <v>277</v>
      </c>
      <c r="B77" s="199">
        <v>24800</v>
      </c>
      <c r="C77" s="198" t="s">
        <v>301</v>
      </c>
      <c r="D77" s="198" t="s">
        <v>301</v>
      </c>
      <c r="E77" s="198" t="s">
        <v>301</v>
      </c>
      <c r="F77" s="275" t="s">
        <v>301</v>
      </c>
      <c r="G77" s="214">
        <v>24800</v>
      </c>
    </row>
    <row r="78" spans="1:7" ht="12.75" customHeight="1">
      <c r="A78" s="84" t="s">
        <v>278</v>
      </c>
      <c r="B78" s="198" t="s">
        <v>301</v>
      </c>
      <c r="C78" s="198" t="s">
        <v>301</v>
      </c>
      <c r="D78" s="198" t="s">
        <v>301</v>
      </c>
      <c r="E78" s="198" t="s">
        <v>301</v>
      </c>
      <c r="F78" s="214">
        <v>109704</v>
      </c>
      <c r="G78" s="214">
        <v>109704</v>
      </c>
    </row>
    <row r="79" spans="1:7" ht="12.75" customHeight="1">
      <c r="A79" s="117" t="s">
        <v>345</v>
      </c>
      <c r="B79" s="261">
        <f>SUM(B71:B78)</f>
        <v>43790</v>
      </c>
      <c r="C79" s="261">
        <f>SUM(C71:C78)</f>
        <v>39162</v>
      </c>
      <c r="D79" s="273" t="s">
        <v>301</v>
      </c>
      <c r="E79" s="273" t="s">
        <v>301</v>
      </c>
      <c r="F79" s="261">
        <f>SUM(F71:F78)</f>
        <v>384687</v>
      </c>
      <c r="G79" s="274">
        <f>SUM(G71:G78)</f>
        <v>467639</v>
      </c>
    </row>
    <row r="80" spans="1:7" ht="12.75" customHeight="1">
      <c r="A80" s="84"/>
      <c r="B80" s="198"/>
      <c r="C80" s="198"/>
      <c r="D80" s="198"/>
      <c r="E80" s="198"/>
      <c r="F80" s="275"/>
      <c r="G80" s="275"/>
    </row>
    <row r="81" spans="1:7" ht="12.75" customHeight="1">
      <c r="A81" s="84" t="s">
        <v>279</v>
      </c>
      <c r="B81" s="199">
        <v>135</v>
      </c>
      <c r="C81" s="199">
        <v>15</v>
      </c>
      <c r="D81" s="198" t="s">
        <v>301</v>
      </c>
      <c r="E81" s="198" t="s">
        <v>301</v>
      </c>
      <c r="F81" s="214">
        <v>200</v>
      </c>
      <c r="G81" s="214">
        <v>350</v>
      </c>
    </row>
    <row r="82" spans="1:7" ht="12.75" customHeight="1">
      <c r="A82" s="84" t="s">
        <v>280</v>
      </c>
      <c r="B82" s="198" t="s">
        <v>301</v>
      </c>
      <c r="C82" s="199">
        <v>780</v>
      </c>
      <c r="D82" s="199">
        <v>1275</v>
      </c>
      <c r="E82" s="198" t="s">
        <v>301</v>
      </c>
      <c r="F82" s="214">
        <v>8605</v>
      </c>
      <c r="G82" s="214">
        <v>10660</v>
      </c>
    </row>
    <row r="83" spans="1:7" ht="12.75" customHeight="1">
      <c r="A83" s="117" t="s">
        <v>281</v>
      </c>
      <c r="B83" s="261">
        <f>SUM(B81:B82)</f>
        <v>135</v>
      </c>
      <c r="C83" s="261">
        <f>SUM(C81:C82)</f>
        <v>795</v>
      </c>
      <c r="D83" s="261">
        <f>SUM(D81:D82)</f>
        <v>1275</v>
      </c>
      <c r="E83" s="273" t="s">
        <v>301</v>
      </c>
      <c r="F83" s="261">
        <f>SUM(F81:F82)</f>
        <v>8805</v>
      </c>
      <c r="G83" s="274">
        <f>SUM(G81:G82)</f>
        <v>11010</v>
      </c>
    </row>
    <row r="84" spans="1:7" ht="12.75" customHeight="1">
      <c r="A84" s="84"/>
      <c r="B84" s="198"/>
      <c r="C84" s="198"/>
      <c r="D84" s="198"/>
      <c r="E84" s="198"/>
      <c r="F84" s="275"/>
      <c r="G84" s="275"/>
    </row>
    <row r="85" spans="1:7" ht="12.75" customHeight="1">
      <c r="A85" s="119" t="s">
        <v>282</v>
      </c>
      <c r="B85" s="233">
        <f aca="true" t="shared" si="1" ref="B85:G85">SUM(B12,B14,B16,B21,B23,B25,B30,B36,B38,B49,B51,B58,B63,B65,B69,B79,B83)</f>
        <v>58135</v>
      </c>
      <c r="C85" s="233">
        <f t="shared" si="1"/>
        <v>118970</v>
      </c>
      <c r="D85" s="233">
        <f t="shared" si="1"/>
        <v>318165</v>
      </c>
      <c r="E85" s="233">
        <f t="shared" si="1"/>
        <v>9265</v>
      </c>
      <c r="F85" s="233">
        <f t="shared" si="1"/>
        <v>1790780</v>
      </c>
      <c r="G85" s="277">
        <f t="shared" si="1"/>
        <v>2295315</v>
      </c>
    </row>
    <row r="86" spans="1:7" ht="12.75" customHeight="1">
      <c r="A86" s="126" t="s">
        <v>189</v>
      </c>
      <c r="B86" s="278"/>
      <c r="C86" s="278"/>
      <c r="D86" s="278"/>
      <c r="E86" s="278"/>
      <c r="F86" s="279"/>
      <c r="G86" s="214">
        <v>121872</v>
      </c>
    </row>
    <row r="87" spans="1:7" ht="12.75" customHeight="1" thickBot="1">
      <c r="A87" s="121" t="s">
        <v>190</v>
      </c>
      <c r="B87" s="237"/>
      <c r="C87" s="237"/>
      <c r="D87" s="237"/>
      <c r="E87" s="237"/>
      <c r="F87" s="281"/>
      <c r="G87" s="239">
        <f>G85-G86</f>
        <v>2173443</v>
      </c>
    </row>
    <row r="88" spans="1:7" ht="12.75">
      <c r="A88" s="93" t="s">
        <v>179</v>
      </c>
      <c r="B88" s="125"/>
      <c r="C88" s="125"/>
      <c r="D88" s="125"/>
      <c r="E88" s="125"/>
      <c r="F88" s="125"/>
      <c r="G88" s="125"/>
    </row>
    <row r="89" ht="12.75" customHeight="1">
      <c r="A89" s="93" t="s">
        <v>180</v>
      </c>
    </row>
    <row r="90" ht="12.75">
      <c r="G90" s="125"/>
    </row>
  </sheetData>
  <mergeCells count="2">
    <mergeCell ref="A1:G1"/>
    <mergeCell ref="A3:G3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H87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81" customWidth="1"/>
    <col min="2" max="6" width="18.140625" style="81" customWidth="1"/>
    <col min="7" max="16384" width="11.421875" style="81" customWidth="1"/>
  </cols>
  <sheetData>
    <row r="1" spans="1:7" s="79" customFormat="1" ht="18">
      <c r="A1" s="355" t="s">
        <v>0</v>
      </c>
      <c r="B1" s="355"/>
      <c r="C1" s="355"/>
      <c r="D1" s="355"/>
      <c r="E1" s="355"/>
      <c r="F1" s="355"/>
      <c r="G1" s="76"/>
    </row>
    <row r="3" spans="1:8" ht="15">
      <c r="A3" s="356" t="s">
        <v>362</v>
      </c>
      <c r="B3" s="357"/>
      <c r="C3" s="357"/>
      <c r="D3" s="357"/>
      <c r="E3" s="357"/>
      <c r="F3" s="357"/>
      <c r="G3" s="114"/>
      <c r="H3" s="114"/>
    </row>
    <row r="4" spans="1:8" ht="14.25">
      <c r="A4" s="114"/>
      <c r="B4" s="114"/>
      <c r="C4" s="114"/>
      <c r="D4" s="114"/>
      <c r="E4" s="114"/>
      <c r="F4" s="114"/>
      <c r="G4" s="114"/>
      <c r="H4" s="114"/>
    </row>
    <row r="5" spans="1:7" ht="12.75">
      <c r="A5" s="164" t="s">
        <v>221</v>
      </c>
      <c r="B5" s="86"/>
      <c r="C5" s="86"/>
      <c r="D5" s="86"/>
      <c r="E5" s="86"/>
      <c r="F5" s="85"/>
      <c r="G5" s="84"/>
    </row>
    <row r="6" spans="1:7" ht="12.75">
      <c r="A6" s="98" t="s">
        <v>222</v>
      </c>
      <c r="B6" s="116" t="s">
        <v>8</v>
      </c>
      <c r="C6" s="116" t="s">
        <v>186</v>
      </c>
      <c r="D6" s="116" t="s">
        <v>174</v>
      </c>
      <c r="E6" s="116" t="s">
        <v>187</v>
      </c>
      <c r="F6" s="116" t="s">
        <v>11</v>
      </c>
      <c r="G6" s="84"/>
    </row>
    <row r="7" spans="1:7" ht="13.5" thickBot="1">
      <c r="A7" s="87"/>
      <c r="B7" s="88"/>
      <c r="C7" s="88"/>
      <c r="D7" s="88"/>
      <c r="E7" s="88"/>
      <c r="F7" s="88"/>
      <c r="G7" s="84"/>
    </row>
    <row r="8" spans="1:7" ht="12.75">
      <c r="A8" s="101" t="s">
        <v>226</v>
      </c>
      <c r="B8" s="199">
        <v>28751</v>
      </c>
      <c r="C8" s="199">
        <v>18837</v>
      </c>
      <c r="D8" s="199">
        <v>35713</v>
      </c>
      <c r="E8" s="198" t="s">
        <v>301</v>
      </c>
      <c r="F8" s="271">
        <v>83301</v>
      </c>
      <c r="G8" s="125"/>
    </row>
    <row r="9" spans="1:7" ht="12.75">
      <c r="A9" s="84" t="s">
        <v>227</v>
      </c>
      <c r="B9" s="199">
        <v>81153</v>
      </c>
      <c r="C9" s="199">
        <v>88259</v>
      </c>
      <c r="D9" s="199">
        <v>27686</v>
      </c>
      <c r="E9" s="198" t="s">
        <v>301</v>
      </c>
      <c r="F9" s="214">
        <v>197098</v>
      </c>
      <c r="G9" s="125"/>
    </row>
    <row r="10" spans="1:7" ht="12.75">
      <c r="A10" s="84" t="s">
        <v>228</v>
      </c>
      <c r="B10" s="199">
        <v>13997</v>
      </c>
      <c r="C10" s="199">
        <v>12996</v>
      </c>
      <c r="D10" s="199">
        <v>6080</v>
      </c>
      <c r="E10" s="198" t="s">
        <v>301</v>
      </c>
      <c r="F10" s="214">
        <v>33073</v>
      </c>
      <c r="G10" s="125"/>
    </row>
    <row r="11" spans="1:7" ht="12.75">
      <c r="A11" s="84" t="s">
        <v>229</v>
      </c>
      <c r="B11" s="199">
        <v>20416</v>
      </c>
      <c r="C11" s="199">
        <v>13112</v>
      </c>
      <c r="D11" s="199">
        <v>13400</v>
      </c>
      <c r="E11" s="198" t="s">
        <v>301</v>
      </c>
      <c r="F11" s="214">
        <v>46928</v>
      </c>
      <c r="G11" s="125"/>
    </row>
    <row r="12" spans="1:7" ht="12.75">
      <c r="A12" s="117" t="s">
        <v>230</v>
      </c>
      <c r="B12" s="261">
        <f>SUM(B8:B11)</f>
        <v>144317</v>
      </c>
      <c r="C12" s="261">
        <f>SUM(C8:C11)</f>
        <v>133204</v>
      </c>
      <c r="D12" s="261">
        <f>SUM(D8:D11)</f>
        <v>82879</v>
      </c>
      <c r="E12" s="273" t="s">
        <v>301</v>
      </c>
      <c r="F12" s="274">
        <f>SUM(F8:F11)</f>
        <v>360400</v>
      </c>
      <c r="G12" s="125"/>
    </row>
    <row r="13" spans="1:7" ht="12.75">
      <c r="A13" s="84"/>
      <c r="B13" s="198"/>
      <c r="C13" s="198"/>
      <c r="D13" s="198"/>
      <c r="E13" s="198"/>
      <c r="F13" s="275"/>
      <c r="G13" s="125"/>
    </row>
    <row r="14" spans="1:7" ht="12.75">
      <c r="A14" s="117" t="s">
        <v>320</v>
      </c>
      <c r="B14" s="261">
        <v>2937</v>
      </c>
      <c r="C14" s="261">
        <v>408</v>
      </c>
      <c r="D14" s="261">
        <v>3613</v>
      </c>
      <c r="E14" s="273" t="s">
        <v>301</v>
      </c>
      <c r="F14" s="274">
        <v>6958</v>
      </c>
      <c r="G14" s="125"/>
    </row>
    <row r="15" spans="1:7" ht="12.75">
      <c r="A15" s="84"/>
      <c r="B15" s="198"/>
      <c r="C15" s="198"/>
      <c r="D15" s="198"/>
      <c r="E15" s="198"/>
      <c r="F15" s="275"/>
      <c r="G15" s="125"/>
    </row>
    <row r="16" spans="1:7" ht="12.75">
      <c r="A16" s="117" t="s">
        <v>232</v>
      </c>
      <c r="B16" s="273" t="s">
        <v>301</v>
      </c>
      <c r="C16" s="273" t="s">
        <v>301</v>
      </c>
      <c r="D16" s="273" t="s">
        <v>301</v>
      </c>
      <c r="E16" s="273" t="s">
        <v>301</v>
      </c>
      <c r="F16" s="292" t="s">
        <v>301</v>
      </c>
      <c r="G16" s="125"/>
    </row>
    <row r="17" spans="1:7" ht="12.75">
      <c r="A17" s="84"/>
      <c r="B17" s="198"/>
      <c r="C17" s="198"/>
      <c r="D17" s="198"/>
      <c r="E17" s="198"/>
      <c r="F17" s="275"/>
      <c r="G17" s="125"/>
    </row>
    <row r="18" spans="1:7" ht="12.75">
      <c r="A18" s="84" t="s">
        <v>233</v>
      </c>
      <c r="B18" s="198" t="s">
        <v>301</v>
      </c>
      <c r="C18" s="199">
        <v>16639</v>
      </c>
      <c r="D18" s="199">
        <v>1307</v>
      </c>
      <c r="E18" s="198" t="s">
        <v>301</v>
      </c>
      <c r="F18" s="214">
        <v>17946</v>
      </c>
      <c r="G18" s="125"/>
    </row>
    <row r="19" spans="1:7" ht="12.75">
      <c r="A19" s="84" t="s">
        <v>234</v>
      </c>
      <c r="B19" s="198" t="s">
        <v>301</v>
      </c>
      <c r="C19" s="199">
        <v>1000</v>
      </c>
      <c r="D19" s="199">
        <v>2500</v>
      </c>
      <c r="E19" s="198" t="s">
        <v>301</v>
      </c>
      <c r="F19" s="214">
        <v>3500</v>
      </c>
      <c r="G19" s="125"/>
    </row>
    <row r="20" spans="1:7" ht="12.75">
      <c r="A20" s="84" t="s">
        <v>235</v>
      </c>
      <c r="B20" s="199">
        <v>500</v>
      </c>
      <c r="C20" s="198" t="s">
        <v>301</v>
      </c>
      <c r="D20" s="198" t="s">
        <v>301</v>
      </c>
      <c r="E20" s="198" t="s">
        <v>301</v>
      </c>
      <c r="F20" s="214">
        <v>500</v>
      </c>
      <c r="G20" s="125"/>
    </row>
    <row r="21" spans="1:7" ht="12.75">
      <c r="A21" s="117" t="s">
        <v>343</v>
      </c>
      <c r="B21" s="261">
        <f>SUM(B18:B20)</f>
        <v>500</v>
      </c>
      <c r="C21" s="261">
        <f>SUM(C18:C20)</f>
        <v>17639</v>
      </c>
      <c r="D21" s="261">
        <f>SUM(D18:D20)</f>
        <v>3807</v>
      </c>
      <c r="E21" s="273" t="s">
        <v>301</v>
      </c>
      <c r="F21" s="274">
        <f>SUM(F18:F20)</f>
        <v>21946</v>
      </c>
      <c r="G21" s="125"/>
    </row>
    <row r="22" spans="1:7" ht="12.75">
      <c r="A22" s="84"/>
      <c r="B22" s="198"/>
      <c r="C22" s="198"/>
      <c r="D22" s="198"/>
      <c r="E22" s="198"/>
      <c r="F22" s="275"/>
      <c r="G22" s="125"/>
    </row>
    <row r="23" spans="1:7" ht="12.75">
      <c r="A23" s="117" t="s">
        <v>236</v>
      </c>
      <c r="B23" s="261">
        <v>2620</v>
      </c>
      <c r="C23" s="261">
        <v>1695</v>
      </c>
      <c r="D23" s="261">
        <v>4430</v>
      </c>
      <c r="E23" s="273" t="s">
        <v>301</v>
      </c>
      <c r="F23" s="274">
        <v>8745</v>
      </c>
      <c r="G23" s="125"/>
    </row>
    <row r="24" spans="1:7" ht="12.75">
      <c r="A24" s="84"/>
      <c r="B24" s="198"/>
      <c r="C24" s="198"/>
      <c r="D24" s="198"/>
      <c r="E24" s="198"/>
      <c r="F24" s="275"/>
      <c r="G24" s="125"/>
    </row>
    <row r="25" spans="1:7" ht="12.75">
      <c r="A25" s="117" t="s">
        <v>237</v>
      </c>
      <c r="B25" s="261">
        <v>1871</v>
      </c>
      <c r="C25" s="261">
        <v>8964</v>
      </c>
      <c r="D25" s="261">
        <v>9301</v>
      </c>
      <c r="E25" s="273" t="s">
        <v>301</v>
      </c>
      <c r="F25" s="274">
        <v>20136</v>
      </c>
      <c r="G25" s="125"/>
    </row>
    <row r="26" spans="1:7" ht="12.75">
      <c r="A26" s="84"/>
      <c r="B26" s="198"/>
      <c r="C26" s="198"/>
      <c r="D26" s="198"/>
      <c r="E26" s="198"/>
      <c r="F26" s="275"/>
      <c r="G26" s="125"/>
    </row>
    <row r="27" spans="1:7" ht="12.75">
      <c r="A27" s="84" t="s">
        <v>238</v>
      </c>
      <c r="B27" s="199">
        <v>1084</v>
      </c>
      <c r="C27" s="199">
        <v>4072</v>
      </c>
      <c r="D27" s="199">
        <v>150</v>
      </c>
      <c r="E27" s="198" t="s">
        <v>301</v>
      </c>
      <c r="F27" s="214">
        <v>5306</v>
      </c>
      <c r="G27" s="125"/>
    </row>
    <row r="28" spans="1:7" ht="12.75">
      <c r="A28" s="84" t="s">
        <v>239</v>
      </c>
      <c r="B28" s="199">
        <v>8430</v>
      </c>
      <c r="C28" s="199">
        <v>19266</v>
      </c>
      <c r="D28" s="198" t="s">
        <v>301</v>
      </c>
      <c r="E28" s="198" t="s">
        <v>301</v>
      </c>
      <c r="F28" s="214">
        <v>27696</v>
      </c>
      <c r="G28" s="125"/>
    </row>
    <row r="29" spans="1:7" ht="12.75">
      <c r="A29" s="84" t="s">
        <v>240</v>
      </c>
      <c r="B29" s="199">
        <v>456</v>
      </c>
      <c r="C29" s="199">
        <v>9111</v>
      </c>
      <c r="D29" s="198" t="s">
        <v>301</v>
      </c>
      <c r="E29" s="198" t="s">
        <v>301</v>
      </c>
      <c r="F29" s="214">
        <v>9567</v>
      </c>
      <c r="G29" s="125"/>
    </row>
    <row r="30" spans="1:7" ht="12.75">
      <c r="A30" s="117" t="s">
        <v>342</v>
      </c>
      <c r="B30" s="261">
        <f>SUM(B27:B29)</f>
        <v>9970</v>
      </c>
      <c r="C30" s="261">
        <f>SUM(C27:C29)</f>
        <v>32449</v>
      </c>
      <c r="D30" s="261">
        <f>SUM(D27:D29)</f>
        <v>150</v>
      </c>
      <c r="E30" s="273" t="s">
        <v>301</v>
      </c>
      <c r="F30" s="274">
        <f>SUM(F27:F29)</f>
        <v>42569</v>
      </c>
      <c r="G30" s="125"/>
    </row>
    <row r="31" spans="1:7" ht="12.75">
      <c r="A31" s="84"/>
      <c r="B31" s="198"/>
      <c r="C31" s="198"/>
      <c r="D31" s="198"/>
      <c r="E31" s="198"/>
      <c r="F31" s="275"/>
      <c r="G31" s="125"/>
    </row>
    <row r="32" spans="1:7" ht="12.75">
      <c r="A32" s="84" t="s">
        <v>241</v>
      </c>
      <c r="B32" s="199">
        <v>25689</v>
      </c>
      <c r="C32" s="199">
        <v>44724</v>
      </c>
      <c r="D32" s="199">
        <v>7567</v>
      </c>
      <c r="E32" s="199">
        <v>474</v>
      </c>
      <c r="F32" s="214">
        <v>78454</v>
      </c>
      <c r="G32" s="125"/>
    </row>
    <row r="33" spans="1:7" ht="12.75">
      <c r="A33" s="84" t="s">
        <v>242</v>
      </c>
      <c r="B33" s="199">
        <v>12098</v>
      </c>
      <c r="C33" s="199">
        <v>45309</v>
      </c>
      <c r="D33" s="199">
        <v>27179</v>
      </c>
      <c r="E33" s="198" t="s">
        <v>301</v>
      </c>
      <c r="F33" s="214">
        <v>84586</v>
      </c>
      <c r="G33" s="125"/>
    </row>
    <row r="34" spans="1:7" ht="12.75">
      <c r="A34" s="84" t="s">
        <v>243</v>
      </c>
      <c r="B34" s="199">
        <v>12057</v>
      </c>
      <c r="C34" s="199">
        <v>43046</v>
      </c>
      <c r="D34" s="199">
        <v>5346</v>
      </c>
      <c r="E34" s="199">
        <v>29</v>
      </c>
      <c r="F34" s="214">
        <v>60478</v>
      </c>
      <c r="G34" s="125"/>
    </row>
    <row r="35" spans="1:7" ht="12.75">
      <c r="A35" s="84" t="s">
        <v>244</v>
      </c>
      <c r="B35" s="199">
        <v>3529</v>
      </c>
      <c r="C35" s="199">
        <v>4168</v>
      </c>
      <c r="D35" s="199">
        <v>39</v>
      </c>
      <c r="E35" s="198" t="s">
        <v>301</v>
      </c>
      <c r="F35" s="214">
        <v>7736</v>
      </c>
      <c r="G35" s="125"/>
    </row>
    <row r="36" spans="1:7" ht="12.75">
      <c r="A36" s="117" t="s">
        <v>245</v>
      </c>
      <c r="B36" s="261">
        <f>SUM(B32:B35)</f>
        <v>53373</v>
      </c>
      <c r="C36" s="261">
        <f>SUM(C32:C35)</f>
        <v>137247</v>
      </c>
      <c r="D36" s="261">
        <f>SUM(D32:D35)</f>
        <v>40131</v>
      </c>
      <c r="E36" s="261">
        <f>SUM(E32:E35)</f>
        <v>503</v>
      </c>
      <c r="F36" s="274">
        <f>SUM(F32:F35)</f>
        <v>231254</v>
      </c>
      <c r="G36" s="125"/>
    </row>
    <row r="37" spans="1:7" ht="12.75">
      <c r="A37" s="84"/>
      <c r="B37" s="198"/>
      <c r="C37" s="198"/>
      <c r="D37" s="198"/>
      <c r="E37" s="198"/>
      <c r="F37" s="275"/>
      <c r="G37" s="125"/>
    </row>
    <row r="38" spans="1:7" ht="12.75">
      <c r="A38" s="117" t="s">
        <v>246</v>
      </c>
      <c r="B38" s="261">
        <v>5282</v>
      </c>
      <c r="C38" s="261">
        <v>300</v>
      </c>
      <c r="D38" s="261">
        <v>355</v>
      </c>
      <c r="E38" s="273" t="s">
        <v>301</v>
      </c>
      <c r="F38" s="274">
        <v>5937</v>
      </c>
      <c r="G38" s="125"/>
    </row>
    <row r="39" spans="1:7" ht="12.75">
      <c r="A39" s="84"/>
      <c r="B39" s="198"/>
      <c r="C39" s="198"/>
      <c r="D39" s="198"/>
      <c r="E39" s="198"/>
      <c r="F39" s="275"/>
      <c r="G39" s="125"/>
    </row>
    <row r="40" spans="1:7" ht="12.75">
      <c r="A40" s="84" t="s">
        <v>247</v>
      </c>
      <c r="B40" s="199">
        <v>34450</v>
      </c>
      <c r="C40" s="199">
        <v>28341</v>
      </c>
      <c r="D40" s="199">
        <v>3180</v>
      </c>
      <c r="E40" s="198" t="s">
        <v>301</v>
      </c>
      <c r="F40" s="214">
        <v>65971</v>
      </c>
      <c r="G40" s="125"/>
    </row>
    <row r="41" spans="1:7" ht="12.75">
      <c r="A41" s="84" t="s">
        <v>248</v>
      </c>
      <c r="B41" s="199">
        <v>67356</v>
      </c>
      <c r="C41" s="199">
        <v>21099</v>
      </c>
      <c r="D41" s="199">
        <v>2189</v>
      </c>
      <c r="E41" s="199">
        <v>39440</v>
      </c>
      <c r="F41" s="214">
        <v>130084</v>
      </c>
      <c r="G41" s="125"/>
    </row>
    <row r="42" spans="1:7" ht="12.75">
      <c r="A42" s="84" t="s">
        <v>249</v>
      </c>
      <c r="B42" s="199">
        <v>4360</v>
      </c>
      <c r="C42" s="199">
        <v>22180</v>
      </c>
      <c r="D42" s="199">
        <v>5579</v>
      </c>
      <c r="E42" s="199">
        <v>5667</v>
      </c>
      <c r="F42" s="214">
        <v>37786</v>
      </c>
      <c r="G42" s="125"/>
    </row>
    <row r="43" spans="1:7" ht="12.75">
      <c r="A43" s="84" t="s">
        <v>250</v>
      </c>
      <c r="B43" s="198" t="s">
        <v>301</v>
      </c>
      <c r="C43" s="199">
        <v>25150</v>
      </c>
      <c r="D43" s="199">
        <v>1212</v>
      </c>
      <c r="E43" s="198" t="s">
        <v>301</v>
      </c>
      <c r="F43" s="214">
        <v>26362</v>
      </c>
      <c r="G43" s="125"/>
    </row>
    <row r="44" spans="1:7" ht="12.75">
      <c r="A44" s="84" t="s">
        <v>251</v>
      </c>
      <c r="B44" s="199">
        <v>1455</v>
      </c>
      <c r="C44" s="199">
        <v>211440</v>
      </c>
      <c r="D44" s="199">
        <v>11317</v>
      </c>
      <c r="E44" s="199">
        <v>2567</v>
      </c>
      <c r="F44" s="214">
        <v>226779</v>
      </c>
      <c r="G44" s="125"/>
    </row>
    <row r="45" spans="1:7" ht="12.75">
      <c r="A45" s="84" t="s">
        <v>252</v>
      </c>
      <c r="B45" s="199">
        <v>20745</v>
      </c>
      <c r="C45" s="199">
        <v>7610</v>
      </c>
      <c r="D45" s="199">
        <v>3440</v>
      </c>
      <c r="E45" s="198" t="s">
        <v>301</v>
      </c>
      <c r="F45" s="214">
        <v>31795</v>
      </c>
      <c r="G45" s="125"/>
    </row>
    <row r="46" spans="1:7" ht="12.75">
      <c r="A46" s="84" t="s">
        <v>253</v>
      </c>
      <c r="B46" s="199">
        <v>44854</v>
      </c>
      <c r="C46" s="199">
        <v>16914</v>
      </c>
      <c r="D46" s="199">
        <v>8292</v>
      </c>
      <c r="E46" s="198" t="s">
        <v>301</v>
      </c>
      <c r="F46" s="214">
        <v>70060</v>
      </c>
      <c r="G46" s="125"/>
    </row>
    <row r="47" spans="1:7" ht="12.75">
      <c r="A47" s="84" t="s">
        <v>254</v>
      </c>
      <c r="B47" s="199">
        <v>33187</v>
      </c>
      <c r="C47" s="199">
        <v>24428</v>
      </c>
      <c r="D47" s="199">
        <v>3875</v>
      </c>
      <c r="E47" s="198" t="s">
        <v>301</v>
      </c>
      <c r="F47" s="214">
        <v>61490</v>
      </c>
      <c r="G47" s="125"/>
    </row>
    <row r="48" spans="1:7" ht="12.75">
      <c r="A48" s="84" t="s">
        <v>255</v>
      </c>
      <c r="B48" s="199">
        <v>1241</v>
      </c>
      <c r="C48" s="199">
        <v>20710</v>
      </c>
      <c r="D48" s="199">
        <v>4910</v>
      </c>
      <c r="E48" s="199">
        <v>30712</v>
      </c>
      <c r="F48" s="214">
        <v>57573</v>
      </c>
      <c r="G48" s="125"/>
    </row>
    <row r="49" spans="1:7" ht="12.75">
      <c r="A49" s="117" t="s">
        <v>344</v>
      </c>
      <c r="B49" s="261">
        <f>SUM(B40:B48)</f>
        <v>207648</v>
      </c>
      <c r="C49" s="261">
        <f>SUM(C40:C48)</f>
        <v>377872</v>
      </c>
      <c r="D49" s="261">
        <f>SUM(D40:D48)</f>
        <v>43994</v>
      </c>
      <c r="E49" s="261">
        <f>SUM(E40:E48)</f>
        <v>78386</v>
      </c>
      <c r="F49" s="274">
        <f>SUM(F40:F48)</f>
        <v>707900</v>
      </c>
      <c r="G49" s="125"/>
    </row>
    <row r="50" spans="1:7" ht="12.75">
      <c r="A50" s="84"/>
      <c r="B50" s="198"/>
      <c r="C50" s="198"/>
      <c r="D50" s="198"/>
      <c r="E50" s="198"/>
      <c r="F50" s="275"/>
      <c r="G50" s="125"/>
    </row>
    <row r="51" spans="1:7" ht="12.75">
      <c r="A51" s="117" t="s">
        <v>256</v>
      </c>
      <c r="B51" s="261">
        <v>462</v>
      </c>
      <c r="C51" s="261">
        <v>13410</v>
      </c>
      <c r="D51" s="261">
        <v>4281</v>
      </c>
      <c r="E51" s="273" t="s">
        <v>301</v>
      </c>
      <c r="F51" s="274">
        <v>18153</v>
      </c>
      <c r="G51" s="125"/>
    </row>
    <row r="52" spans="1:7" ht="12.75">
      <c r="A52" s="84"/>
      <c r="B52" s="198"/>
      <c r="C52" s="198"/>
      <c r="D52" s="198"/>
      <c r="E52" s="198"/>
      <c r="F52" s="275"/>
      <c r="G52" s="125"/>
    </row>
    <row r="53" spans="1:7" ht="12.75">
      <c r="A53" s="84" t="s">
        <v>257</v>
      </c>
      <c r="B53" s="199">
        <v>300</v>
      </c>
      <c r="C53" s="199">
        <v>9314</v>
      </c>
      <c r="D53" s="198" t="s">
        <v>301</v>
      </c>
      <c r="E53" s="198" t="s">
        <v>301</v>
      </c>
      <c r="F53" s="214">
        <v>9614</v>
      </c>
      <c r="G53" s="125"/>
    </row>
    <row r="54" spans="1:7" ht="12.75">
      <c r="A54" s="84" t="s">
        <v>258</v>
      </c>
      <c r="B54" s="198" t="s">
        <v>301</v>
      </c>
      <c r="C54" s="199">
        <v>16298</v>
      </c>
      <c r="D54" s="199">
        <v>1540</v>
      </c>
      <c r="E54" s="198" t="s">
        <v>301</v>
      </c>
      <c r="F54" s="214">
        <v>17838</v>
      </c>
      <c r="G54" s="125"/>
    </row>
    <row r="55" spans="1:7" ht="12.75">
      <c r="A55" s="84" t="s">
        <v>259</v>
      </c>
      <c r="B55" s="199">
        <v>8390</v>
      </c>
      <c r="C55" s="199">
        <v>1926</v>
      </c>
      <c r="D55" s="199">
        <v>1123</v>
      </c>
      <c r="E55" s="199">
        <v>8991</v>
      </c>
      <c r="F55" s="214">
        <v>20430</v>
      </c>
      <c r="G55" s="125"/>
    </row>
    <row r="56" spans="1:7" ht="12.75">
      <c r="A56" s="84" t="s">
        <v>260</v>
      </c>
      <c r="B56" s="198" t="s">
        <v>301</v>
      </c>
      <c r="C56" s="199">
        <v>27344</v>
      </c>
      <c r="D56" s="199">
        <v>9</v>
      </c>
      <c r="E56" s="198" t="s">
        <v>301</v>
      </c>
      <c r="F56" s="214">
        <v>27353</v>
      </c>
      <c r="G56" s="125"/>
    </row>
    <row r="57" spans="1:7" ht="12.75">
      <c r="A57" s="84" t="s">
        <v>261</v>
      </c>
      <c r="B57" s="198" t="s">
        <v>301</v>
      </c>
      <c r="C57" s="199">
        <v>44436</v>
      </c>
      <c r="D57" s="199">
        <v>585</v>
      </c>
      <c r="E57" s="198" t="s">
        <v>301</v>
      </c>
      <c r="F57" s="214">
        <v>45021</v>
      </c>
      <c r="G57" s="125"/>
    </row>
    <row r="58" spans="1:7" ht="12.75">
      <c r="A58" s="117" t="s">
        <v>262</v>
      </c>
      <c r="B58" s="261">
        <f>SUM(B53:B57)</f>
        <v>8690</v>
      </c>
      <c r="C58" s="261">
        <f>SUM(C53:C57)</f>
        <v>99318</v>
      </c>
      <c r="D58" s="261">
        <f>SUM(D53:D57)</f>
        <v>3257</v>
      </c>
      <c r="E58" s="261">
        <f>SUM(E53:E57)</f>
        <v>8991</v>
      </c>
      <c r="F58" s="274">
        <f>SUM(F53:F57)</f>
        <v>120256</v>
      </c>
      <c r="G58" s="125"/>
    </row>
    <row r="59" spans="1:7" ht="12.75">
      <c r="A59" s="84"/>
      <c r="B59" s="198"/>
      <c r="C59" s="198"/>
      <c r="D59" s="198"/>
      <c r="E59" s="198"/>
      <c r="F59" s="275"/>
      <c r="G59" s="125"/>
    </row>
    <row r="60" spans="1:7" ht="12.75">
      <c r="A60" s="84" t="s">
        <v>263</v>
      </c>
      <c r="B60" s="199">
        <v>7000</v>
      </c>
      <c r="C60" s="198" t="s">
        <v>301</v>
      </c>
      <c r="D60" s="199">
        <v>1000</v>
      </c>
      <c r="E60" s="198" t="s">
        <v>301</v>
      </c>
      <c r="F60" s="214">
        <v>8000</v>
      </c>
      <c r="G60" s="125"/>
    </row>
    <row r="61" spans="1:7" ht="12.75">
      <c r="A61" s="84" t="s">
        <v>264</v>
      </c>
      <c r="B61" s="198" t="s">
        <v>301</v>
      </c>
      <c r="C61" s="198" t="s">
        <v>301</v>
      </c>
      <c r="D61" s="199">
        <v>4960</v>
      </c>
      <c r="E61" s="198" t="s">
        <v>301</v>
      </c>
      <c r="F61" s="214">
        <v>4960</v>
      </c>
      <c r="G61" s="125"/>
    </row>
    <row r="62" spans="1:7" ht="12.75">
      <c r="A62" s="84" t="s">
        <v>265</v>
      </c>
      <c r="B62" s="198" t="s">
        <v>301</v>
      </c>
      <c r="C62" s="199">
        <v>75</v>
      </c>
      <c r="D62" s="198" t="s">
        <v>301</v>
      </c>
      <c r="E62" s="198" t="s">
        <v>301</v>
      </c>
      <c r="F62" s="214">
        <v>75</v>
      </c>
      <c r="G62" s="125"/>
    </row>
    <row r="63" spans="1:7" ht="12.75">
      <c r="A63" s="117" t="s">
        <v>266</v>
      </c>
      <c r="B63" s="261">
        <f>SUM(B60:B62)</f>
        <v>7000</v>
      </c>
      <c r="C63" s="261">
        <f>SUM(C60:C62)</f>
        <v>75</v>
      </c>
      <c r="D63" s="261">
        <f>SUM(D60:D62)</f>
        <v>5960</v>
      </c>
      <c r="E63" s="273" t="s">
        <v>301</v>
      </c>
      <c r="F63" s="274">
        <f>SUM(F60:F62)</f>
        <v>13035</v>
      </c>
      <c r="G63" s="125"/>
    </row>
    <row r="64" spans="1:7" ht="12.75">
      <c r="A64" s="84"/>
      <c r="B64" s="198"/>
      <c r="C64" s="198"/>
      <c r="D64" s="198"/>
      <c r="E64" s="198"/>
      <c r="F64" s="275"/>
      <c r="G64" s="125"/>
    </row>
    <row r="65" spans="1:7" ht="12.75">
      <c r="A65" s="117" t="s">
        <v>267</v>
      </c>
      <c r="B65" s="261">
        <v>2452</v>
      </c>
      <c r="C65" s="273" t="s">
        <v>301</v>
      </c>
      <c r="D65" s="261">
        <v>1050</v>
      </c>
      <c r="E65" s="273" t="s">
        <v>301</v>
      </c>
      <c r="F65" s="274">
        <v>3502</v>
      </c>
      <c r="G65" s="125"/>
    </row>
    <row r="66" spans="1:7" ht="12.75">
      <c r="A66" s="84"/>
      <c r="B66" s="198"/>
      <c r="C66" s="198"/>
      <c r="D66" s="198"/>
      <c r="E66" s="198"/>
      <c r="F66" s="275"/>
      <c r="G66" s="125"/>
    </row>
    <row r="67" spans="1:7" ht="12.75">
      <c r="A67" s="84" t="s">
        <v>268</v>
      </c>
      <c r="B67" s="198" t="s">
        <v>301</v>
      </c>
      <c r="C67" s="199">
        <v>213375</v>
      </c>
      <c r="D67" s="198" t="s">
        <v>301</v>
      </c>
      <c r="E67" s="198" t="s">
        <v>301</v>
      </c>
      <c r="F67" s="214">
        <v>213375</v>
      </c>
      <c r="G67" s="125"/>
    </row>
    <row r="68" spans="1:7" ht="12.75">
      <c r="A68" s="84" t="s">
        <v>269</v>
      </c>
      <c r="B68" s="198" t="s">
        <v>301</v>
      </c>
      <c r="C68" s="199">
        <v>42500</v>
      </c>
      <c r="D68" s="198" t="s">
        <v>301</v>
      </c>
      <c r="E68" s="198" t="s">
        <v>301</v>
      </c>
      <c r="F68" s="214">
        <v>42500</v>
      </c>
      <c r="G68" s="125"/>
    </row>
    <row r="69" spans="1:7" ht="12.75">
      <c r="A69" s="117" t="s">
        <v>270</v>
      </c>
      <c r="B69" s="273" t="s">
        <v>301</v>
      </c>
      <c r="C69" s="261">
        <f>SUM(C67:C68)</f>
        <v>255875</v>
      </c>
      <c r="D69" s="273" t="s">
        <v>301</v>
      </c>
      <c r="E69" s="273" t="s">
        <v>301</v>
      </c>
      <c r="F69" s="274">
        <f>SUM(F67:F68)</f>
        <v>255875</v>
      </c>
      <c r="G69" s="125"/>
    </row>
    <row r="70" spans="1:7" ht="12.75">
      <c r="A70" s="84"/>
      <c r="B70" s="198"/>
      <c r="C70" s="198"/>
      <c r="D70" s="198"/>
      <c r="E70" s="198"/>
      <c r="F70" s="275"/>
      <c r="G70" s="125"/>
    </row>
    <row r="71" spans="1:7" ht="12.75">
      <c r="A71" s="84" t="s">
        <v>271</v>
      </c>
      <c r="B71" s="198" t="s">
        <v>301</v>
      </c>
      <c r="C71" s="198" t="s">
        <v>301</v>
      </c>
      <c r="D71" s="198" t="s">
        <v>301</v>
      </c>
      <c r="E71" s="198" t="s">
        <v>301</v>
      </c>
      <c r="F71" s="275" t="s">
        <v>301</v>
      </c>
      <c r="G71" s="127"/>
    </row>
    <row r="72" spans="1:7" ht="12.75">
      <c r="A72" s="84" t="s">
        <v>272</v>
      </c>
      <c r="B72" s="199">
        <v>1730</v>
      </c>
      <c r="C72" s="199">
        <v>49641</v>
      </c>
      <c r="D72" s="199">
        <v>277</v>
      </c>
      <c r="E72" s="198" t="s">
        <v>301</v>
      </c>
      <c r="F72" s="214">
        <v>51648</v>
      </c>
      <c r="G72" s="125"/>
    </row>
    <row r="73" spans="1:7" ht="12.75">
      <c r="A73" s="84" t="s">
        <v>273</v>
      </c>
      <c r="B73" s="199">
        <v>1730</v>
      </c>
      <c r="C73" s="199">
        <v>49641</v>
      </c>
      <c r="D73" s="199">
        <v>277</v>
      </c>
      <c r="E73" s="198" t="s">
        <v>301</v>
      </c>
      <c r="F73" s="214">
        <v>51648</v>
      </c>
      <c r="G73" s="125"/>
    </row>
    <row r="74" spans="1:7" ht="12.75">
      <c r="A74" s="84" t="s">
        <v>274</v>
      </c>
      <c r="B74" s="199">
        <v>49899</v>
      </c>
      <c r="C74" s="199">
        <v>4200</v>
      </c>
      <c r="D74" s="199">
        <v>76254</v>
      </c>
      <c r="E74" s="198" t="s">
        <v>301</v>
      </c>
      <c r="F74" s="214">
        <v>130353</v>
      </c>
      <c r="G74" s="125"/>
    </row>
    <row r="75" spans="1:7" ht="12.75">
      <c r="A75" s="84" t="s">
        <v>275</v>
      </c>
      <c r="B75" s="199">
        <v>8390</v>
      </c>
      <c r="C75" s="199">
        <v>29697</v>
      </c>
      <c r="D75" s="199">
        <v>56272</v>
      </c>
      <c r="E75" s="198" t="s">
        <v>301</v>
      </c>
      <c r="F75" s="214">
        <v>94359</v>
      </c>
      <c r="G75" s="125"/>
    </row>
    <row r="76" spans="1:7" ht="12.75">
      <c r="A76" s="84" t="s">
        <v>276</v>
      </c>
      <c r="B76" s="198" t="s">
        <v>301</v>
      </c>
      <c r="C76" s="199">
        <v>5127</v>
      </c>
      <c r="D76" s="198" t="s">
        <v>301</v>
      </c>
      <c r="E76" s="198" t="s">
        <v>301</v>
      </c>
      <c r="F76" s="214">
        <v>5127</v>
      </c>
      <c r="G76" s="127"/>
    </row>
    <row r="77" spans="1:7" ht="12.75">
      <c r="A77" s="84" t="s">
        <v>277</v>
      </c>
      <c r="B77" s="199">
        <v>4000</v>
      </c>
      <c r="C77" s="199">
        <v>800</v>
      </c>
      <c r="D77" s="199">
        <v>20000</v>
      </c>
      <c r="E77" s="198" t="s">
        <v>301</v>
      </c>
      <c r="F77" s="214">
        <v>24800</v>
      </c>
      <c r="G77" s="125"/>
    </row>
    <row r="78" spans="1:7" ht="12.75">
      <c r="A78" s="84" t="s">
        <v>278</v>
      </c>
      <c r="B78" s="198" t="s">
        <v>301</v>
      </c>
      <c r="C78" s="199">
        <v>86069</v>
      </c>
      <c r="D78" s="198" t="s">
        <v>301</v>
      </c>
      <c r="E78" s="199">
        <v>23635</v>
      </c>
      <c r="F78" s="214">
        <v>109704</v>
      </c>
      <c r="G78" s="125"/>
    </row>
    <row r="79" spans="1:7" ht="12.75">
      <c r="A79" s="117" t="s">
        <v>345</v>
      </c>
      <c r="B79" s="261">
        <f>SUM(B71:B78)</f>
        <v>65749</v>
      </c>
      <c r="C79" s="261">
        <f>SUM(C71:C78)</f>
        <v>225175</v>
      </c>
      <c r="D79" s="261">
        <f>SUM(D71:D78)</f>
        <v>153080</v>
      </c>
      <c r="E79" s="261">
        <f>SUM(E71:E78)</f>
        <v>23635</v>
      </c>
      <c r="F79" s="274">
        <f>SUM(F71:F78)</f>
        <v>467639</v>
      </c>
      <c r="G79" s="125"/>
    </row>
    <row r="80" spans="1:7" ht="12.75">
      <c r="A80" s="84"/>
      <c r="B80" s="198"/>
      <c r="C80" s="198"/>
      <c r="D80" s="198"/>
      <c r="E80" s="198"/>
      <c r="F80" s="275"/>
      <c r="G80" s="125"/>
    </row>
    <row r="81" spans="1:7" ht="12.75">
      <c r="A81" s="84" t="s">
        <v>279</v>
      </c>
      <c r="B81" s="199">
        <v>150</v>
      </c>
      <c r="C81" s="198" t="s">
        <v>301</v>
      </c>
      <c r="D81" s="199">
        <v>200</v>
      </c>
      <c r="E81" s="198" t="s">
        <v>301</v>
      </c>
      <c r="F81" s="214">
        <v>350</v>
      </c>
      <c r="G81" s="125"/>
    </row>
    <row r="82" spans="1:7" ht="12.75">
      <c r="A82" s="84" t="s">
        <v>280</v>
      </c>
      <c r="B82" s="199">
        <v>250</v>
      </c>
      <c r="C82" s="198" t="s">
        <v>301</v>
      </c>
      <c r="D82" s="199">
        <v>10410</v>
      </c>
      <c r="E82" s="198" t="s">
        <v>301</v>
      </c>
      <c r="F82" s="214">
        <v>10660</v>
      </c>
      <c r="G82" s="125"/>
    </row>
    <row r="83" spans="1:7" ht="12.75">
      <c r="A83" s="117" t="s">
        <v>281</v>
      </c>
      <c r="B83" s="261">
        <f>SUM(B81:B82)</f>
        <v>400</v>
      </c>
      <c r="C83" s="273" t="s">
        <v>301</v>
      </c>
      <c r="D83" s="261">
        <f>SUM(D81:D82)</f>
        <v>10610</v>
      </c>
      <c r="E83" s="273" t="s">
        <v>301</v>
      </c>
      <c r="F83" s="274">
        <f>SUM(F81:F82)</f>
        <v>11010</v>
      </c>
      <c r="G83" s="125"/>
    </row>
    <row r="84" spans="1:7" ht="12.75">
      <c r="A84" s="84"/>
      <c r="B84" s="198"/>
      <c r="C84" s="198"/>
      <c r="D84" s="198"/>
      <c r="E84" s="198"/>
      <c r="F84" s="275"/>
      <c r="G84" s="125"/>
    </row>
    <row r="85" spans="1:7" ht="12.75">
      <c r="A85" s="119" t="s">
        <v>282</v>
      </c>
      <c r="B85" s="233">
        <f>SUM(B12,B14,B16,B21,B23,B25,B30,B36,B38,B49,B51,B58,B63,B65,B69,B79,B83)</f>
        <v>513271</v>
      </c>
      <c r="C85" s="233">
        <f>SUM(C12,C14,C16,C21,C23,C25,C30,C36,C38,C49,C51,C58,C63,C65,C69,C79,C83)</f>
        <v>1303631</v>
      </c>
      <c r="D85" s="233">
        <f>SUM(D12,D14,D16,D21,D23,D25,D30,D36,D38,D49,D51,D58,D63,D65,D69,D79,D83)</f>
        <v>366898</v>
      </c>
      <c r="E85" s="233">
        <f>SUM(E12,E14,E16,E21,E23,E25,E30,E36,E38,E49,E51,E58,E63,E65,E69,E79,E83)</f>
        <v>111515</v>
      </c>
      <c r="F85" s="277">
        <f>SUM(F12,F14,F16,F21,F23,F25,F30,F36,F38,F49,F51,F58,F63,F65,F69,F79,F83)</f>
        <v>2295315</v>
      </c>
      <c r="G85" s="125"/>
    </row>
    <row r="86" spans="1:7" ht="12.75">
      <c r="A86" s="120" t="s">
        <v>321</v>
      </c>
      <c r="B86" s="278"/>
      <c r="C86" s="278"/>
      <c r="D86" s="278"/>
      <c r="E86" s="279"/>
      <c r="F86" s="214">
        <v>121872</v>
      </c>
      <c r="G86" s="125"/>
    </row>
    <row r="87" spans="1:7" ht="13.5" thickBot="1">
      <c r="A87" s="121" t="s">
        <v>322</v>
      </c>
      <c r="B87" s="237"/>
      <c r="C87" s="237"/>
      <c r="D87" s="237"/>
      <c r="E87" s="281"/>
      <c r="F87" s="239">
        <f>F85-F86</f>
        <v>2173443</v>
      </c>
      <c r="G87" s="125"/>
    </row>
  </sheetData>
  <mergeCells count="2">
    <mergeCell ref="A1:F1"/>
    <mergeCell ref="A3:F3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O63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9.57421875" style="28" customWidth="1"/>
    <col min="2" max="9" width="13.8515625" style="28" customWidth="1"/>
    <col min="10" max="10" width="13.7109375" style="179" customWidth="1"/>
    <col min="11" max="11" width="11.7109375" style="179" customWidth="1"/>
    <col min="12" max="12" width="11.421875" style="179" customWidth="1"/>
    <col min="13" max="13" width="10.421875" style="179" customWidth="1"/>
    <col min="14" max="14" width="13.140625" style="179" customWidth="1"/>
    <col min="15" max="15" width="10.140625" style="179" customWidth="1"/>
    <col min="16" max="16" width="10.57421875" style="28" customWidth="1"/>
    <col min="17" max="17" width="12.140625" style="28" customWidth="1"/>
    <col min="18" max="16384" width="14.8515625" style="28" customWidth="1"/>
  </cols>
  <sheetData>
    <row r="1" spans="1:15" s="26" customFormat="1" ht="18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183"/>
      <c r="K1" s="183"/>
      <c r="L1" s="177"/>
      <c r="M1" s="177"/>
      <c r="N1" s="177"/>
      <c r="O1" s="177"/>
    </row>
    <row r="3" spans="1:11" ht="15">
      <c r="A3" s="382" t="s">
        <v>367</v>
      </c>
      <c r="B3" s="382"/>
      <c r="C3" s="382"/>
      <c r="D3" s="382"/>
      <c r="E3" s="382"/>
      <c r="F3" s="382"/>
      <c r="G3" s="382"/>
      <c r="H3" s="382"/>
      <c r="I3" s="383"/>
      <c r="J3" s="176"/>
      <c r="K3" s="176"/>
    </row>
    <row r="4" spans="1:8" ht="14.25">
      <c r="A4" s="51"/>
      <c r="B4" s="51"/>
      <c r="C4" s="51"/>
      <c r="D4" s="51"/>
      <c r="E4" s="51"/>
      <c r="F4" s="51"/>
      <c r="G4" s="51"/>
      <c r="H4" s="51"/>
    </row>
    <row r="5" spans="1:11" ht="12.75">
      <c r="A5" s="374" t="s">
        <v>72</v>
      </c>
      <c r="B5" s="377" t="s">
        <v>73</v>
      </c>
      <c r="C5" s="377"/>
      <c r="D5" s="377"/>
      <c r="E5" s="377"/>
      <c r="F5" s="377" t="s">
        <v>74</v>
      </c>
      <c r="G5" s="377"/>
      <c r="H5" s="377"/>
      <c r="I5" s="378"/>
      <c r="J5" s="184"/>
      <c r="K5" s="184"/>
    </row>
    <row r="6" spans="1:11" ht="12.75">
      <c r="A6" s="375"/>
      <c r="B6" s="384">
        <v>2001</v>
      </c>
      <c r="C6" s="384"/>
      <c r="D6" s="384">
        <v>2002</v>
      </c>
      <c r="E6" s="384"/>
      <c r="F6" s="384">
        <v>2001</v>
      </c>
      <c r="G6" s="384"/>
      <c r="H6" s="380">
        <v>2002</v>
      </c>
      <c r="I6" s="381"/>
      <c r="J6" s="185"/>
      <c r="K6" s="185"/>
    </row>
    <row r="7" spans="1:11" ht="12.75" customHeight="1">
      <c r="A7" s="375"/>
      <c r="B7" s="52" t="s">
        <v>75</v>
      </c>
      <c r="C7" s="53" t="s">
        <v>76</v>
      </c>
      <c r="D7" s="52" t="s">
        <v>75</v>
      </c>
      <c r="E7" s="53" t="s">
        <v>76</v>
      </c>
      <c r="F7" s="52" t="s">
        <v>75</v>
      </c>
      <c r="G7" s="53" t="s">
        <v>76</v>
      </c>
      <c r="H7" s="52" t="s">
        <v>75</v>
      </c>
      <c r="I7" s="33" t="s">
        <v>76</v>
      </c>
      <c r="J7" s="186"/>
      <c r="K7" s="186"/>
    </row>
    <row r="8" spans="1:11" ht="12.75" customHeight="1" thickBot="1">
      <c r="A8" s="376"/>
      <c r="B8" s="54" t="s">
        <v>77</v>
      </c>
      <c r="C8" s="55" t="s">
        <v>78</v>
      </c>
      <c r="D8" s="56" t="s">
        <v>77</v>
      </c>
      <c r="E8" s="55" t="s">
        <v>78</v>
      </c>
      <c r="F8" s="54" t="s">
        <v>77</v>
      </c>
      <c r="G8" s="55" t="s">
        <v>78</v>
      </c>
      <c r="H8" s="56" t="s">
        <v>77</v>
      </c>
      <c r="I8" s="37" t="s">
        <v>78</v>
      </c>
      <c r="J8" s="186"/>
      <c r="K8" s="186"/>
    </row>
    <row r="9" spans="1:15" s="68" customFormat="1" ht="12.75">
      <c r="A9" s="41" t="s">
        <v>79</v>
      </c>
      <c r="B9" s="42">
        <f>SUM(B10:B11)</f>
        <v>34438.334</v>
      </c>
      <c r="C9" s="42">
        <f>SUM(C10:C11)</f>
        <v>6249.18471</v>
      </c>
      <c r="D9" s="42">
        <f aca="true" t="shared" si="0" ref="D9:I9">SUM(D10:D11)</f>
        <v>31863.4</v>
      </c>
      <c r="E9" s="42">
        <f t="shared" si="0"/>
        <v>7087.273359999999</v>
      </c>
      <c r="F9" s="42">
        <f t="shared" si="0"/>
        <v>86787.991</v>
      </c>
      <c r="G9" s="42">
        <f t="shared" si="0"/>
        <v>8943.63027</v>
      </c>
      <c r="H9" s="42">
        <f>SUM(H10:H11)</f>
        <v>72686.04800000001</v>
      </c>
      <c r="I9" s="43">
        <f t="shared" si="0"/>
        <v>8828.88681</v>
      </c>
      <c r="J9" s="189"/>
      <c r="K9" s="189"/>
      <c r="L9" s="324"/>
      <c r="M9" s="324"/>
      <c r="N9" s="324"/>
      <c r="O9" s="324"/>
    </row>
    <row r="10" spans="1:11" ht="12.75">
      <c r="A10" s="27" t="s">
        <v>80</v>
      </c>
      <c r="B10" s="44">
        <v>10562.816</v>
      </c>
      <c r="C10" s="44">
        <v>510.80658</v>
      </c>
      <c r="D10" s="44">
        <v>3995.13</v>
      </c>
      <c r="E10" s="44">
        <v>594.64644</v>
      </c>
      <c r="F10" s="44">
        <v>64169.53</v>
      </c>
      <c r="G10" s="44">
        <v>2283.02332</v>
      </c>
      <c r="H10" s="44">
        <v>51469.601</v>
      </c>
      <c r="I10" s="45">
        <v>2241.53408</v>
      </c>
      <c r="J10" s="187"/>
      <c r="K10" s="187"/>
    </row>
    <row r="11" spans="1:11" ht="12.75">
      <c r="A11" s="27" t="s">
        <v>81</v>
      </c>
      <c r="B11" s="44">
        <v>23875.518</v>
      </c>
      <c r="C11" s="44">
        <v>5738.37813</v>
      </c>
      <c r="D11" s="44">
        <v>27868.27</v>
      </c>
      <c r="E11" s="44">
        <v>6492.62692</v>
      </c>
      <c r="F11" s="44">
        <v>22618.461</v>
      </c>
      <c r="G11" s="44">
        <v>6660.60695</v>
      </c>
      <c r="H11" s="44">
        <v>21216.447</v>
      </c>
      <c r="I11" s="45">
        <v>6587.3527300000005</v>
      </c>
      <c r="J11" s="187"/>
      <c r="K11" s="187"/>
    </row>
    <row r="12" spans="1:11" ht="12.75">
      <c r="A12" s="27"/>
      <c r="B12" s="72"/>
      <c r="C12" s="44"/>
      <c r="D12" s="72"/>
      <c r="E12" s="44"/>
      <c r="F12" s="44"/>
      <c r="G12" s="44"/>
      <c r="H12" s="44"/>
      <c r="I12" s="45"/>
      <c r="J12" s="187"/>
      <c r="K12" s="187"/>
    </row>
    <row r="13" spans="1:15" s="68" customFormat="1" ht="12.75">
      <c r="A13" s="57" t="s">
        <v>82</v>
      </c>
      <c r="B13" s="173">
        <f>SUM(B14:B17)</f>
        <v>2489482.003</v>
      </c>
      <c r="C13" s="173">
        <f>SUM(C14:C17)</f>
        <v>158893.6739</v>
      </c>
      <c r="D13" s="173">
        <f aca="true" t="shared" si="1" ref="D13:I13">SUM(D14:D17)</f>
        <v>1743451.5860000001</v>
      </c>
      <c r="E13" s="173">
        <f t="shared" si="1"/>
        <v>111020.91144</v>
      </c>
      <c r="F13" s="173">
        <f t="shared" si="1"/>
        <v>136392.711</v>
      </c>
      <c r="G13" s="173">
        <f t="shared" si="1"/>
        <v>8413.09219</v>
      </c>
      <c r="H13" s="173">
        <f>SUM(H14:H17)</f>
        <v>83765.842</v>
      </c>
      <c r="I13" s="174">
        <f t="shared" si="1"/>
        <v>8110.55151</v>
      </c>
      <c r="J13" s="189"/>
      <c r="K13" s="189"/>
      <c r="L13" s="324"/>
      <c r="M13" s="324"/>
      <c r="N13" s="324"/>
      <c r="O13" s="324"/>
    </row>
    <row r="14" spans="1:11" ht="12.75">
      <c r="A14" s="27" t="s">
        <v>83</v>
      </c>
      <c r="B14" s="72">
        <v>864491.159</v>
      </c>
      <c r="C14" s="72">
        <v>38784.76155</v>
      </c>
      <c r="D14" s="72">
        <v>466717.644</v>
      </c>
      <c r="E14" s="72">
        <v>21499.21567</v>
      </c>
      <c r="F14" s="72">
        <v>20530.737</v>
      </c>
      <c r="G14" s="72">
        <v>1734.84397</v>
      </c>
      <c r="H14" s="72">
        <v>13657.189</v>
      </c>
      <c r="I14" s="73">
        <v>916.41691</v>
      </c>
      <c r="J14" s="188"/>
      <c r="K14" s="188"/>
    </row>
    <row r="15" spans="1:11" ht="12.75">
      <c r="A15" s="27" t="s">
        <v>84</v>
      </c>
      <c r="B15" s="72">
        <v>1499955.466</v>
      </c>
      <c r="C15" s="72">
        <v>111428.87802</v>
      </c>
      <c r="D15" s="72">
        <v>1218953.93</v>
      </c>
      <c r="E15" s="72">
        <v>84745.01934</v>
      </c>
      <c r="F15" s="72">
        <v>60734.008</v>
      </c>
      <c r="G15" s="44">
        <v>4026.90593</v>
      </c>
      <c r="H15" s="72">
        <v>28389.951</v>
      </c>
      <c r="I15" s="73">
        <v>1984.31088</v>
      </c>
      <c r="J15" s="188"/>
      <c r="K15" s="188"/>
    </row>
    <row r="16" spans="1:11" ht="12.75">
      <c r="A16" s="27" t="s">
        <v>85</v>
      </c>
      <c r="B16" s="44">
        <v>58275.961</v>
      </c>
      <c r="C16" s="44">
        <v>3340.34609</v>
      </c>
      <c r="D16" s="44">
        <v>5812.546</v>
      </c>
      <c r="E16" s="44">
        <v>594.27216</v>
      </c>
      <c r="F16" s="44">
        <v>28.99</v>
      </c>
      <c r="G16" s="72">
        <v>8.95966</v>
      </c>
      <c r="H16" s="44">
        <v>57.444</v>
      </c>
      <c r="I16" s="45">
        <v>153.2104</v>
      </c>
      <c r="J16" s="187"/>
      <c r="K16" s="187"/>
    </row>
    <row r="17" spans="1:11" ht="12.75">
      <c r="A17" s="27" t="s">
        <v>86</v>
      </c>
      <c r="B17" s="44">
        <v>66759.417</v>
      </c>
      <c r="C17" s="44">
        <v>5339.68824</v>
      </c>
      <c r="D17" s="44">
        <v>51967.466</v>
      </c>
      <c r="E17" s="44">
        <v>4182.40427</v>
      </c>
      <c r="F17" s="44">
        <v>55098.976</v>
      </c>
      <c r="G17" s="44">
        <v>2642.38263</v>
      </c>
      <c r="H17" s="44">
        <v>41661.258</v>
      </c>
      <c r="I17" s="45">
        <v>5056.61332</v>
      </c>
      <c r="J17" s="187"/>
      <c r="K17" s="187"/>
    </row>
    <row r="18" spans="1:11" ht="12.75">
      <c r="A18" s="27"/>
      <c r="B18" s="44"/>
      <c r="C18" s="44"/>
      <c r="D18" s="44"/>
      <c r="E18" s="44"/>
      <c r="F18" s="44"/>
      <c r="G18" s="44"/>
      <c r="H18" s="44"/>
      <c r="I18" s="45"/>
      <c r="J18" s="187"/>
      <c r="K18" s="187"/>
    </row>
    <row r="19" spans="1:15" s="68" customFormat="1" ht="12.75">
      <c r="A19" s="57" t="s">
        <v>87</v>
      </c>
      <c r="B19" s="173">
        <f>SUM(B20:B21)</f>
        <v>887530.508</v>
      </c>
      <c r="C19" s="173">
        <f>SUM(C20:C21)</f>
        <v>150541.41264999998</v>
      </c>
      <c r="D19" s="173">
        <f aca="true" t="shared" si="2" ref="D19:I19">SUM(D20:D21)</f>
        <v>873852.0549999999</v>
      </c>
      <c r="E19" s="173">
        <f t="shared" si="2"/>
        <v>128989.10175</v>
      </c>
      <c r="F19" s="173">
        <f t="shared" si="2"/>
        <v>168392.775</v>
      </c>
      <c r="G19" s="173">
        <f t="shared" si="2"/>
        <v>11489.66187</v>
      </c>
      <c r="H19" s="173">
        <f>SUM(H20:H21)</f>
        <v>95861.257</v>
      </c>
      <c r="I19" s="174">
        <f t="shared" si="2"/>
        <v>9915.098</v>
      </c>
      <c r="J19" s="189"/>
      <c r="K19" s="189"/>
      <c r="L19" s="324"/>
      <c r="M19" s="324"/>
      <c r="N19" s="324"/>
      <c r="O19" s="324"/>
    </row>
    <row r="20" spans="1:11" ht="12.75">
      <c r="A20" s="27" t="s">
        <v>83</v>
      </c>
      <c r="B20" s="72">
        <v>422474.505</v>
      </c>
      <c r="C20" s="72">
        <v>23275.06672</v>
      </c>
      <c r="D20" s="72">
        <v>506999.345</v>
      </c>
      <c r="E20" s="72">
        <v>27706.72408</v>
      </c>
      <c r="F20" s="72">
        <v>122840.683</v>
      </c>
      <c r="G20" s="72">
        <v>4466.10763</v>
      </c>
      <c r="H20" s="72">
        <v>57834.29</v>
      </c>
      <c r="I20" s="73">
        <v>2447.08338</v>
      </c>
      <c r="J20" s="188"/>
      <c r="K20" s="188"/>
    </row>
    <row r="21" spans="1:11" ht="12.75">
      <c r="A21" s="27" t="s">
        <v>84</v>
      </c>
      <c r="B21" s="72">
        <v>465056.003</v>
      </c>
      <c r="C21" s="72">
        <v>127266.34593</v>
      </c>
      <c r="D21" s="72">
        <v>366852.71</v>
      </c>
      <c r="E21" s="72">
        <v>101282.37767</v>
      </c>
      <c r="F21" s="72">
        <v>45552.092</v>
      </c>
      <c r="G21" s="72">
        <v>7023.55424</v>
      </c>
      <c r="H21" s="72">
        <v>38026.967</v>
      </c>
      <c r="I21" s="73">
        <v>7468.01462</v>
      </c>
      <c r="J21" s="188"/>
      <c r="K21" s="188"/>
    </row>
    <row r="22" spans="1:11" ht="12.75">
      <c r="A22" s="27"/>
      <c r="B22" s="44"/>
      <c r="C22" s="44"/>
      <c r="D22" s="44"/>
      <c r="E22" s="44"/>
      <c r="F22" s="44"/>
      <c r="G22" s="44"/>
      <c r="H22" s="44"/>
      <c r="I22" s="45"/>
      <c r="J22" s="187"/>
      <c r="K22" s="187"/>
    </row>
    <row r="23" spans="1:11" ht="12.75">
      <c r="A23" s="27" t="s">
        <v>88</v>
      </c>
      <c r="B23" s="72">
        <v>11303.978</v>
      </c>
      <c r="C23" s="72">
        <v>2458.84983</v>
      </c>
      <c r="D23" s="72">
        <v>11262.362</v>
      </c>
      <c r="E23" s="72">
        <v>3489.80429</v>
      </c>
      <c r="F23" s="72">
        <v>4898.172</v>
      </c>
      <c r="G23" s="72">
        <v>2247.53114</v>
      </c>
      <c r="H23" s="72">
        <v>4856.572</v>
      </c>
      <c r="I23" s="73">
        <v>2473.2778</v>
      </c>
      <c r="J23" s="188"/>
      <c r="K23" s="188"/>
    </row>
    <row r="24" spans="1:11" ht="12.75">
      <c r="A24" s="27" t="s">
        <v>89</v>
      </c>
      <c r="B24" s="72">
        <v>83017.966</v>
      </c>
      <c r="C24" s="72">
        <v>7759.59961</v>
      </c>
      <c r="D24" s="72">
        <v>16537.678</v>
      </c>
      <c r="E24" s="72">
        <v>2353.06207</v>
      </c>
      <c r="F24" s="72">
        <v>1268.777</v>
      </c>
      <c r="G24" s="72">
        <v>1210.10857</v>
      </c>
      <c r="H24" s="72">
        <v>1077.303</v>
      </c>
      <c r="I24" s="73">
        <v>987.78386</v>
      </c>
      <c r="J24" s="188"/>
      <c r="K24" s="188"/>
    </row>
    <row r="25" spans="1:11" ht="12.75">
      <c r="A25" s="27"/>
      <c r="B25" s="44"/>
      <c r="C25" s="44"/>
      <c r="D25" s="44"/>
      <c r="E25" s="44"/>
      <c r="F25" s="44"/>
      <c r="G25" s="44"/>
      <c r="H25" s="44"/>
      <c r="I25" s="45"/>
      <c r="J25" s="187"/>
      <c r="K25" s="187"/>
    </row>
    <row r="26" spans="1:11" ht="12.75">
      <c r="A26" s="27" t="s">
        <v>90</v>
      </c>
      <c r="B26" s="72">
        <v>18437.236</v>
      </c>
      <c r="C26" s="72">
        <v>6834.74343</v>
      </c>
      <c r="D26" s="72">
        <v>16811.546</v>
      </c>
      <c r="E26" s="72">
        <v>5749.49342</v>
      </c>
      <c r="F26" s="72">
        <v>1752.47</v>
      </c>
      <c r="G26" s="72">
        <v>42.3024</v>
      </c>
      <c r="H26" s="72">
        <v>3750.727</v>
      </c>
      <c r="I26" s="73">
        <v>859.81024</v>
      </c>
      <c r="J26" s="188"/>
      <c r="K26" s="188"/>
    </row>
    <row r="27" spans="1:11" ht="12.75">
      <c r="A27" s="27"/>
      <c r="B27" s="44"/>
      <c r="C27" s="44"/>
      <c r="D27" s="44"/>
      <c r="E27" s="44"/>
      <c r="F27" s="44"/>
      <c r="G27" s="44"/>
      <c r="H27" s="44"/>
      <c r="I27" s="45"/>
      <c r="J27" s="187"/>
      <c r="K27" s="187"/>
    </row>
    <row r="28" spans="1:15" s="68" customFormat="1" ht="12.75">
      <c r="A28" s="57" t="s">
        <v>91</v>
      </c>
      <c r="B28" s="173">
        <f>SUM(B29:B30)</f>
        <v>1946093.1</v>
      </c>
      <c r="C28" s="173">
        <f>SUM(C29:C30)</f>
        <v>804862.30378</v>
      </c>
      <c r="D28" s="173">
        <f aca="true" t="shared" si="3" ref="D28:I28">SUM(D29:D30)</f>
        <v>1899415.824</v>
      </c>
      <c r="E28" s="173">
        <f t="shared" si="3"/>
        <v>769902.33605</v>
      </c>
      <c r="F28" s="173">
        <f t="shared" si="3"/>
        <v>75036.91500000001</v>
      </c>
      <c r="G28" s="173">
        <f t="shared" si="3"/>
        <v>52013.85761</v>
      </c>
      <c r="H28" s="173">
        <f>SUM(H29:H30)</f>
        <v>78102.704</v>
      </c>
      <c r="I28" s="174">
        <f t="shared" si="3"/>
        <v>63572.613730000005</v>
      </c>
      <c r="J28" s="189"/>
      <c r="K28" s="189"/>
      <c r="L28" s="324"/>
      <c r="M28" s="324"/>
      <c r="N28" s="324"/>
      <c r="O28" s="324"/>
    </row>
    <row r="29" spans="1:11" ht="12.75">
      <c r="A29" s="27" t="s">
        <v>83</v>
      </c>
      <c r="B29" s="72">
        <v>1166828.419</v>
      </c>
      <c r="C29" s="72">
        <v>355688.8792</v>
      </c>
      <c r="D29" s="72">
        <v>1172336.521</v>
      </c>
      <c r="E29" s="72">
        <v>362483.32596</v>
      </c>
      <c r="F29" s="72">
        <v>43096.799</v>
      </c>
      <c r="G29" s="72">
        <v>16200.54395</v>
      </c>
      <c r="H29" s="72">
        <v>49668.656</v>
      </c>
      <c r="I29" s="73">
        <v>27656.70085</v>
      </c>
      <c r="J29" s="188"/>
      <c r="K29" s="188"/>
    </row>
    <row r="30" spans="1:11" ht="12.75">
      <c r="A30" s="27" t="s">
        <v>84</v>
      </c>
      <c r="B30" s="72">
        <v>779264.681</v>
      </c>
      <c r="C30" s="72">
        <v>449173.42458</v>
      </c>
      <c r="D30" s="72">
        <v>727079.303</v>
      </c>
      <c r="E30" s="72">
        <v>407419.01009</v>
      </c>
      <c r="F30" s="72">
        <v>31940.116</v>
      </c>
      <c r="G30" s="72">
        <v>35813.31366</v>
      </c>
      <c r="H30" s="72">
        <v>28434.048</v>
      </c>
      <c r="I30" s="73">
        <v>35915.91288</v>
      </c>
      <c r="J30" s="188"/>
      <c r="K30" s="188"/>
    </row>
    <row r="31" spans="1:11" ht="12.75">
      <c r="A31" s="27"/>
      <c r="B31" s="44"/>
      <c r="C31" s="44"/>
      <c r="D31" s="44"/>
      <c r="E31" s="44"/>
      <c r="F31" s="44"/>
      <c r="G31" s="44"/>
      <c r="H31" s="44"/>
      <c r="I31" s="45"/>
      <c r="J31" s="187"/>
      <c r="K31" s="187"/>
    </row>
    <row r="32" spans="1:11" ht="12.75">
      <c r="A32" s="27" t="s">
        <v>92</v>
      </c>
      <c r="B32" s="72">
        <v>91965.77</v>
      </c>
      <c r="C32" s="72">
        <v>167088.32049</v>
      </c>
      <c r="D32" s="72">
        <v>90671.189</v>
      </c>
      <c r="E32" s="72">
        <v>170886.19767</v>
      </c>
      <c r="F32" s="72">
        <v>34398.33</v>
      </c>
      <c r="G32" s="72">
        <v>62113.51325</v>
      </c>
      <c r="H32" s="72">
        <v>34765.259</v>
      </c>
      <c r="I32" s="73">
        <v>71057.95887999999</v>
      </c>
      <c r="J32" s="188"/>
      <c r="K32" s="188"/>
    </row>
    <row r="33" spans="1:11" ht="12.75">
      <c r="A33" s="27"/>
      <c r="B33" s="44"/>
      <c r="C33" s="44"/>
      <c r="D33" s="44"/>
      <c r="E33" s="44"/>
      <c r="F33" s="44"/>
      <c r="G33" s="44"/>
      <c r="H33" s="44"/>
      <c r="I33" s="45"/>
      <c r="J33" s="187"/>
      <c r="K33" s="187"/>
    </row>
    <row r="34" spans="1:11" ht="12.75">
      <c r="A34" s="57" t="s">
        <v>93</v>
      </c>
      <c r="B34" s="72"/>
      <c r="C34" s="44"/>
      <c r="D34" s="72"/>
      <c r="E34" s="44"/>
      <c r="F34" s="44"/>
      <c r="G34" s="44"/>
      <c r="H34" s="44"/>
      <c r="I34" s="45"/>
      <c r="J34" s="187"/>
      <c r="K34" s="187"/>
    </row>
    <row r="35" spans="1:15" s="68" customFormat="1" ht="12.75">
      <c r="A35" s="57" t="s">
        <v>94</v>
      </c>
      <c r="B35" s="173">
        <f>SUM(B36:B37)</f>
        <v>66798.58899999999</v>
      </c>
      <c r="C35" s="173">
        <f>SUM(C36:C37)</f>
        <v>76850.37943</v>
      </c>
      <c r="D35" s="173">
        <f aca="true" t="shared" si="4" ref="D35:I35">SUM(D36:D37)</f>
        <v>78769.758</v>
      </c>
      <c r="E35" s="173">
        <f t="shared" si="4"/>
        <v>70544.93931</v>
      </c>
      <c r="F35" s="173">
        <f t="shared" si="4"/>
        <v>57143.049</v>
      </c>
      <c r="G35" s="173">
        <f t="shared" si="4"/>
        <v>72242.35948999999</v>
      </c>
      <c r="H35" s="173">
        <f>SUM(H36:H37)</f>
        <v>53082.568</v>
      </c>
      <c r="I35" s="174">
        <f t="shared" si="4"/>
        <v>62791.293229999996</v>
      </c>
      <c r="J35" s="189"/>
      <c r="K35" s="189"/>
      <c r="L35" s="324"/>
      <c r="M35" s="324"/>
      <c r="N35" s="324"/>
      <c r="O35" s="324"/>
    </row>
    <row r="36" spans="1:11" ht="12.75">
      <c r="A36" s="27" t="s">
        <v>95</v>
      </c>
      <c r="B36" s="44">
        <v>53899.884</v>
      </c>
      <c r="C36" s="44">
        <v>63561.84128</v>
      </c>
      <c r="D36" s="44">
        <v>65986.907</v>
      </c>
      <c r="E36" s="44">
        <v>57805.50765</v>
      </c>
      <c r="F36" s="44">
        <v>53068.333</v>
      </c>
      <c r="G36" s="44">
        <v>67094.93847</v>
      </c>
      <c r="H36" s="44">
        <v>49117.647</v>
      </c>
      <c r="I36" s="45">
        <v>57668.99976</v>
      </c>
      <c r="J36" s="187"/>
      <c r="K36" s="187"/>
    </row>
    <row r="37" spans="1:11" ht="12.75">
      <c r="A37" s="27" t="s">
        <v>96</v>
      </c>
      <c r="B37" s="44">
        <v>12898.705</v>
      </c>
      <c r="C37" s="44">
        <v>13288.53815</v>
      </c>
      <c r="D37" s="44">
        <v>12782.851</v>
      </c>
      <c r="E37" s="44">
        <v>12739.43166</v>
      </c>
      <c r="F37" s="44">
        <v>4074.716</v>
      </c>
      <c r="G37" s="44">
        <v>5147.42102</v>
      </c>
      <c r="H37" s="44">
        <v>3964.921</v>
      </c>
      <c r="I37" s="45">
        <v>5122.29347</v>
      </c>
      <c r="J37" s="187"/>
      <c r="K37" s="187"/>
    </row>
    <row r="38" spans="1:11" ht="12.75">
      <c r="A38" s="27"/>
      <c r="B38" s="44"/>
      <c r="C38" s="44"/>
      <c r="D38" s="44"/>
      <c r="E38" s="44"/>
      <c r="F38" s="44"/>
      <c r="G38" s="44"/>
      <c r="H38" s="44"/>
      <c r="I38" s="45"/>
      <c r="J38" s="187"/>
      <c r="K38" s="187"/>
    </row>
    <row r="39" spans="1:11" ht="12.75">
      <c r="A39" s="27" t="s">
        <v>97</v>
      </c>
      <c r="B39" s="72">
        <v>409730.839</v>
      </c>
      <c r="C39" s="72">
        <v>118303.41827</v>
      </c>
      <c r="D39" s="72">
        <v>395509.597</v>
      </c>
      <c r="E39" s="72">
        <v>105536.43618</v>
      </c>
      <c r="F39" s="72">
        <v>207802.925</v>
      </c>
      <c r="G39" s="72">
        <v>57021.59869</v>
      </c>
      <c r="H39" s="72">
        <v>273132.404</v>
      </c>
      <c r="I39" s="73">
        <v>80656.27168</v>
      </c>
      <c r="J39" s="188"/>
      <c r="K39" s="188"/>
    </row>
    <row r="40" spans="1:11" ht="12.75">
      <c r="A40" s="27"/>
      <c r="B40" s="44"/>
      <c r="C40" s="44"/>
      <c r="D40" s="44"/>
      <c r="E40" s="44"/>
      <c r="F40" s="44"/>
      <c r="G40" s="44"/>
      <c r="H40" s="44"/>
      <c r="I40" s="45"/>
      <c r="J40" s="187"/>
      <c r="K40" s="187"/>
    </row>
    <row r="41" spans="1:11" ht="12.75">
      <c r="A41" s="27" t="s">
        <v>98</v>
      </c>
      <c r="B41" s="72">
        <v>264868.231</v>
      </c>
      <c r="C41" s="72">
        <v>98796.12299</v>
      </c>
      <c r="D41" s="72">
        <v>353835.072</v>
      </c>
      <c r="E41" s="72">
        <v>142087.61750999998</v>
      </c>
      <c r="F41" s="72">
        <v>409135.457</v>
      </c>
      <c r="G41" s="72">
        <v>124537.27013</v>
      </c>
      <c r="H41" s="72">
        <v>553788.673</v>
      </c>
      <c r="I41" s="73">
        <v>178341.88015</v>
      </c>
      <c r="J41" s="188"/>
      <c r="K41" s="188"/>
    </row>
    <row r="42" spans="1:11" ht="12.75">
      <c r="A42" s="27"/>
      <c r="B42" s="44"/>
      <c r="C42" s="44"/>
      <c r="D42" s="44"/>
      <c r="E42" s="44"/>
      <c r="F42" s="44"/>
      <c r="G42" s="44"/>
      <c r="H42" s="44"/>
      <c r="I42" s="45"/>
      <c r="J42" s="187"/>
      <c r="K42" s="187"/>
    </row>
    <row r="43" spans="1:15" s="68" customFormat="1" ht="12.75">
      <c r="A43" s="57" t="s">
        <v>99</v>
      </c>
      <c r="B43" s="173">
        <f>SUM(B44:B46)</f>
        <v>733019.7960000001</v>
      </c>
      <c r="C43" s="173">
        <v>378926.83852000005</v>
      </c>
      <c r="D43" s="173">
        <f>SUM(D44:D46)</f>
        <v>788326.5569999999</v>
      </c>
      <c r="E43" s="173">
        <v>378926.83852000005</v>
      </c>
      <c r="F43" s="173">
        <v>768284.986</v>
      </c>
      <c r="G43" s="173">
        <v>488444.83041</v>
      </c>
      <c r="H43" s="173">
        <v>354884.85006</v>
      </c>
      <c r="I43" s="174">
        <v>354884.85006</v>
      </c>
      <c r="J43" s="189"/>
      <c r="K43" s="189"/>
      <c r="L43" s="324"/>
      <c r="M43" s="324"/>
      <c r="N43" s="324"/>
      <c r="O43" s="324"/>
    </row>
    <row r="44" spans="1:11" ht="12.75">
      <c r="A44" s="27" t="s">
        <v>100</v>
      </c>
      <c r="B44" s="72">
        <v>25401.332</v>
      </c>
      <c r="C44" s="72">
        <v>10411.88922</v>
      </c>
      <c r="D44" s="72">
        <v>28344.64</v>
      </c>
      <c r="E44" s="72">
        <v>12619.751890000001</v>
      </c>
      <c r="F44" s="72">
        <v>42115.978</v>
      </c>
      <c r="G44" s="72">
        <v>9518.3143</v>
      </c>
      <c r="H44" s="72">
        <v>37077.88</v>
      </c>
      <c r="I44" s="73">
        <v>10298.87393</v>
      </c>
      <c r="J44" s="188"/>
      <c r="K44" s="188"/>
    </row>
    <row r="45" spans="1:11" ht="12.75">
      <c r="A45" s="27" t="s">
        <v>101</v>
      </c>
      <c r="B45" s="44">
        <v>12254.958</v>
      </c>
      <c r="C45" s="44">
        <v>6172.1298</v>
      </c>
      <c r="D45" s="44">
        <v>10674.906</v>
      </c>
      <c r="E45" s="44">
        <v>4735.8826500000005</v>
      </c>
      <c r="F45" s="44">
        <v>3250.711</v>
      </c>
      <c r="G45" s="44">
        <v>12.24243</v>
      </c>
      <c r="H45" s="44" t="s">
        <v>102</v>
      </c>
      <c r="I45" s="45">
        <v>4.12009</v>
      </c>
      <c r="J45" s="187"/>
      <c r="K45" s="187"/>
    </row>
    <row r="46" spans="1:11" ht="12.75">
      <c r="A46" s="27" t="s">
        <v>103</v>
      </c>
      <c r="B46" s="44">
        <f>SUM(B47:B51)</f>
        <v>695363.506</v>
      </c>
      <c r="C46" s="44">
        <f>SUM(C47:C51)</f>
        <v>362342.81950000004</v>
      </c>
      <c r="D46" s="44">
        <f aca="true" t="shared" si="5" ref="D46:I46">SUM(D47:D51)</f>
        <v>749307.0109999999</v>
      </c>
      <c r="E46" s="44">
        <f t="shared" si="5"/>
        <v>347128.47066000005</v>
      </c>
      <c r="F46" s="44">
        <f t="shared" si="5"/>
        <v>722918.297</v>
      </c>
      <c r="G46" s="44">
        <f t="shared" si="5"/>
        <v>478914.26570000005</v>
      </c>
      <c r="H46" s="44">
        <f>SUM(H47:H51)</f>
        <v>686942.2689999999</v>
      </c>
      <c r="I46" s="45">
        <f t="shared" si="5"/>
        <v>300131.62096000003</v>
      </c>
      <c r="J46" s="187"/>
      <c r="K46" s="187"/>
    </row>
    <row r="47" spans="1:11" ht="12.75">
      <c r="A47" s="27" t="s">
        <v>104</v>
      </c>
      <c r="B47" s="44">
        <v>13827.899</v>
      </c>
      <c r="C47" s="44">
        <v>6139.08687</v>
      </c>
      <c r="D47" s="44">
        <v>13681.958</v>
      </c>
      <c r="E47" s="44">
        <v>5843.508269999999</v>
      </c>
      <c r="F47" s="44" t="s">
        <v>102</v>
      </c>
      <c r="G47" s="44" t="s">
        <v>102</v>
      </c>
      <c r="H47" s="44" t="s">
        <v>102</v>
      </c>
      <c r="I47" s="45" t="s">
        <v>102</v>
      </c>
      <c r="J47" s="187"/>
      <c r="K47" s="187"/>
    </row>
    <row r="48" spans="1:11" ht="12.75">
      <c r="A48" s="27" t="s">
        <v>105</v>
      </c>
      <c r="B48" s="44">
        <v>614152.528</v>
      </c>
      <c r="C48" s="44">
        <v>315769.72717</v>
      </c>
      <c r="D48" s="44">
        <v>677848.902</v>
      </c>
      <c r="E48" s="44">
        <v>308526.04745</v>
      </c>
      <c r="F48" s="44">
        <v>694520.411</v>
      </c>
      <c r="G48" s="44">
        <v>457141.0435</v>
      </c>
      <c r="H48" s="44">
        <v>663200.07</v>
      </c>
      <c r="I48" s="45">
        <v>287527.90648</v>
      </c>
      <c r="J48" s="187"/>
      <c r="K48" s="187"/>
    </row>
    <row r="49" spans="1:11" ht="12.75">
      <c r="A49" s="27" t="s">
        <v>106</v>
      </c>
      <c r="B49" s="44">
        <v>8.208</v>
      </c>
      <c r="C49" s="44">
        <v>9.95853</v>
      </c>
      <c r="D49" s="44">
        <v>1236.844</v>
      </c>
      <c r="E49" s="44">
        <v>418.867</v>
      </c>
      <c r="F49" s="44">
        <v>1000.003</v>
      </c>
      <c r="G49" s="44" t="s">
        <v>102</v>
      </c>
      <c r="H49" s="44" t="s">
        <v>102</v>
      </c>
      <c r="I49" s="45" t="s">
        <v>102</v>
      </c>
      <c r="J49" s="187"/>
      <c r="K49" s="187"/>
    </row>
    <row r="50" spans="1:11" ht="12.75">
      <c r="A50" s="27" t="s">
        <v>107</v>
      </c>
      <c r="B50" s="44">
        <v>66387.445</v>
      </c>
      <c r="C50" s="44">
        <v>39392.43419</v>
      </c>
      <c r="D50" s="44">
        <v>55518.259</v>
      </c>
      <c r="E50" s="44">
        <v>31608.32652</v>
      </c>
      <c r="F50" s="44">
        <v>2383.701</v>
      </c>
      <c r="G50" s="44">
        <v>804.42323</v>
      </c>
      <c r="H50" s="44">
        <v>484.374</v>
      </c>
      <c r="I50" s="45">
        <v>497.9834</v>
      </c>
      <c r="J50" s="187"/>
      <c r="K50" s="187"/>
    </row>
    <row r="51" spans="1:11" ht="12.75">
      <c r="A51" s="27" t="s">
        <v>108</v>
      </c>
      <c r="B51" s="44">
        <v>987.426</v>
      </c>
      <c r="C51" s="44">
        <v>1031.61274</v>
      </c>
      <c r="D51" s="44">
        <v>1021.048</v>
      </c>
      <c r="E51" s="44">
        <v>731.7214200000001</v>
      </c>
      <c r="F51" s="44">
        <v>25014.182</v>
      </c>
      <c r="G51" s="44">
        <v>20968.79897</v>
      </c>
      <c r="H51" s="44">
        <v>23257.825</v>
      </c>
      <c r="I51" s="45">
        <v>12105.73108</v>
      </c>
      <c r="J51" s="187"/>
      <c r="K51" s="187"/>
    </row>
    <row r="52" spans="1:11" ht="12.75">
      <c r="A52" s="27"/>
      <c r="B52" s="44"/>
      <c r="C52" s="44"/>
      <c r="D52" s="44"/>
      <c r="E52" s="44"/>
      <c r="F52" s="44"/>
      <c r="G52" s="44"/>
      <c r="H52" s="44"/>
      <c r="I52" s="45"/>
      <c r="J52" s="187"/>
      <c r="K52" s="187"/>
    </row>
    <row r="53" spans="1:11" ht="12.75">
      <c r="A53" s="27" t="s">
        <v>109</v>
      </c>
      <c r="B53" s="44">
        <v>14110.045</v>
      </c>
      <c r="C53" s="44">
        <v>17278.67161</v>
      </c>
      <c r="D53" s="44">
        <v>18068.218</v>
      </c>
      <c r="E53" s="44">
        <v>14277.68483</v>
      </c>
      <c r="F53" s="44">
        <v>36025.664</v>
      </c>
      <c r="G53" s="44">
        <v>40726.52025</v>
      </c>
      <c r="H53" s="44">
        <v>19303.105</v>
      </c>
      <c r="I53" s="45">
        <v>36532.511869999995</v>
      </c>
      <c r="J53" s="187"/>
      <c r="K53" s="187"/>
    </row>
    <row r="54" spans="1:11" ht="12.75">
      <c r="A54" s="27"/>
      <c r="B54" s="44"/>
      <c r="C54" s="44"/>
      <c r="D54" s="44"/>
      <c r="E54" s="44"/>
      <c r="F54" s="44"/>
      <c r="G54" s="44"/>
      <c r="H54" s="44"/>
      <c r="I54" s="45"/>
      <c r="J54" s="187"/>
      <c r="K54" s="187"/>
    </row>
    <row r="55" spans="1:11" ht="12.75">
      <c r="A55" s="27" t="s">
        <v>110</v>
      </c>
      <c r="B55" s="44">
        <v>806964.754</v>
      </c>
      <c r="C55" s="44">
        <v>75775.44913</v>
      </c>
      <c r="D55" s="44">
        <v>864219.852</v>
      </c>
      <c r="E55" s="44">
        <v>87891.52705</v>
      </c>
      <c r="F55" s="44">
        <v>73032.794</v>
      </c>
      <c r="G55" s="44">
        <v>29053.25719</v>
      </c>
      <c r="H55" s="44">
        <v>107124.572</v>
      </c>
      <c r="I55" s="45">
        <v>21996.796260000003</v>
      </c>
      <c r="J55" s="187"/>
      <c r="K55" s="187"/>
    </row>
    <row r="56" spans="1:11" ht="12.75">
      <c r="A56" s="27"/>
      <c r="B56" s="44"/>
      <c r="C56" s="44"/>
      <c r="D56" s="44"/>
      <c r="E56" s="44"/>
      <c r="F56" s="44"/>
      <c r="G56" s="44"/>
      <c r="H56" s="44"/>
      <c r="I56" s="45"/>
      <c r="J56" s="187"/>
      <c r="K56" s="187"/>
    </row>
    <row r="57" spans="1:15" s="68" customFormat="1" ht="12.75">
      <c r="A57" s="57" t="s">
        <v>111</v>
      </c>
      <c r="B57" s="325">
        <v>3382732.446</v>
      </c>
      <c r="C57" s="325">
        <v>3240961.81866</v>
      </c>
      <c r="D57" s="325">
        <v>3985877.156</v>
      </c>
      <c r="E57" s="325">
        <v>3402075.66996</v>
      </c>
      <c r="F57" s="325">
        <v>2152855.372</v>
      </c>
      <c r="G57" s="325">
        <v>2023952.5944</v>
      </c>
      <c r="H57" s="325">
        <v>2348173.974</v>
      </c>
      <c r="I57" s="326">
        <v>2340679.9386</v>
      </c>
      <c r="J57" s="327"/>
      <c r="K57" s="327"/>
      <c r="L57" s="324"/>
      <c r="M57" s="324"/>
      <c r="N57" s="324"/>
      <c r="O57" s="324"/>
    </row>
    <row r="58" spans="1:11" ht="12.75">
      <c r="A58" s="27" t="s">
        <v>112</v>
      </c>
      <c r="B58" s="72">
        <v>379583.666</v>
      </c>
      <c r="C58" s="72">
        <v>244270.2983</v>
      </c>
      <c r="D58" s="72">
        <v>301774.874</v>
      </c>
      <c r="E58" s="72">
        <v>168729.71550999998</v>
      </c>
      <c r="F58" s="72">
        <v>81512.572</v>
      </c>
      <c r="G58" s="72">
        <v>38523.35497</v>
      </c>
      <c r="H58" s="72">
        <v>64495.506</v>
      </c>
      <c r="I58" s="73">
        <v>37148.3244</v>
      </c>
      <c r="J58" s="188"/>
      <c r="K58" s="188"/>
    </row>
    <row r="59" spans="1:11" ht="12.75">
      <c r="A59" s="27" t="s">
        <v>113</v>
      </c>
      <c r="B59" s="44">
        <f>B57-B58</f>
        <v>3003148.78</v>
      </c>
      <c r="C59" s="44">
        <f>C57-C58</f>
        <v>2996691.52036</v>
      </c>
      <c r="D59" s="44">
        <f aca="true" t="shared" si="6" ref="D59:I59">D57-D58</f>
        <v>3684102.282</v>
      </c>
      <c r="E59" s="44">
        <f t="shared" si="6"/>
        <v>3233345.95445</v>
      </c>
      <c r="F59" s="44">
        <f>F57-F58</f>
        <v>2071342.8</v>
      </c>
      <c r="G59" s="44">
        <f>G57-G58</f>
        <v>1985429.23943</v>
      </c>
      <c r="H59" s="44">
        <f>H57-H58</f>
        <v>2283678.468</v>
      </c>
      <c r="I59" s="45">
        <f t="shared" si="6"/>
        <v>2303531.6142</v>
      </c>
      <c r="J59" s="187"/>
      <c r="K59" s="187"/>
    </row>
    <row r="60" spans="1:11" ht="12.75">
      <c r="A60" s="27"/>
      <c r="B60" s="44"/>
      <c r="C60" s="44"/>
      <c r="D60" s="44"/>
      <c r="E60" s="44"/>
      <c r="F60" s="44"/>
      <c r="G60" s="44"/>
      <c r="H60" s="44"/>
      <c r="I60" s="45"/>
      <c r="J60" s="187"/>
      <c r="K60" s="187"/>
    </row>
    <row r="61" spans="1:11" ht="13.5" thickBot="1">
      <c r="A61" s="58" t="s">
        <v>114</v>
      </c>
      <c r="B61" s="77" t="s">
        <v>102</v>
      </c>
      <c r="C61" s="77">
        <f>SUM(C9,C13,C19,C23,C24,C26,C28,C32,C35,C39,C41,C43,C53,C55,C57)</f>
        <v>5311580.78701</v>
      </c>
      <c r="D61" s="77" t="s">
        <v>102</v>
      </c>
      <c r="E61" s="77">
        <f>SUM(E9,E13,E19,E23,E24,E26,E28,E32,E35,E39,E41,E43,E53,E55,E57)</f>
        <v>5400818.89341</v>
      </c>
      <c r="F61" s="77" t="s">
        <v>102</v>
      </c>
      <c r="G61" s="77">
        <f>SUM(G9,G13,G19,G23,G24,G26,G28,G32,G35,G39,G41,G43,G53,G55,G57)</f>
        <v>2982452.1278600004</v>
      </c>
      <c r="H61" s="77" t="s">
        <v>102</v>
      </c>
      <c r="I61" s="78">
        <f>SUM(I9,I13,I19,I23,I24,I26,I28,I32,I35,I39,I41,I43,I53,I55,I57)</f>
        <v>3241689.52268</v>
      </c>
      <c r="J61" s="189"/>
      <c r="K61" s="189"/>
    </row>
    <row r="62" ht="12.75">
      <c r="A62" s="28" t="s">
        <v>115</v>
      </c>
    </row>
    <row r="63" ht="12.75">
      <c r="B63" s="59"/>
    </row>
  </sheetData>
  <mergeCells count="9">
    <mergeCell ref="A5:A8"/>
    <mergeCell ref="F5:I5"/>
    <mergeCell ref="A1:I1"/>
    <mergeCell ref="H6:I6"/>
    <mergeCell ref="A3:I3"/>
    <mergeCell ref="B6:C6"/>
    <mergeCell ref="D6:E6"/>
    <mergeCell ref="B5:E5"/>
    <mergeCell ref="F6:G6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 transitionEvaluation="1"/>
  <dimension ref="A1:L111"/>
  <sheetViews>
    <sheetView showGridLines="0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5.28125" style="28" customWidth="1"/>
    <col min="2" max="5" width="11.28125" style="28" customWidth="1"/>
    <col min="6" max="6" width="11.7109375" style="28" customWidth="1"/>
    <col min="7" max="12" width="11.28125" style="28" customWidth="1"/>
    <col min="13" max="13" width="14.140625" style="28" bestFit="1" customWidth="1"/>
    <col min="14" max="16" width="12.57421875" style="28" customWidth="1"/>
    <col min="17" max="17" width="13.00390625" style="28" customWidth="1"/>
    <col min="18" max="16384" width="12.57421875" style="28" customWidth="1"/>
  </cols>
  <sheetData>
    <row r="1" spans="1:11" s="26" customFormat="1" ht="18">
      <c r="A1" s="392" t="s">
        <v>20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3" spans="1:12" ht="15">
      <c r="A3" s="393" t="s">
        <v>363</v>
      </c>
      <c r="B3" s="393"/>
      <c r="C3" s="393"/>
      <c r="D3" s="393"/>
      <c r="E3" s="393"/>
      <c r="F3" s="393"/>
      <c r="G3" s="393"/>
      <c r="H3" s="393"/>
      <c r="I3" s="394"/>
      <c r="J3" s="394"/>
      <c r="K3" s="394"/>
      <c r="L3" s="27"/>
    </row>
    <row r="4" spans="1:12" ht="14.25">
      <c r="A4" s="29"/>
      <c r="B4" s="30"/>
      <c r="C4" s="30"/>
      <c r="D4" s="30"/>
      <c r="E4" s="30"/>
      <c r="F4" s="30"/>
      <c r="G4" s="30"/>
      <c r="H4" s="30"/>
      <c r="I4" s="31"/>
      <c r="J4" s="31"/>
      <c r="K4" s="31"/>
      <c r="L4" s="27"/>
    </row>
    <row r="5" spans="1:12" ht="16.5" customHeight="1">
      <c r="A5" s="32"/>
      <c r="B5" s="395" t="s">
        <v>68</v>
      </c>
      <c r="C5" s="396"/>
      <c r="D5" s="397"/>
      <c r="E5" s="386" t="s">
        <v>69</v>
      </c>
      <c r="F5" s="404"/>
      <c r="G5" s="34" t="s">
        <v>21</v>
      </c>
      <c r="H5" s="34" t="s">
        <v>22</v>
      </c>
      <c r="I5" s="35"/>
      <c r="J5" s="386" t="s">
        <v>70</v>
      </c>
      <c r="K5" s="387"/>
      <c r="L5" s="27"/>
    </row>
    <row r="6" spans="1:12" ht="12.75">
      <c r="A6" s="27"/>
      <c r="B6" s="398"/>
      <c r="C6" s="399"/>
      <c r="D6" s="400"/>
      <c r="E6" s="405"/>
      <c r="F6" s="406"/>
      <c r="G6" s="36" t="s">
        <v>23</v>
      </c>
      <c r="H6" s="36" t="s">
        <v>24</v>
      </c>
      <c r="I6" s="36" t="s">
        <v>25</v>
      </c>
      <c r="J6" s="388"/>
      <c r="K6" s="389"/>
      <c r="L6" s="27"/>
    </row>
    <row r="7" spans="1:12" ht="12.75">
      <c r="A7" s="38" t="s">
        <v>26</v>
      </c>
      <c r="B7" s="401"/>
      <c r="C7" s="402"/>
      <c r="D7" s="403"/>
      <c r="E7" s="407"/>
      <c r="F7" s="408"/>
      <c r="G7" s="39" t="s">
        <v>27</v>
      </c>
      <c r="H7" s="39" t="s">
        <v>28</v>
      </c>
      <c r="I7" s="40"/>
      <c r="J7" s="390"/>
      <c r="K7" s="391"/>
      <c r="L7" s="27"/>
    </row>
    <row r="8" spans="1:12" ht="12.75">
      <c r="A8" s="27"/>
      <c r="B8" s="36" t="s">
        <v>8</v>
      </c>
      <c r="C8" s="36" t="s">
        <v>9</v>
      </c>
      <c r="D8" s="36" t="s">
        <v>29</v>
      </c>
      <c r="E8" s="39" t="s">
        <v>8</v>
      </c>
      <c r="F8" s="39" t="s">
        <v>9</v>
      </c>
      <c r="G8" s="385" t="s">
        <v>71</v>
      </c>
      <c r="H8" s="385" t="s">
        <v>71</v>
      </c>
      <c r="I8" s="385" t="s">
        <v>71</v>
      </c>
      <c r="J8" s="39" t="s">
        <v>8</v>
      </c>
      <c r="K8" s="36" t="s">
        <v>9</v>
      </c>
      <c r="L8" s="27"/>
    </row>
    <row r="9" spans="1:11" ht="13.5" thickBot="1">
      <c r="A9" s="27"/>
      <c r="B9" s="36"/>
      <c r="C9" s="36"/>
      <c r="D9" s="39" t="s">
        <v>30</v>
      </c>
      <c r="E9" s="39"/>
      <c r="F9" s="39"/>
      <c r="G9" s="385"/>
      <c r="H9" s="385"/>
      <c r="I9" s="385"/>
      <c r="J9" s="70"/>
      <c r="K9" s="71"/>
    </row>
    <row r="10" spans="1:11" ht="12.75">
      <c r="A10" s="41" t="s">
        <v>31</v>
      </c>
      <c r="B10" s="42">
        <v>718745.1717599999</v>
      </c>
      <c r="C10" s="42">
        <v>1621208.7269</v>
      </c>
      <c r="D10" s="42">
        <v>85514.41776</v>
      </c>
      <c r="E10" s="42">
        <v>725009.06335</v>
      </c>
      <c r="F10" s="42">
        <v>480577.05010000005</v>
      </c>
      <c r="G10" s="42">
        <v>15542.059559999998</v>
      </c>
      <c r="H10" s="42">
        <v>22160.488520000003</v>
      </c>
      <c r="I10" s="42">
        <v>21518.778879999998</v>
      </c>
      <c r="J10" s="42">
        <v>2133652.46822</v>
      </c>
      <c r="K10" s="43">
        <v>1039723.4032899999</v>
      </c>
    </row>
    <row r="11" spans="1:11" ht="12.75">
      <c r="A11" s="27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2.75">
      <c r="A12" s="57" t="s">
        <v>348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12.75">
      <c r="A13" s="57" t="s">
        <v>32</v>
      </c>
      <c r="B13" s="173">
        <f>SUM(B14:B26)</f>
        <v>718230.7886600001</v>
      </c>
      <c r="C13" s="173">
        <f aca="true" t="shared" si="0" ref="C13:K13">SUM(C14:C26)</f>
        <v>901089.95851</v>
      </c>
      <c r="D13" s="173">
        <f t="shared" si="0"/>
        <v>83713.31991999998</v>
      </c>
      <c r="E13" s="173">
        <f t="shared" si="0"/>
        <v>713067.76112</v>
      </c>
      <c r="F13" s="173">
        <f t="shared" si="0"/>
        <v>298585.7664600001</v>
      </c>
      <c r="G13" s="173">
        <f t="shared" si="0"/>
        <v>12992.571660000001</v>
      </c>
      <c r="H13" s="173">
        <f t="shared" si="0"/>
        <v>19141.12146</v>
      </c>
      <c r="I13" s="173">
        <f t="shared" si="0"/>
        <v>19556.1472</v>
      </c>
      <c r="J13" s="173">
        <f t="shared" si="0"/>
        <v>1598934.4152600002</v>
      </c>
      <c r="K13" s="174">
        <f t="shared" si="0"/>
        <v>208323.05922999998</v>
      </c>
    </row>
    <row r="14" spans="1:11" ht="12.75">
      <c r="A14" s="27" t="s">
        <v>33</v>
      </c>
      <c r="B14" s="44">
        <v>434.07518000000005</v>
      </c>
      <c r="C14" s="44" t="s">
        <v>34</v>
      </c>
      <c r="D14" s="44">
        <v>889.97136</v>
      </c>
      <c r="E14" s="44">
        <v>5076.31982</v>
      </c>
      <c r="F14" s="44">
        <v>32629.68567</v>
      </c>
      <c r="G14" s="44">
        <v>531.00744</v>
      </c>
      <c r="H14" s="44">
        <v>548.05062</v>
      </c>
      <c r="I14" s="44">
        <v>7426.10944</v>
      </c>
      <c r="J14" s="44">
        <v>113959.75318000001</v>
      </c>
      <c r="K14" s="45">
        <v>63733.45979</v>
      </c>
    </row>
    <row r="15" spans="1:11" ht="12.75">
      <c r="A15" s="27" t="s">
        <v>35</v>
      </c>
      <c r="B15" s="44" t="s">
        <v>34</v>
      </c>
      <c r="C15" s="44" t="s">
        <v>34</v>
      </c>
      <c r="D15" s="44">
        <v>0.55648</v>
      </c>
      <c r="E15" s="44">
        <v>88.66</v>
      </c>
      <c r="F15" s="44">
        <v>266.70159</v>
      </c>
      <c r="G15" s="44" t="s">
        <v>34</v>
      </c>
      <c r="H15" s="44">
        <v>39.96952</v>
      </c>
      <c r="I15" s="44">
        <v>55.20384</v>
      </c>
      <c r="J15" s="44">
        <v>9454.31396</v>
      </c>
      <c r="K15" s="45">
        <v>737.32802</v>
      </c>
    </row>
    <row r="16" spans="1:11" ht="12.75">
      <c r="A16" s="27" t="s">
        <v>36</v>
      </c>
      <c r="B16" s="44">
        <v>311.08</v>
      </c>
      <c r="C16" s="44" t="s">
        <v>34</v>
      </c>
      <c r="D16" s="44">
        <v>460.46056000000004</v>
      </c>
      <c r="E16" s="44">
        <v>84.513</v>
      </c>
      <c r="F16" s="44">
        <v>12998.475</v>
      </c>
      <c r="G16" s="44">
        <v>2561.2041</v>
      </c>
      <c r="H16" s="44">
        <v>86.54658</v>
      </c>
      <c r="I16" s="44">
        <v>587.15392</v>
      </c>
      <c r="J16" s="44">
        <v>1474.0107200000002</v>
      </c>
      <c r="K16" s="45">
        <v>5328.348739999999</v>
      </c>
    </row>
    <row r="17" spans="1:11" ht="12.75">
      <c r="A17" s="27" t="s">
        <v>37</v>
      </c>
      <c r="B17" s="44" t="s">
        <v>34</v>
      </c>
      <c r="C17" s="44" t="s">
        <v>34</v>
      </c>
      <c r="D17" s="44" t="s">
        <v>34</v>
      </c>
      <c r="E17" s="44" t="s">
        <v>34</v>
      </c>
      <c r="F17" s="44">
        <v>147.14575000000002</v>
      </c>
      <c r="G17" s="44" t="s">
        <v>34</v>
      </c>
      <c r="H17" s="44" t="s">
        <v>34</v>
      </c>
      <c r="I17" s="44" t="s">
        <v>34</v>
      </c>
      <c r="J17" s="44">
        <v>919.76248</v>
      </c>
      <c r="K17" s="45">
        <v>46.91544</v>
      </c>
    </row>
    <row r="18" spans="1:11" ht="12.75">
      <c r="A18" s="27" t="s">
        <v>38</v>
      </c>
      <c r="B18" s="44">
        <v>736.7129</v>
      </c>
      <c r="C18" s="44" t="s">
        <v>34</v>
      </c>
      <c r="D18" s="44" t="s">
        <v>34</v>
      </c>
      <c r="E18" s="44">
        <v>5186.41695</v>
      </c>
      <c r="F18" s="44">
        <v>602.1808</v>
      </c>
      <c r="G18" s="44">
        <v>427.96283999999997</v>
      </c>
      <c r="H18" s="44">
        <v>31.825</v>
      </c>
      <c r="I18" s="44" t="s">
        <v>34</v>
      </c>
      <c r="J18" s="44">
        <v>254491.79756</v>
      </c>
      <c r="K18" s="45">
        <v>7002.44402</v>
      </c>
    </row>
    <row r="19" spans="1:11" ht="12.75">
      <c r="A19" s="27" t="s">
        <v>39</v>
      </c>
      <c r="B19" s="44">
        <v>612667.23672</v>
      </c>
      <c r="C19" s="44" t="s">
        <v>34</v>
      </c>
      <c r="D19" s="44">
        <v>33807.88568</v>
      </c>
      <c r="E19" s="44">
        <v>634306.92325</v>
      </c>
      <c r="F19" s="44">
        <v>243897.17026</v>
      </c>
      <c r="G19" s="44">
        <v>3358.71162</v>
      </c>
      <c r="H19" s="44">
        <v>16180.120780000001</v>
      </c>
      <c r="I19" s="44">
        <v>10940.65792</v>
      </c>
      <c r="J19" s="44">
        <v>363232.27486</v>
      </c>
      <c r="K19" s="45">
        <v>87514.94894999999</v>
      </c>
    </row>
    <row r="20" spans="1:11" ht="12.75">
      <c r="A20" s="27" t="s">
        <v>40</v>
      </c>
      <c r="B20" s="44" t="s">
        <v>34</v>
      </c>
      <c r="C20" s="44" t="s">
        <v>34</v>
      </c>
      <c r="D20" s="44" t="s">
        <v>34</v>
      </c>
      <c r="E20" s="44" t="s">
        <v>34</v>
      </c>
      <c r="F20" s="44" t="s">
        <v>34</v>
      </c>
      <c r="G20" s="44" t="s">
        <v>34</v>
      </c>
      <c r="H20" s="44" t="s">
        <v>34</v>
      </c>
      <c r="I20" s="44" t="s">
        <v>34</v>
      </c>
      <c r="J20" s="44" t="s">
        <v>34</v>
      </c>
      <c r="K20" s="45" t="s">
        <v>34</v>
      </c>
    </row>
    <row r="21" spans="1:11" ht="12.75">
      <c r="A21" s="27" t="s">
        <v>41</v>
      </c>
      <c r="B21" s="44" t="s">
        <v>34</v>
      </c>
      <c r="C21" s="44" t="s">
        <v>34</v>
      </c>
      <c r="D21" s="44" t="s">
        <v>34</v>
      </c>
      <c r="E21" s="44" t="s">
        <v>34</v>
      </c>
      <c r="F21" s="44" t="s">
        <v>34</v>
      </c>
      <c r="G21" s="44" t="s">
        <v>34</v>
      </c>
      <c r="H21" s="44" t="s">
        <v>34</v>
      </c>
      <c r="I21" s="44" t="s">
        <v>34</v>
      </c>
      <c r="J21" s="44">
        <v>3042.7943</v>
      </c>
      <c r="K21" s="45" t="s">
        <v>34</v>
      </c>
    </row>
    <row r="22" spans="1:11" ht="12.75">
      <c r="A22" s="27" t="s">
        <v>42</v>
      </c>
      <c r="B22" s="44">
        <v>28.37604</v>
      </c>
      <c r="C22" s="44" t="s">
        <v>34</v>
      </c>
      <c r="D22" s="44">
        <v>470.49052</v>
      </c>
      <c r="E22" s="44" t="s">
        <v>34</v>
      </c>
      <c r="F22" s="44">
        <v>692.39919</v>
      </c>
      <c r="G22" s="44">
        <v>156.147</v>
      </c>
      <c r="H22" s="44">
        <v>370.63730000000004</v>
      </c>
      <c r="I22" s="44" t="s">
        <v>34</v>
      </c>
      <c r="J22" s="44">
        <v>13208.360620000001</v>
      </c>
      <c r="K22" s="45">
        <v>8602.10065</v>
      </c>
    </row>
    <row r="23" spans="1:11" ht="12.75">
      <c r="A23" s="27" t="s">
        <v>43</v>
      </c>
      <c r="B23" s="44" t="s">
        <v>34</v>
      </c>
      <c r="C23" s="44" t="s">
        <v>34</v>
      </c>
      <c r="D23" s="44">
        <v>907.2503599999999</v>
      </c>
      <c r="E23" s="44" t="s">
        <v>34</v>
      </c>
      <c r="F23" s="44">
        <v>27.576809999999995</v>
      </c>
      <c r="G23" s="44">
        <v>33.12</v>
      </c>
      <c r="H23" s="44">
        <v>57.82502</v>
      </c>
      <c r="I23" s="44">
        <v>245.76128</v>
      </c>
      <c r="J23" s="44">
        <v>3498.6187600000003</v>
      </c>
      <c r="K23" s="45">
        <v>602.43469</v>
      </c>
    </row>
    <row r="24" spans="1:11" ht="12.75">
      <c r="A24" s="27" t="s">
        <v>44</v>
      </c>
      <c r="B24" s="44">
        <v>86669.20108</v>
      </c>
      <c r="C24" s="44">
        <v>901089.95851</v>
      </c>
      <c r="D24" s="44">
        <v>45569.213319999995</v>
      </c>
      <c r="E24" s="44">
        <v>58954.99609999999</v>
      </c>
      <c r="F24" s="44">
        <v>6662.261759999999</v>
      </c>
      <c r="G24" s="44">
        <v>3739.5447</v>
      </c>
      <c r="H24" s="44">
        <v>1630.83494</v>
      </c>
      <c r="I24" s="44">
        <v>301.2608</v>
      </c>
      <c r="J24" s="44">
        <v>344868.78062</v>
      </c>
      <c r="K24" s="45">
        <v>22024.03918</v>
      </c>
    </row>
    <row r="25" spans="1:11" ht="12.75">
      <c r="A25" s="27" t="s">
        <v>45</v>
      </c>
      <c r="B25" s="44" t="s">
        <v>34</v>
      </c>
      <c r="C25" s="44" t="s">
        <v>34</v>
      </c>
      <c r="D25" s="44">
        <v>229.84400000000002</v>
      </c>
      <c r="E25" s="44">
        <v>77.82203</v>
      </c>
      <c r="F25" s="44">
        <v>533.81845</v>
      </c>
      <c r="G25" s="44" t="s">
        <v>34</v>
      </c>
      <c r="H25" s="44">
        <v>0.536</v>
      </c>
      <c r="I25" s="44" t="s">
        <v>34</v>
      </c>
      <c r="J25" s="44">
        <v>937.38008</v>
      </c>
      <c r="K25" s="45">
        <v>144.80180000000001</v>
      </c>
    </row>
    <row r="26" spans="1:11" ht="12.75">
      <c r="A26" s="27" t="s">
        <v>46</v>
      </c>
      <c r="B26" s="44">
        <v>17384.10674</v>
      </c>
      <c r="C26" s="44" t="s">
        <v>34</v>
      </c>
      <c r="D26" s="44">
        <v>1377.64764</v>
      </c>
      <c r="E26" s="44">
        <v>9292.10997</v>
      </c>
      <c r="F26" s="44">
        <v>128.35118</v>
      </c>
      <c r="G26" s="44">
        <v>2184.87396</v>
      </c>
      <c r="H26" s="44">
        <v>194.7757</v>
      </c>
      <c r="I26" s="44" t="s">
        <v>34</v>
      </c>
      <c r="J26" s="44">
        <v>489846.56812000007</v>
      </c>
      <c r="K26" s="45">
        <v>12586.23795</v>
      </c>
    </row>
    <row r="27" spans="1:11" ht="12.75">
      <c r="A27" s="27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2.75">
      <c r="A28" s="57" t="s">
        <v>346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1" ht="12.75">
      <c r="A29" s="27" t="s">
        <v>47</v>
      </c>
      <c r="B29" s="44" t="s">
        <v>34</v>
      </c>
      <c r="C29" s="44" t="s">
        <v>34</v>
      </c>
      <c r="D29" s="44">
        <v>6.3936</v>
      </c>
      <c r="E29" s="44" t="s">
        <v>34</v>
      </c>
      <c r="F29" s="44" t="s">
        <v>34</v>
      </c>
      <c r="G29" s="44" t="s">
        <v>34</v>
      </c>
      <c r="H29" s="44" t="s">
        <v>34</v>
      </c>
      <c r="I29" s="44" t="s">
        <v>34</v>
      </c>
      <c r="J29" s="44">
        <v>1581.5982000000001</v>
      </c>
      <c r="K29" s="45">
        <v>227.33281999999997</v>
      </c>
    </row>
    <row r="30" spans="1:11" ht="12.75">
      <c r="A30" s="27" t="s">
        <v>130</v>
      </c>
      <c r="B30" s="44" t="s">
        <v>34</v>
      </c>
      <c r="C30" s="44" t="s">
        <v>34</v>
      </c>
      <c r="D30" s="44" t="s">
        <v>34</v>
      </c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5">
        <v>78.68432</v>
      </c>
    </row>
    <row r="31" spans="1:11" ht="12.75">
      <c r="A31" s="27" t="s">
        <v>48</v>
      </c>
      <c r="B31" s="44" t="s">
        <v>34</v>
      </c>
      <c r="C31" s="44" t="s">
        <v>34</v>
      </c>
      <c r="D31" s="44" t="s">
        <v>34</v>
      </c>
      <c r="E31" s="44" t="s">
        <v>34</v>
      </c>
      <c r="F31" s="44">
        <v>2445.88397</v>
      </c>
      <c r="G31" s="44" t="s">
        <v>34</v>
      </c>
      <c r="H31" s="44" t="s">
        <v>34</v>
      </c>
      <c r="I31" s="44" t="s">
        <v>34</v>
      </c>
      <c r="J31" s="44">
        <v>2377.11292</v>
      </c>
      <c r="K31" s="45">
        <v>6990.916789999999</v>
      </c>
    </row>
    <row r="32" spans="1:11" ht="12.75">
      <c r="A32" s="27" t="s">
        <v>49</v>
      </c>
      <c r="B32" s="44" t="s">
        <v>34</v>
      </c>
      <c r="C32" s="44" t="s">
        <v>34</v>
      </c>
      <c r="D32" s="44" t="s">
        <v>34</v>
      </c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5">
        <v>4166.02472</v>
      </c>
    </row>
    <row r="33" spans="1:11" ht="12.75">
      <c r="A33" s="27" t="s">
        <v>50</v>
      </c>
      <c r="B33" s="44" t="s">
        <v>34</v>
      </c>
      <c r="C33" s="44" t="s">
        <v>34</v>
      </c>
      <c r="D33" s="44" t="s">
        <v>34</v>
      </c>
      <c r="E33" s="44">
        <v>28.6</v>
      </c>
      <c r="F33" s="44" t="s">
        <v>34</v>
      </c>
      <c r="G33" s="44">
        <v>31.898699999999995</v>
      </c>
      <c r="H33" s="44">
        <v>60.97</v>
      </c>
      <c r="I33" s="44" t="s">
        <v>34</v>
      </c>
      <c r="J33" s="44">
        <v>9743.53198</v>
      </c>
      <c r="K33" s="45">
        <v>35.178</v>
      </c>
    </row>
    <row r="34" spans="1:11" ht="12.75">
      <c r="A34" s="27" t="s">
        <v>51</v>
      </c>
      <c r="B34" s="44" t="s">
        <v>34</v>
      </c>
      <c r="C34" s="44" t="s">
        <v>34</v>
      </c>
      <c r="D34" s="44" t="s">
        <v>34</v>
      </c>
      <c r="E34" s="44" t="s">
        <v>34</v>
      </c>
      <c r="F34" s="44" t="s">
        <v>34</v>
      </c>
      <c r="G34" s="44" t="s">
        <v>34</v>
      </c>
      <c r="H34" s="44">
        <v>2035.7802600000002</v>
      </c>
      <c r="I34" s="44" t="s">
        <v>34</v>
      </c>
      <c r="J34" s="44" t="s">
        <v>34</v>
      </c>
      <c r="K34" s="45">
        <v>3500.18669</v>
      </c>
    </row>
    <row r="35" spans="1:11" ht="12.75">
      <c r="A35" s="27" t="s">
        <v>52</v>
      </c>
      <c r="B35" s="44" t="s">
        <v>34</v>
      </c>
      <c r="C35" s="44">
        <v>29.65501</v>
      </c>
      <c r="D35" s="44" t="s">
        <v>34</v>
      </c>
      <c r="E35" s="44" t="s">
        <v>34</v>
      </c>
      <c r="F35" s="44">
        <v>1046.5197</v>
      </c>
      <c r="G35" s="44" t="s">
        <v>34</v>
      </c>
      <c r="H35" s="44" t="s">
        <v>34</v>
      </c>
      <c r="I35" s="44" t="s">
        <v>34</v>
      </c>
      <c r="J35" s="44">
        <v>21917.18802</v>
      </c>
      <c r="K35" s="45">
        <v>27667.97462</v>
      </c>
    </row>
    <row r="36" spans="1:11" ht="12.75">
      <c r="A36" s="27" t="s">
        <v>53</v>
      </c>
      <c r="B36" s="44" t="s">
        <v>34</v>
      </c>
      <c r="C36" s="44" t="s">
        <v>34</v>
      </c>
      <c r="D36" s="44" t="s">
        <v>34</v>
      </c>
      <c r="E36" s="44" t="s">
        <v>34</v>
      </c>
      <c r="F36" s="44" t="s">
        <v>34</v>
      </c>
      <c r="G36" s="44" t="s">
        <v>34</v>
      </c>
      <c r="H36" s="44" t="s">
        <v>34</v>
      </c>
      <c r="I36" s="44">
        <v>10.24</v>
      </c>
      <c r="J36" s="44">
        <v>5329.5878999999995</v>
      </c>
      <c r="K36" s="45">
        <v>5364.24031</v>
      </c>
    </row>
    <row r="37" spans="1:11" ht="12.75">
      <c r="A37" s="27" t="s">
        <v>54</v>
      </c>
      <c r="B37" s="44" t="s">
        <v>34</v>
      </c>
      <c r="C37" s="44" t="s">
        <v>34</v>
      </c>
      <c r="D37" s="44">
        <v>14.06</v>
      </c>
      <c r="E37" s="44" t="s">
        <v>34</v>
      </c>
      <c r="F37" s="44">
        <v>1703.0655</v>
      </c>
      <c r="G37" s="44">
        <v>1863.5312999999999</v>
      </c>
      <c r="H37" s="44">
        <v>595.1811</v>
      </c>
      <c r="I37" s="44">
        <v>57.856</v>
      </c>
      <c r="J37" s="44">
        <v>51736.233640000006</v>
      </c>
      <c r="K37" s="45">
        <v>15831.62009</v>
      </c>
    </row>
    <row r="38" spans="1:11" ht="12.75">
      <c r="A38" s="27" t="s">
        <v>55</v>
      </c>
      <c r="B38" s="44" t="s">
        <v>34</v>
      </c>
      <c r="C38" s="44" t="s">
        <v>34</v>
      </c>
      <c r="D38" s="44" t="s">
        <v>34</v>
      </c>
      <c r="E38" s="44" t="s">
        <v>34</v>
      </c>
      <c r="F38" s="44">
        <v>256.76</v>
      </c>
      <c r="G38" s="44" t="s">
        <v>34</v>
      </c>
      <c r="H38" s="44">
        <v>60.3</v>
      </c>
      <c r="I38" s="44" t="s">
        <v>34</v>
      </c>
      <c r="J38" s="44">
        <v>1004.47256</v>
      </c>
      <c r="K38" s="45">
        <v>1537.3929999999998</v>
      </c>
    </row>
    <row r="39" spans="1:11" ht="12.75">
      <c r="A39" s="27" t="s">
        <v>56</v>
      </c>
      <c r="B39" s="44" t="s">
        <v>34</v>
      </c>
      <c r="C39" s="44" t="s">
        <v>34</v>
      </c>
      <c r="D39" s="44" t="s">
        <v>34</v>
      </c>
      <c r="E39" s="44" t="s">
        <v>34</v>
      </c>
      <c r="F39" s="44">
        <v>3397.32649</v>
      </c>
      <c r="G39" s="44" t="s">
        <v>34</v>
      </c>
      <c r="H39" s="44" t="s">
        <v>34</v>
      </c>
      <c r="I39" s="44" t="s">
        <v>34</v>
      </c>
      <c r="J39" s="44">
        <v>23824.07118</v>
      </c>
      <c r="K39" s="45">
        <v>14976.80899</v>
      </c>
    </row>
    <row r="40" spans="1:11" ht="12.75">
      <c r="A40" s="27" t="s">
        <v>131</v>
      </c>
      <c r="B40" s="44" t="s">
        <v>34</v>
      </c>
      <c r="C40" s="44" t="s">
        <v>34</v>
      </c>
      <c r="D40" s="44" t="s">
        <v>34</v>
      </c>
      <c r="E40" s="44" t="s">
        <v>34</v>
      </c>
      <c r="F40" s="44">
        <v>31.1125</v>
      </c>
      <c r="G40" s="44" t="s">
        <v>34</v>
      </c>
      <c r="H40" s="44" t="s">
        <v>34</v>
      </c>
      <c r="I40" s="44" t="s">
        <v>34</v>
      </c>
      <c r="J40" s="44">
        <v>157.85406</v>
      </c>
      <c r="K40" s="45">
        <v>3966.22941</v>
      </c>
    </row>
    <row r="41" spans="1:11" ht="12.75">
      <c r="A41" s="27"/>
      <c r="B41" s="44"/>
      <c r="C41" s="44"/>
      <c r="D41" s="44"/>
      <c r="E41" s="44"/>
      <c r="F41" s="44"/>
      <c r="G41" s="44"/>
      <c r="H41" s="44"/>
      <c r="I41" s="44"/>
      <c r="J41" s="44"/>
      <c r="K41" s="45"/>
    </row>
    <row r="42" spans="1:11" ht="12.75">
      <c r="A42" s="57" t="s">
        <v>349</v>
      </c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ht="12.75">
      <c r="A43" s="27" t="s">
        <v>57</v>
      </c>
      <c r="B43" s="44" t="s">
        <v>34</v>
      </c>
      <c r="C43" s="44">
        <v>36976.0615</v>
      </c>
      <c r="D43" s="44" t="s">
        <v>34</v>
      </c>
      <c r="E43" s="44" t="s">
        <v>34</v>
      </c>
      <c r="F43" s="44">
        <v>27.234899999999996</v>
      </c>
      <c r="G43" s="44" t="s">
        <v>34</v>
      </c>
      <c r="H43" s="44">
        <v>2.8140000000000005</v>
      </c>
      <c r="I43" s="44" t="s">
        <v>34</v>
      </c>
      <c r="J43" s="44">
        <v>8447.21878</v>
      </c>
      <c r="K43" s="45">
        <v>914.32627</v>
      </c>
    </row>
    <row r="44" spans="1:11" ht="12.75">
      <c r="A44" s="27" t="s">
        <v>58</v>
      </c>
      <c r="B44" s="44" t="s">
        <v>34</v>
      </c>
      <c r="C44" s="44" t="s">
        <v>34</v>
      </c>
      <c r="D44" s="44" t="s">
        <v>34</v>
      </c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5">
        <v>72.25789999999999</v>
      </c>
    </row>
    <row r="45" spans="1:11" ht="12.75">
      <c r="A45" s="27" t="s">
        <v>59</v>
      </c>
      <c r="B45" s="44">
        <v>111.03399999999999</v>
      </c>
      <c r="C45" s="44" t="s">
        <v>34</v>
      </c>
      <c r="D45" s="44" t="s">
        <v>34</v>
      </c>
      <c r="E45" s="44">
        <v>114.78323999999999</v>
      </c>
      <c r="F45" s="44">
        <v>43.23</v>
      </c>
      <c r="G45" s="44">
        <v>251.16</v>
      </c>
      <c r="H45" s="44">
        <v>1.7152</v>
      </c>
      <c r="I45" s="44">
        <v>1415.65824</v>
      </c>
      <c r="J45" s="44">
        <v>74176.85912000001</v>
      </c>
      <c r="K45" s="45">
        <v>138472.4627</v>
      </c>
    </row>
    <row r="46" spans="1:11" ht="12.75">
      <c r="A46" s="27" t="s">
        <v>60</v>
      </c>
      <c r="B46" s="44" t="s">
        <v>34</v>
      </c>
      <c r="C46" s="44" t="s">
        <v>34</v>
      </c>
      <c r="D46" s="44" t="s">
        <v>34</v>
      </c>
      <c r="E46" s="44" t="s">
        <v>34</v>
      </c>
      <c r="F46" s="44">
        <v>860.6307</v>
      </c>
      <c r="G46" s="44" t="s">
        <v>34</v>
      </c>
      <c r="H46" s="44" t="s">
        <v>34</v>
      </c>
      <c r="I46" s="44" t="s">
        <v>34</v>
      </c>
      <c r="J46" s="44">
        <v>2871.24838</v>
      </c>
      <c r="K46" s="45">
        <v>23489.270089999998</v>
      </c>
    </row>
    <row r="47" spans="1:11" ht="12.75">
      <c r="A47" s="27" t="s">
        <v>61</v>
      </c>
      <c r="B47" s="44">
        <v>122.8227</v>
      </c>
      <c r="C47" s="44">
        <v>9.29138</v>
      </c>
      <c r="D47" s="44">
        <v>644.4807999999999</v>
      </c>
      <c r="E47" s="44">
        <v>59.58381</v>
      </c>
      <c r="F47" s="44">
        <v>17872.2907</v>
      </c>
      <c r="G47" s="44" t="s">
        <v>34</v>
      </c>
      <c r="H47" s="44">
        <v>1.46194</v>
      </c>
      <c r="I47" s="44">
        <v>355.65568</v>
      </c>
      <c r="J47" s="44">
        <v>113499.0493</v>
      </c>
      <c r="K47" s="45">
        <v>192016.4675</v>
      </c>
    </row>
    <row r="48" spans="1:11" ht="12.75">
      <c r="A48" s="27" t="s">
        <v>136</v>
      </c>
      <c r="B48" s="44" t="s">
        <v>34</v>
      </c>
      <c r="C48" s="44" t="s">
        <v>34</v>
      </c>
      <c r="D48" s="44" t="s">
        <v>34</v>
      </c>
      <c r="E48" s="44" t="s">
        <v>34</v>
      </c>
      <c r="F48" s="44" t="s">
        <v>34</v>
      </c>
      <c r="G48" s="44" t="s">
        <v>34</v>
      </c>
      <c r="H48" s="44" t="s">
        <v>34</v>
      </c>
      <c r="I48" s="44" t="s">
        <v>34</v>
      </c>
      <c r="J48" s="44" t="s">
        <v>34</v>
      </c>
      <c r="K48" s="45" t="s">
        <v>34</v>
      </c>
    </row>
    <row r="49" spans="1:11" ht="12.75">
      <c r="A49" s="27" t="s">
        <v>132</v>
      </c>
      <c r="B49" s="44" t="s">
        <v>34</v>
      </c>
      <c r="C49" s="44" t="s">
        <v>34</v>
      </c>
      <c r="D49" s="44" t="s">
        <v>34</v>
      </c>
      <c r="E49" s="44" t="s">
        <v>34</v>
      </c>
      <c r="F49" s="44" t="s">
        <v>34</v>
      </c>
      <c r="G49" s="44" t="s">
        <v>34</v>
      </c>
      <c r="H49" s="44" t="s">
        <v>34</v>
      </c>
      <c r="I49" s="44" t="s">
        <v>34</v>
      </c>
      <c r="J49" s="44">
        <v>3.9166400000000006</v>
      </c>
      <c r="K49" s="45">
        <v>4.6475</v>
      </c>
    </row>
    <row r="50" spans="1:11" ht="12.75">
      <c r="A50" s="27" t="s">
        <v>62</v>
      </c>
      <c r="B50" s="44" t="s">
        <v>34</v>
      </c>
      <c r="C50" s="44" t="s">
        <v>34</v>
      </c>
      <c r="D50" s="44" t="s">
        <v>34</v>
      </c>
      <c r="E50" s="44" t="s">
        <v>34</v>
      </c>
      <c r="F50" s="44" t="s">
        <v>34</v>
      </c>
      <c r="G50" s="44" t="s">
        <v>34</v>
      </c>
      <c r="H50" s="44" t="s">
        <v>34</v>
      </c>
      <c r="I50" s="44">
        <v>122.88</v>
      </c>
      <c r="J50" s="44" t="s">
        <v>34</v>
      </c>
      <c r="K50" s="45">
        <v>1.53868</v>
      </c>
    </row>
    <row r="51" spans="1:11" ht="12.75">
      <c r="A51" s="27" t="s">
        <v>63</v>
      </c>
      <c r="B51" s="44" t="s">
        <v>34</v>
      </c>
      <c r="C51" s="44" t="s">
        <v>34</v>
      </c>
      <c r="D51" s="44" t="s">
        <v>34</v>
      </c>
      <c r="E51" s="44" t="s">
        <v>34</v>
      </c>
      <c r="F51" s="44" t="s">
        <v>34</v>
      </c>
      <c r="G51" s="44" t="s">
        <v>34</v>
      </c>
      <c r="H51" s="44" t="s">
        <v>34</v>
      </c>
      <c r="I51" s="44" t="s">
        <v>34</v>
      </c>
      <c r="J51" s="44">
        <v>3008.32532</v>
      </c>
      <c r="K51" s="45" t="s">
        <v>34</v>
      </c>
    </row>
    <row r="52" spans="1:11" ht="12.75">
      <c r="A52" s="27" t="s">
        <v>133</v>
      </c>
      <c r="B52" s="44" t="s">
        <v>34</v>
      </c>
      <c r="C52" s="44" t="s">
        <v>34</v>
      </c>
      <c r="D52" s="44" t="s">
        <v>34</v>
      </c>
      <c r="E52" s="44" t="s">
        <v>34</v>
      </c>
      <c r="F52" s="44" t="s">
        <v>34</v>
      </c>
      <c r="G52" s="44" t="s">
        <v>34</v>
      </c>
      <c r="H52" s="44" t="s">
        <v>34</v>
      </c>
      <c r="I52" s="44" t="s">
        <v>34</v>
      </c>
      <c r="J52" s="44">
        <v>176.29976</v>
      </c>
      <c r="K52" s="45" t="s">
        <v>34</v>
      </c>
    </row>
    <row r="53" spans="1:11" ht="13.5" thickBot="1">
      <c r="A53" s="46" t="s">
        <v>64</v>
      </c>
      <c r="B53" s="47" t="s">
        <v>34</v>
      </c>
      <c r="C53" s="47" t="s">
        <v>34</v>
      </c>
      <c r="D53" s="47" t="s">
        <v>34</v>
      </c>
      <c r="E53" s="47" t="s">
        <v>34</v>
      </c>
      <c r="F53" s="47" t="s">
        <v>34</v>
      </c>
      <c r="G53" s="47" t="s">
        <v>34</v>
      </c>
      <c r="H53" s="47" t="s">
        <v>34</v>
      </c>
      <c r="I53" s="47" t="s">
        <v>34</v>
      </c>
      <c r="J53" s="47">
        <v>265.35782</v>
      </c>
      <c r="K53" s="48">
        <v>4466.00583</v>
      </c>
    </row>
    <row r="54" spans="1:11" ht="12.75">
      <c r="A54" s="27" t="s">
        <v>65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ht="12.75">
      <c r="A55" s="28" t="s">
        <v>66</v>
      </c>
    </row>
    <row r="56" ht="12.75">
      <c r="A56" s="28" t="s">
        <v>67</v>
      </c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94" ht="12.75">
      <c r="A94" s="50"/>
    </row>
    <row r="103" ht="12.75">
      <c r="A103" s="50"/>
    </row>
    <row r="107" ht="12.75">
      <c r="A107" s="50"/>
    </row>
    <row r="111" ht="12.75">
      <c r="A111" s="50"/>
    </row>
  </sheetData>
  <mergeCells count="8">
    <mergeCell ref="A1:K1"/>
    <mergeCell ref="A3:K3"/>
    <mergeCell ref="B5:D7"/>
    <mergeCell ref="E5:F7"/>
    <mergeCell ref="G8:G9"/>
    <mergeCell ref="H8:H9"/>
    <mergeCell ref="I8:I9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Z120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4.00390625" style="28" customWidth="1"/>
    <col min="2" max="8" width="14.8515625" style="28" customWidth="1"/>
    <col min="9" max="9" width="14.8515625" style="27" customWidth="1"/>
    <col min="10" max="18" width="14.8515625" style="28" customWidth="1"/>
    <col min="19" max="19" width="11.421875" style="178" customWidth="1"/>
    <col min="20" max="26" width="14.8515625" style="179" customWidth="1"/>
    <col min="27" max="16384" width="14.8515625" style="28" customWidth="1"/>
  </cols>
  <sheetData>
    <row r="1" spans="1:26" s="26" customFormat="1" ht="18">
      <c r="A1" s="392" t="s">
        <v>116</v>
      </c>
      <c r="B1" s="392"/>
      <c r="C1" s="392"/>
      <c r="D1" s="392"/>
      <c r="E1" s="392"/>
      <c r="F1" s="392"/>
      <c r="G1" s="392"/>
      <c r="H1" s="392"/>
      <c r="I1" s="392"/>
      <c r="S1" s="177"/>
      <c r="T1" s="177"/>
      <c r="U1" s="177"/>
      <c r="V1" s="177"/>
      <c r="W1" s="177"/>
      <c r="X1" s="177"/>
      <c r="Y1" s="177"/>
      <c r="Z1" s="177"/>
    </row>
    <row r="3" spans="1:9" ht="15">
      <c r="A3" s="382" t="s">
        <v>365</v>
      </c>
      <c r="B3" s="382"/>
      <c r="C3" s="382"/>
      <c r="D3" s="382"/>
      <c r="E3" s="382"/>
      <c r="F3" s="382"/>
      <c r="G3" s="382"/>
      <c r="H3" s="382"/>
      <c r="I3" s="383"/>
    </row>
    <row r="4" spans="1:8" ht="14.25">
      <c r="A4" s="51"/>
      <c r="B4" s="51"/>
      <c r="C4" s="51"/>
      <c r="D4" s="51"/>
      <c r="E4" s="51"/>
      <c r="F4" s="51"/>
      <c r="G4" s="51"/>
      <c r="H4" s="51"/>
    </row>
    <row r="5" spans="1:9" ht="12.75">
      <c r="A5" s="60"/>
      <c r="B5" s="61" t="s">
        <v>117</v>
      </c>
      <c r="C5" s="61" t="s">
        <v>118</v>
      </c>
      <c r="D5" s="61" t="s">
        <v>118</v>
      </c>
      <c r="E5" s="61" t="s">
        <v>118</v>
      </c>
      <c r="F5" s="62" t="s">
        <v>119</v>
      </c>
      <c r="G5" s="62"/>
      <c r="H5" s="63" t="s">
        <v>120</v>
      </c>
      <c r="I5" s="64"/>
    </row>
    <row r="6" spans="1:9" ht="12.75">
      <c r="A6" s="65"/>
      <c r="B6" s="39" t="s">
        <v>23</v>
      </c>
      <c r="C6" s="39" t="s">
        <v>121</v>
      </c>
      <c r="D6" s="39" t="s">
        <v>23</v>
      </c>
      <c r="E6" s="39" t="s">
        <v>23</v>
      </c>
      <c r="F6" s="39" t="s">
        <v>11</v>
      </c>
      <c r="G6" s="39" t="s">
        <v>122</v>
      </c>
      <c r="H6" s="39" t="s">
        <v>11</v>
      </c>
      <c r="I6" s="36" t="s">
        <v>123</v>
      </c>
    </row>
    <row r="7" spans="1:9" ht="12.75">
      <c r="A7" s="66" t="s">
        <v>26</v>
      </c>
      <c r="B7" s="39" t="s">
        <v>124</v>
      </c>
      <c r="C7" s="39" t="s">
        <v>125</v>
      </c>
      <c r="D7" s="39" t="s">
        <v>126</v>
      </c>
      <c r="E7" s="39" t="s">
        <v>127</v>
      </c>
      <c r="F7" s="40"/>
      <c r="G7" s="40"/>
      <c r="H7" s="40"/>
      <c r="I7" s="36" t="s">
        <v>128</v>
      </c>
    </row>
    <row r="8" spans="1:26" ht="15" thickBot="1">
      <c r="A8" s="65"/>
      <c r="B8" s="39" t="s">
        <v>134</v>
      </c>
      <c r="C8" s="39" t="s">
        <v>134</v>
      </c>
      <c r="D8" s="39" t="s">
        <v>134</v>
      </c>
      <c r="E8" s="39" t="s">
        <v>134</v>
      </c>
      <c r="F8" s="39" t="s">
        <v>129</v>
      </c>
      <c r="G8" s="39" t="s">
        <v>129</v>
      </c>
      <c r="H8" s="39" t="s">
        <v>129</v>
      </c>
      <c r="I8" s="36" t="s">
        <v>129</v>
      </c>
      <c r="S8" s="180"/>
      <c r="T8" s="181"/>
      <c r="U8" s="181"/>
      <c r="V8" s="181"/>
      <c r="W8" s="181"/>
      <c r="X8" s="181"/>
      <c r="Y8" s="181"/>
      <c r="Z8" s="181"/>
    </row>
    <row r="9" spans="1:26" ht="12.75">
      <c r="A9" s="41" t="s">
        <v>31</v>
      </c>
      <c r="B9" s="42">
        <v>120592.68137</v>
      </c>
      <c r="C9" s="42">
        <v>121305.42732</v>
      </c>
      <c r="D9" s="42">
        <v>609084.7793800001</v>
      </c>
      <c r="E9" s="42">
        <v>573212.81664</v>
      </c>
      <c r="F9" s="42">
        <v>788326.557</v>
      </c>
      <c r="G9" s="42">
        <v>28344.64</v>
      </c>
      <c r="H9" s="42">
        <v>3985877.156</v>
      </c>
      <c r="I9" s="43">
        <v>301774.874</v>
      </c>
      <c r="S9" s="182"/>
      <c r="T9" s="182"/>
      <c r="U9" s="182"/>
      <c r="V9" s="182"/>
      <c r="W9" s="182"/>
      <c r="X9" s="182"/>
      <c r="Y9" s="182"/>
      <c r="Z9" s="182"/>
    </row>
    <row r="10" spans="1:26" ht="12.75">
      <c r="A10" s="27"/>
      <c r="B10" s="44"/>
      <c r="C10" s="44"/>
      <c r="D10" s="44"/>
      <c r="E10" s="44"/>
      <c r="F10" s="44"/>
      <c r="G10" s="44"/>
      <c r="H10" s="44"/>
      <c r="I10" s="45"/>
      <c r="S10" s="182"/>
      <c r="T10" s="182"/>
      <c r="U10" s="182"/>
      <c r="V10" s="182"/>
      <c r="W10" s="182"/>
      <c r="X10" s="182"/>
      <c r="Y10" s="182"/>
      <c r="Z10" s="182"/>
    </row>
    <row r="11" spans="1:26" ht="12.75">
      <c r="A11" s="57" t="s">
        <v>348</v>
      </c>
      <c r="B11" s="44"/>
      <c r="C11" s="44"/>
      <c r="D11" s="44"/>
      <c r="E11" s="44"/>
      <c r="F11" s="44"/>
      <c r="G11" s="44"/>
      <c r="H11" s="44"/>
      <c r="I11" s="45"/>
      <c r="S11" s="182"/>
      <c r="T11" s="182"/>
      <c r="U11" s="182"/>
      <c r="V11" s="182"/>
      <c r="W11" s="182"/>
      <c r="X11" s="182"/>
      <c r="Y11" s="182"/>
      <c r="Z11" s="182"/>
    </row>
    <row r="12" spans="1:26" ht="12.75">
      <c r="A12" s="57" t="s">
        <v>32</v>
      </c>
      <c r="B12" s="173">
        <f>SUM(B13:B25)</f>
        <v>24979.5945</v>
      </c>
      <c r="C12" s="173">
        <f aca="true" t="shared" si="0" ref="C12:I12">SUM(C13:C25)</f>
        <v>91357.07042000002</v>
      </c>
      <c r="D12" s="173">
        <f t="shared" si="0"/>
        <v>592525.22714</v>
      </c>
      <c r="E12" s="173">
        <f t="shared" si="0"/>
        <v>508797.93600000005</v>
      </c>
      <c r="F12" s="173">
        <f t="shared" si="0"/>
        <v>449371.476</v>
      </c>
      <c r="G12" s="173">
        <f t="shared" si="0"/>
        <v>10434.892</v>
      </c>
      <c r="H12" s="173">
        <f t="shared" si="0"/>
        <v>3496375.244</v>
      </c>
      <c r="I12" s="174">
        <f t="shared" si="0"/>
        <v>219447.182</v>
      </c>
      <c r="S12" s="182"/>
      <c r="T12" s="182"/>
      <c r="U12" s="182"/>
      <c r="V12" s="182"/>
      <c r="W12" s="182"/>
      <c r="X12" s="182"/>
      <c r="Y12" s="182"/>
      <c r="Z12" s="182"/>
    </row>
    <row r="13" spans="1:26" ht="12.75">
      <c r="A13" s="27" t="s">
        <v>33</v>
      </c>
      <c r="B13" s="72">
        <v>7245.6139</v>
      </c>
      <c r="C13" s="72">
        <v>3572.1424199999997</v>
      </c>
      <c r="D13" s="72">
        <v>15619.1189</v>
      </c>
      <c r="E13" s="72">
        <v>33620.60196</v>
      </c>
      <c r="F13" s="72">
        <v>19526.453</v>
      </c>
      <c r="G13" s="44" t="s">
        <v>34</v>
      </c>
      <c r="H13" s="72">
        <v>472802.956</v>
      </c>
      <c r="I13" s="73">
        <v>21001.971</v>
      </c>
      <c r="S13" s="182"/>
      <c r="T13" s="182"/>
      <c r="U13" s="182"/>
      <c r="V13" s="182"/>
      <c r="W13" s="182"/>
      <c r="X13" s="182"/>
      <c r="Y13" s="182"/>
      <c r="Z13" s="182"/>
    </row>
    <row r="14" spans="1:26" ht="12.75">
      <c r="A14" s="27" t="s">
        <v>35</v>
      </c>
      <c r="B14" s="72">
        <v>186.51521</v>
      </c>
      <c r="C14" s="72">
        <v>6565.250999999999</v>
      </c>
      <c r="D14" s="72">
        <v>1093.38768</v>
      </c>
      <c r="E14" s="72">
        <v>8686.751040000001</v>
      </c>
      <c r="F14" s="72">
        <v>3208.738</v>
      </c>
      <c r="G14" s="44" t="s">
        <v>34</v>
      </c>
      <c r="H14" s="72">
        <v>106124.061</v>
      </c>
      <c r="I14" s="73">
        <v>358.971</v>
      </c>
      <c r="S14" s="182"/>
      <c r="T14" s="182"/>
      <c r="U14" s="182"/>
      <c r="V14" s="182"/>
      <c r="W14" s="182"/>
      <c r="X14" s="182"/>
      <c r="Y14" s="182"/>
      <c r="Z14" s="182"/>
    </row>
    <row r="15" spans="1:26" ht="12.75">
      <c r="A15" s="27" t="s">
        <v>36</v>
      </c>
      <c r="B15" s="44">
        <v>982.38721</v>
      </c>
      <c r="C15" s="72">
        <v>222.89652</v>
      </c>
      <c r="D15" s="44">
        <v>17347.8382</v>
      </c>
      <c r="E15" s="44">
        <v>54008.737740000004</v>
      </c>
      <c r="F15" s="72">
        <v>124.255</v>
      </c>
      <c r="G15" s="44" t="s">
        <v>34</v>
      </c>
      <c r="H15" s="44">
        <v>120858.967</v>
      </c>
      <c r="I15" s="73">
        <v>1047.6490000000001</v>
      </c>
      <c r="S15" s="182"/>
      <c r="T15" s="182"/>
      <c r="U15" s="182"/>
      <c r="V15" s="182"/>
      <c r="W15" s="182"/>
      <c r="X15" s="182"/>
      <c r="Y15" s="182"/>
      <c r="Z15" s="182"/>
    </row>
    <row r="16" spans="1:26" ht="12.75">
      <c r="A16" s="27" t="s">
        <v>37</v>
      </c>
      <c r="B16" s="72">
        <v>275.99761</v>
      </c>
      <c r="C16" s="72">
        <v>184.80924000000002</v>
      </c>
      <c r="D16" s="72">
        <v>38.94814</v>
      </c>
      <c r="E16" s="72">
        <v>349.42914</v>
      </c>
      <c r="F16" s="44" t="s">
        <v>34</v>
      </c>
      <c r="G16" s="44" t="s">
        <v>34</v>
      </c>
      <c r="H16" s="72">
        <v>6493.236</v>
      </c>
      <c r="I16" s="45" t="s">
        <v>34</v>
      </c>
      <c r="S16" s="182"/>
      <c r="T16" s="182"/>
      <c r="U16" s="182"/>
      <c r="V16" s="182"/>
      <c r="W16" s="182"/>
      <c r="X16" s="182"/>
      <c r="Y16" s="182"/>
      <c r="Z16" s="182"/>
    </row>
    <row r="17" spans="1:26" ht="12.75">
      <c r="A17" s="27" t="s">
        <v>38</v>
      </c>
      <c r="B17" s="72">
        <v>2204.89129</v>
      </c>
      <c r="C17" s="72">
        <v>50145.66018</v>
      </c>
      <c r="D17" s="72">
        <v>1732.7525600000001</v>
      </c>
      <c r="E17" s="72">
        <v>1068.7869</v>
      </c>
      <c r="F17" s="72">
        <v>21628.794</v>
      </c>
      <c r="G17" s="44" t="s">
        <v>34</v>
      </c>
      <c r="H17" s="72">
        <v>841317.371</v>
      </c>
      <c r="I17" s="73">
        <v>79989.164</v>
      </c>
      <c r="S17" s="182"/>
      <c r="T17" s="182"/>
      <c r="U17" s="182"/>
      <c r="V17" s="182"/>
      <c r="W17" s="182"/>
      <c r="X17" s="182"/>
      <c r="Y17" s="182"/>
      <c r="Z17" s="182"/>
    </row>
    <row r="18" spans="1:26" ht="12.75">
      <c r="A18" s="27" t="s">
        <v>39</v>
      </c>
      <c r="B18" s="72">
        <v>6421.170840000001</v>
      </c>
      <c r="C18" s="72">
        <v>15984.14664</v>
      </c>
      <c r="D18" s="72">
        <v>278737.3974</v>
      </c>
      <c r="E18" s="72">
        <v>87656.55084000001</v>
      </c>
      <c r="F18" s="72">
        <v>154764.29</v>
      </c>
      <c r="G18" s="72">
        <v>627.687</v>
      </c>
      <c r="H18" s="72">
        <v>781142.266</v>
      </c>
      <c r="I18" s="73">
        <v>43405.224</v>
      </c>
      <c r="S18" s="182"/>
      <c r="T18" s="182"/>
      <c r="U18" s="182"/>
      <c r="V18" s="182"/>
      <c r="W18" s="182"/>
      <c r="X18" s="182"/>
      <c r="Y18" s="182"/>
      <c r="Z18" s="182"/>
    </row>
    <row r="19" spans="1:26" ht="12.75">
      <c r="A19" s="27" t="s">
        <v>40</v>
      </c>
      <c r="B19" s="44" t="s">
        <v>34</v>
      </c>
      <c r="C19" s="44" t="s">
        <v>34</v>
      </c>
      <c r="D19" s="44" t="s">
        <v>34</v>
      </c>
      <c r="E19" s="44" t="s">
        <v>34</v>
      </c>
      <c r="F19" s="44">
        <v>22.473</v>
      </c>
      <c r="G19" s="44" t="s">
        <v>34</v>
      </c>
      <c r="H19" s="72">
        <v>1898.233</v>
      </c>
      <c r="I19" s="45">
        <v>96.375</v>
      </c>
      <c r="S19" s="182"/>
      <c r="T19" s="182"/>
      <c r="U19" s="182"/>
      <c r="V19" s="182"/>
      <c r="W19" s="182"/>
      <c r="X19" s="182"/>
      <c r="Y19" s="182"/>
      <c r="Z19" s="182"/>
    </row>
    <row r="20" spans="1:26" ht="12.75">
      <c r="A20" s="27" t="s">
        <v>41</v>
      </c>
      <c r="B20" s="44" t="s">
        <v>34</v>
      </c>
      <c r="C20" s="44" t="s">
        <v>34</v>
      </c>
      <c r="D20" s="44" t="s">
        <v>34</v>
      </c>
      <c r="E20" s="72">
        <v>2766.8790000000004</v>
      </c>
      <c r="F20" s="44" t="s">
        <v>34</v>
      </c>
      <c r="G20" s="44" t="s">
        <v>34</v>
      </c>
      <c r="H20" s="72">
        <v>3583.528</v>
      </c>
      <c r="I20" s="45" t="s">
        <v>34</v>
      </c>
      <c r="S20" s="182"/>
      <c r="T20" s="182"/>
      <c r="U20" s="182"/>
      <c r="V20" s="182"/>
      <c r="W20" s="182"/>
      <c r="X20" s="182"/>
      <c r="Y20" s="182"/>
      <c r="Z20" s="182"/>
    </row>
    <row r="21" spans="1:26" ht="12.75">
      <c r="A21" s="27" t="s">
        <v>42</v>
      </c>
      <c r="B21" s="44">
        <v>3002.2090000000003</v>
      </c>
      <c r="C21" s="44">
        <v>5255.36088</v>
      </c>
      <c r="D21" s="72">
        <v>19551.832300000002</v>
      </c>
      <c r="E21" s="72">
        <v>26729.7975</v>
      </c>
      <c r="F21" s="44">
        <v>2637.591</v>
      </c>
      <c r="G21" s="44">
        <v>957.188</v>
      </c>
      <c r="H21" s="72">
        <v>298533.651</v>
      </c>
      <c r="I21" s="45">
        <v>7877.783</v>
      </c>
      <c r="S21" s="182"/>
      <c r="T21" s="182"/>
      <c r="U21" s="182"/>
      <c r="V21" s="182"/>
      <c r="W21" s="182"/>
      <c r="X21" s="182"/>
      <c r="Y21" s="182"/>
      <c r="Z21" s="182"/>
    </row>
    <row r="22" spans="1:26" ht="12.75">
      <c r="A22" s="27" t="s">
        <v>43</v>
      </c>
      <c r="B22" s="72">
        <v>369.21598</v>
      </c>
      <c r="C22" s="72">
        <v>32.30304</v>
      </c>
      <c r="D22" s="72">
        <v>745.92364</v>
      </c>
      <c r="E22" s="72">
        <v>80.49942000000001</v>
      </c>
      <c r="F22" s="72">
        <v>27.045</v>
      </c>
      <c r="G22" s="72">
        <v>2.362</v>
      </c>
      <c r="H22" s="72">
        <v>75855.253</v>
      </c>
      <c r="I22" s="73">
        <v>6049.254</v>
      </c>
      <c r="S22" s="182"/>
      <c r="T22" s="182"/>
      <c r="U22" s="182"/>
      <c r="V22" s="182"/>
      <c r="W22" s="182"/>
      <c r="X22" s="182"/>
      <c r="Y22" s="182"/>
      <c r="Z22" s="182"/>
    </row>
    <row r="23" spans="1:26" ht="12.75">
      <c r="A23" s="27" t="s">
        <v>44</v>
      </c>
      <c r="B23" s="72">
        <v>3664.1539900000002</v>
      </c>
      <c r="C23" s="72">
        <v>8796.59088</v>
      </c>
      <c r="D23" s="72">
        <v>248703.97398</v>
      </c>
      <c r="E23" s="72">
        <v>291917.58966000006</v>
      </c>
      <c r="F23" s="72">
        <v>149551.361</v>
      </c>
      <c r="G23" s="44" t="s">
        <v>34</v>
      </c>
      <c r="H23" s="72">
        <v>329670.936</v>
      </c>
      <c r="I23" s="73">
        <v>1059.768</v>
      </c>
      <c r="S23" s="182"/>
      <c r="T23" s="182"/>
      <c r="U23" s="182"/>
      <c r="V23" s="182"/>
      <c r="W23" s="182"/>
      <c r="X23" s="182"/>
      <c r="Y23" s="182"/>
      <c r="Z23" s="182"/>
    </row>
    <row r="24" spans="1:26" ht="12.75">
      <c r="A24" s="27" t="s">
        <v>45</v>
      </c>
      <c r="B24" s="72">
        <v>606.63561</v>
      </c>
      <c r="C24" s="72">
        <v>75.35682</v>
      </c>
      <c r="D24" s="72">
        <v>47.124</v>
      </c>
      <c r="E24" s="72">
        <v>459.4320000000001</v>
      </c>
      <c r="F24" s="72">
        <v>0</v>
      </c>
      <c r="G24" s="44" t="s">
        <v>34</v>
      </c>
      <c r="H24" s="72">
        <v>121031.85</v>
      </c>
      <c r="I24" s="73">
        <v>6491.874</v>
      </c>
      <c r="S24" s="182"/>
      <c r="T24" s="182"/>
      <c r="U24" s="182"/>
      <c r="V24" s="182"/>
      <c r="W24" s="182"/>
      <c r="X24" s="182"/>
      <c r="Y24" s="182"/>
      <c r="Z24" s="182"/>
    </row>
    <row r="25" spans="1:26" ht="12.75">
      <c r="A25" s="27" t="s">
        <v>46</v>
      </c>
      <c r="B25" s="72">
        <v>20.80386</v>
      </c>
      <c r="C25" s="72">
        <v>522.5528</v>
      </c>
      <c r="D25" s="72">
        <v>8906.930339999999</v>
      </c>
      <c r="E25" s="72">
        <v>1452.8808000000001</v>
      </c>
      <c r="F25" s="72">
        <v>97880.476</v>
      </c>
      <c r="G25" s="72">
        <v>8847.655</v>
      </c>
      <c r="H25" s="72">
        <v>337062.936</v>
      </c>
      <c r="I25" s="73">
        <v>52069.149</v>
      </c>
      <c r="S25" s="182"/>
      <c r="T25" s="182"/>
      <c r="U25" s="182"/>
      <c r="V25" s="182"/>
      <c r="W25" s="182"/>
      <c r="X25" s="182"/>
      <c r="Y25" s="182"/>
      <c r="Z25" s="182"/>
    </row>
    <row r="26" spans="1:26" ht="12.75">
      <c r="A26" s="27"/>
      <c r="B26" s="44"/>
      <c r="C26" s="44"/>
      <c r="D26" s="44"/>
      <c r="E26" s="44"/>
      <c r="F26" s="44"/>
      <c r="G26" s="44"/>
      <c r="H26" s="44"/>
      <c r="I26" s="45"/>
      <c r="S26" s="182"/>
      <c r="T26" s="182"/>
      <c r="U26" s="182"/>
      <c r="V26" s="182"/>
      <c r="W26" s="182"/>
      <c r="X26" s="182"/>
      <c r="Y26" s="182"/>
      <c r="Z26" s="182"/>
    </row>
    <row r="27" spans="1:26" ht="12.75">
      <c r="A27" s="57" t="s">
        <v>346</v>
      </c>
      <c r="B27" s="44"/>
      <c r="C27" s="44"/>
      <c r="D27" s="44"/>
      <c r="E27" s="44"/>
      <c r="F27" s="44"/>
      <c r="G27" s="44"/>
      <c r="H27" s="44"/>
      <c r="I27" s="45"/>
      <c r="S27" s="182"/>
      <c r="T27" s="182"/>
      <c r="U27" s="182"/>
      <c r="V27" s="182"/>
      <c r="W27" s="182"/>
      <c r="X27" s="182"/>
      <c r="Y27" s="182"/>
      <c r="Z27" s="182"/>
    </row>
    <row r="28" spans="1:26" ht="12.75">
      <c r="A28" s="27" t="s">
        <v>47</v>
      </c>
      <c r="B28" s="72">
        <v>198.70200000000003</v>
      </c>
      <c r="C28" s="44" t="s">
        <v>34</v>
      </c>
      <c r="D28" s="44">
        <v>703.74612</v>
      </c>
      <c r="E28" s="44" t="s">
        <v>34</v>
      </c>
      <c r="F28" s="44" t="s">
        <v>34</v>
      </c>
      <c r="G28" s="44" t="s">
        <v>34</v>
      </c>
      <c r="H28" s="72">
        <v>11.246</v>
      </c>
      <c r="I28" s="45" t="s">
        <v>34</v>
      </c>
      <c r="S28" s="182"/>
      <c r="T28" s="182"/>
      <c r="U28" s="182"/>
      <c r="V28" s="182"/>
      <c r="W28" s="182"/>
      <c r="X28" s="182"/>
      <c r="Y28" s="182"/>
      <c r="Z28" s="182"/>
    </row>
    <row r="29" spans="1:26" ht="12.75">
      <c r="A29" s="27" t="s">
        <v>130</v>
      </c>
      <c r="B29" s="44" t="s">
        <v>34</v>
      </c>
      <c r="C29" s="44" t="s">
        <v>34</v>
      </c>
      <c r="D29" s="44" t="s">
        <v>34</v>
      </c>
      <c r="E29" s="44" t="s">
        <v>34</v>
      </c>
      <c r="F29" s="44" t="s">
        <v>34</v>
      </c>
      <c r="G29" s="44" t="s">
        <v>34</v>
      </c>
      <c r="H29" s="44" t="s">
        <v>34</v>
      </c>
      <c r="I29" s="45" t="s">
        <v>34</v>
      </c>
      <c r="S29" s="182"/>
      <c r="T29" s="182"/>
      <c r="U29" s="182"/>
      <c r="V29" s="182"/>
      <c r="W29" s="182"/>
      <c r="X29" s="182"/>
      <c r="Y29" s="182"/>
      <c r="Z29" s="182"/>
    </row>
    <row r="30" spans="1:26" ht="12.75">
      <c r="A30" s="27" t="s">
        <v>48</v>
      </c>
      <c r="B30" s="44">
        <v>11.2385</v>
      </c>
      <c r="C30" s="72">
        <v>35.42</v>
      </c>
      <c r="D30" s="44">
        <v>20.32338</v>
      </c>
      <c r="E30" s="44" t="s">
        <v>34</v>
      </c>
      <c r="F30" s="44" t="s">
        <v>34</v>
      </c>
      <c r="G30" s="44" t="s">
        <v>34</v>
      </c>
      <c r="H30" s="72">
        <v>11048.853</v>
      </c>
      <c r="I30" s="45" t="s">
        <v>34</v>
      </c>
      <c r="S30" s="182"/>
      <c r="T30" s="182"/>
      <c r="U30" s="182"/>
      <c r="V30" s="182"/>
      <c r="W30" s="182"/>
      <c r="X30" s="182"/>
      <c r="Y30" s="182"/>
      <c r="Z30" s="182"/>
    </row>
    <row r="31" spans="1:26" ht="12.75">
      <c r="A31" s="27" t="s">
        <v>49</v>
      </c>
      <c r="B31" s="44">
        <v>0</v>
      </c>
      <c r="C31" s="72">
        <v>8.47</v>
      </c>
      <c r="D31" s="44">
        <v>2.72888</v>
      </c>
      <c r="E31" s="44">
        <v>38.8881</v>
      </c>
      <c r="F31" s="44" t="s">
        <v>34</v>
      </c>
      <c r="G31" s="44" t="s">
        <v>34</v>
      </c>
      <c r="H31" s="72">
        <v>5312.521</v>
      </c>
      <c r="I31" s="45">
        <v>0.892</v>
      </c>
      <c r="S31" s="182"/>
      <c r="T31" s="182"/>
      <c r="U31" s="182"/>
      <c r="V31" s="182"/>
      <c r="W31" s="182"/>
      <c r="X31" s="182"/>
      <c r="Y31" s="182"/>
      <c r="Z31" s="182"/>
    </row>
    <row r="32" spans="1:26" ht="12.75">
      <c r="A32" s="27" t="s">
        <v>50</v>
      </c>
      <c r="B32" s="72">
        <v>13.965</v>
      </c>
      <c r="C32" s="72">
        <v>276.27907999999996</v>
      </c>
      <c r="D32" s="44" t="s">
        <v>34</v>
      </c>
      <c r="E32" s="44" t="s">
        <v>34</v>
      </c>
      <c r="F32" s="44" t="s">
        <v>34</v>
      </c>
      <c r="G32" s="44" t="s">
        <v>34</v>
      </c>
      <c r="H32" s="72">
        <v>70.731</v>
      </c>
      <c r="I32" s="45" t="s">
        <v>34</v>
      </c>
      <c r="S32" s="182"/>
      <c r="T32" s="182"/>
      <c r="U32" s="182"/>
      <c r="V32" s="182"/>
      <c r="W32" s="182"/>
      <c r="X32" s="182"/>
      <c r="Y32" s="182"/>
      <c r="Z32" s="182"/>
    </row>
    <row r="33" spans="1:26" ht="12.75">
      <c r="A33" s="27" t="s">
        <v>51</v>
      </c>
      <c r="B33" s="72">
        <v>436.45945000000006</v>
      </c>
      <c r="C33" s="44" t="s">
        <v>34</v>
      </c>
      <c r="D33" s="44" t="s">
        <v>34</v>
      </c>
      <c r="E33" s="72">
        <v>37.26</v>
      </c>
      <c r="F33" s="44" t="s">
        <v>34</v>
      </c>
      <c r="G33" s="44" t="s">
        <v>34</v>
      </c>
      <c r="H33" s="72">
        <v>1411.903</v>
      </c>
      <c r="I33" s="45" t="s">
        <v>34</v>
      </c>
      <c r="S33" s="182"/>
      <c r="T33" s="182"/>
      <c r="U33" s="182"/>
      <c r="V33" s="182"/>
      <c r="W33" s="182"/>
      <c r="X33" s="182"/>
      <c r="Y33" s="182"/>
      <c r="Z33" s="182"/>
    </row>
    <row r="34" spans="1:26" ht="12.75">
      <c r="A34" s="27" t="s">
        <v>52</v>
      </c>
      <c r="B34" s="44">
        <v>263.1671</v>
      </c>
      <c r="C34" s="72">
        <v>3912.65798</v>
      </c>
      <c r="D34" s="72">
        <v>33.7722</v>
      </c>
      <c r="E34" s="44" t="s">
        <v>34</v>
      </c>
      <c r="F34" s="44" t="s">
        <v>34</v>
      </c>
      <c r="G34" s="44" t="s">
        <v>34</v>
      </c>
      <c r="H34" s="72">
        <v>20.646</v>
      </c>
      <c r="I34" s="45" t="s">
        <v>34</v>
      </c>
      <c r="S34" s="182"/>
      <c r="T34" s="182"/>
      <c r="U34" s="182"/>
      <c r="V34" s="182"/>
      <c r="W34" s="182"/>
      <c r="X34" s="182"/>
      <c r="Y34" s="182"/>
      <c r="Z34" s="182"/>
    </row>
    <row r="35" spans="1:26" ht="12.75">
      <c r="A35" s="27" t="s">
        <v>53</v>
      </c>
      <c r="B35" s="44" t="s">
        <v>34</v>
      </c>
      <c r="C35" s="72">
        <v>370.24526000000003</v>
      </c>
      <c r="D35" s="44" t="s">
        <v>34</v>
      </c>
      <c r="E35" s="44" t="s">
        <v>34</v>
      </c>
      <c r="F35" s="44" t="s">
        <v>34</v>
      </c>
      <c r="G35" s="44" t="s">
        <v>34</v>
      </c>
      <c r="H35" s="72">
        <v>26.291</v>
      </c>
      <c r="I35" s="45" t="s">
        <v>34</v>
      </c>
      <c r="S35" s="182"/>
      <c r="T35" s="182"/>
      <c r="U35" s="182"/>
      <c r="V35" s="182"/>
      <c r="W35" s="182"/>
      <c r="X35" s="182"/>
      <c r="Y35" s="182"/>
      <c r="Z35" s="182"/>
    </row>
    <row r="36" spans="1:26" ht="12.75">
      <c r="A36" s="27" t="s">
        <v>54</v>
      </c>
      <c r="B36" s="44">
        <v>2636.48826</v>
      </c>
      <c r="C36" s="72">
        <v>3414.9192000000003</v>
      </c>
      <c r="D36" s="44">
        <v>542.39416</v>
      </c>
      <c r="E36" s="72">
        <v>27901.665</v>
      </c>
      <c r="F36" s="44" t="s">
        <v>34</v>
      </c>
      <c r="G36" s="44" t="s">
        <v>34</v>
      </c>
      <c r="H36" s="72">
        <v>18852.364</v>
      </c>
      <c r="I36" s="45" t="s">
        <v>34</v>
      </c>
      <c r="S36" s="182"/>
      <c r="T36" s="182"/>
      <c r="U36" s="182"/>
      <c r="V36" s="182"/>
      <c r="W36" s="182"/>
      <c r="X36" s="182"/>
      <c r="Y36" s="182"/>
      <c r="Z36" s="182"/>
    </row>
    <row r="37" spans="1:26" ht="12.75">
      <c r="A37" s="27" t="s">
        <v>55</v>
      </c>
      <c r="B37" s="44" t="s">
        <v>34</v>
      </c>
      <c r="C37" s="72">
        <v>64.449</v>
      </c>
      <c r="D37" s="44" t="s">
        <v>34</v>
      </c>
      <c r="E37" s="44">
        <v>0.9687600000000001</v>
      </c>
      <c r="F37" s="72">
        <v>7755.077</v>
      </c>
      <c r="G37" s="44" t="s">
        <v>34</v>
      </c>
      <c r="H37" s="72">
        <v>10934.916</v>
      </c>
      <c r="I37" s="45" t="s">
        <v>34</v>
      </c>
      <c r="S37" s="182"/>
      <c r="T37" s="182"/>
      <c r="U37" s="182"/>
      <c r="V37" s="182"/>
      <c r="W37" s="182"/>
      <c r="X37" s="182"/>
      <c r="Y37" s="182"/>
      <c r="Z37" s="182"/>
    </row>
    <row r="38" spans="1:26" ht="12.75">
      <c r="A38" s="27" t="s">
        <v>56</v>
      </c>
      <c r="B38" s="44">
        <v>4185.43951</v>
      </c>
      <c r="C38" s="72">
        <v>1183.81494</v>
      </c>
      <c r="D38" s="72">
        <v>30.84312</v>
      </c>
      <c r="E38" s="44">
        <v>284.3181</v>
      </c>
      <c r="F38" s="44" t="s">
        <v>34</v>
      </c>
      <c r="G38" s="44" t="s">
        <v>34</v>
      </c>
      <c r="H38" s="72">
        <v>2251.995</v>
      </c>
      <c r="I38" s="45" t="s">
        <v>34</v>
      </c>
      <c r="S38" s="182"/>
      <c r="T38" s="182"/>
      <c r="U38" s="182"/>
      <c r="V38" s="182"/>
      <c r="W38" s="182"/>
      <c r="X38" s="182"/>
      <c r="Y38" s="182"/>
      <c r="Z38" s="182"/>
    </row>
    <row r="39" spans="1:26" ht="12.75">
      <c r="A39" s="27" t="s">
        <v>131</v>
      </c>
      <c r="B39" s="44">
        <v>456.39216</v>
      </c>
      <c r="C39" s="72">
        <v>66.1276</v>
      </c>
      <c r="D39" s="44">
        <v>5.952100000000001</v>
      </c>
      <c r="E39" s="44" t="s">
        <v>34</v>
      </c>
      <c r="F39" s="44" t="s">
        <v>34</v>
      </c>
      <c r="G39" s="44" t="s">
        <v>34</v>
      </c>
      <c r="H39" s="72">
        <v>1693.902</v>
      </c>
      <c r="I39" s="45" t="s">
        <v>34</v>
      </c>
      <c r="S39" s="182"/>
      <c r="T39" s="182"/>
      <c r="U39" s="182"/>
      <c r="V39" s="182"/>
      <c r="W39" s="182"/>
      <c r="X39" s="182"/>
      <c r="Y39" s="182"/>
      <c r="Z39" s="182"/>
    </row>
    <row r="40" spans="1:26" ht="12.75">
      <c r="A40" s="27"/>
      <c r="B40" s="44"/>
      <c r="C40" s="44"/>
      <c r="D40" s="44"/>
      <c r="E40" s="44"/>
      <c r="F40" s="44"/>
      <c r="G40" s="44"/>
      <c r="H40" s="44"/>
      <c r="I40" s="45"/>
      <c r="S40" s="182"/>
      <c r="T40" s="182"/>
      <c r="U40" s="182"/>
      <c r="V40" s="182"/>
      <c r="W40" s="182"/>
      <c r="X40" s="182"/>
      <c r="Y40" s="182"/>
      <c r="Z40" s="182"/>
    </row>
    <row r="41" spans="1:26" ht="12.75">
      <c r="A41" s="57" t="s">
        <v>349</v>
      </c>
      <c r="B41" s="44"/>
      <c r="C41" s="44"/>
      <c r="D41" s="44"/>
      <c r="E41" s="44"/>
      <c r="F41" s="44"/>
      <c r="G41" s="44"/>
      <c r="H41" s="44"/>
      <c r="I41" s="45"/>
      <c r="S41" s="182"/>
      <c r="T41" s="182"/>
      <c r="U41" s="182"/>
      <c r="V41" s="182"/>
      <c r="W41" s="182"/>
      <c r="X41" s="182"/>
      <c r="Y41" s="182"/>
      <c r="Z41" s="182"/>
    </row>
    <row r="42" spans="1:26" ht="12.75">
      <c r="A42" s="27" t="s">
        <v>57</v>
      </c>
      <c r="B42" s="44">
        <v>539.5597200000001</v>
      </c>
      <c r="C42" s="44">
        <v>995.39594</v>
      </c>
      <c r="D42" s="72">
        <v>318.10548</v>
      </c>
      <c r="E42" s="72">
        <v>2050.59114</v>
      </c>
      <c r="F42" s="44" t="s">
        <v>34</v>
      </c>
      <c r="G42" s="44" t="s">
        <v>34</v>
      </c>
      <c r="H42" s="72">
        <v>993.61</v>
      </c>
      <c r="I42" s="45" t="s">
        <v>34</v>
      </c>
      <c r="S42" s="182"/>
      <c r="T42" s="182"/>
      <c r="U42" s="182"/>
      <c r="V42" s="182"/>
      <c r="W42" s="182"/>
      <c r="X42" s="182"/>
      <c r="Y42" s="182"/>
      <c r="Z42" s="182"/>
    </row>
    <row r="43" spans="1:26" ht="12.75">
      <c r="A43" s="27" t="s">
        <v>58</v>
      </c>
      <c r="B43" s="44">
        <v>384.25828</v>
      </c>
      <c r="C43" s="44" t="s">
        <v>34</v>
      </c>
      <c r="D43" s="44" t="s">
        <v>34</v>
      </c>
      <c r="E43" s="44" t="s">
        <v>34</v>
      </c>
      <c r="F43" s="44" t="s">
        <v>34</v>
      </c>
      <c r="G43" s="44" t="s">
        <v>34</v>
      </c>
      <c r="H43" s="72">
        <v>5031.687</v>
      </c>
      <c r="I43" s="45" t="s">
        <v>34</v>
      </c>
      <c r="S43" s="182"/>
      <c r="T43" s="182"/>
      <c r="U43" s="182"/>
      <c r="V43" s="182"/>
      <c r="W43" s="182"/>
      <c r="X43" s="182"/>
      <c r="Y43" s="182"/>
      <c r="Z43" s="182"/>
    </row>
    <row r="44" spans="1:26" ht="12.75">
      <c r="A44" s="27" t="s">
        <v>59</v>
      </c>
      <c r="B44" s="44">
        <v>7261.00865</v>
      </c>
      <c r="C44" s="72">
        <v>5009.66928</v>
      </c>
      <c r="D44" s="72">
        <v>183.53258000000002</v>
      </c>
      <c r="E44" s="44">
        <v>95.91858</v>
      </c>
      <c r="F44" s="72">
        <v>27528.353</v>
      </c>
      <c r="G44" s="44" t="s">
        <v>34</v>
      </c>
      <c r="H44" s="72">
        <v>22094.662</v>
      </c>
      <c r="I44" s="45" t="s">
        <v>34</v>
      </c>
      <c r="S44" s="182"/>
      <c r="T44" s="182"/>
      <c r="U44" s="182"/>
      <c r="V44" s="182"/>
      <c r="W44" s="182"/>
      <c r="X44" s="182"/>
      <c r="Y44" s="182"/>
      <c r="Z44" s="182"/>
    </row>
    <row r="45" spans="1:26" ht="12.75">
      <c r="A45" s="27" t="s">
        <v>60</v>
      </c>
      <c r="B45" s="44">
        <v>554.25223</v>
      </c>
      <c r="C45" s="44" t="s">
        <v>34</v>
      </c>
      <c r="D45" s="44">
        <v>0.8855</v>
      </c>
      <c r="E45" s="44" t="s">
        <v>34</v>
      </c>
      <c r="F45" s="72">
        <v>82104.631</v>
      </c>
      <c r="G45" s="72">
        <v>7047.668</v>
      </c>
      <c r="H45" s="72">
        <v>60380.162</v>
      </c>
      <c r="I45" s="73">
        <v>43977.501</v>
      </c>
      <c r="S45" s="182"/>
      <c r="T45" s="182"/>
      <c r="U45" s="182"/>
      <c r="V45" s="182"/>
      <c r="W45" s="182"/>
      <c r="X45" s="182"/>
      <c r="Y45" s="182"/>
      <c r="Z45" s="182"/>
    </row>
    <row r="46" spans="1:26" ht="12.75">
      <c r="A46" s="27" t="s">
        <v>61</v>
      </c>
      <c r="B46" s="44">
        <v>19824.541100000002</v>
      </c>
      <c r="C46" s="72">
        <v>425.20786</v>
      </c>
      <c r="D46" s="72">
        <v>63.406420000000004</v>
      </c>
      <c r="E46" s="72">
        <v>11.95884</v>
      </c>
      <c r="F46" s="72">
        <v>109635.475</v>
      </c>
      <c r="G46" s="72">
        <v>3955.643</v>
      </c>
      <c r="H46" s="72">
        <v>147183.026</v>
      </c>
      <c r="I46" s="45">
        <v>2.64</v>
      </c>
      <c r="S46" s="182"/>
      <c r="T46" s="182"/>
      <c r="U46" s="182"/>
      <c r="V46" s="182"/>
      <c r="W46" s="182"/>
      <c r="X46" s="182"/>
      <c r="Y46" s="182"/>
      <c r="Z46" s="182"/>
    </row>
    <row r="47" spans="1:9" ht="12.75">
      <c r="A47" s="27" t="s">
        <v>136</v>
      </c>
      <c r="B47" s="44" t="s">
        <v>34</v>
      </c>
      <c r="C47" s="44" t="s">
        <v>34</v>
      </c>
      <c r="D47" s="44" t="s">
        <v>34</v>
      </c>
      <c r="E47" s="44" t="s">
        <v>34</v>
      </c>
      <c r="F47" s="44" t="s">
        <v>34</v>
      </c>
      <c r="G47" s="44" t="s">
        <v>34</v>
      </c>
      <c r="H47" s="72">
        <v>1.208</v>
      </c>
      <c r="I47" s="45" t="s">
        <v>34</v>
      </c>
    </row>
    <row r="48" spans="1:9" ht="12.75">
      <c r="A48" s="27" t="s">
        <v>132</v>
      </c>
      <c r="B48" s="44" t="s">
        <v>34</v>
      </c>
      <c r="C48" s="44" t="s">
        <v>34</v>
      </c>
      <c r="D48" s="44" t="s">
        <v>34</v>
      </c>
      <c r="E48" s="44" t="s">
        <v>34</v>
      </c>
      <c r="F48" s="44" t="s">
        <v>34</v>
      </c>
      <c r="G48" s="44" t="s">
        <v>34</v>
      </c>
      <c r="H48" s="72">
        <v>1156.205</v>
      </c>
      <c r="I48" s="45" t="s">
        <v>34</v>
      </c>
    </row>
    <row r="49" spans="1:9" ht="12.75">
      <c r="A49" s="27" t="s">
        <v>62</v>
      </c>
      <c r="B49" s="44">
        <v>33.82456</v>
      </c>
      <c r="C49" s="44" t="s">
        <v>34</v>
      </c>
      <c r="D49" s="44">
        <v>0.7777000000000001</v>
      </c>
      <c r="E49" s="44" t="s">
        <v>34</v>
      </c>
      <c r="F49" s="44" t="s">
        <v>34</v>
      </c>
      <c r="G49" s="44" t="s">
        <v>34</v>
      </c>
      <c r="H49" s="72">
        <v>544.115</v>
      </c>
      <c r="I49" s="45" t="s">
        <v>34</v>
      </c>
    </row>
    <row r="50" spans="1:9" ht="12.75">
      <c r="A50" s="27" t="s">
        <v>63</v>
      </c>
      <c r="B50" s="44" t="s">
        <v>34</v>
      </c>
      <c r="C50" s="44" t="s">
        <v>34</v>
      </c>
      <c r="D50" s="44" t="s">
        <v>34</v>
      </c>
      <c r="E50" s="72">
        <v>0.95418</v>
      </c>
      <c r="F50" s="72">
        <v>7306.953</v>
      </c>
      <c r="G50" s="44">
        <v>6218.294</v>
      </c>
      <c r="H50" s="72">
        <v>68800.235</v>
      </c>
      <c r="I50" s="73">
        <v>32318.058</v>
      </c>
    </row>
    <row r="51" spans="1:9" ht="12.75">
      <c r="A51" s="27" t="s">
        <v>133</v>
      </c>
      <c r="B51" s="44">
        <v>382.61573</v>
      </c>
      <c r="C51" s="44" t="s">
        <v>34</v>
      </c>
      <c r="D51" s="44" t="s">
        <v>34</v>
      </c>
      <c r="E51" s="44" t="s">
        <v>34</v>
      </c>
      <c r="F51" s="44" t="s">
        <v>34</v>
      </c>
      <c r="G51" s="44" t="s">
        <v>34</v>
      </c>
      <c r="H51" s="72">
        <v>0.632</v>
      </c>
      <c r="I51" s="45" t="s">
        <v>34</v>
      </c>
    </row>
    <row r="52" spans="1:9" ht="13.5" thickBot="1">
      <c r="A52" s="46" t="s">
        <v>64</v>
      </c>
      <c r="B52" s="47">
        <v>65.73525</v>
      </c>
      <c r="C52" s="74">
        <v>15.77884</v>
      </c>
      <c r="D52" s="74">
        <v>12860.29514</v>
      </c>
      <c r="E52" s="74">
        <v>18767.86848</v>
      </c>
      <c r="F52" s="74">
        <v>5577.328</v>
      </c>
      <c r="G52" s="47">
        <v>686.511</v>
      </c>
      <c r="H52" s="74">
        <v>8305.868</v>
      </c>
      <c r="I52" s="75">
        <v>4.343</v>
      </c>
    </row>
    <row r="53" spans="1:9" ht="12.75">
      <c r="A53" s="27" t="s">
        <v>67</v>
      </c>
      <c r="B53" s="67"/>
      <c r="C53" s="67"/>
      <c r="D53" s="67"/>
      <c r="E53" s="67"/>
      <c r="F53" s="67"/>
      <c r="G53" s="67"/>
      <c r="H53" s="67"/>
      <c r="I53" s="67"/>
    </row>
    <row r="54" spans="2:9" ht="12.75">
      <c r="B54" s="59"/>
      <c r="C54" s="59"/>
      <c r="D54" s="59"/>
      <c r="E54" s="59"/>
      <c r="F54" s="59"/>
      <c r="G54" s="59"/>
      <c r="H54" s="59"/>
      <c r="I54" s="67"/>
    </row>
    <row r="55" spans="2:9" ht="12.75">
      <c r="B55" s="59"/>
      <c r="C55" s="59"/>
      <c r="D55" s="59"/>
      <c r="E55" s="59"/>
      <c r="F55" s="59"/>
      <c r="G55" s="59"/>
      <c r="H55" s="59"/>
      <c r="I55" s="67"/>
    </row>
    <row r="56" spans="2:9" ht="12.75">
      <c r="B56" s="59"/>
      <c r="C56" s="59"/>
      <c r="D56" s="59"/>
      <c r="E56" s="59"/>
      <c r="F56" s="59"/>
      <c r="G56" s="59"/>
      <c r="H56" s="59"/>
      <c r="I56" s="67"/>
    </row>
    <row r="57" spans="2:9" ht="12.75">
      <c r="B57" s="59"/>
      <c r="C57" s="59"/>
      <c r="D57" s="59"/>
      <c r="E57" s="59"/>
      <c r="F57" s="59"/>
      <c r="G57" s="59"/>
      <c r="H57" s="59"/>
      <c r="I57" s="67"/>
    </row>
    <row r="58" spans="2:9" ht="12.75">
      <c r="B58" s="59"/>
      <c r="C58" s="59"/>
      <c r="D58" s="59"/>
      <c r="E58" s="59"/>
      <c r="F58" s="59"/>
      <c r="G58" s="59"/>
      <c r="H58" s="59"/>
      <c r="I58" s="67"/>
    </row>
    <row r="59" spans="2:9" ht="12.75">
      <c r="B59" s="59"/>
      <c r="C59" s="59"/>
      <c r="D59" s="59"/>
      <c r="E59" s="59"/>
      <c r="F59" s="59"/>
      <c r="G59" s="59"/>
      <c r="H59" s="59"/>
      <c r="I59" s="67"/>
    </row>
    <row r="60" spans="2:9" ht="12.75">
      <c r="B60" s="59"/>
      <c r="C60" s="59"/>
      <c r="D60" s="59"/>
      <c r="E60" s="59"/>
      <c r="F60" s="59"/>
      <c r="G60" s="59"/>
      <c r="H60" s="59"/>
      <c r="I60" s="67"/>
    </row>
    <row r="61" spans="2:9" ht="12.75">
      <c r="B61" s="59"/>
      <c r="C61" s="59"/>
      <c r="D61" s="59"/>
      <c r="E61" s="59"/>
      <c r="F61" s="59"/>
      <c r="G61" s="59"/>
      <c r="H61" s="59"/>
      <c r="I61" s="67"/>
    </row>
    <row r="62" spans="2:9" ht="12.75">
      <c r="B62" s="59"/>
      <c r="C62" s="59"/>
      <c r="D62" s="59"/>
      <c r="E62" s="59"/>
      <c r="F62" s="59"/>
      <c r="G62" s="59"/>
      <c r="H62" s="59"/>
      <c r="I62" s="67"/>
    </row>
    <row r="63" spans="2:9" ht="12.75">
      <c r="B63" s="59"/>
      <c r="C63" s="59"/>
      <c r="D63" s="59"/>
      <c r="E63" s="59"/>
      <c r="F63" s="59"/>
      <c r="G63" s="59"/>
      <c r="H63" s="59"/>
      <c r="I63" s="67"/>
    </row>
    <row r="64" spans="2:9" ht="12.75">
      <c r="B64" s="59"/>
      <c r="C64" s="59"/>
      <c r="D64" s="59"/>
      <c r="E64" s="59"/>
      <c r="F64" s="59"/>
      <c r="G64" s="59"/>
      <c r="H64" s="59"/>
      <c r="I64" s="67"/>
    </row>
    <row r="65" spans="2:9" ht="12.75">
      <c r="B65" s="59"/>
      <c r="C65" s="59"/>
      <c r="D65" s="59"/>
      <c r="E65" s="59"/>
      <c r="F65" s="59"/>
      <c r="G65" s="59"/>
      <c r="H65" s="59"/>
      <c r="I65" s="67"/>
    </row>
    <row r="66" spans="2:9" ht="12.75">
      <c r="B66" s="59"/>
      <c r="C66" s="59"/>
      <c r="D66" s="59"/>
      <c r="E66" s="59"/>
      <c r="F66" s="59"/>
      <c r="G66" s="59"/>
      <c r="H66" s="59"/>
      <c r="I66" s="67"/>
    </row>
    <row r="67" spans="2:9" ht="12.75">
      <c r="B67" s="59"/>
      <c r="C67" s="59"/>
      <c r="D67" s="59"/>
      <c r="E67" s="59"/>
      <c r="F67" s="59"/>
      <c r="G67" s="59"/>
      <c r="H67" s="59"/>
      <c r="I67" s="67"/>
    </row>
    <row r="68" spans="2:9" ht="12.75">
      <c r="B68" s="59"/>
      <c r="C68" s="59"/>
      <c r="D68" s="59"/>
      <c r="E68" s="59"/>
      <c r="F68" s="59"/>
      <c r="G68" s="59"/>
      <c r="H68" s="59"/>
      <c r="I68" s="67"/>
    </row>
    <row r="69" spans="2:9" ht="12.75">
      <c r="B69" s="59"/>
      <c r="C69" s="59"/>
      <c r="D69" s="59"/>
      <c r="E69" s="59"/>
      <c r="F69" s="59"/>
      <c r="G69" s="59"/>
      <c r="H69" s="59"/>
      <c r="I69" s="67"/>
    </row>
    <row r="70" spans="2:9" ht="12.75">
      <c r="B70" s="59"/>
      <c r="C70" s="59"/>
      <c r="D70" s="59"/>
      <c r="E70" s="59"/>
      <c r="F70" s="59"/>
      <c r="G70" s="59"/>
      <c r="H70" s="59"/>
      <c r="I70" s="67"/>
    </row>
    <row r="71" spans="2:9" ht="12.75">
      <c r="B71" s="59"/>
      <c r="C71" s="59"/>
      <c r="D71" s="59"/>
      <c r="E71" s="59"/>
      <c r="F71" s="59"/>
      <c r="G71" s="59"/>
      <c r="H71" s="59"/>
      <c r="I71" s="67"/>
    </row>
    <row r="72" spans="2:9" ht="12.75">
      <c r="B72" s="59"/>
      <c r="C72" s="59"/>
      <c r="D72" s="59"/>
      <c r="E72" s="59"/>
      <c r="F72" s="59"/>
      <c r="G72" s="59"/>
      <c r="H72" s="59"/>
      <c r="I72" s="67"/>
    </row>
    <row r="73" spans="2:9" ht="12.75">
      <c r="B73" s="59"/>
      <c r="C73" s="59"/>
      <c r="D73" s="59"/>
      <c r="E73" s="59"/>
      <c r="F73" s="59"/>
      <c r="G73" s="59"/>
      <c r="H73" s="59"/>
      <c r="I73" s="67"/>
    </row>
    <row r="74" spans="2:9" ht="12.75">
      <c r="B74" s="59"/>
      <c r="C74" s="59"/>
      <c r="D74" s="59"/>
      <c r="E74" s="59"/>
      <c r="F74" s="59"/>
      <c r="G74" s="59"/>
      <c r="H74" s="59"/>
      <c r="I74" s="67"/>
    </row>
    <row r="75" spans="2:9" ht="12.75">
      <c r="B75" s="59"/>
      <c r="C75" s="59"/>
      <c r="D75" s="59"/>
      <c r="E75" s="59"/>
      <c r="F75" s="59"/>
      <c r="G75" s="59"/>
      <c r="H75" s="59"/>
      <c r="I75" s="67"/>
    </row>
    <row r="76" spans="2:9" ht="12.75">
      <c r="B76" s="59"/>
      <c r="C76" s="59"/>
      <c r="D76" s="59"/>
      <c r="E76" s="59"/>
      <c r="F76" s="59"/>
      <c r="G76" s="59"/>
      <c r="H76" s="59"/>
      <c r="I76" s="67"/>
    </row>
    <row r="77" spans="2:9" ht="12.75">
      <c r="B77" s="59"/>
      <c r="C77" s="59"/>
      <c r="D77" s="59"/>
      <c r="E77" s="59"/>
      <c r="F77" s="59"/>
      <c r="G77" s="59"/>
      <c r="H77" s="59"/>
      <c r="I77" s="67"/>
    </row>
    <row r="78" spans="2:9" ht="12.75">
      <c r="B78" s="59"/>
      <c r="C78" s="59"/>
      <c r="D78" s="59"/>
      <c r="E78" s="59"/>
      <c r="F78" s="59"/>
      <c r="G78" s="59"/>
      <c r="H78" s="59"/>
      <c r="I78" s="67"/>
    </row>
    <row r="79" spans="2:9" ht="12.75">
      <c r="B79" s="59"/>
      <c r="C79" s="59"/>
      <c r="D79" s="59"/>
      <c r="E79" s="59"/>
      <c r="F79" s="59"/>
      <c r="G79" s="59"/>
      <c r="H79" s="59"/>
      <c r="I79" s="67"/>
    </row>
    <row r="80" spans="2:9" ht="12.75">
      <c r="B80" s="59"/>
      <c r="C80" s="59"/>
      <c r="D80" s="59"/>
      <c r="E80" s="59"/>
      <c r="F80" s="59"/>
      <c r="G80" s="59"/>
      <c r="H80" s="59"/>
      <c r="I80" s="67"/>
    </row>
    <row r="81" spans="2:9" ht="12.75">
      <c r="B81" s="59"/>
      <c r="C81" s="59"/>
      <c r="D81" s="59"/>
      <c r="E81" s="59"/>
      <c r="F81" s="59"/>
      <c r="G81" s="59"/>
      <c r="H81" s="59"/>
      <c r="I81" s="67"/>
    </row>
    <row r="82" spans="2:9" ht="12.75">
      <c r="B82" s="59"/>
      <c r="C82" s="59"/>
      <c r="D82" s="59"/>
      <c r="E82" s="59"/>
      <c r="F82" s="59"/>
      <c r="G82" s="59"/>
      <c r="H82" s="59"/>
      <c r="I82" s="67"/>
    </row>
    <row r="83" spans="2:9" ht="12.75">
      <c r="B83" s="59"/>
      <c r="C83" s="59"/>
      <c r="D83" s="59"/>
      <c r="E83" s="59"/>
      <c r="F83" s="59"/>
      <c r="G83" s="59"/>
      <c r="H83" s="59"/>
      <c r="I83" s="67"/>
    </row>
    <row r="84" spans="2:9" ht="12.75">
      <c r="B84" s="59"/>
      <c r="C84" s="59"/>
      <c r="D84" s="59"/>
      <c r="E84" s="59"/>
      <c r="F84" s="59"/>
      <c r="G84" s="59"/>
      <c r="H84" s="59"/>
      <c r="I84" s="67"/>
    </row>
    <row r="85" spans="2:9" ht="12.75">
      <c r="B85" s="59"/>
      <c r="C85" s="59"/>
      <c r="D85" s="59"/>
      <c r="E85" s="59"/>
      <c r="F85" s="59"/>
      <c r="G85" s="59"/>
      <c r="H85" s="59"/>
      <c r="I85" s="67"/>
    </row>
    <row r="86" spans="2:9" ht="12.75">
      <c r="B86" s="59"/>
      <c r="C86" s="59"/>
      <c r="D86" s="59"/>
      <c r="E86" s="59"/>
      <c r="F86" s="59"/>
      <c r="G86" s="59"/>
      <c r="H86" s="59"/>
      <c r="I86" s="67"/>
    </row>
    <row r="87" spans="2:9" ht="12.75">
      <c r="B87" s="59"/>
      <c r="C87" s="59"/>
      <c r="D87" s="59"/>
      <c r="E87" s="59"/>
      <c r="F87" s="59"/>
      <c r="G87" s="59"/>
      <c r="H87" s="59"/>
      <c r="I87" s="67"/>
    </row>
    <row r="88" spans="2:9" ht="12.75">
      <c r="B88" s="59"/>
      <c r="C88" s="59"/>
      <c r="D88" s="59"/>
      <c r="E88" s="59"/>
      <c r="F88" s="59"/>
      <c r="G88" s="59"/>
      <c r="H88" s="59"/>
      <c r="I88" s="67"/>
    </row>
    <row r="89" spans="2:9" ht="12.75">
      <c r="B89" s="59"/>
      <c r="C89" s="59"/>
      <c r="D89" s="59"/>
      <c r="E89" s="59"/>
      <c r="F89" s="59"/>
      <c r="G89" s="59"/>
      <c r="H89" s="59"/>
      <c r="I89" s="67"/>
    </row>
    <row r="90" spans="2:9" ht="12.75">
      <c r="B90" s="59"/>
      <c r="C90" s="59"/>
      <c r="D90" s="59"/>
      <c r="E90" s="59"/>
      <c r="F90" s="59"/>
      <c r="G90" s="59"/>
      <c r="H90" s="59"/>
      <c r="I90" s="67"/>
    </row>
    <row r="91" spans="2:9" ht="12.75">
      <c r="B91" s="59"/>
      <c r="C91" s="59"/>
      <c r="D91" s="59"/>
      <c r="E91" s="59"/>
      <c r="F91" s="59"/>
      <c r="G91" s="59"/>
      <c r="H91" s="59"/>
      <c r="I91" s="67"/>
    </row>
    <row r="92" spans="2:9" ht="12.75">
      <c r="B92" s="59"/>
      <c r="C92" s="59"/>
      <c r="D92" s="59"/>
      <c r="E92" s="59"/>
      <c r="F92" s="59"/>
      <c r="G92" s="59"/>
      <c r="H92" s="59"/>
      <c r="I92" s="67"/>
    </row>
    <row r="93" spans="2:9" ht="12.75">
      <c r="B93" s="59"/>
      <c r="C93" s="59"/>
      <c r="D93" s="59"/>
      <c r="E93" s="59"/>
      <c r="F93" s="59"/>
      <c r="G93" s="59"/>
      <c r="H93" s="59"/>
      <c r="I93" s="67"/>
    </row>
    <row r="94" spans="2:9" ht="12.75">
      <c r="B94" s="59"/>
      <c r="C94" s="59"/>
      <c r="D94" s="59"/>
      <c r="E94" s="59"/>
      <c r="F94" s="59"/>
      <c r="G94" s="59"/>
      <c r="H94" s="59"/>
      <c r="I94" s="67"/>
    </row>
    <row r="95" spans="2:9" ht="12.75">
      <c r="B95" s="59"/>
      <c r="C95" s="59"/>
      <c r="D95" s="59"/>
      <c r="E95" s="59"/>
      <c r="F95" s="59"/>
      <c r="G95" s="59"/>
      <c r="H95" s="59"/>
      <c r="I95" s="67"/>
    </row>
    <row r="96" spans="2:9" ht="12.75">
      <c r="B96" s="59"/>
      <c r="C96" s="59"/>
      <c r="D96" s="59"/>
      <c r="E96" s="59"/>
      <c r="F96" s="59"/>
      <c r="G96" s="59"/>
      <c r="H96" s="59"/>
      <c r="I96" s="67"/>
    </row>
    <row r="97" spans="2:9" ht="12.75">
      <c r="B97" s="59"/>
      <c r="C97" s="59"/>
      <c r="D97" s="59"/>
      <c r="E97" s="59"/>
      <c r="F97" s="59"/>
      <c r="G97" s="59"/>
      <c r="H97" s="59"/>
      <c r="I97" s="67"/>
    </row>
    <row r="98" spans="2:9" ht="12.75">
      <c r="B98" s="59"/>
      <c r="C98" s="59"/>
      <c r="D98" s="59"/>
      <c r="E98" s="59"/>
      <c r="F98" s="59"/>
      <c r="G98" s="59"/>
      <c r="H98" s="59"/>
      <c r="I98" s="67"/>
    </row>
    <row r="99" spans="2:9" ht="12.75">
      <c r="B99" s="59"/>
      <c r="C99" s="59"/>
      <c r="D99" s="59"/>
      <c r="E99" s="59"/>
      <c r="F99" s="59"/>
      <c r="G99" s="59"/>
      <c r="H99" s="59"/>
      <c r="I99" s="67"/>
    </row>
    <row r="100" spans="2:9" ht="12.75">
      <c r="B100" s="59"/>
      <c r="C100" s="59"/>
      <c r="D100" s="59"/>
      <c r="E100" s="59"/>
      <c r="F100" s="59"/>
      <c r="G100" s="59"/>
      <c r="H100" s="59"/>
      <c r="I100" s="67"/>
    </row>
    <row r="101" spans="2:9" ht="12.75">
      <c r="B101" s="59"/>
      <c r="C101" s="59"/>
      <c r="D101" s="59"/>
      <c r="E101" s="59"/>
      <c r="F101" s="59"/>
      <c r="G101" s="59"/>
      <c r="H101" s="59"/>
      <c r="I101" s="67"/>
    </row>
    <row r="102" spans="2:9" ht="12.75">
      <c r="B102" s="59"/>
      <c r="C102" s="59"/>
      <c r="D102" s="59"/>
      <c r="E102" s="59"/>
      <c r="F102" s="59"/>
      <c r="G102" s="59"/>
      <c r="H102" s="59"/>
      <c r="I102" s="67"/>
    </row>
    <row r="103" spans="2:9" ht="12.75">
      <c r="B103" s="59"/>
      <c r="C103" s="59"/>
      <c r="D103" s="59"/>
      <c r="E103" s="59"/>
      <c r="F103" s="59"/>
      <c r="G103" s="59"/>
      <c r="H103" s="59"/>
      <c r="I103" s="67"/>
    </row>
    <row r="104" spans="2:9" ht="12.75">
      <c r="B104" s="59"/>
      <c r="C104" s="59"/>
      <c r="D104" s="59"/>
      <c r="E104" s="59"/>
      <c r="F104" s="59"/>
      <c r="G104" s="59"/>
      <c r="H104" s="59"/>
      <c r="I104" s="67"/>
    </row>
    <row r="105" spans="2:9" ht="12.75">
      <c r="B105" s="59"/>
      <c r="C105" s="59"/>
      <c r="D105" s="59"/>
      <c r="E105" s="59"/>
      <c r="F105" s="59"/>
      <c r="G105" s="59"/>
      <c r="H105" s="59"/>
      <c r="I105" s="67"/>
    </row>
    <row r="106" spans="2:9" ht="12.75">
      <c r="B106" s="59"/>
      <c r="C106" s="59"/>
      <c r="D106" s="59"/>
      <c r="E106" s="59"/>
      <c r="F106" s="59"/>
      <c r="G106" s="59"/>
      <c r="H106" s="59"/>
      <c r="I106" s="67"/>
    </row>
    <row r="107" spans="2:9" ht="12.75">
      <c r="B107" s="59"/>
      <c r="C107" s="59"/>
      <c r="D107" s="59"/>
      <c r="E107" s="59"/>
      <c r="F107" s="59"/>
      <c r="G107" s="59"/>
      <c r="H107" s="59"/>
      <c r="I107" s="67"/>
    </row>
    <row r="108" spans="2:9" ht="12.75">
      <c r="B108" s="59"/>
      <c r="C108" s="59"/>
      <c r="D108" s="59"/>
      <c r="E108" s="59"/>
      <c r="F108" s="59"/>
      <c r="G108" s="59"/>
      <c r="H108" s="59"/>
      <c r="I108" s="67"/>
    </row>
    <row r="109" spans="2:9" ht="12.75">
      <c r="B109" s="59"/>
      <c r="C109" s="59"/>
      <c r="D109" s="59"/>
      <c r="E109" s="59"/>
      <c r="F109" s="59"/>
      <c r="G109" s="59"/>
      <c r="H109" s="59"/>
      <c r="I109" s="67"/>
    </row>
    <row r="110" spans="2:9" ht="12.75">
      <c r="B110" s="59"/>
      <c r="C110" s="59"/>
      <c r="D110" s="59"/>
      <c r="E110" s="59"/>
      <c r="F110" s="59"/>
      <c r="G110" s="59"/>
      <c r="H110" s="59"/>
      <c r="I110" s="67"/>
    </row>
    <row r="111" spans="2:9" ht="12.75">
      <c r="B111" s="59"/>
      <c r="C111" s="59"/>
      <c r="D111" s="59"/>
      <c r="E111" s="59"/>
      <c r="F111" s="59"/>
      <c r="G111" s="59"/>
      <c r="H111" s="59"/>
      <c r="I111" s="67"/>
    </row>
    <row r="112" spans="2:9" ht="12.75">
      <c r="B112" s="59"/>
      <c r="C112" s="59"/>
      <c r="D112" s="59"/>
      <c r="E112" s="59"/>
      <c r="F112" s="59"/>
      <c r="G112" s="59"/>
      <c r="H112" s="59"/>
      <c r="I112" s="67"/>
    </row>
    <row r="113" spans="2:9" ht="12.75">
      <c r="B113" s="59"/>
      <c r="C113" s="59"/>
      <c r="D113" s="59"/>
      <c r="E113" s="59"/>
      <c r="F113" s="59"/>
      <c r="G113" s="59"/>
      <c r="H113" s="59"/>
      <c r="I113" s="67"/>
    </row>
    <row r="114" spans="2:9" ht="12.75">
      <c r="B114" s="59"/>
      <c r="C114" s="59"/>
      <c r="D114" s="59"/>
      <c r="E114" s="59"/>
      <c r="F114" s="59"/>
      <c r="G114" s="59"/>
      <c r="H114" s="59"/>
      <c r="I114" s="67"/>
    </row>
    <row r="115" spans="2:9" ht="12.75">
      <c r="B115" s="59"/>
      <c r="C115" s="59"/>
      <c r="D115" s="59"/>
      <c r="E115" s="59"/>
      <c r="F115" s="59"/>
      <c r="G115" s="59"/>
      <c r="H115" s="59"/>
      <c r="I115" s="67"/>
    </row>
    <row r="116" spans="2:9" ht="12.75">
      <c r="B116" s="59"/>
      <c r="C116" s="59"/>
      <c r="D116" s="59"/>
      <c r="E116" s="59"/>
      <c r="F116" s="59"/>
      <c r="G116" s="59"/>
      <c r="H116" s="59"/>
      <c r="I116" s="67"/>
    </row>
    <row r="117" spans="2:9" ht="12.75">
      <c r="B117" s="59"/>
      <c r="C117" s="59"/>
      <c r="D117" s="59"/>
      <c r="E117" s="59"/>
      <c r="F117" s="59"/>
      <c r="G117" s="59"/>
      <c r="H117" s="59"/>
      <c r="I117" s="67"/>
    </row>
    <row r="118" spans="2:9" ht="12.75">
      <c r="B118" s="59"/>
      <c r="C118" s="59"/>
      <c r="D118" s="59"/>
      <c r="E118" s="59"/>
      <c r="F118" s="59"/>
      <c r="G118" s="59"/>
      <c r="H118" s="59"/>
      <c r="I118" s="67"/>
    </row>
    <row r="119" spans="2:9" ht="12.75">
      <c r="B119" s="59"/>
      <c r="C119" s="59"/>
      <c r="D119" s="59"/>
      <c r="E119" s="59"/>
      <c r="F119" s="59"/>
      <c r="G119" s="59"/>
      <c r="H119" s="59"/>
      <c r="I119" s="67"/>
    </row>
    <row r="120" spans="2:9" ht="12.75">
      <c r="B120" s="59"/>
      <c r="C120" s="59"/>
      <c r="D120" s="59"/>
      <c r="E120" s="59"/>
      <c r="F120" s="59"/>
      <c r="G120" s="59"/>
      <c r="H120" s="59"/>
      <c r="I120" s="67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M105"/>
  <sheetViews>
    <sheetView showGridLines="0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4.7109375" style="28" customWidth="1"/>
    <col min="2" max="10" width="12.57421875" style="28" customWidth="1"/>
    <col min="11" max="16384" width="12.57421875" style="28" customWidth="1"/>
  </cols>
  <sheetData>
    <row r="1" spans="1:11" s="26" customFormat="1" ht="15.75" customHeight="1">
      <c r="A1" s="392" t="s">
        <v>20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393" t="s">
        <v>364</v>
      </c>
      <c r="B3" s="393"/>
      <c r="C3" s="393"/>
      <c r="D3" s="393"/>
      <c r="E3" s="393"/>
      <c r="F3" s="393"/>
      <c r="G3" s="393"/>
      <c r="H3" s="393"/>
      <c r="I3" s="394"/>
      <c r="J3" s="394"/>
      <c r="K3" s="394"/>
    </row>
    <row r="4" spans="1:11" ht="14.25">
      <c r="A4" s="29"/>
      <c r="B4" s="30"/>
      <c r="C4" s="30"/>
      <c r="D4" s="30"/>
      <c r="E4" s="30"/>
      <c r="F4" s="30"/>
      <c r="G4" s="30"/>
      <c r="H4" s="30"/>
      <c r="I4" s="31"/>
      <c r="J4" s="31"/>
      <c r="K4" s="31"/>
    </row>
    <row r="5" spans="1:11" ht="16.5" customHeight="1">
      <c r="A5" s="32"/>
      <c r="B5" s="386" t="s">
        <v>68</v>
      </c>
      <c r="C5" s="387"/>
      <c r="D5" s="409"/>
      <c r="E5" s="386" t="s">
        <v>135</v>
      </c>
      <c r="F5" s="409"/>
      <c r="G5" s="34" t="s">
        <v>21</v>
      </c>
      <c r="H5" s="34" t="s">
        <v>22</v>
      </c>
      <c r="I5" s="35"/>
      <c r="J5" s="386" t="s">
        <v>70</v>
      </c>
      <c r="K5" s="387"/>
    </row>
    <row r="6" spans="1:11" ht="12.75">
      <c r="A6" s="27"/>
      <c r="B6" s="388"/>
      <c r="C6" s="389"/>
      <c r="D6" s="410"/>
      <c r="E6" s="388"/>
      <c r="F6" s="410"/>
      <c r="G6" s="36" t="s">
        <v>23</v>
      </c>
      <c r="H6" s="36" t="s">
        <v>24</v>
      </c>
      <c r="I6" s="36" t="s">
        <v>25</v>
      </c>
      <c r="J6" s="388"/>
      <c r="K6" s="389"/>
    </row>
    <row r="7" spans="1:11" ht="12.75">
      <c r="A7" s="38" t="s">
        <v>26</v>
      </c>
      <c r="B7" s="390"/>
      <c r="C7" s="391"/>
      <c r="D7" s="411"/>
      <c r="E7" s="390"/>
      <c r="F7" s="411"/>
      <c r="G7" s="39" t="s">
        <v>27</v>
      </c>
      <c r="H7" s="39" t="s">
        <v>28</v>
      </c>
      <c r="I7" s="40"/>
      <c r="J7" s="390"/>
      <c r="K7" s="391"/>
    </row>
    <row r="8" spans="1:11" ht="12.75">
      <c r="A8" s="27"/>
      <c r="B8" s="36" t="s">
        <v>8</v>
      </c>
      <c r="C8" s="36" t="s">
        <v>9</v>
      </c>
      <c r="D8" s="36" t="s">
        <v>29</v>
      </c>
      <c r="E8" s="39" t="s">
        <v>8</v>
      </c>
      <c r="F8" s="39" t="s">
        <v>9</v>
      </c>
      <c r="G8" s="385" t="s">
        <v>71</v>
      </c>
      <c r="H8" s="385" t="s">
        <v>71</v>
      </c>
      <c r="I8" s="385" t="s">
        <v>71</v>
      </c>
      <c r="J8" s="39" t="s">
        <v>8</v>
      </c>
      <c r="K8" s="36" t="s">
        <v>9</v>
      </c>
    </row>
    <row r="9" spans="1:13" ht="13.5" thickBot="1">
      <c r="A9" s="27"/>
      <c r="B9" s="36"/>
      <c r="C9" s="36"/>
      <c r="D9" s="39" t="s">
        <v>30</v>
      </c>
      <c r="E9" s="39"/>
      <c r="F9" s="39"/>
      <c r="G9" s="385"/>
      <c r="H9" s="385"/>
      <c r="I9" s="385"/>
      <c r="J9" s="39"/>
      <c r="K9" s="36"/>
      <c r="L9" s="175"/>
      <c r="M9" s="175"/>
    </row>
    <row r="10" spans="1:11" ht="12.75">
      <c r="A10" s="41" t="s">
        <v>31</v>
      </c>
      <c r="B10" s="42">
        <v>21032.071060000002</v>
      </c>
      <c r="C10" s="42">
        <v>37758.63483</v>
      </c>
      <c r="D10" s="42">
        <v>61743.67896</v>
      </c>
      <c r="E10" s="42">
        <v>82703.0347</v>
      </c>
      <c r="F10" s="42">
        <v>49815.32677</v>
      </c>
      <c r="G10" s="42">
        <v>6702.0693599999995</v>
      </c>
      <c r="H10" s="42">
        <v>1443.5860200000002</v>
      </c>
      <c r="I10" s="42">
        <v>4800.93056</v>
      </c>
      <c r="J10" s="42">
        <v>90396.95392000001</v>
      </c>
      <c r="K10" s="43">
        <v>40660.68863999999</v>
      </c>
    </row>
    <row r="11" spans="1:11" ht="12.75">
      <c r="A11" s="27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2.75">
      <c r="A12" s="57" t="s">
        <v>348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12.75">
      <c r="A13" s="57" t="s">
        <v>32</v>
      </c>
      <c r="B13" s="173">
        <f>SUM(B14:B26)</f>
        <v>21032.07106</v>
      </c>
      <c r="C13" s="173">
        <f aca="true" t="shared" si="0" ref="C13:K13">SUM(C14:C26)</f>
        <v>37758.634829999995</v>
      </c>
      <c r="D13" s="173">
        <f t="shared" si="0"/>
        <v>61605.53132000001</v>
      </c>
      <c r="E13" s="173">
        <f t="shared" si="0"/>
        <v>82689.59984999998</v>
      </c>
      <c r="F13" s="173">
        <f t="shared" si="0"/>
        <v>49367.63427</v>
      </c>
      <c r="G13" s="173">
        <f t="shared" si="0"/>
        <v>2332.10754</v>
      </c>
      <c r="H13" s="173">
        <f t="shared" si="0"/>
        <v>1170.0223400000002</v>
      </c>
      <c r="I13" s="173">
        <f t="shared" si="0"/>
        <v>1490.71872</v>
      </c>
      <c r="J13" s="173">
        <f t="shared" si="0"/>
        <v>79932.59274000001</v>
      </c>
      <c r="K13" s="174">
        <f t="shared" si="0"/>
        <v>34501.7101</v>
      </c>
    </row>
    <row r="14" spans="1:11" ht="12.75">
      <c r="A14" s="27" t="s">
        <v>33</v>
      </c>
      <c r="B14" s="44">
        <v>4.158</v>
      </c>
      <c r="C14" s="44" t="s">
        <v>34</v>
      </c>
      <c r="D14" s="44">
        <v>3219.48248</v>
      </c>
      <c r="E14" s="44">
        <v>68.3397</v>
      </c>
      <c r="F14" s="44">
        <v>502.15182000000004</v>
      </c>
      <c r="G14" s="44">
        <v>96.6</v>
      </c>
      <c r="H14" s="44">
        <v>3.2562</v>
      </c>
      <c r="I14" s="44">
        <v>1382.4</v>
      </c>
      <c r="J14" s="44">
        <v>323.16465999999997</v>
      </c>
      <c r="K14" s="45">
        <v>310.24136</v>
      </c>
    </row>
    <row r="15" spans="1:11" ht="12.75">
      <c r="A15" s="27" t="s">
        <v>35</v>
      </c>
      <c r="B15" s="44" t="s">
        <v>34</v>
      </c>
      <c r="C15" s="44" t="s">
        <v>34</v>
      </c>
      <c r="D15" s="44" t="s">
        <v>34</v>
      </c>
      <c r="E15" s="44" t="s">
        <v>34</v>
      </c>
      <c r="F15" s="44" t="s">
        <v>34</v>
      </c>
      <c r="G15" s="44" t="s">
        <v>34</v>
      </c>
      <c r="H15" s="44" t="s">
        <v>34</v>
      </c>
      <c r="I15" s="44" t="s">
        <v>34</v>
      </c>
      <c r="J15" s="44" t="s">
        <v>34</v>
      </c>
      <c r="K15" s="45">
        <v>32.6612</v>
      </c>
    </row>
    <row r="16" spans="1:11" ht="12.75">
      <c r="A16" s="27" t="s">
        <v>36</v>
      </c>
      <c r="B16" s="44" t="s">
        <v>34</v>
      </c>
      <c r="C16" s="44" t="s">
        <v>34</v>
      </c>
      <c r="D16" s="44">
        <v>3844.68332</v>
      </c>
      <c r="E16" s="44">
        <v>7.558979999999999</v>
      </c>
      <c r="F16" s="44">
        <v>365.72318</v>
      </c>
      <c r="G16" s="44" t="s">
        <v>34</v>
      </c>
      <c r="H16" s="44">
        <v>455.0640000000001</v>
      </c>
      <c r="I16" s="44" t="s">
        <v>34</v>
      </c>
      <c r="J16" s="45">
        <v>77.9051</v>
      </c>
      <c r="K16" s="45">
        <v>90.99804999999999</v>
      </c>
    </row>
    <row r="17" spans="1:11" ht="12.75">
      <c r="A17" s="27" t="s">
        <v>37</v>
      </c>
      <c r="B17" s="44" t="s">
        <v>34</v>
      </c>
      <c r="C17" s="44" t="s">
        <v>34</v>
      </c>
      <c r="D17" s="44">
        <v>206.40672</v>
      </c>
      <c r="E17" s="44" t="s">
        <v>34</v>
      </c>
      <c r="F17" s="44" t="s">
        <v>34</v>
      </c>
      <c r="G17" s="44" t="s">
        <v>34</v>
      </c>
      <c r="H17" s="44">
        <v>0.5601200000000001</v>
      </c>
      <c r="I17" s="44" t="s">
        <v>34</v>
      </c>
      <c r="J17" s="45" t="s">
        <v>34</v>
      </c>
      <c r="K17" s="45" t="s">
        <v>34</v>
      </c>
    </row>
    <row r="18" spans="1:11" ht="12.75">
      <c r="A18" s="27" t="s">
        <v>38</v>
      </c>
      <c r="B18" s="44" t="s">
        <v>34</v>
      </c>
      <c r="C18" s="44" t="s">
        <v>34</v>
      </c>
      <c r="D18" s="44" t="s">
        <v>34</v>
      </c>
      <c r="E18" s="44" t="s">
        <v>34</v>
      </c>
      <c r="F18" s="44" t="s">
        <v>34</v>
      </c>
      <c r="G18" s="44" t="s">
        <v>34</v>
      </c>
      <c r="H18" s="44" t="s">
        <v>34</v>
      </c>
      <c r="I18" s="44" t="s">
        <v>34</v>
      </c>
      <c r="J18" s="45" t="s">
        <v>34</v>
      </c>
      <c r="K18" s="45">
        <v>256.00718</v>
      </c>
    </row>
    <row r="19" spans="1:11" ht="12.75">
      <c r="A19" s="27" t="s">
        <v>39</v>
      </c>
      <c r="B19" s="44">
        <v>13658.52026</v>
      </c>
      <c r="C19" s="44">
        <v>32806.1391</v>
      </c>
      <c r="D19" s="44">
        <v>16183.12808</v>
      </c>
      <c r="E19" s="44">
        <v>2454.8209399999996</v>
      </c>
      <c r="F19" s="44">
        <v>41175.2388</v>
      </c>
      <c r="G19" s="44">
        <v>2203.28454</v>
      </c>
      <c r="H19" s="44">
        <v>129.74014</v>
      </c>
      <c r="I19" s="44">
        <v>1.07008</v>
      </c>
      <c r="J19" s="44">
        <v>50379.37086</v>
      </c>
      <c r="K19" s="45">
        <v>5311.41611</v>
      </c>
    </row>
    <row r="20" spans="1:11" ht="12.75">
      <c r="A20" s="27" t="s">
        <v>40</v>
      </c>
      <c r="B20" s="44" t="s">
        <v>34</v>
      </c>
      <c r="C20" s="44" t="s">
        <v>34</v>
      </c>
      <c r="D20" s="44" t="s">
        <v>34</v>
      </c>
      <c r="E20" s="44" t="s">
        <v>34</v>
      </c>
      <c r="F20" s="44">
        <v>441.86562000000004</v>
      </c>
      <c r="G20" s="44" t="s">
        <v>34</v>
      </c>
      <c r="H20" s="44" t="s">
        <v>34</v>
      </c>
      <c r="I20" s="44" t="s">
        <v>34</v>
      </c>
      <c r="J20" s="44" t="s">
        <v>34</v>
      </c>
      <c r="K20" s="45">
        <v>170.91074</v>
      </c>
    </row>
    <row r="21" spans="1:11" ht="12.75">
      <c r="A21" s="27" t="s">
        <v>41</v>
      </c>
      <c r="B21" s="44" t="s">
        <v>34</v>
      </c>
      <c r="C21" s="44" t="s">
        <v>34</v>
      </c>
      <c r="D21" s="44">
        <v>133.78608</v>
      </c>
      <c r="E21" s="44">
        <v>77.06127000000001</v>
      </c>
      <c r="F21" s="44">
        <v>92.84494</v>
      </c>
      <c r="G21" s="44" t="s">
        <v>34</v>
      </c>
      <c r="H21" s="44" t="s">
        <v>34</v>
      </c>
      <c r="I21" s="44" t="s">
        <v>34</v>
      </c>
      <c r="J21" s="44" t="s">
        <v>34</v>
      </c>
      <c r="K21" s="45" t="s">
        <v>34</v>
      </c>
    </row>
    <row r="22" spans="1:11" ht="12.75">
      <c r="A22" s="27" t="s">
        <v>42</v>
      </c>
      <c r="B22" s="44" t="s">
        <v>34</v>
      </c>
      <c r="C22" s="44">
        <v>10.25696</v>
      </c>
      <c r="D22" s="44">
        <v>3644.97804</v>
      </c>
      <c r="E22" s="44" t="s">
        <v>34</v>
      </c>
      <c r="F22" s="44">
        <v>486.48028999999997</v>
      </c>
      <c r="G22" s="44" t="s">
        <v>34</v>
      </c>
      <c r="H22" s="44">
        <v>1.7902400000000003</v>
      </c>
      <c r="I22" s="44" t="s">
        <v>34</v>
      </c>
      <c r="J22" s="44">
        <v>2485.68502</v>
      </c>
      <c r="K22" s="45">
        <v>3608.4090899999997</v>
      </c>
    </row>
    <row r="23" spans="1:11" ht="12.75">
      <c r="A23" s="27" t="s">
        <v>43</v>
      </c>
      <c r="B23" s="44" t="s">
        <v>34</v>
      </c>
      <c r="C23" s="44" t="s">
        <v>34</v>
      </c>
      <c r="D23" s="44">
        <v>2628.59544</v>
      </c>
      <c r="E23" s="44" t="s">
        <v>34</v>
      </c>
      <c r="F23" s="44" t="s">
        <v>34</v>
      </c>
      <c r="G23" s="44" t="s">
        <v>34</v>
      </c>
      <c r="H23" s="44" t="s">
        <v>34</v>
      </c>
      <c r="I23" s="44" t="s">
        <v>34</v>
      </c>
      <c r="J23" s="44">
        <v>425.37222</v>
      </c>
      <c r="K23" s="45" t="s">
        <v>34</v>
      </c>
    </row>
    <row r="24" spans="1:11" ht="12.75">
      <c r="A24" s="27" t="s">
        <v>44</v>
      </c>
      <c r="B24" s="44">
        <v>7369.3928</v>
      </c>
      <c r="C24" s="44">
        <v>4942.23877</v>
      </c>
      <c r="D24" s="44">
        <v>7788.57252</v>
      </c>
      <c r="E24" s="44">
        <v>80081.81895999999</v>
      </c>
      <c r="F24" s="44">
        <v>6279.31994</v>
      </c>
      <c r="G24" s="44">
        <v>32.223</v>
      </c>
      <c r="H24" s="44">
        <v>561.43722</v>
      </c>
      <c r="I24" s="44">
        <v>1.13664</v>
      </c>
      <c r="J24" s="44">
        <v>25880.00688</v>
      </c>
      <c r="K24" s="45">
        <v>23913.392359999998</v>
      </c>
    </row>
    <row r="25" spans="1:11" ht="12.75">
      <c r="A25" s="27" t="s">
        <v>45</v>
      </c>
      <c r="B25" s="44" t="s">
        <v>34</v>
      </c>
      <c r="C25" s="44" t="s">
        <v>34</v>
      </c>
      <c r="D25" s="44">
        <v>23831.5076</v>
      </c>
      <c r="E25" s="44" t="s">
        <v>34</v>
      </c>
      <c r="F25" s="44">
        <v>24.00968</v>
      </c>
      <c r="G25" s="44" t="s">
        <v>34</v>
      </c>
      <c r="H25" s="44">
        <v>18.17442</v>
      </c>
      <c r="I25" s="44">
        <v>106.11200000000001</v>
      </c>
      <c r="J25" s="45" t="s">
        <v>34</v>
      </c>
      <c r="K25" s="45">
        <v>807.67401</v>
      </c>
    </row>
    <row r="26" spans="1:11" ht="12.75">
      <c r="A26" s="27" t="s">
        <v>46</v>
      </c>
      <c r="B26" s="44" t="s">
        <v>34</v>
      </c>
      <c r="C26" s="44" t="s">
        <v>34</v>
      </c>
      <c r="D26" s="44">
        <v>124.39104</v>
      </c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5">
        <v>361.088</v>
      </c>
      <c r="K26" s="45" t="s">
        <v>34</v>
      </c>
    </row>
    <row r="27" spans="1:11" ht="12.75">
      <c r="A27" s="27"/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2.75">
      <c r="A28" s="57" t="s">
        <v>346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</row>
    <row r="29" spans="1:11" ht="12.75">
      <c r="A29" s="27" t="s">
        <v>130</v>
      </c>
      <c r="B29" s="44" t="s">
        <v>34</v>
      </c>
      <c r="C29" s="44" t="s">
        <v>34</v>
      </c>
      <c r="D29" s="45" t="s">
        <v>34</v>
      </c>
      <c r="E29" s="44" t="s">
        <v>34</v>
      </c>
      <c r="F29" s="45" t="s">
        <v>34</v>
      </c>
      <c r="G29" s="44" t="s">
        <v>34</v>
      </c>
      <c r="H29" s="44">
        <v>3.43174</v>
      </c>
      <c r="I29" s="44">
        <v>3.08864</v>
      </c>
      <c r="J29" s="44" t="s">
        <v>34</v>
      </c>
      <c r="K29" s="45" t="s">
        <v>34</v>
      </c>
    </row>
    <row r="30" spans="1:11" ht="12.75">
      <c r="A30" s="27" t="s">
        <v>48</v>
      </c>
      <c r="B30" s="44" t="s">
        <v>34</v>
      </c>
      <c r="C30" s="44" t="s">
        <v>34</v>
      </c>
      <c r="D30" s="45" t="s">
        <v>34</v>
      </c>
      <c r="E30" s="44" t="s">
        <v>34</v>
      </c>
      <c r="F30" s="45" t="s">
        <v>34</v>
      </c>
      <c r="G30" s="44" t="s">
        <v>34</v>
      </c>
      <c r="H30" s="44" t="s">
        <v>34</v>
      </c>
      <c r="I30" s="44" t="s">
        <v>34</v>
      </c>
      <c r="J30" s="44">
        <v>40.95</v>
      </c>
      <c r="K30" s="45" t="s">
        <v>34</v>
      </c>
    </row>
    <row r="31" spans="1:11" ht="12.75">
      <c r="A31" s="27" t="s">
        <v>49</v>
      </c>
      <c r="B31" s="44" t="s">
        <v>34</v>
      </c>
      <c r="C31" s="44" t="s">
        <v>34</v>
      </c>
      <c r="D31" s="44">
        <v>5.277679999999999</v>
      </c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5">
        <v>67.6962</v>
      </c>
    </row>
    <row r="32" spans="1:11" ht="12.75">
      <c r="A32" s="27" t="s">
        <v>51</v>
      </c>
      <c r="B32" s="44" t="s">
        <v>34</v>
      </c>
      <c r="C32" s="44" t="s">
        <v>34</v>
      </c>
      <c r="D32" s="44">
        <v>9.03244</v>
      </c>
      <c r="E32" s="44" t="s">
        <v>34</v>
      </c>
      <c r="F32" s="44" t="s">
        <v>34</v>
      </c>
      <c r="G32" s="44" t="s">
        <v>34</v>
      </c>
      <c r="H32" s="45" t="s">
        <v>34</v>
      </c>
      <c r="I32" s="44" t="s">
        <v>34</v>
      </c>
      <c r="J32" s="45" t="s">
        <v>34</v>
      </c>
      <c r="K32" s="45" t="s">
        <v>34</v>
      </c>
    </row>
    <row r="33" spans="1:11" ht="12.75">
      <c r="A33" s="27" t="s">
        <v>52</v>
      </c>
      <c r="B33" s="44" t="s">
        <v>34</v>
      </c>
      <c r="C33" s="44" t="s">
        <v>34</v>
      </c>
      <c r="D33" s="44" t="s">
        <v>34</v>
      </c>
      <c r="E33" s="44" t="s">
        <v>34</v>
      </c>
      <c r="F33" s="44" t="s">
        <v>34</v>
      </c>
      <c r="G33" s="44" t="s">
        <v>34</v>
      </c>
      <c r="H33" s="45">
        <v>2.68</v>
      </c>
      <c r="I33" s="44" t="s">
        <v>34</v>
      </c>
      <c r="J33" s="45" t="s">
        <v>34</v>
      </c>
      <c r="K33" s="45" t="s">
        <v>34</v>
      </c>
    </row>
    <row r="34" spans="1:11" ht="12.75">
      <c r="A34" s="27" t="s">
        <v>54</v>
      </c>
      <c r="B34" s="44" t="s">
        <v>34</v>
      </c>
      <c r="C34" s="44" t="s">
        <v>34</v>
      </c>
      <c r="D34" s="44" t="s">
        <v>34</v>
      </c>
      <c r="E34" s="44" t="s">
        <v>34</v>
      </c>
      <c r="F34" s="44" t="s">
        <v>34</v>
      </c>
      <c r="G34" s="44" t="s">
        <v>34</v>
      </c>
      <c r="H34" s="45" t="s">
        <v>34</v>
      </c>
      <c r="I34" s="44" t="s">
        <v>34</v>
      </c>
      <c r="J34" s="45">
        <v>73.5735</v>
      </c>
      <c r="K34" s="45">
        <v>2.145</v>
      </c>
    </row>
    <row r="35" spans="1:11" ht="12.75">
      <c r="A35" s="27" t="s">
        <v>55</v>
      </c>
      <c r="B35" s="44" t="s">
        <v>34</v>
      </c>
      <c r="C35" s="44" t="s">
        <v>34</v>
      </c>
      <c r="D35" s="44" t="s">
        <v>34</v>
      </c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5">
        <v>42.9</v>
      </c>
    </row>
    <row r="36" spans="1:11" ht="12.75">
      <c r="A36" s="27" t="s">
        <v>56</v>
      </c>
      <c r="B36" s="44" t="s">
        <v>34</v>
      </c>
      <c r="C36" s="44" t="s">
        <v>34</v>
      </c>
      <c r="D36" s="44" t="s">
        <v>34</v>
      </c>
      <c r="E36" s="44" t="s">
        <v>34</v>
      </c>
      <c r="F36" s="44" t="s">
        <v>34</v>
      </c>
      <c r="G36" s="44" t="s">
        <v>34</v>
      </c>
      <c r="H36" s="44" t="s">
        <v>34</v>
      </c>
      <c r="I36" s="44" t="s">
        <v>34</v>
      </c>
      <c r="J36" s="45" t="s">
        <v>34</v>
      </c>
      <c r="K36" s="45">
        <v>28.9575</v>
      </c>
    </row>
    <row r="37" spans="1:11" ht="12.75">
      <c r="A37" s="27" t="s">
        <v>131</v>
      </c>
      <c r="B37" s="44" t="s">
        <v>34</v>
      </c>
      <c r="C37" s="44" t="s">
        <v>34</v>
      </c>
      <c r="D37" s="44" t="s">
        <v>34</v>
      </c>
      <c r="E37" s="44" t="s">
        <v>34</v>
      </c>
      <c r="F37" s="44" t="s">
        <v>34</v>
      </c>
      <c r="G37" s="44" t="s">
        <v>34</v>
      </c>
      <c r="H37" s="44" t="s">
        <v>34</v>
      </c>
      <c r="I37" s="44" t="s">
        <v>34</v>
      </c>
      <c r="J37" s="45" t="s">
        <v>34</v>
      </c>
      <c r="K37" s="45">
        <v>40.70924</v>
      </c>
    </row>
    <row r="38" spans="1:11" ht="12.75">
      <c r="A38" s="27"/>
      <c r="B38" s="44"/>
      <c r="C38" s="44"/>
      <c r="D38" s="44"/>
      <c r="E38" s="44"/>
      <c r="F38" s="44"/>
      <c r="G38" s="44"/>
      <c r="H38" s="44"/>
      <c r="I38" s="44"/>
      <c r="J38" s="44"/>
      <c r="K38" s="45"/>
    </row>
    <row r="39" spans="1:11" ht="12.75">
      <c r="A39" s="57" t="s">
        <v>349</v>
      </c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1" ht="12.75">
      <c r="A40" s="27" t="s">
        <v>57</v>
      </c>
      <c r="B40" s="44" t="s">
        <v>34</v>
      </c>
      <c r="C40" s="44" t="s">
        <v>34</v>
      </c>
      <c r="D40" s="44" t="s">
        <v>34</v>
      </c>
      <c r="E40" s="44" t="s">
        <v>34</v>
      </c>
      <c r="F40" s="45" t="s">
        <v>34</v>
      </c>
      <c r="G40" s="44" t="s">
        <v>34</v>
      </c>
      <c r="H40" s="44" t="s">
        <v>34</v>
      </c>
      <c r="I40" s="44" t="s">
        <v>34</v>
      </c>
      <c r="J40" s="44" t="s">
        <v>34</v>
      </c>
      <c r="K40" s="45">
        <v>5.076499999999999</v>
      </c>
    </row>
    <row r="41" spans="1:11" ht="12.75">
      <c r="A41" s="27" t="s">
        <v>59</v>
      </c>
      <c r="B41" s="44" t="s">
        <v>34</v>
      </c>
      <c r="C41" s="44" t="s">
        <v>34</v>
      </c>
      <c r="D41" s="44" t="s">
        <v>34</v>
      </c>
      <c r="E41" s="44" t="s">
        <v>34</v>
      </c>
      <c r="F41" s="44" t="s">
        <v>34</v>
      </c>
      <c r="G41" s="44">
        <v>0.828</v>
      </c>
      <c r="H41" s="44" t="s">
        <v>34</v>
      </c>
      <c r="I41" s="44" t="s">
        <v>34</v>
      </c>
      <c r="J41" s="45" t="s">
        <v>34</v>
      </c>
      <c r="K41" s="45">
        <v>1.6444999999999999</v>
      </c>
    </row>
    <row r="42" spans="1:11" ht="12.75">
      <c r="A42" s="27" t="s">
        <v>60</v>
      </c>
      <c r="B42" s="44" t="s">
        <v>34</v>
      </c>
      <c r="C42" s="44" t="s">
        <v>34</v>
      </c>
      <c r="D42" s="44" t="s">
        <v>34</v>
      </c>
      <c r="E42" s="44" t="s">
        <v>34</v>
      </c>
      <c r="F42" s="45">
        <v>1.61654</v>
      </c>
      <c r="G42" s="44" t="s">
        <v>34</v>
      </c>
      <c r="H42" s="44" t="s">
        <v>34</v>
      </c>
      <c r="I42" s="44" t="s">
        <v>34</v>
      </c>
      <c r="J42" s="45" t="s">
        <v>34</v>
      </c>
      <c r="K42" s="45">
        <v>105.34953</v>
      </c>
    </row>
    <row r="43" spans="1:11" ht="12.75">
      <c r="A43" s="27" t="s">
        <v>61</v>
      </c>
      <c r="B43" s="44" t="s">
        <v>34</v>
      </c>
      <c r="C43" s="44" t="s">
        <v>34</v>
      </c>
      <c r="D43" s="44" t="s">
        <v>34</v>
      </c>
      <c r="E43" s="44" t="s">
        <v>34</v>
      </c>
      <c r="F43" s="44">
        <v>0.5174500000000001</v>
      </c>
      <c r="G43" s="44" t="s">
        <v>34</v>
      </c>
      <c r="H43" s="44">
        <v>11.8054</v>
      </c>
      <c r="I43" s="44" t="s">
        <v>34</v>
      </c>
      <c r="J43" s="45">
        <v>3.185</v>
      </c>
      <c r="K43" s="45">
        <v>913.4568299999999</v>
      </c>
    </row>
    <row r="44" spans="1:11" ht="12.75">
      <c r="A44" s="27" t="s">
        <v>132</v>
      </c>
      <c r="B44" s="44" t="s">
        <v>34</v>
      </c>
      <c r="C44" s="44" t="s">
        <v>34</v>
      </c>
      <c r="D44" s="44" t="s">
        <v>34</v>
      </c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5" t="s">
        <v>34</v>
      </c>
      <c r="K44" s="45">
        <v>101.92325000000001</v>
      </c>
    </row>
    <row r="45" spans="1:11" ht="12.75">
      <c r="A45" s="27" t="s">
        <v>62</v>
      </c>
      <c r="B45" s="44" t="s">
        <v>34</v>
      </c>
      <c r="C45" s="44" t="s">
        <v>34</v>
      </c>
      <c r="D45" s="45">
        <v>13.2312</v>
      </c>
      <c r="E45" s="44" t="s">
        <v>34</v>
      </c>
      <c r="F45" s="44" t="s">
        <v>34</v>
      </c>
      <c r="G45" s="44" t="s">
        <v>34</v>
      </c>
      <c r="H45" s="44" t="s">
        <v>34</v>
      </c>
      <c r="I45" s="44" t="s">
        <v>34</v>
      </c>
      <c r="J45" s="45" t="s">
        <v>34</v>
      </c>
      <c r="K45" s="45">
        <v>230.21140999999997</v>
      </c>
    </row>
    <row r="46" spans="1:11" ht="12.75">
      <c r="A46" s="27" t="s">
        <v>63</v>
      </c>
      <c r="B46" s="44" t="s">
        <v>34</v>
      </c>
      <c r="C46" s="44" t="s">
        <v>34</v>
      </c>
      <c r="D46" s="45" t="s">
        <v>34</v>
      </c>
      <c r="E46" s="44" t="s">
        <v>34</v>
      </c>
      <c r="F46" s="44" t="s">
        <v>34</v>
      </c>
      <c r="G46" s="44" t="s">
        <v>34</v>
      </c>
      <c r="H46" s="44" t="s">
        <v>34</v>
      </c>
      <c r="I46" s="44">
        <v>1.216</v>
      </c>
      <c r="J46" s="45" t="s">
        <v>34</v>
      </c>
      <c r="K46" s="45">
        <v>68.068</v>
      </c>
    </row>
    <row r="47" spans="1:11" ht="13.5" thickBot="1">
      <c r="A47" s="46" t="s">
        <v>64</v>
      </c>
      <c r="B47" s="47" t="s">
        <v>34</v>
      </c>
      <c r="C47" s="47" t="s">
        <v>34</v>
      </c>
      <c r="D47" s="47" t="s">
        <v>34</v>
      </c>
      <c r="E47" s="47" t="s">
        <v>34</v>
      </c>
      <c r="F47" s="47" t="s">
        <v>34</v>
      </c>
      <c r="G47" s="47" t="s">
        <v>34</v>
      </c>
      <c r="H47" s="47" t="s">
        <v>34</v>
      </c>
      <c r="I47" s="47" t="s">
        <v>34</v>
      </c>
      <c r="J47" s="48" t="s">
        <v>34</v>
      </c>
      <c r="K47" s="48">
        <v>136.78665</v>
      </c>
    </row>
    <row r="48" spans="1:11" ht="12.75">
      <c r="A48" s="27" t="s">
        <v>65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ht="12.75">
      <c r="A49" s="28" t="s">
        <v>66</v>
      </c>
    </row>
    <row r="50" ht="12.75">
      <c r="A50" s="28" t="s">
        <v>67</v>
      </c>
    </row>
    <row r="63" spans="1:1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88" ht="12.75">
      <c r="A88" s="50"/>
    </row>
    <row r="97" ht="12.75">
      <c r="A97" s="50"/>
    </row>
    <row r="101" ht="12.75">
      <c r="A101" s="50"/>
    </row>
    <row r="105" ht="12.75">
      <c r="A105" s="50"/>
    </row>
  </sheetData>
  <mergeCells count="8">
    <mergeCell ref="A1:K1"/>
    <mergeCell ref="G8:G9"/>
    <mergeCell ref="H8:H9"/>
    <mergeCell ref="I8:I9"/>
    <mergeCell ref="A3:K3"/>
    <mergeCell ref="B5:D7"/>
    <mergeCell ref="E5:F7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AF120"/>
  <sheetViews>
    <sheetView showGridLines="0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4.00390625" style="28" customWidth="1"/>
    <col min="2" max="18" width="14.8515625" style="28" customWidth="1"/>
    <col min="19" max="26" width="14.8515625" style="179" customWidth="1"/>
    <col min="27" max="16384" width="14.8515625" style="28" customWidth="1"/>
  </cols>
  <sheetData>
    <row r="1" spans="1:26" s="26" customFormat="1" ht="18">
      <c r="A1" s="412" t="s">
        <v>116</v>
      </c>
      <c r="B1" s="412"/>
      <c r="C1" s="412"/>
      <c r="D1" s="412"/>
      <c r="E1" s="412"/>
      <c r="F1" s="412"/>
      <c r="G1" s="412"/>
      <c r="H1" s="412"/>
      <c r="I1" s="412"/>
      <c r="S1" s="177"/>
      <c r="T1" s="177"/>
      <c r="U1" s="177"/>
      <c r="V1" s="177"/>
      <c r="W1" s="177"/>
      <c r="X1" s="177"/>
      <c r="Y1" s="177"/>
      <c r="Z1" s="177"/>
    </row>
    <row r="2" spans="1:9" ht="12.7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382" t="s">
        <v>366</v>
      </c>
      <c r="B3" s="382"/>
      <c r="C3" s="382"/>
      <c r="D3" s="382"/>
      <c r="E3" s="382"/>
      <c r="F3" s="382"/>
      <c r="G3" s="382"/>
      <c r="H3" s="382"/>
      <c r="I3" s="383"/>
    </row>
    <row r="4" spans="1:8" ht="14.25">
      <c r="A4" s="51"/>
      <c r="B4" s="51"/>
      <c r="C4" s="51"/>
      <c r="D4" s="51"/>
      <c r="E4" s="51"/>
      <c r="F4" s="51"/>
      <c r="G4" s="51"/>
      <c r="H4" s="51"/>
    </row>
    <row r="5" spans="1:9" ht="12.75">
      <c r="A5" s="32"/>
      <c r="B5" s="34" t="s">
        <v>117</v>
      </c>
      <c r="C5" s="34" t="s">
        <v>118</v>
      </c>
      <c r="D5" s="34" t="s">
        <v>118</v>
      </c>
      <c r="E5" s="34" t="s">
        <v>118</v>
      </c>
      <c r="F5" s="69" t="s">
        <v>119</v>
      </c>
      <c r="G5" s="69"/>
      <c r="H5" s="64" t="s">
        <v>120</v>
      </c>
      <c r="I5" s="64"/>
    </row>
    <row r="6" spans="1:9" ht="12.75">
      <c r="A6" s="27"/>
      <c r="B6" s="36" t="s">
        <v>23</v>
      </c>
      <c r="C6" s="36" t="s">
        <v>121</v>
      </c>
      <c r="D6" s="36" t="s">
        <v>23</v>
      </c>
      <c r="E6" s="36" t="s">
        <v>23</v>
      </c>
      <c r="F6" s="36" t="s">
        <v>11</v>
      </c>
      <c r="G6" s="36" t="s">
        <v>122</v>
      </c>
      <c r="H6" s="36" t="s">
        <v>11</v>
      </c>
      <c r="I6" s="36" t="s">
        <v>123</v>
      </c>
    </row>
    <row r="7" spans="1:9" ht="12.75">
      <c r="A7" s="38" t="s">
        <v>26</v>
      </c>
      <c r="B7" s="36" t="s">
        <v>124</v>
      </c>
      <c r="C7" s="36" t="s">
        <v>125</v>
      </c>
      <c r="D7" s="36" t="s">
        <v>126</v>
      </c>
      <c r="E7" s="39" t="s">
        <v>127</v>
      </c>
      <c r="F7" s="40"/>
      <c r="G7" s="40"/>
      <c r="H7" s="40"/>
      <c r="I7" s="36" t="s">
        <v>128</v>
      </c>
    </row>
    <row r="8" spans="1:26" ht="15" thickBot="1">
      <c r="A8" s="27"/>
      <c r="B8" s="36" t="s">
        <v>134</v>
      </c>
      <c r="C8" s="36" t="s">
        <v>134</v>
      </c>
      <c r="D8" s="36" t="s">
        <v>134</v>
      </c>
      <c r="E8" s="36" t="s">
        <v>134</v>
      </c>
      <c r="F8" s="36" t="s">
        <v>129</v>
      </c>
      <c r="G8" s="36" t="s">
        <v>129</v>
      </c>
      <c r="H8" s="36" t="s">
        <v>129</v>
      </c>
      <c r="I8" s="36" t="s">
        <v>129</v>
      </c>
      <c r="S8" s="180"/>
      <c r="T8" s="181"/>
      <c r="U8" s="181"/>
      <c r="V8" s="181"/>
      <c r="W8" s="181"/>
      <c r="X8" s="181"/>
      <c r="Y8" s="181"/>
      <c r="Z8" s="181"/>
    </row>
    <row r="9" spans="1:26" ht="12.75">
      <c r="A9" s="41" t="s">
        <v>31</v>
      </c>
      <c r="B9" s="42">
        <v>46237.79447</v>
      </c>
      <c r="C9" s="42">
        <v>81747.15472</v>
      </c>
      <c r="D9" s="42">
        <v>420623.90216</v>
      </c>
      <c r="E9" s="42">
        <v>897137.65026</v>
      </c>
      <c r="F9" s="42">
        <v>724020.481</v>
      </c>
      <c r="G9" s="42">
        <v>37077.88</v>
      </c>
      <c r="H9" s="42">
        <v>2348173.974</v>
      </c>
      <c r="I9" s="43">
        <v>64495.506</v>
      </c>
      <c r="S9" s="182"/>
      <c r="T9" s="182"/>
      <c r="U9" s="182"/>
      <c r="V9" s="182"/>
      <c r="W9" s="182"/>
      <c r="X9" s="182"/>
      <c r="Y9" s="182"/>
      <c r="Z9" s="182"/>
    </row>
    <row r="10" spans="1:26" ht="12.75">
      <c r="A10" s="27"/>
      <c r="B10" s="44"/>
      <c r="C10" s="44"/>
      <c r="D10" s="44"/>
      <c r="E10" s="44"/>
      <c r="F10" s="44"/>
      <c r="G10" s="44"/>
      <c r="H10" s="44"/>
      <c r="I10" s="45"/>
      <c r="S10" s="182"/>
      <c r="T10" s="182"/>
      <c r="U10" s="182"/>
      <c r="V10" s="182"/>
      <c r="W10" s="182"/>
      <c r="X10" s="182"/>
      <c r="Y10" s="182"/>
      <c r="Z10" s="182"/>
    </row>
    <row r="11" spans="1:26" ht="12.75">
      <c r="A11" s="57" t="s">
        <v>348</v>
      </c>
      <c r="B11" s="44"/>
      <c r="C11" s="44"/>
      <c r="D11" s="44"/>
      <c r="E11" s="44"/>
      <c r="F11" s="44"/>
      <c r="G11" s="44"/>
      <c r="H11" s="44"/>
      <c r="I11" s="45"/>
      <c r="S11" s="182"/>
      <c r="T11" s="182"/>
      <c r="U11" s="182"/>
      <c r="V11" s="182"/>
      <c r="W11" s="182"/>
      <c r="X11" s="182"/>
      <c r="Y11" s="182"/>
      <c r="Z11" s="182"/>
    </row>
    <row r="12" spans="1:26" ht="12.75">
      <c r="A12" s="57" t="s">
        <v>32</v>
      </c>
      <c r="B12" s="173">
        <f>SUM(B13:B25)</f>
        <v>36750.67837</v>
      </c>
      <c r="C12" s="173">
        <f aca="true" t="shared" si="0" ref="C12:I12">SUM(C13:C25)</f>
        <v>67915.25047999999</v>
      </c>
      <c r="D12" s="173">
        <f t="shared" si="0"/>
        <v>179969.26332000003</v>
      </c>
      <c r="E12" s="173">
        <f t="shared" si="0"/>
        <v>530661.5629199999</v>
      </c>
      <c r="F12" s="173">
        <f t="shared" si="0"/>
        <v>659346.044</v>
      </c>
      <c r="G12" s="173">
        <f t="shared" si="0"/>
        <v>36585.736999999994</v>
      </c>
      <c r="H12" s="173">
        <f t="shared" si="0"/>
        <v>1793093.963</v>
      </c>
      <c r="I12" s="174">
        <f t="shared" si="0"/>
        <v>55751.81599999999</v>
      </c>
      <c r="S12" s="182"/>
      <c r="T12" s="182"/>
      <c r="U12" s="182"/>
      <c r="V12" s="182"/>
      <c r="W12" s="182"/>
      <c r="X12" s="182"/>
      <c r="Y12" s="182"/>
      <c r="Z12" s="182"/>
    </row>
    <row r="13" spans="1:26" ht="12.75">
      <c r="A13" s="27" t="s">
        <v>33</v>
      </c>
      <c r="B13" s="72">
        <v>1791.7267900000002</v>
      </c>
      <c r="C13" s="72">
        <v>20975.68858</v>
      </c>
      <c r="D13" s="72">
        <v>4595.0858800000005</v>
      </c>
      <c r="E13" s="72">
        <v>24705.405000000002</v>
      </c>
      <c r="F13" s="72">
        <v>216192.339</v>
      </c>
      <c r="G13" s="72">
        <v>22131.747</v>
      </c>
      <c r="H13" s="72">
        <v>101945.15</v>
      </c>
      <c r="I13" s="45">
        <v>1179.698</v>
      </c>
      <c r="S13" s="182"/>
      <c r="T13" s="182"/>
      <c r="U13" s="182"/>
      <c r="V13" s="182"/>
      <c r="W13" s="182"/>
      <c r="X13" s="182"/>
      <c r="Y13" s="182"/>
      <c r="Z13" s="182"/>
    </row>
    <row r="14" spans="1:26" ht="12.75">
      <c r="A14" s="27" t="s">
        <v>35</v>
      </c>
      <c r="B14" s="72">
        <v>46.833290000000005</v>
      </c>
      <c r="C14" s="72">
        <v>451.33396000000005</v>
      </c>
      <c r="D14" s="72">
        <v>57.368080000000006</v>
      </c>
      <c r="E14" s="72">
        <v>3597.0480000000002</v>
      </c>
      <c r="F14" s="72">
        <v>75232.99</v>
      </c>
      <c r="G14" s="146" t="s">
        <v>102</v>
      </c>
      <c r="H14" s="72">
        <v>7807.328</v>
      </c>
      <c r="I14" s="141" t="s">
        <v>102</v>
      </c>
      <c r="S14" s="182"/>
      <c r="T14" s="182"/>
      <c r="U14" s="182"/>
      <c r="V14" s="182"/>
      <c r="W14" s="182"/>
      <c r="X14" s="182"/>
      <c r="Y14" s="182"/>
      <c r="Z14" s="182"/>
    </row>
    <row r="15" spans="1:26" ht="12.75">
      <c r="A15" s="27" t="s">
        <v>36</v>
      </c>
      <c r="B15" s="72">
        <v>802.92765</v>
      </c>
      <c r="C15" s="72">
        <v>587.16812</v>
      </c>
      <c r="D15" s="72">
        <v>2181.1174</v>
      </c>
      <c r="E15" s="72">
        <v>11762.28864</v>
      </c>
      <c r="F15" s="72">
        <v>3066.44</v>
      </c>
      <c r="G15" s="146" t="s">
        <v>102</v>
      </c>
      <c r="H15" s="44">
        <v>36731.159</v>
      </c>
      <c r="I15" s="45">
        <v>5</v>
      </c>
      <c r="S15" s="182"/>
      <c r="T15" s="182"/>
      <c r="U15" s="182"/>
      <c r="V15" s="182"/>
      <c r="W15" s="182"/>
      <c r="X15" s="182"/>
      <c r="Y15" s="182"/>
      <c r="Z15" s="182"/>
    </row>
    <row r="16" spans="1:26" ht="12.75">
      <c r="A16" s="27" t="s">
        <v>37</v>
      </c>
      <c r="B16" s="72">
        <v>2.21046</v>
      </c>
      <c r="C16" s="72">
        <v>238.084</v>
      </c>
      <c r="D16" s="146" t="s">
        <v>102</v>
      </c>
      <c r="E16" s="72">
        <v>354.74760000000003</v>
      </c>
      <c r="F16" s="146" t="s">
        <v>102</v>
      </c>
      <c r="G16" s="146" t="s">
        <v>102</v>
      </c>
      <c r="H16" s="72">
        <v>3392.878</v>
      </c>
      <c r="I16" s="141" t="s">
        <v>102</v>
      </c>
      <c r="S16" s="182"/>
      <c r="T16" s="182"/>
      <c r="U16" s="182"/>
      <c r="V16" s="182"/>
      <c r="W16" s="182"/>
      <c r="X16" s="182"/>
      <c r="Y16" s="182"/>
      <c r="Z16" s="182"/>
    </row>
    <row r="17" spans="1:26" ht="12.75">
      <c r="A17" s="27" t="s">
        <v>38</v>
      </c>
      <c r="B17" s="72">
        <v>0.50141</v>
      </c>
      <c r="C17" s="146" t="s">
        <v>102</v>
      </c>
      <c r="D17" s="72">
        <v>1568.00798</v>
      </c>
      <c r="E17" s="72">
        <v>3945.0904200000004</v>
      </c>
      <c r="F17" s="72">
        <v>2403.267</v>
      </c>
      <c r="G17" s="146" t="s">
        <v>102</v>
      </c>
      <c r="H17" s="72">
        <v>2640.899</v>
      </c>
      <c r="I17" s="141" t="s">
        <v>102</v>
      </c>
      <c r="S17" s="182"/>
      <c r="T17" s="182"/>
      <c r="U17" s="182"/>
      <c r="V17" s="182"/>
      <c r="W17" s="182"/>
      <c r="X17" s="182"/>
      <c r="Y17" s="182"/>
      <c r="Z17" s="182"/>
    </row>
    <row r="18" spans="1:26" ht="12.75">
      <c r="A18" s="27" t="s">
        <v>39</v>
      </c>
      <c r="B18" s="72">
        <v>7766.58022</v>
      </c>
      <c r="C18" s="72">
        <v>11436.25868</v>
      </c>
      <c r="D18" s="72">
        <v>50018.0604</v>
      </c>
      <c r="E18" s="72">
        <v>53358.730559999996</v>
      </c>
      <c r="F18" s="72">
        <v>87452.9</v>
      </c>
      <c r="G18" s="72">
        <v>991.321</v>
      </c>
      <c r="H18" s="72">
        <v>583291.397</v>
      </c>
      <c r="I18" s="73">
        <v>3767.201</v>
      </c>
      <c r="S18" s="182"/>
      <c r="T18" s="182"/>
      <c r="U18" s="182"/>
      <c r="V18" s="182"/>
      <c r="W18" s="182"/>
      <c r="X18" s="182"/>
      <c r="Y18" s="182"/>
      <c r="Z18" s="182"/>
    </row>
    <row r="19" spans="1:26" ht="12.75">
      <c r="A19" s="27" t="s">
        <v>40</v>
      </c>
      <c r="B19" s="72">
        <v>1406.62795</v>
      </c>
      <c r="C19" s="72">
        <v>3047.21802</v>
      </c>
      <c r="D19" s="72">
        <v>4646.20926</v>
      </c>
      <c r="E19" s="72">
        <v>49324.203180000004</v>
      </c>
      <c r="F19" s="146" t="s">
        <v>102</v>
      </c>
      <c r="G19" s="146" t="s">
        <v>102</v>
      </c>
      <c r="H19" s="72">
        <v>40963.275</v>
      </c>
      <c r="I19" s="73">
        <v>408.838</v>
      </c>
      <c r="S19" s="182"/>
      <c r="T19" s="182"/>
      <c r="U19" s="182"/>
      <c r="V19" s="182"/>
      <c r="W19" s="182"/>
      <c r="X19" s="182"/>
      <c r="Y19" s="182"/>
      <c r="Z19" s="182"/>
    </row>
    <row r="20" spans="1:26" ht="12.75">
      <c r="A20" s="27" t="s">
        <v>41</v>
      </c>
      <c r="B20" s="72">
        <v>329.43169000000006</v>
      </c>
      <c r="C20" s="146" t="s">
        <v>102</v>
      </c>
      <c r="D20" s="72">
        <v>655.30696</v>
      </c>
      <c r="E20" s="72">
        <v>18234.07686</v>
      </c>
      <c r="F20" s="146" t="s">
        <v>102</v>
      </c>
      <c r="G20" s="146" t="s">
        <v>102</v>
      </c>
      <c r="H20" s="72">
        <v>19042.902</v>
      </c>
      <c r="I20" s="73">
        <v>23.803</v>
      </c>
      <c r="S20" s="182"/>
      <c r="T20" s="182"/>
      <c r="U20" s="182"/>
      <c r="V20" s="182"/>
      <c r="W20" s="182"/>
      <c r="X20" s="182"/>
      <c r="Y20" s="182"/>
      <c r="Z20" s="182"/>
    </row>
    <row r="21" spans="1:26" ht="12.75">
      <c r="A21" s="27" t="s">
        <v>42</v>
      </c>
      <c r="B21" s="72">
        <v>13993.01379</v>
      </c>
      <c r="C21" s="44">
        <v>10864.10556</v>
      </c>
      <c r="D21" s="72">
        <v>11795.89026</v>
      </c>
      <c r="E21" s="72">
        <v>35575.22754</v>
      </c>
      <c r="F21" s="44">
        <v>110116.535</v>
      </c>
      <c r="G21" s="44">
        <v>8202.009</v>
      </c>
      <c r="H21" s="72">
        <v>174041.162</v>
      </c>
      <c r="I21" s="73">
        <v>5801.614</v>
      </c>
      <c r="S21" s="182"/>
      <c r="T21" s="182"/>
      <c r="U21" s="182"/>
      <c r="V21" s="182"/>
      <c r="W21" s="182"/>
      <c r="X21" s="182"/>
      <c r="Y21" s="182"/>
      <c r="Z21" s="182"/>
    </row>
    <row r="22" spans="1:26" ht="12.75">
      <c r="A22" s="27" t="s">
        <v>43</v>
      </c>
      <c r="B22" s="72">
        <v>1265.69982</v>
      </c>
      <c r="C22" s="72">
        <v>3137.26336</v>
      </c>
      <c r="D22" s="72">
        <v>796.2277399999999</v>
      </c>
      <c r="E22" s="72">
        <v>56844.35010000001</v>
      </c>
      <c r="F22" s="72">
        <v>57738</v>
      </c>
      <c r="G22" s="146" t="s">
        <v>102</v>
      </c>
      <c r="H22" s="72">
        <v>188941.889</v>
      </c>
      <c r="I22" s="73">
        <v>124.56</v>
      </c>
      <c r="S22" s="182"/>
      <c r="T22" s="182"/>
      <c r="U22" s="182"/>
      <c r="V22" s="182"/>
      <c r="W22" s="182"/>
      <c r="X22" s="182"/>
      <c r="Y22" s="182"/>
      <c r="Z22" s="182"/>
    </row>
    <row r="23" spans="1:26" ht="12.75">
      <c r="A23" s="27" t="s">
        <v>44</v>
      </c>
      <c r="B23" s="72">
        <v>8507.754640000001</v>
      </c>
      <c r="C23" s="72">
        <v>6136.58276</v>
      </c>
      <c r="D23" s="72">
        <v>72101.39244000001</v>
      </c>
      <c r="E23" s="72">
        <v>123946.90632000001</v>
      </c>
      <c r="F23" s="72">
        <v>13208.076</v>
      </c>
      <c r="G23" s="72">
        <v>5260.66</v>
      </c>
      <c r="H23" s="72">
        <v>441411.628</v>
      </c>
      <c r="I23" s="73">
        <v>26018.732</v>
      </c>
      <c r="S23" s="182"/>
      <c r="T23" s="182"/>
      <c r="U23" s="182"/>
      <c r="V23" s="182"/>
      <c r="W23" s="182"/>
      <c r="X23" s="182"/>
      <c r="Y23" s="182"/>
      <c r="Z23" s="182"/>
    </row>
    <row r="24" spans="1:26" ht="12.75">
      <c r="A24" s="27" t="s">
        <v>45</v>
      </c>
      <c r="B24" s="72">
        <v>837.37066</v>
      </c>
      <c r="C24" s="72">
        <v>11041.54744</v>
      </c>
      <c r="D24" s="72">
        <v>26477.05984</v>
      </c>
      <c r="E24" s="72">
        <v>143166.1311</v>
      </c>
      <c r="F24" s="72">
        <v>79117.497</v>
      </c>
      <c r="G24" s="146" t="s">
        <v>102</v>
      </c>
      <c r="H24" s="72">
        <v>186037.927</v>
      </c>
      <c r="I24" s="73">
        <v>18422.37</v>
      </c>
      <c r="S24" s="182"/>
      <c r="T24" s="182"/>
      <c r="U24" s="182"/>
      <c r="V24" s="182"/>
      <c r="W24" s="182"/>
      <c r="X24" s="182"/>
      <c r="Y24" s="182"/>
      <c r="Z24" s="182"/>
    </row>
    <row r="25" spans="1:26" ht="12.75">
      <c r="A25" s="27" t="s">
        <v>46</v>
      </c>
      <c r="B25" s="146" t="s">
        <v>102</v>
      </c>
      <c r="C25" s="146" t="s">
        <v>102</v>
      </c>
      <c r="D25" s="72">
        <v>5077.53708</v>
      </c>
      <c r="E25" s="72">
        <v>5847.3576</v>
      </c>
      <c r="F25" s="72">
        <v>14818</v>
      </c>
      <c r="G25" s="146" t="s">
        <v>102</v>
      </c>
      <c r="H25" s="72">
        <v>6846.369</v>
      </c>
      <c r="I25" s="141" t="s">
        <v>102</v>
      </c>
      <c r="S25" s="182"/>
      <c r="T25" s="182"/>
      <c r="U25" s="182"/>
      <c r="V25" s="182"/>
      <c r="W25" s="182"/>
      <c r="X25" s="182"/>
      <c r="Y25" s="182"/>
      <c r="Z25" s="182"/>
    </row>
    <row r="26" spans="1:26" ht="12.75">
      <c r="A26" s="27"/>
      <c r="B26" s="44"/>
      <c r="C26" s="44"/>
      <c r="D26" s="44"/>
      <c r="E26" s="44"/>
      <c r="F26" s="44"/>
      <c r="G26" s="44"/>
      <c r="H26" s="44"/>
      <c r="I26" s="45"/>
      <c r="S26" s="182"/>
      <c r="T26" s="182"/>
      <c r="U26" s="182"/>
      <c r="V26" s="182"/>
      <c r="W26" s="182"/>
      <c r="X26" s="182"/>
      <c r="Y26" s="182"/>
      <c r="Z26" s="182"/>
    </row>
    <row r="27" spans="1:26" ht="12.75">
      <c r="A27" s="57" t="s">
        <v>346</v>
      </c>
      <c r="B27" s="44"/>
      <c r="C27" s="44"/>
      <c r="D27" s="44"/>
      <c r="E27" s="44"/>
      <c r="F27" s="44"/>
      <c r="G27" s="44"/>
      <c r="H27" s="44"/>
      <c r="I27" s="45"/>
      <c r="S27" s="182"/>
      <c r="T27" s="182"/>
      <c r="U27" s="182"/>
      <c r="V27" s="182"/>
      <c r="W27" s="182"/>
      <c r="X27" s="182"/>
      <c r="Y27" s="182"/>
      <c r="Z27" s="182"/>
    </row>
    <row r="28" spans="1:26" ht="12.75">
      <c r="A28" s="27" t="s">
        <v>47</v>
      </c>
      <c r="B28" s="44">
        <v>1.38586</v>
      </c>
      <c r="C28" s="146" t="s">
        <v>102</v>
      </c>
      <c r="D28" s="146" t="s">
        <v>102</v>
      </c>
      <c r="E28" s="72">
        <v>598.6872000000001</v>
      </c>
      <c r="F28" s="146" t="s">
        <v>102</v>
      </c>
      <c r="G28" s="146" t="s">
        <v>102</v>
      </c>
      <c r="H28" s="72">
        <v>1571.575</v>
      </c>
      <c r="I28" s="141" t="s">
        <v>102</v>
      </c>
      <c r="S28" s="182"/>
      <c r="T28" s="182"/>
      <c r="U28" s="182"/>
      <c r="V28" s="182"/>
      <c r="W28" s="182"/>
      <c r="X28" s="182"/>
      <c r="Y28" s="182"/>
      <c r="Z28" s="182"/>
    </row>
    <row r="29" spans="1:31" ht="12.75">
      <c r="A29" s="27" t="s">
        <v>130</v>
      </c>
      <c r="B29" s="72">
        <v>8.47343</v>
      </c>
      <c r="C29" s="44">
        <v>177.5774</v>
      </c>
      <c r="D29" s="72">
        <v>14771.16256</v>
      </c>
      <c r="E29" s="72">
        <v>4907.99898</v>
      </c>
      <c r="F29" s="146" t="s">
        <v>102</v>
      </c>
      <c r="G29" s="146" t="s">
        <v>102</v>
      </c>
      <c r="H29" s="72">
        <v>2841.239</v>
      </c>
      <c r="I29" s="73">
        <v>364.023</v>
      </c>
      <c r="S29" s="182"/>
      <c r="T29" s="182"/>
      <c r="U29" s="182"/>
      <c r="V29" s="182"/>
      <c r="W29" s="182"/>
      <c r="X29" s="182"/>
      <c r="Y29" s="182"/>
      <c r="Z29" s="182"/>
      <c r="AA29" s="59"/>
      <c r="AB29" s="59"/>
      <c r="AC29" s="59"/>
      <c r="AD29" s="59"/>
      <c r="AE29" s="59"/>
    </row>
    <row r="30" spans="1:26" ht="12.75">
      <c r="A30" s="27" t="s">
        <v>48</v>
      </c>
      <c r="B30" s="146" t="s">
        <v>102</v>
      </c>
      <c r="C30" s="146" t="s">
        <v>102</v>
      </c>
      <c r="D30" s="146" t="s">
        <v>102</v>
      </c>
      <c r="E30" s="72">
        <v>672.3972</v>
      </c>
      <c r="F30" s="146" t="s">
        <v>102</v>
      </c>
      <c r="G30" s="146" t="s">
        <v>102</v>
      </c>
      <c r="H30" s="72">
        <v>227.418</v>
      </c>
      <c r="I30" s="141" t="s">
        <v>102</v>
      </c>
      <c r="S30" s="182"/>
      <c r="T30" s="182"/>
      <c r="U30" s="182"/>
      <c r="V30" s="182"/>
      <c r="W30" s="182"/>
      <c r="X30" s="182"/>
      <c r="Y30" s="182"/>
      <c r="Z30" s="182"/>
    </row>
    <row r="31" spans="1:32" ht="12.75">
      <c r="A31" s="27" t="s">
        <v>49</v>
      </c>
      <c r="B31" s="44">
        <v>24.930850000000003</v>
      </c>
      <c r="C31" s="146" t="s">
        <v>102</v>
      </c>
      <c r="D31" s="44">
        <v>5.91514</v>
      </c>
      <c r="E31" s="44">
        <v>113.2056</v>
      </c>
      <c r="F31" s="146" t="s">
        <v>102</v>
      </c>
      <c r="G31" s="146" t="s">
        <v>102</v>
      </c>
      <c r="H31" s="72">
        <v>2012.682</v>
      </c>
      <c r="I31" s="141" t="s">
        <v>102</v>
      </c>
      <c r="S31" s="182"/>
      <c r="T31" s="182"/>
      <c r="U31" s="182"/>
      <c r="V31" s="182"/>
      <c r="W31" s="182"/>
      <c r="X31" s="182"/>
      <c r="Y31" s="182"/>
      <c r="Z31" s="182"/>
      <c r="AA31" s="59"/>
      <c r="AB31" s="59"/>
      <c r="AC31" s="59"/>
      <c r="AD31" s="59"/>
      <c r="AE31" s="59"/>
      <c r="AF31" s="59"/>
    </row>
    <row r="32" spans="1:26" ht="12.75">
      <c r="A32" s="27" t="s">
        <v>50</v>
      </c>
      <c r="B32" s="146" t="s">
        <v>102</v>
      </c>
      <c r="C32" s="146" t="s">
        <v>102</v>
      </c>
      <c r="D32" s="72">
        <v>31.57</v>
      </c>
      <c r="E32" s="146" t="s">
        <v>102</v>
      </c>
      <c r="F32" s="146" t="s">
        <v>102</v>
      </c>
      <c r="G32" s="146" t="s">
        <v>102</v>
      </c>
      <c r="H32" s="72">
        <v>168.339</v>
      </c>
      <c r="I32" s="141" t="s">
        <v>102</v>
      </c>
      <c r="S32" s="182"/>
      <c r="T32" s="182"/>
      <c r="U32" s="182"/>
      <c r="V32" s="182"/>
      <c r="W32" s="182"/>
      <c r="X32" s="182"/>
      <c r="Y32" s="182"/>
      <c r="Z32" s="182"/>
    </row>
    <row r="33" spans="1:26" ht="12.75">
      <c r="A33" s="27" t="s">
        <v>51</v>
      </c>
      <c r="B33" s="44">
        <v>25.16094</v>
      </c>
      <c r="C33" s="72">
        <v>124.96638000000002</v>
      </c>
      <c r="D33" s="44">
        <v>11.51304</v>
      </c>
      <c r="E33" s="72">
        <v>1686.0749400000002</v>
      </c>
      <c r="F33" s="72">
        <v>1543.2</v>
      </c>
      <c r="G33" s="146" t="s">
        <v>102</v>
      </c>
      <c r="H33" s="72">
        <v>1025.349</v>
      </c>
      <c r="I33" s="141" t="s">
        <v>102</v>
      </c>
      <c r="S33" s="182"/>
      <c r="T33" s="182"/>
      <c r="U33" s="182"/>
      <c r="V33" s="182"/>
      <c r="W33" s="182"/>
      <c r="X33" s="182"/>
      <c r="Y33" s="182"/>
      <c r="Z33" s="182"/>
    </row>
    <row r="34" spans="1:26" ht="12.75">
      <c r="A34" s="27" t="s">
        <v>52</v>
      </c>
      <c r="B34" s="44">
        <v>16.465400000000002</v>
      </c>
      <c r="C34" s="146" t="s">
        <v>102</v>
      </c>
      <c r="D34" s="146" t="s">
        <v>102</v>
      </c>
      <c r="E34" s="44">
        <v>39.25584</v>
      </c>
      <c r="F34" s="146" t="s">
        <v>102</v>
      </c>
      <c r="G34" s="146" t="s">
        <v>102</v>
      </c>
      <c r="H34" s="72">
        <v>771.967</v>
      </c>
      <c r="I34" s="141" t="s">
        <v>102</v>
      </c>
      <c r="S34" s="182"/>
      <c r="T34" s="182"/>
      <c r="U34" s="182"/>
      <c r="V34" s="182"/>
      <c r="W34" s="182"/>
      <c r="X34" s="182"/>
      <c r="Y34" s="182"/>
      <c r="Z34" s="182"/>
    </row>
    <row r="35" spans="1:26" ht="12.75">
      <c r="A35" s="27" t="s">
        <v>53</v>
      </c>
      <c r="B35" s="146" t="s">
        <v>102</v>
      </c>
      <c r="C35" s="146" t="s">
        <v>102</v>
      </c>
      <c r="D35" s="44">
        <v>2.04358</v>
      </c>
      <c r="E35" s="44">
        <v>0.52164</v>
      </c>
      <c r="F35" s="146" t="s">
        <v>102</v>
      </c>
      <c r="G35" s="146" t="s">
        <v>102</v>
      </c>
      <c r="H35" s="72">
        <v>835.947</v>
      </c>
      <c r="I35" s="141" t="s">
        <v>102</v>
      </c>
      <c r="S35" s="182"/>
      <c r="T35" s="182"/>
      <c r="U35" s="182"/>
      <c r="V35" s="182"/>
      <c r="W35" s="182"/>
      <c r="X35" s="182"/>
      <c r="Y35" s="182"/>
      <c r="Z35" s="182"/>
    </row>
    <row r="36" spans="1:26" ht="12.75">
      <c r="A36" s="27" t="s">
        <v>54</v>
      </c>
      <c r="B36" s="72">
        <v>186.22660000000002</v>
      </c>
      <c r="C36" s="44">
        <v>59.09442</v>
      </c>
      <c r="D36" s="72">
        <v>4124.10306</v>
      </c>
      <c r="E36" s="72">
        <v>32252.16852</v>
      </c>
      <c r="F36" s="72">
        <v>2724.75</v>
      </c>
      <c r="G36" s="146" t="s">
        <v>102</v>
      </c>
      <c r="H36" s="72">
        <v>19371.036</v>
      </c>
      <c r="I36" s="141" t="s">
        <v>102</v>
      </c>
      <c r="S36" s="182"/>
      <c r="T36" s="182"/>
      <c r="U36" s="182"/>
      <c r="V36" s="182"/>
      <c r="W36" s="182"/>
      <c r="X36" s="182"/>
      <c r="Y36" s="182"/>
      <c r="Z36" s="182"/>
    </row>
    <row r="37" spans="1:26" ht="12.75">
      <c r="A37" s="27" t="s">
        <v>55</v>
      </c>
      <c r="B37" s="72">
        <v>6.098050000000001</v>
      </c>
      <c r="C37" s="72">
        <v>537.152</v>
      </c>
      <c r="D37" s="72">
        <v>22.41624</v>
      </c>
      <c r="E37" s="72">
        <v>1969.63002</v>
      </c>
      <c r="F37" s="146" t="s">
        <v>102</v>
      </c>
      <c r="G37" s="146" t="s">
        <v>102</v>
      </c>
      <c r="H37" s="72">
        <v>3579.985</v>
      </c>
      <c r="I37" s="141" t="s">
        <v>102</v>
      </c>
      <c r="S37" s="182"/>
      <c r="T37" s="182"/>
      <c r="U37" s="182"/>
      <c r="V37" s="182"/>
      <c r="W37" s="182"/>
      <c r="X37" s="182"/>
      <c r="Y37" s="182"/>
      <c r="Z37" s="182"/>
    </row>
    <row r="38" spans="1:26" ht="12.75">
      <c r="A38" s="27" t="s">
        <v>56</v>
      </c>
      <c r="B38" s="72">
        <v>277.74124</v>
      </c>
      <c r="C38" s="146" t="s">
        <v>102</v>
      </c>
      <c r="D38" s="72">
        <v>226.30608</v>
      </c>
      <c r="E38" s="44">
        <v>916.2412200000001</v>
      </c>
      <c r="F38" s="146" t="s">
        <v>102</v>
      </c>
      <c r="G38" s="146" t="s">
        <v>102</v>
      </c>
      <c r="H38" s="72">
        <v>2221.045</v>
      </c>
      <c r="I38" s="141" t="s">
        <v>102</v>
      </c>
      <c r="S38" s="182"/>
      <c r="T38" s="182"/>
      <c r="U38" s="182"/>
      <c r="V38" s="182"/>
      <c r="W38" s="182"/>
      <c r="X38" s="182"/>
      <c r="Y38" s="182"/>
      <c r="Z38" s="182"/>
    </row>
    <row r="39" spans="1:26" ht="12.75">
      <c r="A39" s="27" t="s">
        <v>131</v>
      </c>
      <c r="B39" s="146" t="s">
        <v>102</v>
      </c>
      <c r="C39" s="146" t="s">
        <v>102</v>
      </c>
      <c r="D39" s="72">
        <v>20.452740000000002</v>
      </c>
      <c r="E39" s="72">
        <v>27455.482980000004</v>
      </c>
      <c r="F39" s="72">
        <v>16381</v>
      </c>
      <c r="G39" s="146" t="s">
        <v>102</v>
      </c>
      <c r="H39" s="72">
        <v>31599.342</v>
      </c>
      <c r="I39" s="73">
        <v>30.469</v>
      </c>
      <c r="S39" s="182"/>
      <c r="T39" s="182"/>
      <c r="U39" s="182"/>
      <c r="V39" s="182"/>
      <c r="W39" s="182"/>
      <c r="X39" s="182"/>
      <c r="Y39" s="182"/>
      <c r="Z39" s="182"/>
    </row>
    <row r="40" spans="1:26" ht="12.75">
      <c r="A40" s="27"/>
      <c r="B40" s="44"/>
      <c r="C40" s="44"/>
      <c r="D40" s="44"/>
      <c r="E40" s="44"/>
      <c r="F40" s="44"/>
      <c r="G40" s="44"/>
      <c r="H40" s="44"/>
      <c r="I40" s="45"/>
      <c r="S40" s="182"/>
      <c r="T40" s="182"/>
      <c r="U40" s="182"/>
      <c r="V40" s="182"/>
      <c r="W40" s="182"/>
      <c r="X40" s="182"/>
      <c r="Y40" s="182"/>
      <c r="Z40" s="182"/>
    </row>
    <row r="41" spans="1:26" ht="12.75">
      <c r="A41" s="57" t="s">
        <v>349</v>
      </c>
      <c r="B41" s="44"/>
      <c r="C41" s="44"/>
      <c r="D41" s="44"/>
      <c r="E41" s="44"/>
      <c r="F41" s="44"/>
      <c r="G41" s="44"/>
      <c r="H41" s="44"/>
      <c r="I41" s="45"/>
      <c r="S41" s="182"/>
      <c r="T41" s="182"/>
      <c r="U41" s="182"/>
      <c r="V41" s="182"/>
      <c r="W41" s="182"/>
      <c r="X41" s="182"/>
      <c r="Y41" s="182"/>
      <c r="Z41" s="182"/>
    </row>
    <row r="42" spans="1:26" ht="12.75">
      <c r="A42" s="27" t="s">
        <v>57</v>
      </c>
      <c r="B42" s="72">
        <v>31.449180000000002</v>
      </c>
      <c r="C42" s="146" t="s">
        <v>102</v>
      </c>
      <c r="D42" s="146" t="s">
        <v>102</v>
      </c>
      <c r="E42" s="72">
        <v>418.87854000000004</v>
      </c>
      <c r="F42" s="146" t="s">
        <v>102</v>
      </c>
      <c r="G42" s="146" t="s">
        <v>102</v>
      </c>
      <c r="H42" s="72">
        <v>11041.533</v>
      </c>
      <c r="I42" s="141" t="s">
        <v>102</v>
      </c>
      <c r="S42" s="182"/>
      <c r="T42" s="182"/>
      <c r="U42" s="182"/>
      <c r="V42" s="182"/>
      <c r="W42" s="182"/>
      <c r="X42" s="182"/>
      <c r="Y42" s="182"/>
      <c r="Z42" s="182"/>
    </row>
    <row r="43" spans="1:26" ht="12.75">
      <c r="A43" s="27" t="s">
        <v>58</v>
      </c>
      <c r="B43" s="72">
        <v>68.54554</v>
      </c>
      <c r="C43" s="44">
        <v>4.07022</v>
      </c>
      <c r="D43" s="146" t="s">
        <v>102</v>
      </c>
      <c r="E43" s="72">
        <v>167.04792</v>
      </c>
      <c r="F43" s="146" t="s">
        <v>102</v>
      </c>
      <c r="G43" s="146" t="s">
        <v>102</v>
      </c>
      <c r="H43" s="72">
        <v>1604.543</v>
      </c>
      <c r="I43" s="141" t="s">
        <v>102</v>
      </c>
      <c r="S43" s="182"/>
      <c r="T43" s="182"/>
      <c r="U43" s="182"/>
      <c r="V43" s="182"/>
      <c r="W43" s="182"/>
      <c r="X43" s="182"/>
      <c r="Y43" s="182"/>
      <c r="Z43" s="182"/>
    </row>
    <row r="44" spans="1:26" ht="12.75">
      <c r="A44" s="27" t="s">
        <v>59</v>
      </c>
      <c r="B44" s="72">
        <v>92.61588</v>
      </c>
      <c r="C44" s="72">
        <v>72.48780000000001</v>
      </c>
      <c r="D44" s="146" t="s">
        <v>102</v>
      </c>
      <c r="E44" s="72">
        <v>463.61160000000007</v>
      </c>
      <c r="F44" s="146" t="s">
        <v>102</v>
      </c>
      <c r="G44" s="146" t="s">
        <v>102</v>
      </c>
      <c r="H44" s="72">
        <v>8872.643</v>
      </c>
      <c r="I44" s="73">
        <v>1192.895</v>
      </c>
      <c r="S44" s="182"/>
      <c r="T44" s="182"/>
      <c r="U44" s="182"/>
      <c r="V44" s="182"/>
      <c r="W44" s="182"/>
      <c r="X44" s="182"/>
      <c r="Y44" s="182"/>
      <c r="Z44" s="182"/>
    </row>
    <row r="45" spans="1:26" ht="12.75">
      <c r="A45" s="27" t="s">
        <v>60</v>
      </c>
      <c r="B45" s="72">
        <v>180.88665</v>
      </c>
      <c r="C45" s="72">
        <v>19.404</v>
      </c>
      <c r="D45" s="72">
        <v>6902.223019999999</v>
      </c>
      <c r="E45" s="72">
        <v>434.62332000000004</v>
      </c>
      <c r="F45" s="146" t="s">
        <v>102</v>
      </c>
      <c r="G45" s="146" t="s">
        <v>102</v>
      </c>
      <c r="H45" s="72">
        <v>4053.094</v>
      </c>
      <c r="I45" s="141" t="s">
        <v>102</v>
      </c>
      <c r="S45" s="182"/>
      <c r="T45" s="182"/>
      <c r="U45" s="182"/>
      <c r="V45" s="182"/>
      <c r="W45" s="182"/>
      <c r="X45" s="182"/>
      <c r="Y45" s="182"/>
      <c r="Z45" s="182"/>
    </row>
    <row r="46" spans="1:26" ht="12.75">
      <c r="A46" s="27" t="s">
        <v>61</v>
      </c>
      <c r="B46" s="72">
        <v>1750.7907200000002</v>
      </c>
      <c r="C46" s="44">
        <v>531.01972</v>
      </c>
      <c r="D46" s="72">
        <v>8295.25466</v>
      </c>
      <c r="E46" s="72">
        <v>51807.63564000001</v>
      </c>
      <c r="F46" s="72">
        <v>9301.76</v>
      </c>
      <c r="G46" s="44">
        <v>1.76</v>
      </c>
      <c r="H46" s="72">
        <v>36722.098</v>
      </c>
      <c r="I46" s="73">
        <v>4.34</v>
      </c>
      <c r="S46" s="182"/>
      <c r="T46" s="182"/>
      <c r="U46" s="182"/>
      <c r="V46" s="182"/>
      <c r="W46" s="182"/>
      <c r="X46" s="182"/>
      <c r="Y46" s="182"/>
      <c r="Z46" s="182"/>
    </row>
    <row r="47" spans="1:9" ht="12.75">
      <c r="A47" s="27" t="s">
        <v>136</v>
      </c>
      <c r="B47" s="72">
        <v>5.897220000000001</v>
      </c>
      <c r="C47" s="146" t="s">
        <v>102</v>
      </c>
      <c r="D47" s="72">
        <v>21.82026</v>
      </c>
      <c r="E47" s="44">
        <v>382.27626000000004</v>
      </c>
      <c r="F47" s="146" t="s">
        <v>102</v>
      </c>
      <c r="G47" s="146" t="s">
        <v>102</v>
      </c>
      <c r="H47" s="72">
        <v>85.687</v>
      </c>
      <c r="I47" s="141" t="s">
        <v>102</v>
      </c>
    </row>
    <row r="48" spans="1:9" ht="12.75">
      <c r="A48" s="27" t="s">
        <v>132</v>
      </c>
      <c r="B48" s="72">
        <v>62.548570000000005</v>
      </c>
      <c r="C48" s="44">
        <v>12.14136</v>
      </c>
      <c r="D48" s="72">
        <v>1146.37292</v>
      </c>
      <c r="E48" s="72">
        <v>110.97</v>
      </c>
      <c r="F48" s="72">
        <v>6400</v>
      </c>
      <c r="G48" s="146" t="s">
        <v>102</v>
      </c>
      <c r="H48" s="72">
        <v>511.753</v>
      </c>
      <c r="I48" s="141" t="s">
        <v>102</v>
      </c>
    </row>
    <row r="49" spans="1:9" ht="12.75">
      <c r="A49" s="27" t="s">
        <v>62</v>
      </c>
      <c r="B49" s="72">
        <v>1294.35733</v>
      </c>
      <c r="C49" s="72">
        <v>88.63008</v>
      </c>
      <c r="D49" s="72">
        <v>301.39340000000004</v>
      </c>
      <c r="E49" s="72">
        <v>1883.78622</v>
      </c>
      <c r="F49" s="72">
        <v>22.4</v>
      </c>
      <c r="G49" s="146" t="s">
        <v>102</v>
      </c>
      <c r="H49" s="72">
        <v>27030.967</v>
      </c>
      <c r="I49" s="141" t="s">
        <v>102</v>
      </c>
    </row>
    <row r="50" spans="1:9" ht="12.75">
      <c r="A50" s="27" t="s">
        <v>63</v>
      </c>
      <c r="B50" s="146" t="s">
        <v>102</v>
      </c>
      <c r="C50" s="146" t="s">
        <v>102</v>
      </c>
      <c r="D50" s="44">
        <v>227.2963</v>
      </c>
      <c r="E50" s="72">
        <v>4136.997240000001</v>
      </c>
      <c r="F50" s="72">
        <v>8250</v>
      </c>
      <c r="G50" s="146" t="s">
        <v>102</v>
      </c>
      <c r="H50" s="72">
        <v>1627.013</v>
      </c>
      <c r="I50" s="141" t="s">
        <v>102</v>
      </c>
    </row>
    <row r="51" spans="1:9" ht="12.75">
      <c r="A51" s="27" t="s">
        <v>133</v>
      </c>
      <c r="B51" s="146" t="s">
        <v>102</v>
      </c>
      <c r="C51" s="44">
        <v>2.67652</v>
      </c>
      <c r="D51" s="146" t="s">
        <v>102</v>
      </c>
      <c r="E51" s="146" t="s">
        <v>102</v>
      </c>
      <c r="F51" s="146" t="s">
        <v>102</v>
      </c>
      <c r="G51" s="146" t="s">
        <v>102</v>
      </c>
      <c r="H51" s="72">
        <v>799.204</v>
      </c>
      <c r="I51" s="141" t="s">
        <v>102</v>
      </c>
    </row>
    <row r="52" spans="1:9" ht="13.5" thickBot="1">
      <c r="A52" s="46" t="s">
        <v>64</v>
      </c>
      <c r="B52" s="143" t="s">
        <v>102</v>
      </c>
      <c r="C52" s="74">
        <v>50.08234</v>
      </c>
      <c r="D52" s="47">
        <v>87.49664</v>
      </c>
      <c r="E52" s="74">
        <v>1257.64974</v>
      </c>
      <c r="F52" s="74">
        <v>4931.864</v>
      </c>
      <c r="G52" s="143" t="s">
        <v>102</v>
      </c>
      <c r="H52" s="74">
        <v>3246.122</v>
      </c>
      <c r="I52" s="75">
        <v>1.135</v>
      </c>
    </row>
    <row r="53" spans="1:11" ht="12.75">
      <c r="A53" s="27" t="s">
        <v>67</v>
      </c>
      <c r="B53" s="67"/>
      <c r="C53" s="67"/>
      <c r="D53" s="67"/>
      <c r="E53" s="67"/>
      <c r="F53" s="67"/>
      <c r="G53" s="67"/>
      <c r="H53" s="67"/>
      <c r="I53" s="67"/>
      <c r="J53" s="59"/>
      <c r="K53" s="59"/>
    </row>
    <row r="54" spans="2:18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2:11" ht="12.75"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2:11" ht="12.75"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2:11" ht="12.75"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2:11" ht="12.75"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2:11" ht="12.75"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2:11" ht="12.75"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2:11" ht="12.75"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2:11" ht="12.75"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2:11" ht="12.75"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2:11" ht="12.75"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2:11" ht="12.75"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2:11" ht="12.75"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2:11" ht="12.75"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2:11" ht="12.75"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2:11" ht="12.75"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2:11" ht="12.75"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2:11" ht="12.75"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2:11" ht="12.75"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2:11" ht="12.75"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2:11" ht="12.75"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2:11" ht="12.75"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2:11" ht="12.75"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2:11" ht="12.75"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2:11" ht="12.75"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2:11" ht="12.75"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2:11" ht="12.75"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2:11" ht="12.75"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2:11" ht="12.75"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2:11" ht="12.75"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2:11" ht="12.75"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2:11" ht="12.75"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2:11" ht="12.75"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2:11" ht="12.75"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2:11" ht="12.75"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2:11" ht="12.75"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2:11" ht="12.75"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2:11" ht="12.75"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2:11" ht="12.75"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2:11" ht="12.75"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2:11" ht="12.75"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2:11" ht="12.75"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2.7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12.75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12.75"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2:11" ht="12.75"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2:11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2:11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2:11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2:11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2:11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2:11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2:11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2:11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2:11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2:11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2:11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2:11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2:11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2:11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2:11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2:11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2:11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2:11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2:11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2:11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2:9" ht="12.75">
      <c r="B120" s="59"/>
      <c r="C120" s="59"/>
      <c r="D120" s="59"/>
      <c r="E120" s="59"/>
      <c r="F120" s="59"/>
      <c r="G120" s="59"/>
      <c r="H120" s="59"/>
      <c r="I120" s="59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42"/>
  <sheetViews>
    <sheetView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9.57421875" style="81" customWidth="1"/>
    <col min="2" max="8" width="12.57421875" style="81" customWidth="1"/>
    <col min="9" max="9" width="13.8515625" style="81" customWidth="1"/>
    <col min="10" max="10" width="11.28125" style="81" customWidth="1"/>
    <col min="11" max="11" width="13.8515625" style="81" customWidth="1"/>
    <col min="12" max="12" width="11.421875" style="81" customWidth="1"/>
    <col min="13" max="13" width="12.421875" style="81" customWidth="1"/>
    <col min="14" max="16384" width="11.421875" style="81" customWidth="1"/>
  </cols>
  <sheetData>
    <row r="1" spans="1:11" s="79" customFormat="1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3" spans="1:11" ht="15">
      <c r="A3" s="356" t="s">
        <v>351</v>
      </c>
      <c r="B3" s="357"/>
      <c r="C3" s="357"/>
      <c r="D3" s="357"/>
      <c r="E3" s="357"/>
      <c r="F3" s="357"/>
      <c r="G3" s="357"/>
      <c r="H3" s="357"/>
      <c r="I3" s="358"/>
      <c r="J3" s="358"/>
      <c r="K3" s="358"/>
    </row>
    <row r="4" spans="1:10" ht="15">
      <c r="A4" s="82"/>
      <c r="B4" s="82"/>
      <c r="C4" s="80"/>
      <c r="D4" s="80"/>
      <c r="E4" s="80"/>
      <c r="F4" s="80"/>
      <c r="G4" s="80"/>
      <c r="H4" s="83"/>
      <c r="I4" s="84"/>
      <c r="J4" s="84"/>
    </row>
    <row r="5" spans="1:11" ht="12.75" customHeight="1">
      <c r="A5" s="190"/>
      <c r="B5" s="359" t="s">
        <v>181</v>
      </c>
      <c r="C5" s="360"/>
      <c r="D5" s="360"/>
      <c r="E5" s="360"/>
      <c r="F5" s="360"/>
      <c r="G5" s="360"/>
      <c r="H5" s="342" t="s">
        <v>137</v>
      </c>
      <c r="I5" s="343"/>
      <c r="J5" s="342" t="s">
        <v>138</v>
      </c>
      <c r="K5" s="339"/>
    </row>
    <row r="6" spans="1:11" ht="12.75" customHeight="1">
      <c r="A6" s="193" t="s">
        <v>139</v>
      </c>
      <c r="B6" s="194" t="s">
        <v>140</v>
      </c>
      <c r="C6" s="194" t="s">
        <v>140</v>
      </c>
      <c r="D6" s="194" t="s">
        <v>368</v>
      </c>
      <c r="E6" s="194" t="s">
        <v>369</v>
      </c>
      <c r="F6" s="194" t="s">
        <v>141</v>
      </c>
      <c r="G6" s="194" t="s">
        <v>370</v>
      </c>
      <c r="H6" s="351" t="s">
        <v>142</v>
      </c>
      <c r="I6" s="352"/>
      <c r="J6" s="353" t="s">
        <v>182</v>
      </c>
      <c r="K6" s="354"/>
    </row>
    <row r="7" spans="1:11" ht="12.75" customHeight="1" thickBot="1">
      <c r="A7" s="195"/>
      <c r="B7" s="196" t="s">
        <v>143</v>
      </c>
      <c r="C7" s="196" t="s">
        <v>144</v>
      </c>
      <c r="D7" s="196" t="s">
        <v>144</v>
      </c>
      <c r="E7" s="196" t="s">
        <v>371</v>
      </c>
      <c r="F7" s="196" t="s">
        <v>146</v>
      </c>
      <c r="G7" s="196" t="s">
        <v>147</v>
      </c>
      <c r="H7" s="194" t="s">
        <v>148</v>
      </c>
      <c r="I7" s="194" t="s">
        <v>149</v>
      </c>
      <c r="J7" s="194" t="s">
        <v>148</v>
      </c>
      <c r="K7" s="191" t="s">
        <v>149</v>
      </c>
    </row>
    <row r="8" spans="1:12" ht="12.75" customHeight="1">
      <c r="A8" s="197" t="s">
        <v>150</v>
      </c>
      <c r="B8" s="198" t="s">
        <v>301</v>
      </c>
      <c r="C8" s="198" t="s">
        <v>301</v>
      </c>
      <c r="D8" s="199">
        <v>11977</v>
      </c>
      <c r="E8" s="198" t="s">
        <v>301</v>
      </c>
      <c r="F8" s="199">
        <v>2051</v>
      </c>
      <c r="G8" s="199">
        <v>14028</v>
      </c>
      <c r="H8" s="200">
        <v>427080.8</v>
      </c>
      <c r="I8" s="200">
        <v>657910.8</v>
      </c>
      <c r="J8" s="201">
        <f>H8/$G8</f>
        <v>30.444881665240946</v>
      </c>
      <c r="K8" s="202">
        <f>I8/$G8</f>
        <v>46.899828913601375</v>
      </c>
      <c r="L8" s="84"/>
    </row>
    <row r="9" spans="1:12" ht="12.75" customHeight="1">
      <c r="A9" s="197" t="s">
        <v>151</v>
      </c>
      <c r="B9" s="199">
        <v>61007</v>
      </c>
      <c r="C9" s="199">
        <v>200953</v>
      </c>
      <c r="D9" s="199">
        <v>322233</v>
      </c>
      <c r="E9" s="199">
        <v>825</v>
      </c>
      <c r="F9" s="199">
        <v>177757</v>
      </c>
      <c r="G9" s="199">
        <v>762775</v>
      </c>
      <c r="H9" s="199">
        <v>21621233.950000003</v>
      </c>
      <c r="I9" s="199">
        <v>30448177.700000003</v>
      </c>
      <c r="J9" s="203">
        <f aca="true" t="shared" si="0" ref="J9:K35">H9/$G9</f>
        <v>28.345493690800044</v>
      </c>
      <c r="K9" s="204">
        <f t="shared" si="0"/>
        <v>39.917639802038615</v>
      </c>
      <c r="L9" s="84"/>
    </row>
    <row r="10" spans="1:12" ht="12.75" customHeight="1">
      <c r="A10" s="197" t="s">
        <v>152</v>
      </c>
      <c r="B10" s="199">
        <v>24580</v>
      </c>
      <c r="C10" s="199">
        <v>78996</v>
      </c>
      <c r="D10" s="199">
        <v>72273</v>
      </c>
      <c r="E10" s="198" t="s">
        <v>301</v>
      </c>
      <c r="F10" s="199">
        <v>141381</v>
      </c>
      <c r="G10" s="199">
        <v>317230</v>
      </c>
      <c r="H10" s="199">
        <v>6402968.86</v>
      </c>
      <c r="I10" s="199">
        <v>10135632.15</v>
      </c>
      <c r="J10" s="203">
        <f t="shared" si="0"/>
        <v>20.183995397661004</v>
      </c>
      <c r="K10" s="204">
        <f t="shared" si="0"/>
        <v>31.95042130315544</v>
      </c>
      <c r="L10" s="84"/>
    </row>
    <row r="11" spans="1:12" ht="12.75" customHeight="1">
      <c r="A11" s="197" t="s">
        <v>153</v>
      </c>
      <c r="B11" s="199">
        <v>42819</v>
      </c>
      <c r="C11" s="199">
        <v>363985</v>
      </c>
      <c r="D11" s="199">
        <v>325483</v>
      </c>
      <c r="E11" s="199">
        <v>218</v>
      </c>
      <c r="F11" s="199">
        <v>1652271</v>
      </c>
      <c r="G11" s="199">
        <v>2384776</v>
      </c>
      <c r="H11" s="199">
        <v>64036439.15999998</v>
      </c>
      <c r="I11" s="199">
        <v>90577434.56999998</v>
      </c>
      <c r="J11" s="203">
        <f t="shared" si="0"/>
        <v>26.85218199109685</v>
      </c>
      <c r="K11" s="204">
        <f t="shared" si="0"/>
        <v>37.9815272251985</v>
      </c>
      <c r="L11" s="84"/>
    </row>
    <row r="12" spans="1:12" ht="12.75" customHeight="1">
      <c r="A12" s="197" t="s">
        <v>154</v>
      </c>
      <c r="B12" s="199">
        <v>2815</v>
      </c>
      <c r="C12" s="199">
        <v>16130</v>
      </c>
      <c r="D12" s="199">
        <v>22931</v>
      </c>
      <c r="E12" s="199">
        <v>300</v>
      </c>
      <c r="F12" s="199">
        <v>59514</v>
      </c>
      <c r="G12" s="199">
        <v>101690</v>
      </c>
      <c r="H12" s="199">
        <v>1634101.01</v>
      </c>
      <c r="I12" s="199">
        <v>2649692.75</v>
      </c>
      <c r="J12" s="203">
        <f t="shared" si="0"/>
        <v>16.069436621103353</v>
      </c>
      <c r="K12" s="204">
        <f t="shared" si="0"/>
        <v>26.056571442619727</v>
      </c>
      <c r="L12" s="84"/>
    </row>
    <row r="13" spans="1:12" ht="12.75" customHeight="1">
      <c r="A13" s="197" t="s">
        <v>155</v>
      </c>
      <c r="B13" s="199">
        <v>42705</v>
      </c>
      <c r="C13" s="199">
        <v>7071</v>
      </c>
      <c r="D13" s="199">
        <v>63211</v>
      </c>
      <c r="E13" s="199">
        <v>9</v>
      </c>
      <c r="F13" s="199">
        <v>137037</v>
      </c>
      <c r="G13" s="199">
        <v>250033</v>
      </c>
      <c r="H13" s="199">
        <v>3026656.25</v>
      </c>
      <c r="I13" s="199">
        <v>4944759.59</v>
      </c>
      <c r="J13" s="203">
        <f t="shared" si="0"/>
        <v>12.105027136417993</v>
      </c>
      <c r="K13" s="204">
        <f t="shared" si="0"/>
        <v>19.77642787152096</v>
      </c>
      <c r="L13" s="84"/>
    </row>
    <row r="14" spans="1:12" ht="12.75" customHeight="1">
      <c r="A14" s="197" t="s">
        <v>156</v>
      </c>
      <c r="B14" s="199">
        <v>5090</v>
      </c>
      <c r="C14" s="199">
        <v>1476</v>
      </c>
      <c r="D14" s="199">
        <v>700</v>
      </c>
      <c r="E14" s="198" t="s">
        <v>301</v>
      </c>
      <c r="F14" s="199">
        <v>560</v>
      </c>
      <c r="G14" s="199">
        <v>7826</v>
      </c>
      <c r="H14" s="199">
        <v>129042</v>
      </c>
      <c r="I14" s="199">
        <v>215078</v>
      </c>
      <c r="J14" s="203">
        <f t="shared" si="0"/>
        <v>16.48888320981344</v>
      </c>
      <c r="K14" s="204">
        <f t="shared" si="0"/>
        <v>27.48249424993611</v>
      </c>
      <c r="L14" s="84"/>
    </row>
    <row r="15" spans="1:12" ht="12.75" customHeight="1">
      <c r="A15" s="197" t="s">
        <v>157</v>
      </c>
      <c r="B15" s="199">
        <v>70418</v>
      </c>
      <c r="C15" s="199">
        <v>137182</v>
      </c>
      <c r="D15" s="199">
        <v>188595</v>
      </c>
      <c r="E15" s="199">
        <v>208</v>
      </c>
      <c r="F15" s="199">
        <v>1093342</v>
      </c>
      <c r="G15" s="199">
        <v>1489745</v>
      </c>
      <c r="H15" s="199">
        <v>75165302.89</v>
      </c>
      <c r="I15" s="199">
        <v>90679826.8</v>
      </c>
      <c r="J15" s="203">
        <f t="shared" si="0"/>
        <v>50.455146947967606</v>
      </c>
      <c r="K15" s="204">
        <f t="shared" si="0"/>
        <v>60.86936140077664</v>
      </c>
      <c r="L15" s="84"/>
    </row>
    <row r="16" spans="1:12" ht="12.75" customHeight="1">
      <c r="A16" s="197" t="s">
        <v>158</v>
      </c>
      <c r="B16" s="199">
        <v>2095</v>
      </c>
      <c r="C16" s="199">
        <v>3098</v>
      </c>
      <c r="D16" s="199">
        <v>4885</v>
      </c>
      <c r="E16" s="198" t="s">
        <v>301</v>
      </c>
      <c r="F16" s="199">
        <v>1355</v>
      </c>
      <c r="G16" s="199">
        <v>11433</v>
      </c>
      <c r="H16" s="199">
        <v>538133.36</v>
      </c>
      <c r="I16" s="199">
        <v>692180.8</v>
      </c>
      <c r="J16" s="203">
        <f t="shared" si="0"/>
        <v>47.068429983381435</v>
      </c>
      <c r="K16" s="204">
        <f t="shared" si="0"/>
        <v>60.54235983556372</v>
      </c>
      <c r="L16" s="84"/>
    </row>
    <row r="17" spans="1:12" ht="12.75" customHeight="1">
      <c r="A17" s="197" t="s">
        <v>159</v>
      </c>
      <c r="B17" s="198" t="s">
        <v>301</v>
      </c>
      <c r="C17" s="198" t="s">
        <v>301</v>
      </c>
      <c r="D17" s="198" t="s">
        <v>301</v>
      </c>
      <c r="E17" s="198" t="s">
        <v>301</v>
      </c>
      <c r="F17" s="199">
        <v>628</v>
      </c>
      <c r="G17" s="199">
        <v>628</v>
      </c>
      <c r="H17" s="199">
        <v>10286.64</v>
      </c>
      <c r="I17" s="199">
        <v>16371.96</v>
      </c>
      <c r="J17" s="203">
        <f t="shared" si="0"/>
        <v>16.38</v>
      </c>
      <c r="K17" s="204">
        <f t="shared" si="0"/>
        <v>26.07</v>
      </c>
      <c r="L17" s="84"/>
    </row>
    <row r="18" spans="1:12" ht="12.75" customHeight="1">
      <c r="A18" s="197" t="s">
        <v>160</v>
      </c>
      <c r="B18" s="198" t="s">
        <v>301</v>
      </c>
      <c r="C18" s="198" t="s">
        <v>301</v>
      </c>
      <c r="D18" s="199">
        <v>22</v>
      </c>
      <c r="E18" s="198" t="s">
        <v>301</v>
      </c>
      <c r="F18" s="199">
        <v>189</v>
      </c>
      <c r="G18" s="199">
        <v>211</v>
      </c>
      <c r="H18" s="199">
        <v>8756.79</v>
      </c>
      <c r="I18" s="199">
        <v>10489.85</v>
      </c>
      <c r="J18" s="203">
        <f t="shared" si="0"/>
        <v>41.501374407582944</v>
      </c>
      <c r="K18" s="204">
        <f t="shared" si="0"/>
        <v>49.71492890995261</v>
      </c>
      <c r="L18" s="84"/>
    </row>
    <row r="19" spans="1:12" ht="12.75" customHeight="1">
      <c r="A19" s="197" t="s">
        <v>161</v>
      </c>
      <c r="B19" s="199">
        <v>5956</v>
      </c>
      <c r="C19" s="199">
        <v>995</v>
      </c>
      <c r="D19" s="199">
        <v>13172</v>
      </c>
      <c r="E19" s="199">
        <v>250</v>
      </c>
      <c r="F19" s="199">
        <v>60591</v>
      </c>
      <c r="G19" s="199">
        <v>80964</v>
      </c>
      <c r="H19" s="199">
        <v>1969315.81</v>
      </c>
      <c r="I19" s="199">
        <v>2751811.84</v>
      </c>
      <c r="J19" s="203">
        <f t="shared" si="0"/>
        <v>24.323351242527544</v>
      </c>
      <c r="K19" s="204">
        <f t="shared" si="0"/>
        <v>33.988091497455656</v>
      </c>
      <c r="L19" s="84"/>
    </row>
    <row r="20" spans="1:12" ht="12.75" customHeight="1">
      <c r="A20" s="205" t="s">
        <v>372</v>
      </c>
      <c r="B20" s="206">
        <v>257485</v>
      </c>
      <c r="C20" s="206">
        <v>809886</v>
      </c>
      <c r="D20" s="206">
        <v>1025482</v>
      </c>
      <c r="E20" s="206">
        <v>1810</v>
      </c>
      <c r="F20" s="206">
        <v>3326676</v>
      </c>
      <c r="G20" s="206">
        <v>5421339</v>
      </c>
      <c r="H20" s="206">
        <v>174969317.5199999</v>
      </c>
      <c r="I20" s="206">
        <v>233779366.80999997</v>
      </c>
      <c r="J20" s="207">
        <f t="shared" si="0"/>
        <v>32.27418863125879</v>
      </c>
      <c r="K20" s="208">
        <f t="shared" si="0"/>
        <v>43.12207128349656</v>
      </c>
      <c r="L20" s="84"/>
    </row>
    <row r="21" spans="1:12" ht="12.75" customHeight="1">
      <c r="A21" s="197" t="s">
        <v>162</v>
      </c>
      <c r="B21" s="199">
        <v>3</v>
      </c>
      <c r="C21" s="198" t="s">
        <v>301</v>
      </c>
      <c r="D21" s="199">
        <v>12</v>
      </c>
      <c r="E21" s="198" t="s">
        <v>301</v>
      </c>
      <c r="F21" s="199">
        <v>1311</v>
      </c>
      <c r="G21" s="199">
        <v>1326</v>
      </c>
      <c r="H21" s="199">
        <v>301306.87</v>
      </c>
      <c r="I21" s="199">
        <v>323432.02</v>
      </c>
      <c r="J21" s="203">
        <f t="shared" si="0"/>
        <v>227.22991704374056</v>
      </c>
      <c r="K21" s="204">
        <f t="shared" si="0"/>
        <v>243.9155505279035</v>
      </c>
      <c r="L21" s="84"/>
    </row>
    <row r="22" spans="1:12" ht="12.75" customHeight="1">
      <c r="A22" s="197" t="s">
        <v>163</v>
      </c>
      <c r="B22" s="199">
        <v>7367</v>
      </c>
      <c r="C22" s="199">
        <v>44872</v>
      </c>
      <c r="D22" s="199">
        <v>43762</v>
      </c>
      <c r="E22" s="199">
        <v>22563</v>
      </c>
      <c r="F22" s="199">
        <v>533716</v>
      </c>
      <c r="G22" s="199">
        <v>652280</v>
      </c>
      <c r="H22" s="199">
        <v>33403149.820000004</v>
      </c>
      <c r="I22" s="199">
        <v>40357902.14</v>
      </c>
      <c r="J22" s="203">
        <f t="shared" si="0"/>
        <v>51.209832924510955</v>
      </c>
      <c r="K22" s="204">
        <f t="shared" si="0"/>
        <v>61.87205209419268</v>
      </c>
      <c r="L22" s="84"/>
    </row>
    <row r="23" spans="1:12" ht="12.75" customHeight="1">
      <c r="A23" s="197" t="s">
        <v>164</v>
      </c>
      <c r="B23" s="198" t="s">
        <v>301</v>
      </c>
      <c r="C23" s="198" t="s">
        <v>301</v>
      </c>
      <c r="D23" s="199">
        <v>245</v>
      </c>
      <c r="E23" s="198" t="s">
        <v>301</v>
      </c>
      <c r="F23" s="199">
        <v>9566</v>
      </c>
      <c r="G23" s="199">
        <v>9811</v>
      </c>
      <c r="H23" s="199">
        <v>269245.35</v>
      </c>
      <c r="I23" s="199">
        <v>408055.15</v>
      </c>
      <c r="J23" s="203">
        <f t="shared" si="0"/>
        <v>27.443211701151768</v>
      </c>
      <c r="K23" s="204">
        <f t="shared" si="0"/>
        <v>41.59159616756702</v>
      </c>
      <c r="L23" s="84"/>
    </row>
    <row r="24" spans="1:12" ht="12.75" customHeight="1">
      <c r="A24" s="197" t="s">
        <v>165</v>
      </c>
      <c r="B24" s="198" t="s">
        <v>301</v>
      </c>
      <c r="C24" s="198" t="s">
        <v>301</v>
      </c>
      <c r="D24" s="198" t="s">
        <v>301</v>
      </c>
      <c r="E24" s="198" t="s">
        <v>301</v>
      </c>
      <c r="F24" s="199">
        <v>18934</v>
      </c>
      <c r="G24" s="199">
        <v>18934</v>
      </c>
      <c r="H24" s="199">
        <v>474296.27</v>
      </c>
      <c r="I24" s="199">
        <v>736518.16</v>
      </c>
      <c r="J24" s="203">
        <f t="shared" si="0"/>
        <v>25.04997728953206</v>
      </c>
      <c r="K24" s="204">
        <f t="shared" si="0"/>
        <v>38.899237350797506</v>
      </c>
      <c r="L24" s="84"/>
    </row>
    <row r="25" spans="1:12" ht="12.75" customHeight="1">
      <c r="A25" s="209" t="s">
        <v>166</v>
      </c>
      <c r="B25" s="198" t="s">
        <v>301</v>
      </c>
      <c r="C25" s="198" t="s">
        <v>301</v>
      </c>
      <c r="D25" s="199">
        <v>40769</v>
      </c>
      <c r="E25" s="198" t="s">
        <v>301</v>
      </c>
      <c r="F25" s="199">
        <v>10268</v>
      </c>
      <c r="G25" s="199">
        <v>51037</v>
      </c>
      <c r="H25" s="199">
        <v>2789850.69</v>
      </c>
      <c r="I25" s="199">
        <v>3435152.65</v>
      </c>
      <c r="J25" s="203">
        <f t="shared" si="0"/>
        <v>54.66329701980916</v>
      </c>
      <c r="K25" s="204">
        <f t="shared" si="0"/>
        <v>67.30710366988654</v>
      </c>
      <c r="L25" s="84"/>
    </row>
    <row r="26" spans="1:12" ht="12.75" customHeight="1">
      <c r="A26" s="197" t="s">
        <v>167</v>
      </c>
      <c r="B26" s="198" t="s">
        <v>301</v>
      </c>
      <c r="C26" s="199">
        <v>51</v>
      </c>
      <c r="D26" s="199">
        <v>2780</v>
      </c>
      <c r="E26" s="198" t="s">
        <v>301</v>
      </c>
      <c r="F26" s="199">
        <v>115010</v>
      </c>
      <c r="G26" s="199">
        <v>117841</v>
      </c>
      <c r="H26" s="199">
        <v>5267323.24</v>
      </c>
      <c r="I26" s="199">
        <v>7128488.89</v>
      </c>
      <c r="J26" s="203">
        <f t="shared" si="0"/>
        <v>44.69856196060794</v>
      </c>
      <c r="K26" s="204">
        <f t="shared" si="0"/>
        <v>60.492433787900644</v>
      </c>
      <c r="L26" s="84"/>
    </row>
    <row r="27" spans="1:12" ht="12.75" customHeight="1">
      <c r="A27" s="197" t="s">
        <v>168</v>
      </c>
      <c r="B27" s="198" t="s">
        <v>301</v>
      </c>
      <c r="C27" s="198" t="s">
        <v>301</v>
      </c>
      <c r="D27" s="199">
        <v>846</v>
      </c>
      <c r="E27" s="198" t="s">
        <v>301</v>
      </c>
      <c r="F27" s="199">
        <v>746</v>
      </c>
      <c r="G27" s="199">
        <v>1592</v>
      </c>
      <c r="H27" s="199">
        <v>93930.32</v>
      </c>
      <c r="I27" s="199">
        <v>119013.1</v>
      </c>
      <c r="J27" s="203">
        <f t="shared" si="0"/>
        <v>59.001457286432164</v>
      </c>
      <c r="K27" s="204">
        <f t="shared" si="0"/>
        <v>74.75697236180905</v>
      </c>
      <c r="L27" s="84"/>
    </row>
    <row r="28" spans="1:12" ht="12.75" customHeight="1">
      <c r="A28" s="197" t="s">
        <v>169</v>
      </c>
      <c r="B28" s="198" t="s">
        <v>301</v>
      </c>
      <c r="C28" s="198" t="s">
        <v>301</v>
      </c>
      <c r="D28" s="199">
        <v>439</v>
      </c>
      <c r="E28" s="198" t="s">
        <v>301</v>
      </c>
      <c r="F28" s="199">
        <v>85610</v>
      </c>
      <c r="G28" s="199">
        <v>86049</v>
      </c>
      <c r="H28" s="199">
        <v>6283670.83</v>
      </c>
      <c r="I28" s="199">
        <v>7574650.63</v>
      </c>
      <c r="J28" s="203">
        <f t="shared" si="0"/>
        <v>73.02433299631605</v>
      </c>
      <c r="K28" s="204">
        <f t="shared" si="0"/>
        <v>88.02717788701786</v>
      </c>
      <c r="L28" s="84"/>
    </row>
    <row r="29" spans="1:12" ht="12.75" customHeight="1">
      <c r="A29" s="197" t="s">
        <v>170</v>
      </c>
      <c r="B29" s="199">
        <v>441</v>
      </c>
      <c r="C29" s="199">
        <v>295</v>
      </c>
      <c r="D29" s="199">
        <v>888</v>
      </c>
      <c r="E29" s="198" t="s">
        <v>301</v>
      </c>
      <c r="F29" s="199">
        <v>24086</v>
      </c>
      <c r="G29" s="199">
        <v>25710</v>
      </c>
      <c r="H29" s="199">
        <v>824542.49</v>
      </c>
      <c r="I29" s="199">
        <v>1183389.49</v>
      </c>
      <c r="J29" s="203">
        <f t="shared" si="0"/>
        <v>32.07088642551536</v>
      </c>
      <c r="K29" s="204">
        <f t="shared" si="0"/>
        <v>46.028373784519644</v>
      </c>
      <c r="L29" s="84"/>
    </row>
    <row r="30" spans="1:12" ht="12.75" customHeight="1">
      <c r="A30" s="197" t="s">
        <v>171</v>
      </c>
      <c r="B30" s="198" t="s">
        <v>301</v>
      </c>
      <c r="C30" s="198" t="s">
        <v>301</v>
      </c>
      <c r="D30" s="198" t="s">
        <v>301</v>
      </c>
      <c r="E30" s="198" t="s">
        <v>301</v>
      </c>
      <c r="F30" s="199">
        <v>250408</v>
      </c>
      <c r="G30" s="199">
        <v>250408</v>
      </c>
      <c r="H30" s="199">
        <v>5259503.41</v>
      </c>
      <c r="I30" s="199">
        <v>6759087.74</v>
      </c>
      <c r="J30" s="203">
        <f t="shared" si="0"/>
        <v>21.003735543592857</v>
      </c>
      <c r="K30" s="204">
        <f t="shared" si="0"/>
        <v>26.992299527171657</v>
      </c>
      <c r="L30" s="84"/>
    </row>
    <row r="31" spans="1:12" ht="12.75" customHeight="1">
      <c r="A31" s="197" t="s">
        <v>172</v>
      </c>
      <c r="B31" s="199">
        <v>62416</v>
      </c>
      <c r="C31" s="199">
        <v>96434</v>
      </c>
      <c r="D31" s="199">
        <v>128234</v>
      </c>
      <c r="E31" s="198" t="s">
        <v>301</v>
      </c>
      <c r="F31" s="199">
        <v>3723238</v>
      </c>
      <c r="G31" s="199">
        <v>4010322</v>
      </c>
      <c r="H31" s="199">
        <v>116589999.04</v>
      </c>
      <c r="I31" s="199">
        <v>167247390.92999998</v>
      </c>
      <c r="J31" s="203">
        <f t="shared" si="0"/>
        <v>29.072478229927672</v>
      </c>
      <c r="K31" s="204">
        <f t="shared" si="0"/>
        <v>41.70422996706997</v>
      </c>
      <c r="L31" s="84"/>
    </row>
    <row r="32" spans="1:12" ht="12.75" customHeight="1">
      <c r="A32" s="197" t="s">
        <v>173</v>
      </c>
      <c r="B32" s="198" t="s">
        <v>301</v>
      </c>
      <c r="C32" s="198" t="s">
        <v>301</v>
      </c>
      <c r="D32" s="198" t="s">
        <v>301</v>
      </c>
      <c r="E32" s="198" t="s">
        <v>301</v>
      </c>
      <c r="F32" s="199">
        <v>68113</v>
      </c>
      <c r="G32" s="199">
        <v>68113</v>
      </c>
      <c r="H32" s="199">
        <v>2053878.99</v>
      </c>
      <c r="I32" s="199">
        <v>2681422.09</v>
      </c>
      <c r="J32" s="203">
        <f t="shared" si="0"/>
        <v>30.153993951228106</v>
      </c>
      <c r="K32" s="204">
        <f t="shared" si="0"/>
        <v>39.36725867308737</v>
      </c>
      <c r="L32" s="84"/>
    </row>
    <row r="33" spans="1:12" ht="12.75" customHeight="1">
      <c r="A33" s="197" t="s">
        <v>174</v>
      </c>
      <c r="B33" s="199">
        <v>54</v>
      </c>
      <c r="C33" s="199">
        <v>308</v>
      </c>
      <c r="D33" s="199">
        <v>111</v>
      </c>
      <c r="E33" s="199">
        <v>4</v>
      </c>
      <c r="F33" s="199">
        <v>79566.19</v>
      </c>
      <c r="G33" s="199">
        <v>80043.19</v>
      </c>
      <c r="H33" s="199">
        <v>1946097.3709</v>
      </c>
      <c r="I33" s="199">
        <v>2817135.2709000004</v>
      </c>
      <c r="J33" s="203">
        <f t="shared" si="0"/>
        <v>24.313091106189045</v>
      </c>
      <c r="K33" s="204">
        <f t="shared" si="0"/>
        <v>35.19518988311186</v>
      </c>
      <c r="L33" s="84"/>
    </row>
    <row r="34" spans="1:12" ht="12.75" customHeight="1">
      <c r="A34" s="205" t="s">
        <v>175</v>
      </c>
      <c r="B34" s="206">
        <v>70281</v>
      </c>
      <c r="C34" s="206">
        <v>141960</v>
      </c>
      <c r="D34" s="206">
        <v>218086</v>
      </c>
      <c r="E34" s="206">
        <v>22567</v>
      </c>
      <c r="F34" s="206">
        <v>4920572.19</v>
      </c>
      <c r="G34" s="206">
        <v>5373466.19</v>
      </c>
      <c r="H34" s="206">
        <v>175556794.69089997</v>
      </c>
      <c r="I34" s="206">
        <v>240771638.26090008</v>
      </c>
      <c r="J34" s="207">
        <f t="shared" si="0"/>
        <v>32.67105225629045</v>
      </c>
      <c r="K34" s="208">
        <f t="shared" si="0"/>
        <v>44.80750966833571</v>
      </c>
      <c r="L34" s="84"/>
    </row>
    <row r="35" spans="1:12" ht="12.75" customHeight="1">
      <c r="A35" s="205" t="s">
        <v>373</v>
      </c>
      <c r="B35" s="206">
        <v>327766</v>
      </c>
      <c r="C35" s="206">
        <v>951846</v>
      </c>
      <c r="D35" s="206">
        <v>1243568</v>
      </c>
      <c r="E35" s="206">
        <v>24377</v>
      </c>
      <c r="F35" s="206">
        <v>8247248.19</v>
      </c>
      <c r="G35" s="206">
        <v>10794805.190000001</v>
      </c>
      <c r="H35" s="206">
        <v>350526112.2109001</v>
      </c>
      <c r="I35" s="206">
        <v>474551005.0709</v>
      </c>
      <c r="J35" s="207">
        <f t="shared" si="0"/>
        <v>32.47174043822648</v>
      </c>
      <c r="K35" s="210">
        <f t="shared" si="0"/>
        <v>43.96105318422147</v>
      </c>
      <c r="L35" s="84"/>
    </row>
    <row r="36" spans="1:12" ht="12.75" customHeight="1">
      <c r="A36" s="197" t="s">
        <v>176</v>
      </c>
      <c r="B36" s="197"/>
      <c r="C36" s="197"/>
      <c r="D36" s="197"/>
      <c r="E36" s="197"/>
      <c r="F36" s="197"/>
      <c r="G36" s="211">
        <v>112645</v>
      </c>
      <c r="H36" s="211">
        <f>G36*J36</f>
        <v>2068162.2</v>
      </c>
      <c r="I36" s="211">
        <f>G36*K36</f>
        <v>2769940.55</v>
      </c>
      <c r="J36" s="212">
        <v>18.36</v>
      </c>
      <c r="K36" s="213">
        <v>24.59</v>
      </c>
      <c r="L36" s="84"/>
    </row>
    <row r="37" spans="1:12" ht="12.75" customHeight="1">
      <c r="A37" s="197" t="s">
        <v>177</v>
      </c>
      <c r="B37" s="197"/>
      <c r="C37" s="197"/>
      <c r="D37" s="197"/>
      <c r="E37" s="197"/>
      <c r="F37" s="197"/>
      <c r="G37" s="214">
        <v>3805879</v>
      </c>
      <c r="H37" s="214">
        <f>G37*J37</f>
        <v>140551111.47</v>
      </c>
      <c r="I37" s="214">
        <f>G37*K37</f>
        <v>188999951.14</v>
      </c>
      <c r="J37" s="215">
        <v>36.93</v>
      </c>
      <c r="K37" s="216">
        <v>49.66</v>
      </c>
      <c r="L37" s="84"/>
    </row>
    <row r="38" spans="1:12" ht="12.75" customHeight="1">
      <c r="A38" s="197"/>
      <c r="B38" s="197"/>
      <c r="C38" s="197"/>
      <c r="D38" s="197"/>
      <c r="E38" s="197"/>
      <c r="F38" s="197"/>
      <c r="G38" s="199"/>
      <c r="H38" s="199"/>
      <c r="I38" s="199"/>
      <c r="J38" s="214"/>
      <c r="K38" s="217"/>
      <c r="L38" s="84"/>
    </row>
    <row r="39" spans="1:12" ht="12.75" customHeight="1" thickBot="1">
      <c r="A39" s="218" t="s">
        <v>178</v>
      </c>
      <c r="B39" s="195"/>
      <c r="C39" s="195"/>
      <c r="D39" s="195"/>
      <c r="E39" s="195"/>
      <c r="F39" s="219"/>
      <c r="G39" s="220">
        <f>G35+G36+G37</f>
        <v>14713329.190000001</v>
      </c>
      <c r="H39" s="220">
        <f>H35+H36+H37</f>
        <v>493145385.88090014</v>
      </c>
      <c r="I39" s="220">
        <f>I35+I36+I37</f>
        <v>666320896.7609</v>
      </c>
      <c r="J39" s="221">
        <f>H39/G39</f>
        <v>33.516913780197974</v>
      </c>
      <c r="K39" s="222">
        <f>I39/G39</f>
        <v>45.28688838239063</v>
      </c>
      <c r="L39" s="84"/>
    </row>
    <row r="40" spans="1:12" ht="12.75" customHeight="1">
      <c r="A40" s="93" t="s">
        <v>179</v>
      </c>
      <c r="B40" s="93"/>
      <c r="C40" s="93"/>
      <c r="D40" s="93"/>
      <c r="E40" s="93"/>
      <c r="F40" s="93"/>
      <c r="G40" s="93"/>
      <c r="L40" s="84"/>
    </row>
    <row r="41" spans="1:12" ht="12.75" customHeight="1">
      <c r="A41" s="93" t="s">
        <v>180</v>
      </c>
      <c r="B41" s="93"/>
      <c r="C41" s="93"/>
      <c r="D41" s="93"/>
      <c r="E41" s="93"/>
      <c r="F41" s="93"/>
      <c r="G41" s="93"/>
      <c r="L41" s="84"/>
    </row>
    <row r="42" spans="1:12" ht="12.75" customHeight="1">
      <c r="A42" s="93"/>
      <c r="B42" s="93"/>
      <c r="C42" s="93"/>
      <c r="D42" s="93"/>
      <c r="E42" s="93"/>
      <c r="F42" s="93"/>
      <c r="G42" s="93"/>
      <c r="L42" s="84"/>
    </row>
  </sheetData>
  <mergeCells count="7"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5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K54"/>
  <sheetViews>
    <sheetView showGridLines="0" zoomScale="75" zoomScaleNormal="75" zoomScaleSheetLayoutView="25" workbookViewId="0" topLeftCell="A1">
      <selection activeCell="A4" sqref="A4"/>
    </sheetView>
  </sheetViews>
  <sheetFormatPr defaultColWidth="11.421875" defaultRowHeight="12.75"/>
  <cols>
    <col min="1" max="1" width="33.140625" style="144" customWidth="1"/>
    <col min="2" max="9" width="11.421875" style="144" customWidth="1"/>
    <col min="10" max="16384" width="11.421875" style="132" customWidth="1"/>
  </cols>
  <sheetData>
    <row r="1" spans="1:9" s="131" customFormat="1" ht="18">
      <c r="A1" s="424" t="s">
        <v>116</v>
      </c>
      <c r="B1" s="424"/>
      <c r="C1" s="424"/>
      <c r="D1" s="424"/>
      <c r="E1" s="424"/>
      <c r="F1" s="424"/>
      <c r="G1" s="424"/>
      <c r="H1" s="424"/>
      <c r="I1" s="424"/>
    </row>
    <row r="3" spans="1:9" s="144" customFormat="1" ht="15">
      <c r="A3" s="422" t="s">
        <v>395</v>
      </c>
      <c r="B3" s="422"/>
      <c r="C3" s="422"/>
      <c r="D3" s="422"/>
      <c r="E3" s="422"/>
      <c r="F3" s="422"/>
      <c r="G3" s="422"/>
      <c r="H3" s="422"/>
      <c r="I3" s="423"/>
    </row>
    <row r="4" spans="1:9" ht="14.25">
      <c r="A4" s="133"/>
      <c r="B4" s="133"/>
      <c r="C4" s="133"/>
      <c r="D4" s="133"/>
      <c r="E4" s="133"/>
      <c r="F4" s="133"/>
      <c r="G4" s="133"/>
      <c r="H4" s="133"/>
      <c r="I4" s="134"/>
    </row>
    <row r="5" spans="1:9" ht="12.75">
      <c r="A5" s="135"/>
      <c r="B5" s="413" t="s">
        <v>323</v>
      </c>
      <c r="C5" s="414"/>
      <c r="D5" s="415"/>
      <c r="E5" s="136"/>
      <c r="F5" s="136"/>
      <c r="G5" s="136"/>
      <c r="H5" s="136"/>
      <c r="I5" s="136"/>
    </row>
    <row r="6" spans="1:9" ht="12.75">
      <c r="A6" s="137"/>
      <c r="B6" s="416"/>
      <c r="C6" s="417"/>
      <c r="D6" s="418"/>
      <c r="E6" s="138" t="s">
        <v>3</v>
      </c>
      <c r="F6" s="138" t="s">
        <v>2</v>
      </c>
      <c r="G6" s="138" t="s">
        <v>118</v>
      </c>
      <c r="H6" s="138" t="s">
        <v>324</v>
      </c>
      <c r="I6" s="138" t="s">
        <v>325</v>
      </c>
    </row>
    <row r="7" spans="1:9" ht="12.75">
      <c r="A7" s="139" t="s">
        <v>26</v>
      </c>
      <c r="B7" s="419"/>
      <c r="C7" s="420"/>
      <c r="D7" s="421"/>
      <c r="E7" s="138"/>
      <c r="F7" s="138" t="s">
        <v>326</v>
      </c>
      <c r="G7" s="138"/>
      <c r="H7" s="138" t="s">
        <v>327</v>
      </c>
      <c r="I7" s="138" t="s">
        <v>328</v>
      </c>
    </row>
    <row r="8" spans="1:9" ht="14.25">
      <c r="A8" s="137"/>
      <c r="B8" s="138" t="s">
        <v>8</v>
      </c>
      <c r="C8" s="138" t="s">
        <v>9</v>
      </c>
      <c r="D8" s="138" t="s">
        <v>11</v>
      </c>
      <c r="E8" s="138" t="s">
        <v>334</v>
      </c>
      <c r="F8" s="138" t="s">
        <v>334</v>
      </c>
      <c r="G8" s="138" t="s">
        <v>335</v>
      </c>
      <c r="H8" s="138" t="s">
        <v>329</v>
      </c>
      <c r="I8" s="138" t="s">
        <v>329</v>
      </c>
    </row>
    <row r="9" spans="1:9" ht="15" thickBot="1">
      <c r="A9" s="137"/>
      <c r="B9" s="138" t="s">
        <v>334</v>
      </c>
      <c r="C9" s="138" t="s">
        <v>334</v>
      </c>
      <c r="D9" s="138" t="s">
        <v>334</v>
      </c>
      <c r="E9" s="138"/>
      <c r="F9" s="138"/>
      <c r="G9" s="138"/>
      <c r="H9" s="138"/>
      <c r="I9" s="138"/>
    </row>
    <row r="10" spans="1:11" ht="12.75">
      <c r="A10" s="140" t="s">
        <v>330</v>
      </c>
      <c r="B10" s="294">
        <v>996565.164</v>
      </c>
      <c r="C10" s="294">
        <v>575417.914</v>
      </c>
      <c r="D10" s="294">
        <f>B10+C10</f>
        <v>1571983.078</v>
      </c>
      <c r="E10" s="294">
        <v>1763459.783</v>
      </c>
      <c r="F10" s="294">
        <v>391029.841</v>
      </c>
      <c r="G10" s="294">
        <v>190767.319</v>
      </c>
      <c r="H10" s="294">
        <v>167627.185</v>
      </c>
      <c r="I10" s="295">
        <v>324704.124</v>
      </c>
      <c r="K10" s="145"/>
    </row>
    <row r="11" spans="1:11" ht="12.75">
      <c r="A11" s="137"/>
      <c r="B11" s="296"/>
      <c r="C11" s="296"/>
      <c r="D11" s="296"/>
      <c r="E11" s="296"/>
      <c r="F11" s="296"/>
      <c r="G11" s="296"/>
      <c r="H11" s="296"/>
      <c r="I11" s="297"/>
      <c r="K11" s="145"/>
    </row>
    <row r="12" spans="1:11" ht="12.75">
      <c r="A12" s="172" t="s">
        <v>348</v>
      </c>
      <c r="B12" s="296"/>
      <c r="C12" s="296"/>
      <c r="D12" s="296"/>
      <c r="E12" s="296"/>
      <c r="F12" s="296"/>
      <c r="G12" s="296"/>
      <c r="H12" s="296"/>
      <c r="I12" s="297"/>
      <c r="K12" s="145"/>
    </row>
    <row r="13" spans="1:11" s="318" customFormat="1" ht="12.75">
      <c r="A13" s="172" t="s">
        <v>331</v>
      </c>
      <c r="B13" s="316">
        <f>SUM(B14:B27)</f>
        <v>188830</v>
      </c>
      <c r="C13" s="316">
        <f>SUM(C14:C27)</f>
        <v>43136</v>
      </c>
      <c r="D13" s="316">
        <f aca="true" t="shared" si="0" ref="D13:D27">B13+C13</f>
        <v>231966</v>
      </c>
      <c r="E13" s="316">
        <f>SUM(E14:E27)</f>
        <v>30935</v>
      </c>
      <c r="F13" s="316">
        <f>SUM(F14:F27)</f>
        <v>78702.841</v>
      </c>
      <c r="G13" s="316">
        <f>SUM(G14:G27)</f>
        <v>44274</v>
      </c>
      <c r="H13" s="316">
        <f>SUM(H14:H27)</f>
        <v>34620</v>
      </c>
      <c r="I13" s="317">
        <f>SUM(I14:I27)</f>
        <v>84707</v>
      </c>
      <c r="K13" s="319"/>
    </row>
    <row r="14" spans="1:11" ht="12.75">
      <c r="A14" s="137" t="s">
        <v>33</v>
      </c>
      <c r="B14" s="298">
        <v>29968</v>
      </c>
      <c r="C14" s="298">
        <v>7787</v>
      </c>
      <c r="D14" s="296">
        <f t="shared" si="0"/>
        <v>37755</v>
      </c>
      <c r="E14" s="298">
        <v>4625</v>
      </c>
      <c r="F14" s="298">
        <v>17119.441</v>
      </c>
      <c r="G14" s="298">
        <v>12756</v>
      </c>
      <c r="H14" s="298">
        <v>2148</v>
      </c>
      <c r="I14" s="299">
        <v>18526</v>
      </c>
      <c r="K14" s="145"/>
    </row>
    <row r="15" spans="1:11" ht="12.75">
      <c r="A15" s="137" t="s">
        <v>35</v>
      </c>
      <c r="B15" s="298">
        <v>10900</v>
      </c>
      <c r="C15" s="298">
        <v>910</v>
      </c>
      <c r="D15" s="296">
        <f t="shared" si="0"/>
        <v>11810</v>
      </c>
      <c r="E15" s="298">
        <v>3036</v>
      </c>
      <c r="F15" s="298">
        <v>10415</v>
      </c>
      <c r="G15" s="298">
        <v>3420</v>
      </c>
      <c r="H15" s="298">
        <v>1754</v>
      </c>
      <c r="I15" s="299">
        <v>4419</v>
      </c>
      <c r="K15" s="145"/>
    </row>
    <row r="16" spans="1:11" ht="12.75">
      <c r="A16" s="137" t="s">
        <v>36</v>
      </c>
      <c r="B16" s="298">
        <v>2991</v>
      </c>
      <c r="C16" s="298">
        <v>1095</v>
      </c>
      <c r="D16" s="296">
        <f t="shared" si="0"/>
        <v>4086</v>
      </c>
      <c r="E16" s="298">
        <v>554</v>
      </c>
      <c r="F16" s="298">
        <v>1308.4</v>
      </c>
      <c r="G16" s="298">
        <v>3079</v>
      </c>
      <c r="H16" s="298">
        <v>466</v>
      </c>
      <c r="I16" s="299">
        <v>1704</v>
      </c>
      <c r="K16" s="145"/>
    </row>
    <row r="17" spans="1:11" ht="12.75">
      <c r="A17" s="137" t="s">
        <v>37</v>
      </c>
      <c r="B17" s="298">
        <v>638</v>
      </c>
      <c r="C17" s="298">
        <v>151</v>
      </c>
      <c r="D17" s="296">
        <f t="shared" si="0"/>
        <v>789</v>
      </c>
      <c r="E17" s="298">
        <v>657</v>
      </c>
      <c r="F17" s="298">
        <v>244</v>
      </c>
      <c r="G17" s="298">
        <v>350</v>
      </c>
      <c r="H17" s="296" t="s">
        <v>102</v>
      </c>
      <c r="I17" s="299">
        <v>383</v>
      </c>
      <c r="K17" s="145"/>
    </row>
    <row r="18" spans="1:11" ht="12.75">
      <c r="A18" s="137" t="s">
        <v>332</v>
      </c>
      <c r="B18" s="298">
        <v>8591</v>
      </c>
      <c r="C18" s="298">
        <v>5259</v>
      </c>
      <c r="D18" s="296">
        <f t="shared" si="0"/>
        <v>13850</v>
      </c>
      <c r="E18" s="298">
        <v>1989</v>
      </c>
      <c r="F18" s="298">
        <v>3524</v>
      </c>
      <c r="G18" s="298">
        <v>5010</v>
      </c>
      <c r="H18" s="298">
        <v>1721</v>
      </c>
      <c r="I18" s="299">
        <v>5365</v>
      </c>
      <c r="K18" s="145"/>
    </row>
    <row r="19" spans="1:11" ht="12.75">
      <c r="A19" s="137" t="s">
        <v>38</v>
      </c>
      <c r="B19" s="298">
        <v>42479</v>
      </c>
      <c r="C19" s="298">
        <v>6050</v>
      </c>
      <c r="D19" s="296">
        <f t="shared" si="0"/>
        <v>48529</v>
      </c>
      <c r="E19" s="298">
        <v>4482</v>
      </c>
      <c r="F19" s="298">
        <v>13390</v>
      </c>
      <c r="G19" s="298">
        <v>1863</v>
      </c>
      <c r="H19" s="298">
        <v>11729</v>
      </c>
      <c r="I19" s="299">
        <v>12789</v>
      </c>
      <c r="K19" s="145"/>
    </row>
    <row r="20" spans="1:11" ht="12.75">
      <c r="A20" s="137" t="s">
        <v>39</v>
      </c>
      <c r="B20" s="298">
        <v>21820</v>
      </c>
      <c r="C20" s="298">
        <v>10916</v>
      </c>
      <c r="D20" s="296">
        <f t="shared" si="0"/>
        <v>32736</v>
      </c>
      <c r="E20" s="298">
        <v>2713</v>
      </c>
      <c r="F20" s="298">
        <v>9815</v>
      </c>
      <c r="G20" s="298">
        <v>5460</v>
      </c>
      <c r="H20" s="298">
        <v>2427</v>
      </c>
      <c r="I20" s="299">
        <v>9809</v>
      </c>
      <c r="K20" s="145"/>
    </row>
    <row r="21" spans="1:11" ht="12.75">
      <c r="A21" s="137" t="s">
        <v>40</v>
      </c>
      <c r="B21" s="298">
        <v>332</v>
      </c>
      <c r="C21" s="298">
        <v>166</v>
      </c>
      <c r="D21" s="296">
        <f t="shared" si="0"/>
        <v>498</v>
      </c>
      <c r="E21" s="298">
        <v>1093</v>
      </c>
      <c r="F21" s="298">
        <v>196</v>
      </c>
      <c r="G21" s="298">
        <v>770</v>
      </c>
      <c r="H21" s="296" t="s">
        <v>102</v>
      </c>
      <c r="I21" s="299">
        <v>264</v>
      </c>
      <c r="K21" s="145"/>
    </row>
    <row r="22" spans="1:11" ht="12.75">
      <c r="A22" s="137" t="s">
        <v>41</v>
      </c>
      <c r="B22" s="298">
        <v>522</v>
      </c>
      <c r="C22" s="298">
        <v>181</v>
      </c>
      <c r="D22" s="296">
        <f t="shared" si="0"/>
        <v>703</v>
      </c>
      <c r="E22" s="298">
        <v>136</v>
      </c>
      <c r="F22" s="298">
        <v>258</v>
      </c>
      <c r="G22" s="298">
        <v>23</v>
      </c>
      <c r="H22" s="298">
        <v>118</v>
      </c>
      <c r="I22" s="299">
        <v>3346</v>
      </c>
      <c r="K22" s="145"/>
    </row>
    <row r="23" spans="1:11" ht="12.75">
      <c r="A23" s="137" t="s">
        <v>42</v>
      </c>
      <c r="B23" s="298">
        <v>2591</v>
      </c>
      <c r="C23" s="298">
        <v>22</v>
      </c>
      <c r="D23" s="296">
        <f t="shared" si="0"/>
        <v>2613</v>
      </c>
      <c r="E23" s="298">
        <v>34</v>
      </c>
      <c r="F23" s="298">
        <v>818</v>
      </c>
      <c r="G23" s="298">
        <v>700</v>
      </c>
      <c r="H23" s="296" t="s">
        <v>102</v>
      </c>
      <c r="I23" s="299">
        <v>44</v>
      </c>
      <c r="K23" s="145"/>
    </row>
    <row r="24" spans="1:11" ht="12.75">
      <c r="A24" s="137" t="s">
        <v>43</v>
      </c>
      <c r="B24" s="298">
        <v>997</v>
      </c>
      <c r="C24" s="298">
        <v>1631</v>
      </c>
      <c r="D24" s="296">
        <f t="shared" si="0"/>
        <v>2628</v>
      </c>
      <c r="E24" s="298">
        <v>4883</v>
      </c>
      <c r="F24" s="298">
        <v>1605</v>
      </c>
      <c r="G24" s="298">
        <v>5520</v>
      </c>
      <c r="H24" s="298">
        <v>450</v>
      </c>
      <c r="I24" s="299">
        <v>9316</v>
      </c>
      <c r="K24" s="145"/>
    </row>
    <row r="25" spans="1:11" ht="12.75">
      <c r="A25" s="137" t="s">
        <v>44</v>
      </c>
      <c r="B25" s="298">
        <v>3085</v>
      </c>
      <c r="C25" s="298">
        <v>5057</v>
      </c>
      <c r="D25" s="296">
        <f t="shared" si="0"/>
        <v>8142</v>
      </c>
      <c r="E25" s="298">
        <v>600</v>
      </c>
      <c r="F25" s="298">
        <v>1298</v>
      </c>
      <c r="G25" s="298">
        <v>1250</v>
      </c>
      <c r="H25" s="298">
        <v>1929</v>
      </c>
      <c r="I25" s="299">
        <v>1537</v>
      </c>
      <c r="K25" s="145"/>
    </row>
    <row r="26" spans="1:11" ht="12.75">
      <c r="A26" s="137" t="s">
        <v>45</v>
      </c>
      <c r="B26" s="298">
        <v>6716</v>
      </c>
      <c r="C26" s="298">
        <v>411</v>
      </c>
      <c r="D26" s="296">
        <f t="shared" si="0"/>
        <v>7127</v>
      </c>
      <c r="E26" s="298">
        <v>233</v>
      </c>
      <c r="F26" s="298">
        <v>2540</v>
      </c>
      <c r="G26" s="298">
        <v>3217</v>
      </c>
      <c r="H26" s="298">
        <v>524</v>
      </c>
      <c r="I26" s="299">
        <v>6481</v>
      </c>
      <c r="K26" s="145"/>
    </row>
    <row r="27" spans="1:11" ht="12.75">
      <c r="A27" s="137" t="s">
        <v>46</v>
      </c>
      <c r="B27" s="298">
        <v>57200</v>
      </c>
      <c r="C27" s="298">
        <v>3500</v>
      </c>
      <c r="D27" s="296">
        <f t="shared" si="0"/>
        <v>60700</v>
      </c>
      <c r="E27" s="298">
        <v>5900</v>
      </c>
      <c r="F27" s="298">
        <v>16172</v>
      </c>
      <c r="G27" s="298">
        <v>856</v>
      </c>
      <c r="H27" s="298">
        <v>11354</v>
      </c>
      <c r="I27" s="299">
        <v>10724</v>
      </c>
      <c r="K27" s="145"/>
    </row>
    <row r="28" spans="1:11" ht="12.75">
      <c r="A28" s="137"/>
      <c r="B28" s="300"/>
      <c r="C28" s="296"/>
      <c r="D28" s="296"/>
      <c r="E28" s="296"/>
      <c r="F28" s="296"/>
      <c r="G28" s="296"/>
      <c r="H28" s="296"/>
      <c r="I28" s="297"/>
      <c r="K28" s="145"/>
    </row>
    <row r="29" spans="1:11" ht="12.75">
      <c r="A29" s="172" t="s">
        <v>346</v>
      </c>
      <c r="B29" s="296"/>
      <c r="C29" s="296"/>
      <c r="D29" s="296"/>
      <c r="E29" s="296"/>
      <c r="F29" s="296"/>
      <c r="G29" s="296"/>
      <c r="H29" s="296"/>
      <c r="I29" s="297"/>
      <c r="K29" s="145"/>
    </row>
    <row r="30" spans="1:11" ht="12.75">
      <c r="A30" s="137" t="s">
        <v>47</v>
      </c>
      <c r="B30" s="298">
        <v>1277.5</v>
      </c>
      <c r="C30" s="298">
        <v>1368.39</v>
      </c>
      <c r="D30" s="296">
        <f aca="true" t="shared" si="1" ref="D30:D41">B30+C30</f>
        <v>2645.8900000000003</v>
      </c>
      <c r="E30" s="298">
        <v>2187</v>
      </c>
      <c r="F30" s="298">
        <v>332</v>
      </c>
      <c r="G30" s="298">
        <v>532.97</v>
      </c>
      <c r="H30" s="298">
        <v>92</v>
      </c>
      <c r="I30" s="299">
        <v>171</v>
      </c>
      <c r="K30" s="145"/>
    </row>
    <row r="31" spans="1:11" ht="12.75">
      <c r="A31" s="137" t="s">
        <v>130</v>
      </c>
      <c r="B31" s="298">
        <v>9.212</v>
      </c>
      <c r="C31" s="298">
        <v>0.999</v>
      </c>
      <c r="D31" s="296">
        <f t="shared" si="1"/>
        <v>10.211</v>
      </c>
      <c r="E31" s="298">
        <v>5.212</v>
      </c>
      <c r="F31" s="298">
        <v>7.463</v>
      </c>
      <c r="G31" s="298">
        <v>2.6</v>
      </c>
      <c r="H31" s="296" t="s">
        <v>102</v>
      </c>
      <c r="I31" s="297" t="s">
        <v>102</v>
      </c>
      <c r="K31" s="145"/>
    </row>
    <row r="32" spans="1:11" ht="12.75">
      <c r="A32" s="137" t="s">
        <v>48</v>
      </c>
      <c r="B32" s="298">
        <v>2750</v>
      </c>
      <c r="C32" s="298">
        <v>2773</v>
      </c>
      <c r="D32" s="296">
        <f t="shared" si="1"/>
        <v>5523</v>
      </c>
      <c r="E32" s="298">
        <v>259</v>
      </c>
      <c r="F32" s="298">
        <v>1265</v>
      </c>
      <c r="G32" s="298">
        <v>449</v>
      </c>
      <c r="H32" s="298">
        <v>453</v>
      </c>
      <c r="I32" s="299">
        <v>710</v>
      </c>
      <c r="K32" s="145"/>
    </row>
    <row r="33" spans="1:11" ht="12.75">
      <c r="A33" s="137" t="s">
        <v>49</v>
      </c>
      <c r="B33" s="298">
        <v>1272</v>
      </c>
      <c r="C33" s="298">
        <v>731</v>
      </c>
      <c r="D33" s="296">
        <f t="shared" si="1"/>
        <v>2003</v>
      </c>
      <c r="E33" s="298">
        <v>280</v>
      </c>
      <c r="F33" s="298">
        <v>506</v>
      </c>
      <c r="G33" s="298">
        <v>667</v>
      </c>
      <c r="H33" s="298">
        <v>153</v>
      </c>
      <c r="I33" s="299">
        <v>704.001</v>
      </c>
      <c r="K33" s="145"/>
    </row>
    <row r="34" spans="1:11" ht="12.75">
      <c r="A34" s="137" t="s">
        <v>50</v>
      </c>
      <c r="B34" s="298">
        <v>5860</v>
      </c>
      <c r="C34" s="298">
        <v>2740</v>
      </c>
      <c r="D34" s="296">
        <f t="shared" si="1"/>
        <v>8600</v>
      </c>
      <c r="E34" s="298">
        <v>1900</v>
      </c>
      <c r="F34" s="298">
        <v>1824.9</v>
      </c>
      <c r="G34" s="298">
        <v>361.574</v>
      </c>
      <c r="H34" s="298">
        <v>65.3</v>
      </c>
      <c r="I34" s="299">
        <v>75.028</v>
      </c>
      <c r="K34" s="145"/>
    </row>
    <row r="35" spans="1:11" ht="12.75">
      <c r="A35" s="137" t="s">
        <v>51</v>
      </c>
      <c r="B35" s="298">
        <v>576.8</v>
      </c>
      <c r="C35" s="298">
        <v>2861.4</v>
      </c>
      <c r="D35" s="296">
        <f t="shared" si="1"/>
        <v>3438.2</v>
      </c>
      <c r="E35" s="298">
        <v>2398.2</v>
      </c>
      <c r="F35" s="298">
        <v>293</v>
      </c>
      <c r="G35" s="298">
        <v>612</v>
      </c>
      <c r="H35" s="296" t="s">
        <v>102</v>
      </c>
      <c r="I35" s="299">
        <v>517</v>
      </c>
      <c r="K35" s="145"/>
    </row>
    <row r="36" spans="1:11" ht="12.75">
      <c r="A36" s="137" t="s">
        <v>52</v>
      </c>
      <c r="B36" s="298">
        <v>7881.7</v>
      </c>
      <c r="C36" s="298">
        <v>4386.2</v>
      </c>
      <c r="D36" s="296">
        <f t="shared" si="1"/>
        <v>12267.9</v>
      </c>
      <c r="E36" s="298">
        <v>1198</v>
      </c>
      <c r="F36" s="298">
        <v>3947.2</v>
      </c>
      <c r="G36" s="298">
        <v>317.7</v>
      </c>
      <c r="H36" s="296" t="s">
        <v>102</v>
      </c>
      <c r="I36" s="299">
        <v>33</v>
      </c>
      <c r="K36" s="145"/>
    </row>
    <row r="37" spans="1:11" ht="12.75">
      <c r="A37" s="137" t="s">
        <v>53</v>
      </c>
      <c r="B37" s="298">
        <v>2750</v>
      </c>
      <c r="C37" s="298">
        <v>2070</v>
      </c>
      <c r="D37" s="296">
        <f t="shared" si="1"/>
        <v>4820</v>
      </c>
      <c r="E37" s="298">
        <v>1295</v>
      </c>
      <c r="F37" s="298">
        <v>1300</v>
      </c>
      <c r="G37" s="298">
        <v>312.4</v>
      </c>
      <c r="H37" s="296" t="s">
        <v>102</v>
      </c>
      <c r="I37" s="299">
        <v>78</v>
      </c>
      <c r="K37" s="145"/>
    </row>
    <row r="38" spans="1:11" ht="12.75">
      <c r="A38" s="137" t="s">
        <v>54</v>
      </c>
      <c r="B38" s="298">
        <v>18723</v>
      </c>
      <c r="C38" s="298">
        <v>6272</v>
      </c>
      <c r="D38" s="296">
        <f t="shared" si="1"/>
        <v>24995</v>
      </c>
      <c r="E38" s="298">
        <v>2142</v>
      </c>
      <c r="F38" s="298">
        <v>3180</v>
      </c>
      <c r="G38" s="298">
        <v>4894</v>
      </c>
      <c r="H38" s="298">
        <v>1025</v>
      </c>
      <c r="I38" s="299">
        <v>2341.99</v>
      </c>
      <c r="K38" s="145"/>
    </row>
    <row r="39" spans="1:11" ht="12.75">
      <c r="A39" s="137" t="s">
        <v>55</v>
      </c>
      <c r="B39" s="298">
        <v>12360</v>
      </c>
      <c r="C39" s="298">
        <v>1174</v>
      </c>
      <c r="D39" s="296">
        <f t="shared" si="1"/>
        <v>13534</v>
      </c>
      <c r="E39" s="298">
        <v>1007</v>
      </c>
      <c r="F39" s="298">
        <v>3800</v>
      </c>
      <c r="G39" s="298">
        <v>1109</v>
      </c>
      <c r="H39" s="298">
        <v>702</v>
      </c>
      <c r="I39" s="299">
        <v>870</v>
      </c>
      <c r="K39" s="145"/>
    </row>
    <row r="40" spans="1:11" ht="12.75">
      <c r="A40" s="137" t="s">
        <v>56</v>
      </c>
      <c r="B40" s="298">
        <v>6027</v>
      </c>
      <c r="C40" s="298">
        <v>6065</v>
      </c>
      <c r="D40" s="296">
        <f t="shared" si="1"/>
        <v>12092</v>
      </c>
      <c r="E40" s="298">
        <v>3062</v>
      </c>
      <c r="F40" s="298">
        <v>3696</v>
      </c>
      <c r="G40" s="298">
        <v>583</v>
      </c>
      <c r="H40" s="298">
        <v>274</v>
      </c>
      <c r="I40" s="299">
        <v>370</v>
      </c>
      <c r="K40" s="145"/>
    </row>
    <row r="41" spans="1:11" ht="12.75">
      <c r="A41" s="137" t="s">
        <v>131</v>
      </c>
      <c r="B41" s="298">
        <v>6266</v>
      </c>
      <c r="C41" s="298">
        <v>4925</v>
      </c>
      <c r="D41" s="296">
        <f t="shared" si="1"/>
        <v>11191</v>
      </c>
      <c r="E41" s="298">
        <v>4931</v>
      </c>
      <c r="F41" s="298">
        <v>5579</v>
      </c>
      <c r="G41" s="298">
        <v>2714</v>
      </c>
      <c r="H41" s="298">
        <v>225</v>
      </c>
      <c r="I41" s="299">
        <v>1643</v>
      </c>
      <c r="K41" s="145"/>
    </row>
    <row r="42" spans="1:11" ht="12.75">
      <c r="A42" s="137"/>
      <c r="B42" s="296"/>
      <c r="C42" s="296"/>
      <c r="D42" s="296"/>
      <c r="E42" s="296"/>
      <c r="F42" s="296"/>
      <c r="G42" s="296"/>
      <c r="H42" s="296"/>
      <c r="I42" s="297"/>
      <c r="K42" s="145"/>
    </row>
    <row r="43" spans="1:11" ht="12.75">
      <c r="A43" s="172" t="s">
        <v>349</v>
      </c>
      <c r="B43" s="296"/>
      <c r="C43" s="296"/>
      <c r="D43" s="296"/>
      <c r="E43" s="296"/>
      <c r="F43" s="296"/>
      <c r="G43" s="296"/>
      <c r="H43" s="296"/>
      <c r="I43" s="297"/>
      <c r="K43" s="145"/>
    </row>
    <row r="44" spans="1:11" ht="12.75">
      <c r="A44" s="137" t="s">
        <v>57</v>
      </c>
      <c r="B44" s="298">
        <v>3557</v>
      </c>
      <c r="C44" s="298">
        <v>1778</v>
      </c>
      <c r="D44" s="296">
        <f aca="true" t="shared" si="2" ref="D44:D53">B44+C44</f>
        <v>5335</v>
      </c>
      <c r="E44" s="298">
        <v>3972</v>
      </c>
      <c r="F44" s="298">
        <v>2130</v>
      </c>
      <c r="G44" s="298">
        <v>692</v>
      </c>
      <c r="H44" s="298">
        <v>678</v>
      </c>
      <c r="I44" s="299">
        <v>1338</v>
      </c>
      <c r="K44" s="145"/>
    </row>
    <row r="45" spans="1:11" ht="12.75">
      <c r="A45" s="137" t="s">
        <v>58</v>
      </c>
      <c r="B45" s="298">
        <v>13766</v>
      </c>
      <c r="C45" s="298">
        <v>10556</v>
      </c>
      <c r="D45" s="296">
        <f t="shared" si="2"/>
        <v>24322</v>
      </c>
      <c r="E45" s="298">
        <v>7104.416</v>
      </c>
      <c r="F45" s="298">
        <v>4119</v>
      </c>
      <c r="G45" s="298">
        <v>1903</v>
      </c>
      <c r="H45" s="298">
        <v>1267</v>
      </c>
      <c r="I45" s="299">
        <v>2645</v>
      </c>
      <c r="K45" s="145"/>
    </row>
    <row r="46" spans="1:9" ht="12.75">
      <c r="A46" s="137" t="s">
        <v>59</v>
      </c>
      <c r="B46" s="298">
        <v>39666</v>
      </c>
      <c r="C46" s="298">
        <v>63328</v>
      </c>
      <c r="D46" s="296">
        <f t="shared" si="2"/>
        <v>102994</v>
      </c>
      <c r="E46" s="298">
        <v>134473.063</v>
      </c>
      <c r="F46" s="298">
        <v>21200</v>
      </c>
      <c r="G46" s="298">
        <v>6283</v>
      </c>
      <c r="H46" s="298">
        <v>7436</v>
      </c>
      <c r="I46" s="299">
        <v>7354</v>
      </c>
    </row>
    <row r="47" spans="1:9" ht="12.75">
      <c r="A47" s="137" t="s">
        <v>60</v>
      </c>
      <c r="B47" s="298">
        <v>157348.104</v>
      </c>
      <c r="C47" s="298">
        <v>34174.3</v>
      </c>
      <c r="D47" s="296">
        <f t="shared" si="2"/>
        <v>191522.40399999998</v>
      </c>
      <c r="E47" s="298">
        <v>3009.4</v>
      </c>
      <c r="F47" s="298">
        <v>58481.276</v>
      </c>
      <c r="G47" s="298">
        <v>16194</v>
      </c>
      <c r="H47" s="298">
        <v>25763</v>
      </c>
      <c r="I47" s="299">
        <v>20226</v>
      </c>
    </row>
    <row r="48" spans="1:9" ht="12.75">
      <c r="A48" s="137" t="s">
        <v>61</v>
      </c>
      <c r="B48" s="298">
        <v>275366.992</v>
      </c>
      <c r="C48" s="298">
        <v>129591</v>
      </c>
      <c r="D48" s="296">
        <f t="shared" si="2"/>
        <v>404957.992</v>
      </c>
      <c r="E48" s="298">
        <v>43042</v>
      </c>
      <c r="F48" s="298">
        <v>88642.7</v>
      </c>
      <c r="G48" s="298">
        <v>40749.713</v>
      </c>
      <c r="H48" s="298">
        <v>53568.585</v>
      </c>
      <c r="I48" s="299">
        <v>81879.072</v>
      </c>
    </row>
    <row r="49" spans="1:9" ht="12.75">
      <c r="A49" s="137" t="s">
        <v>132</v>
      </c>
      <c r="B49" s="298">
        <v>12420</v>
      </c>
      <c r="C49" s="298">
        <v>2672</v>
      </c>
      <c r="D49" s="296">
        <f t="shared" si="2"/>
        <v>15092</v>
      </c>
      <c r="E49" s="298">
        <v>123.648</v>
      </c>
      <c r="F49" s="298">
        <v>14402</v>
      </c>
      <c r="G49" s="298">
        <v>4893</v>
      </c>
      <c r="H49" s="298">
        <v>10668</v>
      </c>
      <c r="I49" s="299">
        <v>30686</v>
      </c>
    </row>
    <row r="50" spans="1:9" ht="12.75">
      <c r="A50" s="137" t="s">
        <v>62</v>
      </c>
      <c r="B50" s="298">
        <v>6753</v>
      </c>
      <c r="C50" s="298">
        <v>667</v>
      </c>
      <c r="D50" s="296">
        <f t="shared" si="2"/>
        <v>7420</v>
      </c>
      <c r="E50" s="298">
        <v>37912.958</v>
      </c>
      <c r="F50" s="298">
        <v>3387</v>
      </c>
      <c r="G50" s="298">
        <v>518</v>
      </c>
      <c r="H50" s="298">
        <v>334</v>
      </c>
      <c r="I50" s="299">
        <v>4056</v>
      </c>
    </row>
    <row r="51" spans="1:9" ht="12.75">
      <c r="A51" s="137" t="s">
        <v>63</v>
      </c>
      <c r="B51" s="298">
        <v>7408</v>
      </c>
      <c r="C51" s="298">
        <v>55</v>
      </c>
      <c r="D51" s="296">
        <f t="shared" si="2"/>
        <v>7463</v>
      </c>
      <c r="E51" s="298">
        <v>1188</v>
      </c>
      <c r="F51" s="298">
        <v>2225</v>
      </c>
      <c r="G51" s="298">
        <v>476</v>
      </c>
      <c r="H51" s="298">
        <v>2303</v>
      </c>
      <c r="I51" s="299">
        <v>2114</v>
      </c>
    </row>
    <row r="52" spans="1:9" ht="12.75">
      <c r="A52" s="137" t="s">
        <v>133</v>
      </c>
      <c r="B52" s="298">
        <v>22366</v>
      </c>
      <c r="C52" s="298">
        <v>247</v>
      </c>
      <c r="D52" s="296">
        <f t="shared" si="2"/>
        <v>22613</v>
      </c>
      <c r="E52" s="296" t="s">
        <v>102</v>
      </c>
      <c r="F52" s="298">
        <v>4352</v>
      </c>
      <c r="G52" s="298">
        <v>1948</v>
      </c>
      <c r="H52" s="298">
        <v>1551</v>
      </c>
      <c r="I52" s="299">
        <v>877</v>
      </c>
    </row>
    <row r="53" spans="1:9" ht="13.5" thickBot="1">
      <c r="A53" s="142" t="s">
        <v>64</v>
      </c>
      <c r="B53" s="301">
        <v>3092</v>
      </c>
      <c r="C53" s="301">
        <v>474</v>
      </c>
      <c r="D53" s="302">
        <f t="shared" si="2"/>
        <v>3566</v>
      </c>
      <c r="E53" s="301">
        <v>991</v>
      </c>
      <c r="F53" s="301">
        <v>1392</v>
      </c>
      <c r="G53" s="301">
        <v>701</v>
      </c>
      <c r="H53" s="301">
        <v>291</v>
      </c>
      <c r="I53" s="303">
        <v>1806</v>
      </c>
    </row>
    <row r="54" spans="1:9" ht="12.75">
      <c r="A54" s="137" t="s">
        <v>333</v>
      </c>
      <c r="B54" s="137"/>
      <c r="C54" s="137"/>
      <c r="D54" s="137"/>
      <c r="E54" s="137"/>
      <c r="F54" s="137"/>
      <c r="G54" s="137"/>
      <c r="H54" s="137"/>
      <c r="I54" s="137"/>
    </row>
  </sheetData>
  <mergeCells count="3">
    <mergeCell ref="B5:D7"/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M55"/>
  <sheetViews>
    <sheetView showGridLines="0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34.421875" style="148" customWidth="1"/>
    <col min="2" max="5" width="14.421875" style="148" bestFit="1" customWidth="1"/>
    <col min="6" max="10" width="12.7109375" style="148" bestFit="1" customWidth="1"/>
    <col min="11" max="11" width="12.7109375" style="152" bestFit="1" customWidth="1"/>
    <col min="12" max="12" width="11.421875" style="148" customWidth="1"/>
    <col min="13" max="13" width="11.421875" style="161" customWidth="1"/>
    <col min="14" max="16384" width="11.421875" style="148" customWidth="1"/>
  </cols>
  <sheetData>
    <row r="1" spans="1:13" s="147" customFormat="1" ht="15.75" customHeight="1">
      <c r="A1" s="425" t="s">
        <v>116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M1" s="162"/>
    </row>
    <row r="3" spans="1:13" s="304" customFormat="1" ht="15">
      <c r="A3" s="426" t="s">
        <v>396</v>
      </c>
      <c r="B3" s="426"/>
      <c r="C3" s="426"/>
      <c r="D3" s="426"/>
      <c r="E3" s="426"/>
      <c r="F3" s="426"/>
      <c r="G3" s="426"/>
      <c r="H3" s="426"/>
      <c r="I3" s="427"/>
      <c r="J3" s="427"/>
      <c r="K3" s="427"/>
      <c r="M3" s="305"/>
    </row>
    <row r="4" spans="1:10" ht="14.25">
      <c r="A4" s="149"/>
      <c r="B4" s="150"/>
      <c r="C4" s="150"/>
      <c r="D4" s="150"/>
      <c r="E4" s="149"/>
      <c r="F4" s="149"/>
      <c r="G4" s="149"/>
      <c r="H4" s="149"/>
      <c r="I4" s="151"/>
      <c r="J4" s="152"/>
    </row>
    <row r="5" spans="1:12" ht="12.75">
      <c r="A5" s="153"/>
      <c r="B5" s="428" t="s">
        <v>339</v>
      </c>
      <c r="C5" s="429"/>
      <c r="D5" s="428" t="s">
        <v>336</v>
      </c>
      <c r="E5" s="429"/>
      <c r="F5" s="428" t="s">
        <v>118</v>
      </c>
      <c r="G5" s="429"/>
      <c r="H5" s="428" t="s">
        <v>337</v>
      </c>
      <c r="I5" s="429"/>
      <c r="J5" s="428" t="s">
        <v>338</v>
      </c>
      <c r="K5" s="434"/>
      <c r="L5" s="152"/>
    </row>
    <row r="6" spans="1:12" ht="12.75">
      <c r="A6" s="152"/>
      <c r="B6" s="430"/>
      <c r="C6" s="431"/>
      <c r="D6" s="430"/>
      <c r="E6" s="431"/>
      <c r="F6" s="430"/>
      <c r="G6" s="431"/>
      <c r="H6" s="430"/>
      <c r="I6" s="431"/>
      <c r="J6" s="430"/>
      <c r="K6" s="435"/>
      <c r="L6" s="152"/>
    </row>
    <row r="7" spans="1:12" ht="12.75">
      <c r="A7" s="154" t="s">
        <v>26</v>
      </c>
      <c r="B7" s="432"/>
      <c r="C7" s="433"/>
      <c r="D7" s="432"/>
      <c r="E7" s="433"/>
      <c r="F7" s="432"/>
      <c r="G7" s="433"/>
      <c r="H7" s="432"/>
      <c r="I7" s="433"/>
      <c r="J7" s="432"/>
      <c r="K7" s="436"/>
      <c r="L7" s="152"/>
    </row>
    <row r="8" spans="1:12" ht="12.75">
      <c r="A8" s="152"/>
      <c r="B8" s="155" t="s">
        <v>340</v>
      </c>
      <c r="C8" s="156" t="s">
        <v>341</v>
      </c>
      <c r="D8" s="155" t="s">
        <v>340</v>
      </c>
      <c r="E8" s="156" t="s">
        <v>341</v>
      </c>
      <c r="F8" s="155" t="s">
        <v>340</v>
      </c>
      <c r="G8" s="156" t="s">
        <v>341</v>
      </c>
      <c r="H8" s="155" t="s">
        <v>340</v>
      </c>
      <c r="I8" s="156" t="s">
        <v>341</v>
      </c>
      <c r="J8" s="155" t="s">
        <v>340</v>
      </c>
      <c r="K8" s="155" t="s">
        <v>341</v>
      </c>
      <c r="L8" s="152"/>
    </row>
    <row r="9" spans="1:12" ht="15" thickBot="1">
      <c r="A9" s="152"/>
      <c r="B9" s="157" t="s">
        <v>334</v>
      </c>
      <c r="C9" s="158" t="s">
        <v>334</v>
      </c>
      <c r="D9" s="157" t="s">
        <v>334</v>
      </c>
      <c r="E9" s="158" t="s">
        <v>334</v>
      </c>
      <c r="F9" s="157" t="s">
        <v>334</v>
      </c>
      <c r="G9" s="158" t="s">
        <v>334</v>
      </c>
      <c r="H9" s="157" t="s">
        <v>329</v>
      </c>
      <c r="I9" s="158" t="s">
        <v>329</v>
      </c>
      <c r="J9" s="157" t="s">
        <v>329</v>
      </c>
      <c r="K9" s="157" t="s">
        <v>329</v>
      </c>
      <c r="L9" s="152"/>
    </row>
    <row r="10" spans="1:12" ht="12.75">
      <c r="A10" s="159" t="s">
        <v>330</v>
      </c>
      <c r="B10" s="306">
        <v>121173.13</v>
      </c>
      <c r="C10" s="306">
        <v>120377.174</v>
      </c>
      <c r="D10" s="306">
        <v>115904.295</v>
      </c>
      <c r="E10" s="306">
        <v>119527.932</v>
      </c>
      <c r="F10" s="306">
        <v>65029.82</v>
      </c>
      <c r="G10" s="306">
        <v>65392.409</v>
      </c>
      <c r="H10" s="306">
        <v>40603.68</v>
      </c>
      <c r="I10" s="306">
        <v>40194.564</v>
      </c>
      <c r="J10" s="306">
        <v>97271.141</v>
      </c>
      <c r="K10" s="307">
        <v>98477.556</v>
      </c>
      <c r="L10" s="152"/>
    </row>
    <row r="11" spans="1:12" ht="12.75">
      <c r="A11" s="152"/>
      <c r="B11" s="308"/>
      <c r="C11" s="308"/>
      <c r="D11" s="308"/>
      <c r="E11" s="308"/>
      <c r="F11" s="308"/>
      <c r="G11" s="308"/>
      <c r="H11" s="308"/>
      <c r="I11" s="308"/>
      <c r="J11" s="308"/>
      <c r="K11" s="309"/>
      <c r="L11" s="152"/>
    </row>
    <row r="12" spans="1:12" ht="12.75">
      <c r="A12" s="171" t="s">
        <v>348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9"/>
      <c r="L12" s="152"/>
    </row>
    <row r="13" spans="1:13" s="323" customFormat="1" ht="12.75">
      <c r="A13" s="171" t="s">
        <v>331</v>
      </c>
      <c r="B13" s="320">
        <f>SUM(B14:B27)</f>
        <v>50870.186</v>
      </c>
      <c r="C13" s="320">
        <f aca="true" t="shared" si="0" ref="C13:K13">SUM(C14:C27)</f>
        <v>16526.095</v>
      </c>
      <c r="D13" s="320">
        <f t="shared" si="0"/>
        <v>39510.229</v>
      </c>
      <c r="E13" s="320">
        <f t="shared" si="0"/>
        <v>36226.361000000004</v>
      </c>
      <c r="F13" s="320">
        <f t="shared" si="0"/>
        <v>19577.259</v>
      </c>
      <c r="G13" s="320">
        <f t="shared" si="0"/>
        <v>21393.363</v>
      </c>
      <c r="H13" s="320">
        <f t="shared" si="0"/>
        <v>16261.547</v>
      </c>
      <c r="I13" s="320">
        <f t="shared" si="0"/>
        <v>9703.794</v>
      </c>
      <c r="J13" s="320">
        <f t="shared" si="0"/>
        <v>42597.804000000004</v>
      </c>
      <c r="K13" s="321">
        <f t="shared" si="0"/>
        <v>51245.133</v>
      </c>
      <c r="L13" s="171"/>
      <c r="M13" s="322"/>
    </row>
    <row r="14" spans="1:12" ht="12.75">
      <c r="A14" s="152" t="s">
        <v>33</v>
      </c>
      <c r="B14" s="310">
        <v>2703</v>
      </c>
      <c r="C14" s="310">
        <v>4932</v>
      </c>
      <c r="D14" s="310">
        <v>5211</v>
      </c>
      <c r="E14" s="310">
        <v>4848</v>
      </c>
      <c r="F14" s="310">
        <v>3906</v>
      </c>
      <c r="G14" s="310">
        <v>5789.38</v>
      </c>
      <c r="H14" s="310">
        <v>4437</v>
      </c>
      <c r="I14" s="310">
        <v>522</v>
      </c>
      <c r="J14" s="310">
        <v>9651</v>
      </c>
      <c r="K14" s="311">
        <v>9965</v>
      </c>
      <c r="L14" s="152"/>
    </row>
    <row r="15" spans="1:12" ht="12.75">
      <c r="A15" s="152" t="s">
        <v>35</v>
      </c>
      <c r="B15" s="310">
        <v>7659</v>
      </c>
      <c r="C15" s="310">
        <v>1069</v>
      </c>
      <c r="D15" s="310">
        <v>1654</v>
      </c>
      <c r="E15" s="310">
        <v>6652</v>
      </c>
      <c r="F15" s="310">
        <v>616</v>
      </c>
      <c r="G15" s="310">
        <v>2725</v>
      </c>
      <c r="H15" s="310">
        <v>651</v>
      </c>
      <c r="I15" s="310">
        <v>365</v>
      </c>
      <c r="J15" s="310">
        <v>1434</v>
      </c>
      <c r="K15" s="311">
        <v>3954</v>
      </c>
      <c r="L15" s="152"/>
    </row>
    <row r="16" spans="1:12" ht="12.75">
      <c r="A16" s="152" t="s">
        <v>36</v>
      </c>
      <c r="B16" s="310">
        <v>3627.42</v>
      </c>
      <c r="C16" s="310">
        <v>1296</v>
      </c>
      <c r="D16" s="310">
        <v>1444</v>
      </c>
      <c r="E16" s="310">
        <v>1798</v>
      </c>
      <c r="F16" s="310">
        <v>1536.21</v>
      </c>
      <c r="G16" s="310">
        <v>3203.91</v>
      </c>
      <c r="H16" s="310">
        <v>1076</v>
      </c>
      <c r="I16" s="310">
        <v>694</v>
      </c>
      <c r="J16" s="310">
        <v>3295</v>
      </c>
      <c r="K16" s="311">
        <v>2289.91</v>
      </c>
      <c r="L16" s="152"/>
    </row>
    <row r="17" spans="1:12" ht="12.75">
      <c r="A17" s="152" t="s">
        <v>37</v>
      </c>
      <c r="B17" s="310">
        <v>596</v>
      </c>
      <c r="C17" s="310">
        <v>574</v>
      </c>
      <c r="D17" s="310">
        <v>2680</v>
      </c>
      <c r="E17" s="310">
        <v>280</v>
      </c>
      <c r="F17" s="310">
        <v>1185</v>
      </c>
      <c r="G17" s="310">
        <v>109</v>
      </c>
      <c r="H17" s="310">
        <v>60</v>
      </c>
      <c r="I17" s="310">
        <v>2</v>
      </c>
      <c r="J17" s="310">
        <v>1138</v>
      </c>
      <c r="K17" s="311">
        <v>239</v>
      </c>
      <c r="L17" s="152"/>
    </row>
    <row r="18" spans="1:12" ht="12.75">
      <c r="A18" s="152" t="s">
        <v>332</v>
      </c>
      <c r="B18" s="310">
        <v>3380</v>
      </c>
      <c r="C18" s="310">
        <v>256</v>
      </c>
      <c r="D18" s="310">
        <v>3174</v>
      </c>
      <c r="E18" s="310">
        <v>131</v>
      </c>
      <c r="F18" s="310">
        <v>1484</v>
      </c>
      <c r="G18" s="310">
        <v>1518</v>
      </c>
      <c r="H18" s="310">
        <v>789</v>
      </c>
      <c r="I18" s="310">
        <v>724</v>
      </c>
      <c r="J18" s="310">
        <v>3418</v>
      </c>
      <c r="K18" s="311">
        <v>1799</v>
      </c>
      <c r="L18" s="152"/>
    </row>
    <row r="19" spans="1:12" ht="12.75">
      <c r="A19" s="152" t="s">
        <v>38</v>
      </c>
      <c r="B19" s="310">
        <v>12688</v>
      </c>
      <c r="C19" s="310">
        <v>408</v>
      </c>
      <c r="D19" s="310">
        <v>258</v>
      </c>
      <c r="E19" s="310">
        <v>8187</v>
      </c>
      <c r="F19" s="310">
        <v>260</v>
      </c>
      <c r="G19" s="310">
        <v>1500</v>
      </c>
      <c r="H19" s="310">
        <v>147</v>
      </c>
      <c r="I19" s="310">
        <v>2115</v>
      </c>
      <c r="J19" s="310">
        <v>376</v>
      </c>
      <c r="K19" s="311">
        <v>11451</v>
      </c>
      <c r="L19" s="152"/>
    </row>
    <row r="20" spans="1:12" ht="12.75">
      <c r="A20" s="152" t="s">
        <v>39</v>
      </c>
      <c r="B20" s="310">
        <v>2020</v>
      </c>
      <c r="C20" s="310">
        <v>4619</v>
      </c>
      <c r="D20" s="310">
        <v>3302</v>
      </c>
      <c r="E20" s="310">
        <v>1414</v>
      </c>
      <c r="F20" s="310">
        <v>1622</v>
      </c>
      <c r="G20" s="310">
        <v>2713</v>
      </c>
      <c r="H20" s="310">
        <v>2223</v>
      </c>
      <c r="I20" s="310">
        <v>448.389</v>
      </c>
      <c r="J20" s="310">
        <v>5927</v>
      </c>
      <c r="K20" s="311">
        <v>4755</v>
      </c>
      <c r="L20" s="152"/>
    </row>
    <row r="21" spans="1:12" ht="12.75">
      <c r="A21" s="152" t="s">
        <v>40</v>
      </c>
      <c r="B21" s="310">
        <v>459.766</v>
      </c>
      <c r="C21" s="310">
        <v>16.095</v>
      </c>
      <c r="D21" s="310">
        <v>838.229</v>
      </c>
      <c r="E21" s="310">
        <v>12.361</v>
      </c>
      <c r="F21" s="310">
        <v>274.049</v>
      </c>
      <c r="G21" s="310">
        <v>79.073</v>
      </c>
      <c r="H21" s="310">
        <v>101.547</v>
      </c>
      <c r="I21" s="310">
        <v>1.405</v>
      </c>
      <c r="J21" s="310">
        <v>496.804</v>
      </c>
      <c r="K21" s="311">
        <v>57.223</v>
      </c>
      <c r="L21" s="152"/>
    </row>
    <row r="22" spans="1:12" ht="12.75">
      <c r="A22" s="152" t="s">
        <v>41</v>
      </c>
      <c r="B22" s="310">
        <v>539</v>
      </c>
      <c r="C22" s="310">
        <v>386</v>
      </c>
      <c r="D22" s="310">
        <v>3212</v>
      </c>
      <c r="E22" s="310">
        <v>540</v>
      </c>
      <c r="F22" s="310">
        <v>1659</v>
      </c>
      <c r="G22" s="310">
        <v>279</v>
      </c>
      <c r="H22" s="310">
        <v>1386</v>
      </c>
      <c r="I22" s="310">
        <v>510</v>
      </c>
      <c r="J22" s="310">
        <v>3503</v>
      </c>
      <c r="K22" s="311">
        <v>3020</v>
      </c>
      <c r="L22" s="152"/>
    </row>
    <row r="23" spans="1:12" ht="12.75">
      <c r="A23" s="152" t="s">
        <v>42</v>
      </c>
      <c r="B23" s="310">
        <v>143</v>
      </c>
      <c r="C23" s="310">
        <v>129</v>
      </c>
      <c r="D23" s="310">
        <v>885</v>
      </c>
      <c r="E23" s="310">
        <v>332</v>
      </c>
      <c r="F23" s="310">
        <v>274</v>
      </c>
      <c r="G23" s="310">
        <v>668</v>
      </c>
      <c r="H23" s="310">
        <v>25</v>
      </c>
      <c r="I23" s="310">
        <v>5</v>
      </c>
      <c r="J23" s="310">
        <v>402</v>
      </c>
      <c r="K23" s="311">
        <v>54</v>
      </c>
      <c r="L23" s="152"/>
    </row>
    <row r="24" spans="1:12" ht="12.75">
      <c r="A24" s="152" t="s">
        <v>43</v>
      </c>
      <c r="B24" s="310">
        <v>5308</v>
      </c>
      <c r="C24" s="310">
        <v>16</v>
      </c>
      <c r="D24" s="310">
        <v>7936</v>
      </c>
      <c r="E24" s="310">
        <v>195</v>
      </c>
      <c r="F24" s="310">
        <v>2123</v>
      </c>
      <c r="G24" s="310">
        <v>1405</v>
      </c>
      <c r="H24" s="310">
        <v>3260</v>
      </c>
      <c r="I24" s="310">
        <v>17</v>
      </c>
      <c r="J24" s="310">
        <v>4664</v>
      </c>
      <c r="K24" s="311">
        <v>2843</v>
      </c>
      <c r="L24" s="152"/>
    </row>
    <row r="25" spans="1:12" ht="12.75">
      <c r="A25" s="152" t="s">
        <v>44</v>
      </c>
      <c r="B25" s="310">
        <v>1080</v>
      </c>
      <c r="C25" s="310">
        <v>807</v>
      </c>
      <c r="D25" s="310">
        <v>274</v>
      </c>
      <c r="E25" s="310">
        <v>250</v>
      </c>
      <c r="F25" s="310">
        <v>269</v>
      </c>
      <c r="G25" s="310">
        <v>713</v>
      </c>
      <c r="H25" s="310">
        <v>140</v>
      </c>
      <c r="I25" s="310">
        <v>914</v>
      </c>
      <c r="J25" s="310">
        <v>605</v>
      </c>
      <c r="K25" s="311">
        <v>979</v>
      </c>
      <c r="L25" s="152"/>
    </row>
    <row r="26" spans="1:12" ht="12.75">
      <c r="A26" s="152" t="s">
        <v>45</v>
      </c>
      <c r="B26" s="310">
        <v>496</v>
      </c>
      <c r="C26" s="310">
        <v>233</v>
      </c>
      <c r="D26" s="310">
        <v>8266</v>
      </c>
      <c r="E26" s="310">
        <v>300</v>
      </c>
      <c r="F26" s="310">
        <v>3693</v>
      </c>
      <c r="G26" s="310">
        <v>449</v>
      </c>
      <c r="H26" s="310">
        <v>1579</v>
      </c>
      <c r="I26" s="310">
        <v>8</v>
      </c>
      <c r="J26" s="310">
        <v>7091</v>
      </c>
      <c r="K26" s="311">
        <v>1360</v>
      </c>
      <c r="L26" s="152"/>
    </row>
    <row r="27" spans="1:12" ht="12.75">
      <c r="A27" s="152" t="s">
        <v>46</v>
      </c>
      <c r="B27" s="310">
        <v>10171</v>
      </c>
      <c r="C27" s="310">
        <v>1785</v>
      </c>
      <c r="D27" s="310">
        <v>376</v>
      </c>
      <c r="E27" s="310">
        <v>11287</v>
      </c>
      <c r="F27" s="310">
        <v>676</v>
      </c>
      <c r="G27" s="310">
        <v>242</v>
      </c>
      <c r="H27" s="310">
        <v>387</v>
      </c>
      <c r="I27" s="310">
        <v>3378</v>
      </c>
      <c r="J27" s="310">
        <v>597</v>
      </c>
      <c r="K27" s="311">
        <v>8479</v>
      </c>
      <c r="L27" s="152"/>
    </row>
    <row r="28" spans="1:12" ht="12.75">
      <c r="A28" s="152"/>
      <c r="B28" s="308"/>
      <c r="C28" s="308"/>
      <c r="D28" s="308"/>
      <c r="E28" s="308"/>
      <c r="F28" s="308"/>
      <c r="G28" s="308"/>
      <c r="H28" s="308"/>
      <c r="I28" s="308"/>
      <c r="J28" s="312"/>
      <c r="K28" s="309"/>
      <c r="L28" s="152"/>
    </row>
    <row r="29" spans="1:12" ht="12.75">
      <c r="A29" s="171" t="s">
        <v>346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9"/>
      <c r="L29" s="152"/>
    </row>
    <row r="30" spans="1:12" ht="12.75">
      <c r="A30" s="152" t="s">
        <v>47</v>
      </c>
      <c r="B30" s="310">
        <v>71</v>
      </c>
      <c r="C30" s="310">
        <v>224.273</v>
      </c>
      <c r="D30" s="310">
        <v>7</v>
      </c>
      <c r="E30" s="310">
        <v>273</v>
      </c>
      <c r="F30" s="310">
        <v>136.921</v>
      </c>
      <c r="G30" s="310">
        <v>279.602</v>
      </c>
      <c r="H30" s="310">
        <v>12</v>
      </c>
      <c r="I30" s="310">
        <v>59.85</v>
      </c>
      <c r="J30" s="310">
        <v>160</v>
      </c>
      <c r="K30" s="311">
        <v>52</v>
      </c>
      <c r="L30" s="152"/>
    </row>
    <row r="31" spans="1:12" ht="12.75">
      <c r="A31" s="152" t="s">
        <v>130</v>
      </c>
      <c r="B31" s="310">
        <v>2.287</v>
      </c>
      <c r="C31" s="308" t="s">
        <v>102</v>
      </c>
      <c r="D31" s="310">
        <v>84.478</v>
      </c>
      <c r="E31" s="308" t="s">
        <v>102</v>
      </c>
      <c r="F31" s="310">
        <v>134.222</v>
      </c>
      <c r="G31" s="308" t="s">
        <v>102</v>
      </c>
      <c r="H31" s="310">
        <v>4.133</v>
      </c>
      <c r="I31" s="308" t="s">
        <v>102</v>
      </c>
      <c r="J31" s="310">
        <v>57.715</v>
      </c>
      <c r="K31" s="309" t="s">
        <v>102</v>
      </c>
      <c r="L31" s="152"/>
    </row>
    <row r="32" spans="1:12" ht="12.75">
      <c r="A32" s="152" t="s">
        <v>48</v>
      </c>
      <c r="B32" s="310">
        <v>134</v>
      </c>
      <c r="C32" s="310">
        <v>1286</v>
      </c>
      <c r="D32" s="310">
        <v>48</v>
      </c>
      <c r="E32" s="310">
        <v>865</v>
      </c>
      <c r="F32" s="310">
        <v>240.384</v>
      </c>
      <c r="G32" s="310">
        <v>280</v>
      </c>
      <c r="H32" s="310">
        <v>85</v>
      </c>
      <c r="I32" s="310">
        <v>101</v>
      </c>
      <c r="J32" s="310">
        <v>264</v>
      </c>
      <c r="K32" s="311">
        <v>487</v>
      </c>
      <c r="L32" s="152"/>
    </row>
    <row r="33" spans="1:12" ht="12.75">
      <c r="A33" s="152" t="s">
        <v>49</v>
      </c>
      <c r="B33" s="310">
        <v>423.767</v>
      </c>
      <c r="C33" s="310">
        <v>361.507</v>
      </c>
      <c r="D33" s="310">
        <v>186.747</v>
      </c>
      <c r="E33" s="310">
        <v>368.48</v>
      </c>
      <c r="F33" s="310">
        <v>190.28</v>
      </c>
      <c r="G33" s="310">
        <v>213.989</v>
      </c>
      <c r="H33" s="310">
        <v>168.195</v>
      </c>
      <c r="I33" s="310">
        <v>26.564</v>
      </c>
      <c r="J33" s="310">
        <v>200.278</v>
      </c>
      <c r="K33" s="311">
        <v>475.433</v>
      </c>
      <c r="L33" s="152"/>
    </row>
    <row r="34" spans="1:12" ht="12.75">
      <c r="A34" s="152" t="s">
        <v>50</v>
      </c>
      <c r="B34" s="310">
        <v>639.061</v>
      </c>
      <c r="C34" s="310">
        <v>3359.537</v>
      </c>
      <c r="D34" s="310">
        <v>236.09</v>
      </c>
      <c r="E34" s="310">
        <v>1247.509</v>
      </c>
      <c r="F34" s="310">
        <v>135.097</v>
      </c>
      <c r="G34" s="310">
        <v>385.298</v>
      </c>
      <c r="H34" s="308" t="s">
        <v>102</v>
      </c>
      <c r="I34" s="308" t="s">
        <v>102</v>
      </c>
      <c r="J34" s="310">
        <v>85.448</v>
      </c>
      <c r="K34" s="311">
        <v>68.306</v>
      </c>
      <c r="L34" s="152"/>
    </row>
    <row r="35" spans="1:12" ht="12.75" customHeight="1">
      <c r="A35" s="152" t="s">
        <v>51</v>
      </c>
      <c r="B35" s="310">
        <v>332</v>
      </c>
      <c r="C35" s="310">
        <v>1575</v>
      </c>
      <c r="D35" s="310">
        <v>1227</v>
      </c>
      <c r="E35" s="310">
        <v>286</v>
      </c>
      <c r="F35" s="310">
        <v>436.395</v>
      </c>
      <c r="G35" s="310">
        <v>338.552</v>
      </c>
      <c r="H35" s="310">
        <v>175</v>
      </c>
      <c r="I35" s="308" t="s">
        <v>102</v>
      </c>
      <c r="J35" s="310">
        <v>414</v>
      </c>
      <c r="K35" s="311">
        <v>316</v>
      </c>
      <c r="L35" s="152"/>
    </row>
    <row r="36" spans="1:12" ht="12.75">
      <c r="A36" s="152" t="s">
        <v>52</v>
      </c>
      <c r="B36" s="310">
        <v>387.315</v>
      </c>
      <c r="C36" s="310">
        <v>4468.572</v>
      </c>
      <c r="D36" s="310">
        <v>157.923</v>
      </c>
      <c r="E36" s="310">
        <v>2857.195</v>
      </c>
      <c r="F36" s="310">
        <v>61.9</v>
      </c>
      <c r="G36" s="310">
        <v>236.855</v>
      </c>
      <c r="H36" s="308" t="s">
        <v>102</v>
      </c>
      <c r="I36" s="308" t="s">
        <v>102</v>
      </c>
      <c r="J36" s="310">
        <v>100.271</v>
      </c>
      <c r="K36" s="311">
        <v>24.021</v>
      </c>
      <c r="L36" s="152"/>
    </row>
    <row r="37" spans="1:12" ht="12.75">
      <c r="A37" s="152" t="s">
        <v>53</v>
      </c>
      <c r="B37" s="310">
        <v>103.7</v>
      </c>
      <c r="C37" s="310">
        <v>1436.5</v>
      </c>
      <c r="D37" s="310">
        <v>306.6</v>
      </c>
      <c r="E37" s="310">
        <v>918.4</v>
      </c>
      <c r="F37" s="310">
        <v>156.91</v>
      </c>
      <c r="G37" s="310">
        <v>192</v>
      </c>
      <c r="H37" s="310">
        <v>4.66</v>
      </c>
      <c r="I37" s="310">
        <v>2.27</v>
      </c>
      <c r="J37" s="310">
        <v>83.74</v>
      </c>
      <c r="K37" s="311">
        <v>29.99</v>
      </c>
      <c r="L37" s="152"/>
    </row>
    <row r="38" spans="1:12" ht="12.75">
      <c r="A38" s="152" t="s">
        <v>54</v>
      </c>
      <c r="B38" s="310">
        <v>726.6</v>
      </c>
      <c r="C38" s="310">
        <v>723.3</v>
      </c>
      <c r="D38" s="310">
        <v>495.8</v>
      </c>
      <c r="E38" s="310">
        <v>788.6</v>
      </c>
      <c r="F38" s="310">
        <v>946.3</v>
      </c>
      <c r="G38" s="310">
        <v>1609.8</v>
      </c>
      <c r="H38" s="310">
        <v>367.4</v>
      </c>
      <c r="I38" s="310">
        <v>28.5</v>
      </c>
      <c r="J38" s="310">
        <v>1475</v>
      </c>
      <c r="K38" s="311">
        <v>1124.8</v>
      </c>
      <c r="L38" s="152"/>
    </row>
    <row r="39" spans="1:12" ht="12.75">
      <c r="A39" s="152" t="s">
        <v>55</v>
      </c>
      <c r="B39" s="310">
        <v>994</v>
      </c>
      <c r="C39" s="310">
        <v>2514</v>
      </c>
      <c r="D39" s="310">
        <v>381</v>
      </c>
      <c r="E39" s="310">
        <v>1448</v>
      </c>
      <c r="F39" s="310">
        <v>611</v>
      </c>
      <c r="G39" s="310">
        <v>727</v>
      </c>
      <c r="H39" s="310">
        <v>160</v>
      </c>
      <c r="I39" s="310">
        <v>330</v>
      </c>
      <c r="J39" s="310">
        <v>670</v>
      </c>
      <c r="K39" s="311">
        <v>572</v>
      </c>
      <c r="L39" s="152"/>
    </row>
    <row r="40" spans="1:12" ht="12.75">
      <c r="A40" s="152" t="s">
        <v>56</v>
      </c>
      <c r="B40" s="310">
        <v>88</v>
      </c>
      <c r="C40" s="310">
        <v>94.6</v>
      </c>
      <c r="D40" s="310">
        <v>11</v>
      </c>
      <c r="E40" s="310">
        <v>2187</v>
      </c>
      <c r="F40" s="310">
        <v>436.4</v>
      </c>
      <c r="G40" s="310">
        <v>449.5</v>
      </c>
      <c r="H40" s="310">
        <v>12</v>
      </c>
      <c r="I40" s="310">
        <v>30.1</v>
      </c>
      <c r="J40" s="310">
        <v>193</v>
      </c>
      <c r="K40" s="311">
        <v>182.4</v>
      </c>
      <c r="L40" s="152"/>
    </row>
    <row r="41" spans="1:12" ht="12.75">
      <c r="A41" s="152" t="s">
        <v>131</v>
      </c>
      <c r="B41" s="310">
        <v>1061</v>
      </c>
      <c r="C41" s="310">
        <v>9.002</v>
      </c>
      <c r="D41" s="310">
        <v>196</v>
      </c>
      <c r="E41" s="310">
        <v>158.562</v>
      </c>
      <c r="F41" s="310">
        <v>333</v>
      </c>
      <c r="G41" s="310">
        <v>229.4</v>
      </c>
      <c r="H41" s="310">
        <v>368</v>
      </c>
      <c r="I41" s="310">
        <v>1.102</v>
      </c>
      <c r="J41" s="310">
        <v>1020</v>
      </c>
      <c r="K41" s="311">
        <v>174.627</v>
      </c>
      <c r="L41" s="152"/>
    </row>
    <row r="42" spans="1:12" ht="12.75">
      <c r="A42" s="152"/>
      <c r="B42" s="308"/>
      <c r="C42" s="308"/>
      <c r="D42" s="308"/>
      <c r="E42" s="308"/>
      <c r="F42" s="308"/>
      <c r="G42" s="308"/>
      <c r="H42" s="308"/>
      <c r="I42" s="308"/>
      <c r="J42" s="308"/>
      <c r="K42" s="309"/>
      <c r="L42" s="152"/>
    </row>
    <row r="43" spans="1:12" ht="12.75">
      <c r="A43" s="171" t="s">
        <v>349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9"/>
      <c r="L43" s="152"/>
    </row>
    <row r="44" spans="1:12" ht="12.75">
      <c r="A44" s="152" t="s">
        <v>57</v>
      </c>
      <c r="B44" s="308" t="s">
        <v>102</v>
      </c>
      <c r="C44" s="310">
        <v>36</v>
      </c>
      <c r="D44" s="310">
        <v>24</v>
      </c>
      <c r="E44" s="310">
        <v>285</v>
      </c>
      <c r="F44" s="310">
        <v>10</v>
      </c>
      <c r="G44" s="310">
        <v>364</v>
      </c>
      <c r="H44" s="310">
        <v>73.03</v>
      </c>
      <c r="I44" s="310">
        <v>258</v>
      </c>
      <c r="J44" s="310">
        <v>277.3</v>
      </c>
      <c r="K44" s="311">
        <v>116</v>
      </c>
      <c r="L44" s="152"/>
    </row>
    <row r="45" spans="1:12" ht="12.75">
      <c r="A45" s="152" t="s">
        <v>58</v>
      </c>
      <c r="B45" s="310">
        <v>2.2</v>
      </c>
      <c r="C45" s="310">
        <v>1325</v>
      </c>
      <c r="D45" s="310">
        <v>736</v>
      </c>
      <c r="E45" s="310">
        <v>233</v>
      </c>
      <c r="F45" s="310">
        <v>371</v>
      </c>
      <c r="G45" s="310">
        <v>878</v>
      </c>
      <c r="H45" s="310">
        <v>341</v>
      </c>
      <c r="I45" s="310">
        <v>2</v>
      </c>
      <c r="J45" s="310">
        <v>1289</v>
      </c>
      <c r="K45" s="311">
        <v>622</v>
      </c>
      <c r="L45" s="152"/>
    </row>
    <row r="46" spans="1:12" ht="12.75">
      <c r="A46" s="152" t="s">
        <v>59</v>
      </c>
      <c r="B46" s="310">
        <v>18.2</v>
      </c>
      <c r="C46" s="310">
        <v>885</v>
      </c>
      <c r="D46" s="310">
        <v>138.7</v>
      </c>
      <c r="E46" s="310">
        <v>2009.1</v>
      </c>
      <c r="F46" s="310">
        <v>153.1</v>
      </c>
      <c r="G46" s="310">
        <v>1759.6</v>
      </c>
      <c r="H46" s="310">
        <v>437.2</v>
      </c>
      <c r="I46" s="310">
        <v>2595</v>
      </c>
      <c r="J46" s="310">
        <v>508.8</v>
      </c>
      <c r="K46" s="311">
        <v>452.2</v>
      </c>
      <c r="L46" s="152"/>
    </row>
    <row r="47" spans="1:12" ht="12.75">
      <c r="A47" s="152" t="s">
        <v>60</v>
      </c>
      <c r="B47" s="310">
        <v>7578.307</v>
      </c>
      <c r="C47" s="310">
        <v>5117.853</v>
      </c>
      <c r="D47" s="310">
        <v>1484.36</v>
      </c>
      <c r="E47" s="310">
        <v>37356.58</v>
      </c>
      <c r="F47" s="310">
        <v>1893</v>
      </c>
      <c r="G47" s="310">
        <v>12053</v>
      </c>
      <c r="H47" s="310">
        <v>266.149</v>
      </c>
      <c r="I47" s="310">
        <v>12106</v>
      </c>
      <c r="J47" s="310">
        <v>2826.887</v>
      </c>
      <c r="K47" s="311">
        <v>15254.656</v>
      </c>
      <c r="L47" s="152"/>
    </row>
    <row r="48" spans="1:12" ht="12.75">
      <c r="A48" s="152" t="s">
        <v>61</v>
      </c>
      <c r="B48" s="310">
        <v>2851.719</v>
      </c>
      <c r="C48" s="310">
        <v>11298.498</v>
      </c>
      <c r="D48" s="310">
        <v>37416.448</v>
      </c>
      <c r="E48" s="310">
        <v>4520.339</v>
      </c>
      <c r="F48" s="310">
        <v>15801.13</v>
      </c>
      <c r="G48" s="310">
        <v>2060.935</v>
      </c>
      <c r="H48" s="310">
        <v>6574.83</v>
      </c>
      <c r="I48" s="310">
        <v>5673.323</v>
      </c>
      <c r="J48" s="310">
        <v>15940.837</v>
      </c>
      <c r="K48" s="311">
        <v>8225.392</v>
      </c>
      <c r="L48" s="152"/>
    </row>
    <row r="49" spans="1:12" ht="12.75">
      <c r="A49" s="152" t="s">
        <v>136</v>
      </c>
      <c r="B49" s="308" t="s">
        <v>102</v>
      </c>
      <c r="C49" s="308" t="s">
        <v>102</v>
      </c>
      <c r="D49" s="310">
        <v>71</v>
      </c>
      <c r="E49" s="308" t="s">
        <v>102</v>
      </c>
      <c r="F49" s="310">
        <v>19</v>
      </c>
      <c r="G49" s="308" t="s">
        <v>102</v>
      </c>
      <c r="H49" s="308" t="s">
        <v>102</v>
      </c>
      <c r="I49" s="308" t="s">
        <v>102</v>
      </c>
      <c r="J49" s="310">
        <v>32</v>
      </c>
      <c r="K49" s="309" t="s">
        <v>102</v>
      </c>
      <c r="L49" s="152"/>
    </row>
    <row r="50" spans="1:12" ht="12.75">
      <c r="A50" s="152" t="s">
        <v>132</v>
      </c>
      <c r="B50" s="310">
        <v>12663</v>
      </c>
      <c r="C50" s="310">
        <v>3.7</v>
      </c>
      <c r="D50" s="310">
        <v>8584</v>
      </c>
      <c r="E50" s="310">
        <v>22</v>
      </c>
      <c r="F50" s="310">
        <v>6342</v>
      </c>
      <c r="G50" s="310">
        <v>44.4</v>
      </c>
      <c r="H50" s="310">
        <v>2512.25</v>
      </c>
      <c r="I50" s="310">
        <v>133</v>
      </c>
      <c r="J50" s="310">
        <v>1805</v>
      </c>
      <c r="K50" s="311">
        <v>665</v>
      </c>
      <c r="L50" s="152"/>
    </row>
    <row r="51" spans="1:12" ht="12.75">
      <c r="A51" s="152" t="s">
        <v>62</v>
      </c>
      <c r="B51" s="310">
        <v>48</v>
      </c>
      <c r="C51" s="310">
        <v>15</v>
      </c>
      <c r="D51" s="310">
        <v>1473</v>
      </c>
      <c r="E51" s="310">
        <v>44</v>
      </c>
      <c r="F51" s="310">
        <v>690</v>
      </c>
      <c r="G51" s="310">
        <v>35.7</v>
      </c>
      <c r="H51" s="310">
        <v>645</v>
      </c>
      <c r="I51" s="310">
        <v>36.4</v>
      </c>
      <c r="J51" s="310">
        <v>1680.8</v>
      </c>
      <c r="K51" s="311">
        <v>164.6</v>
      </c>
      <c r="L51" s="152"/>
    </row>
    <row r="52" spans="1:12" ht="12.75">
      <c r="A52" s="152" t="s">
        <v>63</v>
      </c>
      <c r="B52" s="310">
        <v>2709</v>
      </c>
      <c r="C52" s="310">
        <v>552</v>
      </c>
      <c r="D52" s="310">
        <v>931</v>
      </c>
      <c r="E52" s="310">
        <v>619</v>
      </c>
      <c r="F52" s="310">
        <v>199</v>
      </c>
      <c r="G52" s="310">
        <v>251</v>
      </c>
      <c r="H52" s="310">
        <v>92</v>
      </c>
      <c r="I52" s="310">
        <v>614</v>
      </c>
      <c r="J52" s="310">
        <v>450</v>
      </c>
      <c r="K52" s="311">
        <v>1865</v>
      </c>
      <c r="L52" s="152"/>
    </row>
    <row r="53" spans="1:12" ht="12.75">
      <c r="A53" s="152" t="s">
        <v>133</v>
      </c>
      <c r="B53" s="310">
        <v>5.1</v>
      </c>
      <c r="C53" s="310">
        <v>7859</v>
      </c>
      <c r="D53" s="310">
        <v>36</v>
      </c>
      <c r="E53" s="310">
        <v>1834</v>
      </c>
      <c r="F53" s="310">
        <v>19</v>
      </c>
      <c r="G53" s="310">
        <v>949</v>
      </c>
      <c r="H53" s="310">
        <v>11</v>
      </c>
      <c r="I53" s="310">
        <v>761</v>
      </c>
      <c r="J53" s="310">
        <v>358</v>
      </c>
      <c r="K53" s="311">
        <v>505.35</v>
      </c>
      <c r="L53" s="152"/>
    </row>
    <row r="54" spans="1:12" ht="13.5" thickBot="1">
      <c r="A54" s="160" t="s">
        <v>64</v>
      </c>
      <c r="B54" s="313">
        <v>381.14</v>
      </c>
      <c r="C54" s="313">
        <v>2005.01</v>
      </c>
      <c r="D54" s="313">
        <v>409.32</v>
      </c>
      <c r="E54" s="313">
        <v>196.65</v>
      </c>
      <c r="F54" s="313">
        <v>491.03</v>
      </c>
      <c r="G54" s="313">
        <v>665.09</v>
      </c>
      <c r="H54" s="313">
        <v>462.16</v>
      </c>
      <c r="I54" s="313">
        <v>134.23</v>
      </c>
      <c r="J54" s="313">
        <v>1004.98</v>
      </c>
      <c r="K54" s="314">
        <v>1284.42</v>
      </c>
      <c r="L54" s="152"/>
    </row>
    <row r="55" spans="1:10" ht="12.75">
      <c r="A55" s="152" t="s">
        <v>333</v>
      </c>
      <c r="B55" s="152"/>
      <c r="C55" s="152"/>
      <c r="D55" s="152"/>
      <c r="E55" s="152"/>
      <c r="F55" s="152"/>
      <c r="G55" s="152"/>
      <c r="H55" s="152"/>
      <c r="I55" s="152"/>
      <c r="J55" s="152"/>
    </row>
  </sheetData>
  <mergeCells count="7">
    <mergeCell ref="A1:K1"/>
    <mergeCell ref="A3:K3"/>
    <mergeCell ref="H5:I7"/>
    <mergeCell ref="J5:K7"/>
    <mergeCell ref="B5:C7"/>
    <mergeCell ref="D5:E7"/>
    <mergeCell ref="F5:G7"/>
  </mergeCells>
  <printOptions/>
  <pageMargins left="0.75" right="0.75" top="1" bottom="1" header="0" footer="0"/>
  <pageSetup horizontalDpi="600" verticalDpi="600" orientation="portrait" paperSize="9" scale="4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20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9.57421875" style="81" customWidth="1"/>
    <col min="2" max="7" width="12.57421875" style="81" customWidth="1"/>
    <col min="8" max="9" width="13.8515625" style="81" customWidth="1"/>
    <col min="10" max="10" width="11.28125" style="81" customWidth="1"/>
    <col min="11" max="11" width="13.8515625" style="81" customWidth="1"/>
    <col min="12" max="12" width="11.421875" style="81" customWidth="1"/>
    <col min="13" max="13" width="12.421875" style="81" customWidth="1"/>
    <col min="14" max="16384" width="11.421875" style="81" customWidth="1"/>
  </cols>
  <sheetData>
    <row r="1" spans="1:11" s="79" customFormat="1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3" spans="1:12" ht="12.75" customHeight="1">
      <c r="A3" s="356" t="s">
        <v>352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84"/>
    </row>
    <row r="4" spans="1:11" ht="12.75" customHeight="1">
      <c r="A4" s="93"/>
      <c r="B4" s="93"/>
      <c r="C4" s="93"/>
      <c r="D4" s="93"/>
      <c r="E4" s="93"/>
      <c r="F4" s="93"/>
      <c r="G4" s="93"/>
      <c r="H4" s="84"/>
      <c r="I4" s="84"/>
      <c r="J4" s="84"/>
      <c r="K4" s="84"/>
    </row>
    <row r="5" spans="1:11" ht="12.75" customHeight="1">
      <c r="A5" s="192"/>
      <c r="B5" s="333" t="s">
        <v>184</v>
      </c>
      <c r="C5" s="360"/>
      <c r="D5" s="360"/>
      <c r="E5" s="360"/>
      <c r="F5" s="360"/>
      <c r="G5" s="334"/>
      <c r="H5" s="342"/>
      <c r="I5" s="343"/>
      <c r="J5" s="339"/>
      <c r="K5" s="339"/>
    </row>
    <row r="6" spans="1:11" ht="12.75" customHeight="1">
      <c r="A6" s="223" t="s">
        <v>183</v>
      </c>
      <c r="B6" s="194"/>
      <c r="C6" s="194"/>
      <c r="D6" s="194"/>
      <c r="E6" s="194"/>
      <c r="F6" s="194"/>
      <c r="G6" s="194"/>
      <c r="H6" s="340" t="s">
        <v>137</v>
      </c>
      <c r="I6" s="341"/>
      <c r="J6" s="340" t="s">
        <v>138</v>
      </c>
      <c r="K6" s="332"/>
    </row>
    <row r="7" spans="1:11" ht="12.75" customHeight="1">
      <c r="A7" s="223" t="s">
        <v>23</v>
      </c>
      <c r="B7" s="224" t="s">
        <v>140</v>
      </c>
      <c r="C7" s="224" t="s">
        <v>140</v>
      </c>
      <c r="D7" s="224" t="s">
        <v>374</v>
      </c>
      <c r="E7" s="224" t="s">
        <v>369</v>
      </c>
      <c r="F7" s="224" t="s">
        <v>140</v>
      </c>
      <c r="G7" s="224" t="s">
        <v>11</v>
      </c>
      <c r="H7" s="340" t="s">
        <v>142</v>
      </c>
      <c r="I7" s="341"/>
      <c r="J7" s="340" t="s">
        <v>185</v>
      </c>
      <c r="K7" s="332"/>
    </row>
    <row r="8" spans="1:12" ht="12.75" customHeight="1">
      <c r="A8" s="193" t="s">
        <v>139</v>
      </c>
      <c r="B8" s="224" t="s">
        <v>375</v>
      </c>
      <c r="C8" s="224" t="s">
        <v>376</v>
      </c>
      <c r="D8" s="224" t="s">
        <v>377</v>
      </c>
      <c r="E8" s="224" t="s">
        <v>378</v>
      </c>
      <c r="F8" s="224" t="s">
        <v>379</v>
      </c>
      <c r="G8" s="224" t="s">
        <v>147</v>
      </c>
      <c r="H8" s="340"/>
      <c r="I8" s="341"/>
      <c r="J8" s="335"/>
      <c r="K8" s="335"/>
      <c r="L8" s="84"/>
    </row>
    <row r="9" spans="1:12" ht="12.75" customHeight="1" thickBot="1">
      <c r="A9" s="225"/>
      <c r="B9" s="196" t="s">
        <v>225</v>
      </c>
      <c r="C9" s="196" t="s">
        <v>380</v>
      </c>
      <c r="D9" s="196" t="s">
        <v>380</v>
      </c>
      <c r="E9" s="196" t="s">
        <v>381</v>
      </c>
      <c r="F9" s="196" t="s">
        <v>382</v>
      </c>
      <c r="G9" s="196"/>
      <c r="H9" s="226" t="s">
        <v>148</v>
      </c>
      <c r="I9" s="227" t="s">
        <v>149</v>
      </c>
      <c r="J9" s="226" t="s">
        <v>148</v>
      </c>
      <c r="K9" s="228" t="s">
        <v>149</v>
      </c>
      <c r="L9" s="84"/>
    </row>
    <row r="10" spans="1:12" ht="12.75" customHeight="1">
      <c r="A10" s="197" t="s">
        <v>8</v>
      </c>
      <c r="B10" s="199">
        <v>24662</v>
      </c>
      <c r="C10" s="199">
        <v>114337</v>
      </c>
      <c r="D10" s="199">
        <v>103040</v>
      </c>
      <c r="E10" s="199">
        <v>97</v>
      </c>
      <c r="F10" s="199">
        <v>271135</v>
      </c>
      <c r="G10" s="199">
        <v>513271</v>
      </c>
      <c r="H10" s="229">
        <v>2176206.76</v>
      </c>
      <c r="I10" s="229">
        <v>5012398.32</v>
      </c>
      <c r="J10" s="230">
        <f aca="true" t="shared" si="0" ref="J10:K13">H10/$G10</f>
        <v>4.239878660590604</v>
      </c>
      <c r="K10" s="231">
        <f t="shared" si="0"/>
        <v>9.765598134318909</v>
      </c>
      <c r="L10" s="84"/>
    </row>
    <row r="11" spans="1:12" ht="12.75" customHeight="1">
      <c r="A11" s="197" t="s">
        <v>186</v>
      </c>
      <c r="B11" s="199">
        <v>980</v>
      </c>
      <c r="C11" s="199">
        <v>1220</v>
      </c>
      <c r="D11" s="199">
        <v>124935</v>
      </c>
      <c r="E11" s="199">
        <v>8642</v>
      </c>
      <c r="F11" s="199">
        <v>1167854</v>
      </c>
      <c r="G11" s="199">
        <v>1303631</v>
      </c>
      <c r="H11" s="199">
        <v>11050864.93</v>
      </c>
      <c r="I11" s="199">
        <v>19296927.47</v>
      </c>
      <c r="J11" s="232">
        <f t="shared" si="0"/>
        <v>8.47698844995248</v>
      </c>
      <c r="K11" s="215">
        <f t="shared" si="0"/>
        <v>14.802445991235249</v>
      </c>
      <c r="L11" s="84"/>
    </row>
    <row r="12" spans="1:12" ht="12.75" customHeight="1">
      <c r="A12" s="197" t="s">
        <v>174</v>
      </c>
      <c r="B12" s="199">
        <v>32493</v>
      </c>
      <c r="C12" s="199">
        <v>3413</v>
      </c>
      <c r="D12" s="199">
        <v>14366</v>
      </c>
      <c r="E12" s="199">
        <v>526</v>
      </c>
      <c r="F12" s="199">
        <v>316100</v>
      </c>
      <c r="G12" s="199">
        <v>366898</v>
      </c>
      <c r="H12" s="199">
        <v>1903048.88</v>
      </c>
      <c r="I12" s="199">
        <v>4095001.93</v>
      </c>
      <c r="J12" s="232">
        <f t="shared" si="0"/>
        <v>5.186860871413853</v>
      </c>
      <c r="K12" s="215">
        <f t="shared" si="0"/>
        <v>11.161145413711713</v>
      </c>
      <c r="L12" s="84"/>
    </row>
    <row r="13" spans="1:12" ht="12.75" customHeight="1">
      <c r="A13" s="197" t="s">
        <v>187</v>
      </c>
      <c r="B13" s="198" t="s">
        <v>301</v>
      </c>
      <c r="C13" s="198" t="s">
        <v>301</v>
      </c>
      <c r="D13" s="199">
        <v>75824</v>
      </c>
      <c r="E13" s="198" t="s">
        <v>301</v>
      </c>
      <c r="F13" s="199">
        <v>35691</v>
      </c>
      <c r="G13" s="199">
        <v>111515</v>
      </c>
      <c r="H13" s="199">
        <v>627081.35</v>
      </c>
      <c r="I13" s="199">
        <v>1132750.42</v>
      </c>
      <c r="J13" s="232">
        <f t="shared" si="0"/>
        <v>5.6232914854503875</v>
      </c>
      <c r="K13" s="215">
        <f t="shared" si="0"/>
        <v>10.157830067703896</v>
      </c>
      <c r="L13" s="84"/>
    </row>
    <row r="14" spans="1:12" ht="12.75" customHeight="1">
      <c r="A14" s="197"/>
      <c r="B14" s="199"/>
      <c r="C14" s="199"/>
      <c r="D14" s="199"/>
      <c r="E14" s="199"/>
      <c r="F14" s="199"/>
      <c r="G14" s="199"/>
      <c r="H14" s="199"/>
      <c r="I14" s="199"/>
      <c r="J14" s="232"/>
      <c r="K14" s="215"/>
      <c r="L14" s="84"/>
    </row>
    <row r="15" spans="1:12" ht="12.75" customHeight="1">
      <c r="A15" s="238" t="s">
        <v>188</v>
      </c>
      <c r="B15" s="233">
        <f>SUM(B10:B13)</f>
        <v>58135</v>
      </c>
      <c r="C15" s="233">
        <f aca="true" t="shared" si="1" ref="C15:I15">SUM(C10:C13)</f>
        <v>118970</v>
      </c>
      <c r="D15" s="233">
        <f t="shared" si="1"/>
        <v>318165</v>
      </c>
      <c r="E15" s="233">
        <f t="shared" si="1"/>
        <v>9265</v>
      </c>
      <c r="F15" s="233">
        <f t="shared" si="1"/>
        <v>1790780</v>
      </c>
      <c r="G15" s="233">
        <f t="shared" si="1"/>
        <v>2295315</v>
      </c>
      <c r="H15" s="233">
        <f t="shared" si="1"/>
        <v>15757201.92</v>
      </c>
      <c r="I15" s="233">
        <f t="shared" si="1"/>
        <v>29537078.14</v>
      </c>
      <c r="J15" s="234">
        <f>H15/$G15</f>
        <v>6.86494094274642</v>
      </c>
      <c r="K15" s="235">
        <f>I15/$G15</f>
        <v>12.868420299610293</v>
      </c>
      <c r="L15" s="84"/>
    </row>
    <row r="16" spans="1:12" ht="12.75" customHeight="1">
      <c r="A16" s="197" t="s">
        <v>189</v>
      </c>
      <c r="B16" s="236"/>
      <c r="C16" s="236"/>
      <c r="D16" s="236"/>
      <c r="E16" s="236"/>
      <c r="F16" s="236"/>
      <c r="G16" s="211">
        <v>121872</v>
      </c>
      <c r="H16" s="258">
        <f>G16*J16</f>
        <v>836041.92</v>
      </c>
      <c r="I16" s="236">
        <f>G16*K16</f>
        <v>1568492.64</v>
      </c>
      <c r="J16" s="212">
        <v>6.86</v>
      </c>
      <c r="K16" s="212">
        <v>12.87</v>
      </c>
      <c r="L16" s="84"/>
    </row>
    <row r="17" spans="1:12" ht="12.75">
      <c r="A17" s="197"/>
      <c r="B17" s="236"/>
      <c r="C17" s="236"/>
      <c r="D17" s="236"/>
      <c r="E17" s="236"/>
      <c r="F17" s="236"/>
      <c r="G17" s="214"/>
      <c r="H17" s="199"/>
      <c r="I17" s="236"/>
      <c r="J17" s="215"/>
      <c r="K17" s="215"/>
      <c r="L17" s="84"/>
    </row>
    <row r="18" spans="1:12" ht="13.5" thickBot="1">
      <c r="A18" s="218" t="s">
        <v>190</v>
      </c>
      <c r="B18" s="237"/>
      <c r="C18" s="237"/>
      <c r="D18" s="237"/>
      <c r="E18" s="237"/>
      <c r="F18" s="237"/>
      <c r="G18" s="239">
        <f>G15-G16</f>
        <v>2173443</v>
      </c>
      <c r="H18" s="220">
        <f>H15-H16</f>
        <v>14921160</v>
      </c>
      <c r="I18" s="237">
        <f>I15-I16</f>
        <v>27968585.5</v>
      </c>
      <c r="J18" s="221">
        <v>6.86</v>
      </c>
      <c r="K18" s="221">
        <f>I18/G18</f>
        <v>12.868331720684646</v>
      </c>
      <c r="L18" s="84"/>
    </row>
    <row r="19" spans="1:12" ht="12.75">
      <c r="A19" s="93" t="s">
        <v>179</v>
      </c>
      <c r="B19" s="93"/>
      <c r="L19" s="84"/>
    </row>
    <row r="20" spans="1:2" ht="12.75">
      <c r="A20" s="93" t="s">
        <v>180</v>
      </c>
      <c r="B20" s="93"/>
    </row>
  </sheetData>
  <mergeCells count="11">
    <mergeCell ref="H7:I7"/>
    <mergeCell ref="J7:K7"/>
    <mergeCell ref="H8:I8"/>
    <mergeCell ref="J8:K8"/>
    <mergeCell ref="H6:I6"/>
    <mergeCell ref="J6:K6"/>
    <mergeCell ref="A1:K1"/>
    <mergeCell ref="A3:K3"/>
    <mergeCell ref="B5:G5"/>
    <mergeCell ref="H5:I5"/>
    <mergeCell ref="J5:K5"/>
  </mergeCells>
  <printOptions/>
  <pageMargins left="0.75" right="0.75" top="1" bottom="1" header="0" footer="0"/>
  <pageSetup horizontalDpi="600" verticalDpi="600" orientation="portrait" paperSize="9" scale="4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24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5" width="24.140625" style="3" customWidth="1"/>
    <col min="6" max="7" width="11.421875" style="3" customWidth="1"/>
    <col min="8" max="8" width="23.8515625" style="3" customWidth="1"/>
    <col min="9" max="20" width="7.140625" style="3" customWidth="1"/>
    <col min="21" max="16384" width="11.421875" style="3" customWidth="1"/>
  </cols>
  <sheetData>
    <row r="1" spans="1:8" s="2" customFormat="1" ht="18">
      <c r="A1" s="347" t="s">
        <v>0</v>
      </c>
      <c r="B1" s="347"/>
      <c r="C1" s="347"/>
      <c r="D1" s="347"/>
      <c r="E1" s="347"/>
      <c r="F1" s="1"/>
      <c r="G1" s="1"/>
      <c r="H1" s="1"/>
    </row>
    <row r="3" spans="1:8" ht="17.25">
      <c r="A3" s="348" t="s">
        <v>19</v>
      </c>
      <c r="B3" s="348"/>
      <c r="C3" s="348"/>
      <c r="D3" s="348"/>
      <c r="E3" s="348"/>
      <c r="F3" s="20"/>
      <c r="G3" s="20"/>
      <c r="H3" s="20"/>
    </row>
    <row r="4" spans="1:8" ht="15">
      <c r="A4" s="349"/>
      <c r="B4" s="349"/>
      <c r="C4" s="349"/>
      <c r="D4" s="349"/>
      <c r="E4" s="349"/>
      <c r="F4" s="20"/>
      <c r="G4" s="20"/>
      <c r="H4" s="20"/>
    </row>
    <row r="5" spans="1:5" ht="13.5" thickBot="1">
      <c r="A5" s="7" t="s">
        <v>5</v>
      </c>
      <c r="B5" s="5" t="s">
        <v>15</v>
      </c>
      <c r="C5" s="5" t="s">
        <v>16</v>
      </c>
      <c r="D5" s="5" t="s">
        <v>17</v>
      </c>
      <c r="E5" s="5" t="s">
        <v>18</v>
      </c>
    </row>
    <row r="6" spans="1:5" ht="12.75">
      <c r="A6" s="11">
        <v>1985</v>
      </c>
      <c r="B6" s="21">
        <v>13604</v>
      </c>
      <c r="C6" s="21">
        <v>6958</v>
      </c>
      <c r="D6" s="21">
        <v>4253</v>
      </c>
      <c r="E6" s="21">
        <v>16309</v>
      </c>
    </row>
    <row r="7" spans="1:5" ht="12.75">
      <c r="A7" s="13">
        <v>1986</v>
      </c>
      <c r="B7" s="22">
        <v>14637</v>
      </c>
      <c r="C7" s="22">
        <v>9227</v>
      </c>
      <c r="D7" s="22">
        <v>5311</v>
      </c>
      <c r="E7" s="22">
        <v>18553</v>
      </c>
    </row>
    <row r="8" spans="1:5" ht="12.75">
      <c r="A8" s="13">
        <v>1987</v>
      </c>
      <c r="B8" s="22">
        <v>14122</v>
      </c>
      <c r="C8" s="22">
        <v>9429</v>
      </c>
      <c r="D8" s="22">
        <v>5740</v>
      </c>
      <c r="E8" s="22">
        <v>17811</v>
      </c>
    </row>
    <row r="9" spans="1:5" ht="12.75">
      <c r="A9" s="13">
        <v>1988</v>
      </c>
      <c r="B9" s="22">
        <v>14010</v>
      </c>
      <c r="C9" s="22">
        <v>12136</v>
      </c>
      <c r="D9" s="22">
        <v>5551</v>
      </c>
      <c r="E9" s="22">
        <v>20595</v>
      </c>
    </row>
    <row r="10" spans="1:5" ht="12.75">
      <c r="A10" s="13">
        <v>1989</v>
      </c>
      <c r="B10" s="22">
        <v>14717</v>
      </c>
      <c r="C10" s="22">
        <v>12646</v>
      </c>
      <c r="D10" s="22">
        <v>5323</v>
      </c>
      <c r="E10" s="22">
        <v>22040</v>
      </c>
    </row>
    <row r="11" spans="1:5" ht="12.75">
      <c r="A11" s="13">
        <v>1990</v>
      </c>
      <c r="B11" s="22">
        <v>14700</v>
      </c>
      <c r="C11" s="22">
        <v>15185</v>
      </c>
      <c r="D11" s="22">
        <v>5266</v>
      </c>
      <c r="E11" s="22">
        <v>24619</v>
      </c>
    </row>
    <row r="12" spans="1:5" ht="12.75">
      <c r="A12" s="13">
        <v>1991</v>
      </c>
      <c r="B12" s="22">
        <v>14330</v>
      </c>
      <c r="C12" s="22">
        <v>16101</v>
      </c>
      <c r="D12" s="22">
        <v>5995</v>
      </c>
      <c r="E12" s="22">
        <v>24436</v>
      </c>
    </row>
    <row r="13" spans="1:5" ht="12.75">
      <c r="A13" s="13">
        <v>1992</v>
      </c>
      <c r="B13" s="22">
        <v>13821</v>
      </c>
      <c r="C13" s="22">
        <v>17001</v>
      </c>
      <c r="D13" s="22">
        <v>5682</v>
      </c>
      <c r="E13" s="22">
        <v>25140</v>
      </c>
    </row>
    <row r="14" spans="1:5" ht="12.75">
      <c r="A14" s="13">
        <v>1993</v>
      </c>
      <c r="B14" s="22">
        <v>13756</v>
      </c>
      <c r="C14" s="22">
        <v>14518</v>
      </c>
      <c r="D14" s="22">
        <v>6251</v>
      </c>
      <c r="E14" s="22">
        <v>22023</v>
      </c>
    </row>
    <row r="15" spans="1:5" ht="12.75">
      <c r="A15" s="13">
        <v>1994</v>
      </c>
      <c r="B15" s="22">
        <v>15305</v>
      </c>
      <c r="C15" s="22">
        <v>18251</v>
      </c>
      <c r="D15" s="22">
        <v>7633</v>
      </c>
      <c r="E15" s="22">
        <v>25923</v>
      </c>
    </row>
    <row r="16" spans="1:5" ht="12.75">
      <c r="A16" s="13">
        <v>1995</v>
      </c>
      <c r="B16" s="22">
        <v>16074</v>
      </c>
      <c r="C16" s="22">
        <v>18706</v>
      </c>
      <c r="D16" s="22">
        <v>8156</v>
      </c>
      <c r="E16" s="22">
        <v>26624</v>
      </c>
    </row>
    <row r="17" spans="1:5" ht="12.75">
      <c r="A17" s="15">
        <v>1996</v>
      </c>
      <c r="B17" s="23">
        <v>15631</v>
      </c>
      <c r="C17" s="23">
        <v>19365</v>
      </c>
      <c r="D17" s="23">
        <v>8339</v>
      </c>
      <c r="E17" s="22">
        <v>26657</v>
      </c>
    </row>
    <row r="18" spans="1:5" ht="12.75">
      <c r="A18" s="15">
        <v>1997</v>
      </c>
      <c r="B18" s="23">
        <v>14958</v>
      </c>
      <c r="C18" s="23">
        <v>22106</v>
      </c>
      <c r="D18" s="23">
        <v>10036</v>
      </c>
      <c r="E18" s="22">
        <v>27028</v>
      </c>
    </row>
    <row r="19" spans="1:5" ht="12.75">
      <c r="A19" s="15">
        <v>1998</v>
      </c>
      <c r="B19" s="23">
        <v>14875</v>
      </c>
      <c r="C19" s="23">
        <v>24308</v>
      </c>
      <c r="D19" s="23">
        <v>9808</v>
      </c>
      <c r="E19" s="22">
        <v>29375</v>
      </c>
    </row>
    <row r="20" spans="1:5" ht="12.75">
      <c r="A20" s="15">
        <v>1999</v>
      </c>
      <c r="B20" s="23">
        <v>14721</v>
      </c>
      <c r="C20" s="23">
        <v>24977</v>
      </c>
      <c r="D20" s="23">
        <v>10354</v>
      </c>
      <c r="E20" s="22">
        <v>29345</v>
      </c>
    </row>
    <row r="21" spans="1:5" ht="12.75">
      <c r="A21" s="15">
        <v>2000</v>
      </c>
      <c r="B21" s="23">
        <v>13892</v>
      </c>
      <c r="C21" s="23">
        <v>31226</v>
      </c>
      <c r="D21" s="23">
        <v>13212</v>
      </c>
      <c r="E21" s="22">
        <v>31905</v>
      </c>
    </row>
    <row r="22" spans="1:5" ht="12.75">
      <c r="A22" s="15">
        <v>2001</v>
      </c>
      <c r="B22" s="23">
        <v>13006</v>
      </c>
      <c r="C22" s="23">
        <v>30698</v>
      </c>
      <c r="D22" s="23">
        <v>14340</v>
      </c>
      <c r="E22" s="22">
        <v>29364</v>
      </c>
    </row>
    <row r="23" spans="1:5" ht="13.5" thickBot="1">
      <c r="A23" s="17">
        <v>2002</v>
      </c>
      <c r="B23" s="24">
        <v>13972</v>
      </c>
      <c r="C23" s="24">
        <v>32486</v>
      </c>
      <c r="D23" s="24">
        <v>15318</v>
      </c>
      <c r="E23" s="25">
        <v>31139</v>
      </c>
    </row>
    <row r="24" spans="1:5" ht="12.75">
      <c r="A24" s="13"/>
      <c r="B24" s="130"/>
      <c r="C24" s="130"/>
      <c r="D24" s="130"/>
      <c r="E24" s="130"/>
    </row>
  </sheetData>
  <mergeCells count="3">
    <mergeCell ref="A1:E1"/>
    <mergeCell ref="A3:E3"/>
    <mergeCell ref="A4:E4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40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9.57421875" style="81" customWidth="1"/>
    <col min="2" max="3" width="10.00390625" style="81" customWidth="1"/>
    <col min="4" max="4" width="11.421875" style="81" customWidth="1"/>
    <col min="5" max="6" width="10.00390625" style="81" customWidth="1"/>
    <col min="7" max="7" width="11.421875" style="81" customWidth="1"/>
    <col min="8" max="9" width="10.00390625" style="81" customWidth="1"/>
    <col min="10" max="10" width="11.7109375" style="81" customWidth="1"/>
    <col min="11" max="12" width="10.00390625" style="81" customWidth="1"/>
    <col min="13" max="13" width="12.140625" style="81" customWidth="1"/>
    <col min="14" max="16384" width="11.421875" style="81" customWidth="1"/>
  </cols>
  <sheetData>
    <row r="1" spans="1:13" s="240" customFormat="1" ht="18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7.25">
      <c r="A3" s="356" t="s">
        <v>350</v>
      </c>
      <c r="B3" s="357"/>
      <c r="C3" s="357"/>
      <c r="D3" s="357"/>
      <c r="E3" s="357"/>
      <c r="F3" s="357"/>
      <c r="G3" s="357"/>
      <c r="H3" s="357"/>
      <c r="I3" s="358"/>
      <c r="J3" s="358"/>
      <c r="K3" s="358"/>
      <c r="L3" s="358"/>
      <c r="M3" s="358"/>
    </row>
    <row r="4" spans="1:13" ht="15">
      <c r="A4" s="357" t="s">
        <v>347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ht="15">
      <c r="A5" s="357" t="s">
        <v>353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ht="14.25">
      <c r="A6" s="96"/>
      <c r="B6" s="96"/>
      <c r="C6" s="96"/>
      <c r="D6" s="96"/>
      <c r="E6" s="96"/>
      <c r="F6" s="96"/>
      <c r="G6" s="96"/>
      <c r="H6" s="96"/>
      <c r="I6" s="97"/>
      <c r="J6" s="97"/>
      <c r="K6" s="97"/>
      <c r="L6" s="97"/>
      <c r="M6" s="97"/>
    </row>
    <row r="7" spans="1:13" ht="12.75" customHeight="1">
      <c r="A7" s="165"/>
      <c r="B7" s="166"/>
      <c r="C7" s="167" t="s">
        <v>15</v>
      </c>
      <c r="D7" s="168"/>
      <c r="E7" s="166"/>
      <c r="F7" s="167" t="s">
        <v>16</v>
      </c>
      <c r="G7" s="168"/>
      <c r="H7" s="166"/>
      <c r="I7" s="167" t="s">
        <v>17</v>
      </c>
      <c r="J7" s="168"/>
      <c r="K7" s="337" t="s">
        <v>18</v>
      </c>
      <c r="L7" s="338"/>
      <c r="M7" s="338"/>
    </row>
    <row r="8" spans="1:13" ht="12.75" customHeight="1">
      <c r="A8" s="98" t="s">
        <v>191</v>
      </c>
      <c r="B8" s="99" t="s">
        <v>192</v>
      </c>
      <c r="C8" s="99" t="s">
        <v>193</v>
      </c>
      <c r="D8" s="100"/>
      <c r="E8" s="99" t="s">
        <v>192</v>
      </c>
      <c r="F8" s="99" t="s">
        <v>193</v>
      </c>
      <c r="G8" s="100"/>
      <c r="H8" s="99" t="s">
        <v>192</v>
      </c>
      <c r="I8" s="99" t="s">
        <v>193</v>
      </c>
      <c r="J8" s="100"/>
      <c r="K8" s="99" t="s">
        <v>192</v>
      </c>
      <c r="L8" s="99" t="s">
        <v>193</v>
      </c>
      <c r="M8" s="100"/>
    </row>
    <row r="9" spans="1:13" ht="12.75" customHeight="1" thickBot="1">
      <c r="A9" s="169"/>
      <c r="B9" s="170" t="s">
        <v>194</v>
      </c>
      <c r="C9" s="170" t="s">
        <v>195</v>
      </c>
      <c r="D9" s="170" t="s">
        <v>11</v>
      </c>
      <c r="E9" s="170" t="s">
        <v>194</v>
      </c>
      <c r="F9" s="170" t="s">
        <v>195</v>
      </c>
      <c r="G9" s="170" t="s">
        <v>11</v>
      </c>
      <c r="H9" s="170" t="s">
        <v>194</v>
      </c>
      <c r="I9" s="170" t="s">
        <v>195</v>
      </c>
      <c r="J9" s="170" t="s">
        <v>11</v>
      </c>
      <c r="K9" s="170" t="s">
        <v>194</v>
      </c>
      <c r="L9" s="170" t="s">
        <v>195</v>
      </c>
      <c r="M9" s="170" t="s">
        <v>11</v>
      </c>
    </row>
    <row r="10" spans="1:13" ht="12.75" customHeight="1">
      <c r="A10" s="101" t="s">
        <v>196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02"/>
    </row>
    <row r="11" spans="1:13" ht="12.75" customHeight="1">
      <c r="A11" s="92" t="s">
        <v>197</v>
      </c>
      <c r="B11" s="241">
        <v>3219</v>
      </c>
      <c r="C11" s="241">
        <v>1901</v>
      </c>
      <c r="D11" s="242">
        <v>5120</v>
      </c>
      <c r="E11" s="243">
        <v>725</v>
      </c>
      <c r="F11" s="241">
        <v>491</v>
      </c>
      <c r="G11" s="244">
        <v>1216</v>
      </c>
      <c r="H11" s="243">
        <v>83</v>
      </c>
      <c r="I11" s="241">
        <v>52</v>
      </c>
      <c r="J11" s="244">
        <v>135</v>
      </c>
      <c r="K11" s="243">
        <v>3861</v>
      </c>
      <c r="L11" s="241">
        <v>2340</v>
      </c>
      <c r="M11" s="245">
        <v>6201</v>
      </c>
    </row>
    <row r="12" spans="1:13" ht="12.75" customHeight="1">
      <c r="A12" s="84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5"/>
    </row>
    <row r="13" spans="1:13" ht="12.75" customHeight="1">
      <c r="A13" s="84" t="s">
        <v>198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5"/>
    </row>
    <row r="14" spans="1:13" ht="12.75" customHeight="1">
      <c r="A14" s="103" t="s">
        <v>199</v>
      </c>
      <c r="B14" s="91" t="s">
        <v>301</v>
      </c>
      <c r="C14" s="91" t="s">
        <v>301</v>
      </c>
      <c r="D14" s="91" t="s">
        <v>301</v>
      </c>
      <c r="E14" s="243">
        <v>4181</v>
      </c>
      <c r="F14" s="241">
        <v>1923</v>
      </c>
      <c r="G14" s="244">
        <v>6104</v>
      </c>
      <c r="H14" s="243">
        <v>299</v>
      </c>
      <c r="I14" s="241">
        <v>220</v>
      </c>
      <c r="J14" s="244">
        <v>518</v>
      </c>
      <c r="K14" s="243">
        <v>3882</v>
      </c>
      <c r="L14" s="241">
        <v>1703</v>
      </c>
      <c r="M14" s="242">
        <v>5585</v>
      </c>
    </row>
    <row r="15" spans="1:13" ht="12.75" customHeight="1">
      <c r="A15" s="103" t="s">
        <v>200</v>
      </c>
      <c r="B15" s="91" t="s">
        <v>301</v>
      </c>
      <c r="C15" s="91" t="s">
        <v>301</v>
      </c>
      <c r="D15" s="91" t="s">
        <v>301</v>
      </c>
      <c r="E15" s="91" t="s">
        <v>301</v>
      </c>
      <c r="F15" s="91" t="s">
        <v>301</v>
      </c>
      <c r="G15" s="249">
        <v>672</v>
      </c>
      <c r="H15" s="250" t="s">
        <v>301</v>
      </c>
      <c r="I15" s="250" t="s">
        <v>301</v>
      </c>
      <c r="J15" s="249">
        <v>380</v>
      </c>
      <c r="K15" s="250" t="s">
        <v>301</v>
      </c>
      <c r="L15" s="250" t="s">
        <v>301</v>
      </c>
      <c r="M15" s="247">
        <v>292</v>
      </c>
    </row>
    <row r="16" spans="1:13" ht="12.75" customHeight="1">
      <c r="A16" s="103" t="s">
        <v>201</v>
      </c>
      <c r="B16" s="91" t="s">
        <v>301</v>
      </c>
      <c r="C16" s="91" t="s">
        <v>301</v>
      </c>
      <c r="D16" s="91" t="s">
        <v>301</v>
      </c>
      <c r="E16" s="91" t="s">
        <v>301</v>
      </c>
      <c r="F16" s="91" t="s">
        <v>301</v>
      </c>
      <c r="G16" s="244">
        <v>39</v>
      </c>
      <c r="H16" s="250" t="s">
        <v>301</v>
      </c>
      <c r="I16" s="250" t="s">
        <v>301</v>
      </c>
      <c r="J16" s="244">
        <v>9</v>
      </c>
      <c r="K16" s="250" t="s">
        <v>301</v>
      </c>
      <c r="L16" s="250" t="s">
        <v>301</v>
      </c>
      <c r="M16" s="242">
        <v>30</v>
      </c>
    </row>
    <row r="17" spans="1:13" ht="12.75" customHeight="1">
      <c r="A17" s="104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5"/>
    </row>
    <row r="18" spans="1:13" s="108" customFormat="1" ht="12.75" customHeight="1">
      <c r="A18" s="105" t="s">
        <v>202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7"/>
    </row>
    <row r="19" spans="1:14" s="108" customFormat="1" ht="12.75" customHeight="1">
      <c r="A19" s="109" t="s">
        <v>203</v>
      </c>
      <c r="B19" s="118">
        <f>SUM(B11:B16)</f>
        <v>3219</v>
      </c>
      <c r="C19" s="118">
        <f aca="true" t="shared" si="0" ref="C19:M19">SUM(C11:C16)</f>
        <v>1901</v>
      </c>
      <c r="D19" s="118">
        <f t="shared" si="0"/>
        <v>5120</v>
      </c>
      <c r="E19" s="118">
        <f t="shared" si="0"/>
        <v>4906</v>
      </c>
      <c r="F19" s="118">
        <f t="shared" si="0"/>
        <v>2414</v>
      </c>
      <c r="G19" s="118">
        <f t="shared" si="0"/>
        <v>8031</v>
      </c>
      <c r="H19" s="118">
        <f t="shared" si="0"/>
        <v>382</v>
      </c>
      <c r="I19" s="118">
        <f t="shared" si="0"/>
        <v>272</v>
      </c>
      <c r="J19" s="118">
        <f t="shared" si="0"/>
        <v>1042</v>
      </c>
      <c r="K19" s="118">
        <f t="shared" si="0"/>
        <v>7743</v>
      </c>
      <c r="L19" s="118">
        <f t="shared" si="0"/>
        <v>4043</v>
      </c>
      <c r="M19" s="328">
        <f t="shared" si="0"/>
        <v>12108</v>
      </c>
      <c r="N19" s="259"/>
    </row>
    <row r="20" spans="1:13" ht="12.75" customHeight="1">
      <c r="A20" s="103" t="s">
        <v>204</v>
      </c>
      <c r="B20" s="251">
        <v>2749</v>
      </c>
      <c r="C20" s="251">
        <v>4054</v>
      </c>
      <c r="D20" s="252">
        <v>6804</v>
      </c>
      <c r="E20" s="253">
        <v>719</v>
      </c>
      <c r="F20" s="251">
        <v>1621</v>
      </c>
      <c r="G20" s="254">
        <f>E20+F20</f>
        <v>2340</v>
      </c>
      <c r="H20" s="253">
        <v>21</v>
      </c>
      <c r="I20" s="251">
        <v>38</v>
      </c>
      <c r="J20" s="254">
        <f>H20+I20</f>
        <v>59</v>
      </c>
      <c r="K20" s="253"/>
      <c r="L20" s="251"/>
      <c r="M20" s="252">
        <v>9085</v>
      </c>
    </row>
    <row r="21" spans="1:13" ht="12.75" customHeight="1">
      <c r="A21" s="104" t="s">
        <v>205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5"/>
    </row>
    <row r="22" spans="1:13" ht="12.75" customHeight="1">
      <c r="A22" s="103" t="s">
        <v>206</v>
      </c>
      <c r="B22" s="246"/>
      <c r="C22" s="246"/>
      <c r="D22" s="247"/>
      <c r="E22" s="248"/>
      <c r="F22" s="246"/>
      <c r="G22" s="249">
        <v>86</v>
      </c>
      <c r="H22" s="248"/>
      <c r="I22" s="246"/>
      <c r="J22" s="249">
        <v>62</v>
      </c>
      <c r="K22" s="248"/>
      <c r="L22" s="246"/>
      <c r="M22" s="247">
        <f>G22-J22</f>
        <v>24</v>
      </c>
    </row>
    <row r="23" spans="1:13" ht="12.75" customHeight="1">
      <c r="A23" s="104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5"/>
    </row>
    <row r="24" spans="1:13" ht="12.75" customHeight="1">
      <c r="A24" s="104" t="s">
        <v>198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5"/>
    </row>
    <row r="25" spans="1:13" ht="12.75" customHeight="1">
      <c r="A25" s="103" t="s">
        <v>207</v>
      </c>
      <c r="B25" s="255" t="s">
        <v>301</v>
      </c>
      <c r="C25" s="255" t="s">
        <v>301</v>
      </c>
      <c r="D25" s="268" t="s">
        <v>301</v>
      </c>
      <c r="E25" s="250" t="s">
        <v>301</v>
      </c>
      <c r="F25" s="250" t="s">
        <v>301</v>
      </c>
      <c r="G25" s="249">
        <v>2184</v>
      </c>
      <c r="H25" s="250" t="s">
        <v>301</v>
      </c>
      <c r="I25" s="250" t="s">
        <v>301</v>
      </c>
      <c r="J25" s="249">
        <v>2396</v>
      </c>
      <c r="K25" s="250" t="s">
        <v>301</v>
      </c>
      <c r="L25" s="255" t="s">
        <v>301</v>
      </c>
      <c r="M25" s="247">
        <f>G25-J25</f>
        <v>-212</v>
      </c>
    </row>
    <row r="26" spans="1:13" ht="12.75" customHeight="1">
      <c r="A26" s="103" t="s">
        <v>208</v>
      </c>
      <c r="B26" s="255" t="s">
        <v>301</v>
      </c>
      <c r="C26" s="255" t="s">
        <v>301</v>
      </c>
      <c r="D26" s="268" t="s">
        <v>301</v>
      </c>
      <c r="E26" s="250" t="s">
        <v>301</v>
      </c>
      <c r="F26" s="250" t="s">
        <v>301</v>
      </c>
      <c r="G26" s="249">
        <v>3796</v>
      </c>
      <c r="H26" s="250" t="s">
        <v>301</v>
      </c>
      <c r="I26" s="250" t="s">
        <v>301</v>
      </c>
      <c r="J26" s="249">
        <v>3499</v>
      </c>
      <c r="K26" s="250" t="s">
        <v>301</v>
      </c>
      <c r="L26" s="255" t="s">
        <v>301</v>
      </c>
      <c r="M26" s="247">
        <f>G26-J26</f>
        <v>297</v>
      </c>
    </row>
    <row r="27" spans="1:13" ht="12.75" customHeight="1">
      <c r="A27" s="103" t="s">
        <v>209</v>
      </c>
      <c r="B27" s="255" t="s">
        <v>301</v>
      </c>
      <c r="C27" s="255" t="s">
        <v>301</v>
      </c>
      <c r="D27" s="268" t="s">
        <v>301</v>
      </c>
      <c r="E27" s="250" t="s">
        <v>301</v>
      </c>
      <c r="F27" s="250" t="s">
        <v>301</v>
      </c>
      <c r="G27" s="249">
        <v>15840</v>
      </c>
      <c r="H27" s="250" t="s">
        <v>301</v>
      </c>
      <c r="I27" s="250" t="s">
        <v>301</v>
      </c>
      <c r="J27" s="249">
        <v>8055</v>
      </c>
      <c r="K27" s="250" t="s">
        <v>301</v>
      </c>
      <c r="L27" s="250" t="s">
        <v>301</v>
      </c>
      <c r="M27" s="247">
        <f>G27-J27</f>
        <v>7785</v>
      </c>
    </row>
    <row r="28" spans="1:13" ht="12.75" customHeight="1">
      <c r="A28" s="104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5"/>
    </row>
    <row r="29" spans="1:13" ht="12.75" customHeight="1">
      <c r="A29" s="105" t="s">
        <v>210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5"/>
    </row>
    <row r="30" spans="1:14" s="108" customFormat="1" ht="12.75" customHeight="1">
      <c r="A30" s="111" t="s">
        <v>211</v>
      </c>
      <c r="B30" s="260">
        <f>SUM(B20:B27)</f>
        <v>2749</v>
      </c>
      <c r="C30" s="260">
        <f aca="true" t="shared" si="1" ref="C30:M30">SUM(C20:C27)</f>
        <v>4054</v>
      </c>
      <c r="D30" s="260">
        <f t="shared" si="1"/>
        <v>6804</v>
      </c>
      <c r="E30" s="260">
        <f t="shared" si="1"/>
        <v>719</v>
      </c>
      <c r="F30" s="260">
        <f t="shared" si="1"/>
        <v>1621</v>
      </c>
      <c r="G30" s="260">
        <f t="shared" si="1"/>
        <v>24246</v>
      </c>
      <c r="H30" s="260">
        <f t="shared" si="1"/>
        <v>21</v>
      </c>
      <c r="I30" s="260">
        <f t="shared" si="1"/>
        <v>38</v>
      </c>
      <c r="J30" s="260">
        <f t="shared" si="1"/>
        <v>14071</v>
      </c>
      <c r="K30" s="260">
        <f t="shared" si="1"/>
        <v>0</v>
      </c>
      <c r="L30" s="260">
        <f>SUM(L20:L27)</f>
        <v>0</v>
      </c>
      <c r="M30" s="329">
        <f t="shared" si="1"/>
        <v>16979</v>
      </c>
      <c r="N30" s="259"/>
    </row>
    <row r="31" spans="1:13" ht="12.75" customHeight="1">
      <c r="A31" s="103" t="s">
        <v>212</v>
      </c>
      <c r="B31" s="251">
        <v>61</v>
      </c>
      <c r="C31" s="251">
        <v>148</v>
      </c>
      <c r="D31" s="256">
        <v>209</v>
      </c>
      <c r="E31" s="257" t="s">
        <v>301</v>
      </c>
      <c r="F31" s="257" t="s">
        <v>301</v>
      </c>
      <c r="G31" s="254">
        <v>16</v>
      </c>
      <c r="H31" s="257" t="s">
        <v>301</v>
      </c>
      <c r="I31" s="257" t="s">
        <v>301</v>
      </c>
      <c r="J31" s="254">
        <v>7</v>
      </c>
      <c r="K31" s="257" t="s">
        <v>301</v>
      </c>
      <c r="L31" s="257" t="s">
        <v>301</v>
      </c>
      <c r="M31" s="252">
        <v>218</v>
      </c>
    </row>
    <row r="32" spans="1:13" ht="12.75" customHeight="1">
      <c r="A32" s="103" t="s">
        <v>213</v>
      </c>
      <c r="B32" s="246">
        <v>98</v>
      </c>
      <c r="C32" s="246">
        <v>64</v>
      </c>
      <c r="D32" s="247">
        <v>162</v>
      </c>
      <c r="E32" s="250" t="s">
        <v>301</v>
      </c>
      <c r="F32" s="250" t="s">
        <v>301</v>
      </c>
      <c r="G32" s="249">
        <v>23</v>
      </c>
      <c r="H32" s="250" t="s">
        <v>301</v>
      </c>
      <c r="I32" s="250" t="s">
        <v>301</v>
      </c>
      <c r="J32" s="246">
        <v>1</v>
      </c>
      <c r="K32" s="250" t="s">
        <v>301</v>
      </c>
      <c r="L32" s="250" t="s">
        <v>301</v>
      </c>
      <c r="M32" s="247">
        <v>183</v>
      </c>
    </row>
    <row r="33" spans="1:13" ht="12.75" customHeight="1">
      <c r="A33" s="103" t="s">
        <v>214</v>
      </c>
      <c r="B33" s="246">
        <v>133</v>
      </c>
      <c r="C33" s="246">
        <v>165</v>
      </c>
      <c r="D33" s="247">
        <v>298</v>
      </c>
      <c r="E33" s="250" t="s">
        <v>301</v>
      </c>
      <c r="F33" s="250" t="s">
        <v>301</v>
      </c>
      <c r="G33" s="269" t="s">
        <v>301</v>
      </c>
      <c r="H33" s="250" t="s">
        <v>301</v>
      </c>
      <c r="I33" s="250" t="s">
        <v>301</v>
      </c>
      <c r="J33" s="250" t="s">
        <v>301</v>
      </c>
      <c r="K33" s="250" t="s">
        <v>301</v>
      </c>
      <c r="L33" s="250" t="s">
        <v>301</v>
      </c>
      <c r="M33" s="247">
        <v>298</v>
      </c>
    </row>
    <row r="34" spans="1:13" ht="12.75" customHeight="1">
      <c r="A34" s="104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5"/>
    </row>
    <row r="35" spans="1:14" s="108" customFormat="1" ht="12.75" customHeight="1">
      <c r="A35" s="111" t="s">
        <v>215</v>
      </c>
      <c r="B35" s="106">
        <f>SUM(B31:B34)</f>
        <v>292</v>
      </c>
      <c r="C35" s="106">
        <f aca="true" t="shared" si="2" ref="C35:L35">SUM(C31:C34)</f>
        <v>377</v>
      </c>
      <c r="D35" s="106">
        <f t="shared" si="2"/>
        <v>669</v>
      </c>
      <c r="E35" s="106">
        <f t="shared" si="2"/>
        <v>0</v>
      </c>
      <c r="F35" s="106">
        <f t="shared" si="2"/>
        <v>0</v>
      </c>
      <c r="G35" s="106">
        <f t="shared" si="2"/>
        <v>39</v>
      </c>
      <c r="H35" s="106">
        <f t="shared" si="2"/>
        <v>0</v>
      </c>
      <c r="I35" s="106">
        <f t="shared" si="2"/>
        <v>0</v>
      </c>
      <c r="J35" s="106">
        <f t="shared" si="2"/>
        <v>8</v>
      </c>
      <c r="K35" s="106">
        <f t="shared" si="2"/>
        <v>0</v>
      </c>
      <c r="L35" s="106">
        <f t="shared" si="2"/>
        <v>0</v>
      </c>
      <c r="M35" s="107">
        <f>SUM(M31:M33)</f>
        <v>699</v>
      </c>
      <c r="N35" s="259"/>
    </row>
    <row r="36" spans="1:13" ht="12.75" customHeight="1">
      <c r="A36" s="105" t="s">
        <v>216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94"/>
    </row>
    <row r="37" spans="1:13" s="108" customFormat="1" ht="12.75" customHeight="1">
      <c r="A37" s="111" t="s">
        <v>217</v>
      </c>
      <c r="B37" s="261">
        <v>6260</v>
      </c>
      <c r="C37" s="261">
        <v>6332</v>
      </c>
      <c r="D37" s="262">
        <v>12593</v>
      </c>
      <c r="E37" s="270" t="s">
        <v>301</v>
      </c>
      <c r="F37" s="270" t="s">
        <v>301</v>
      </c>
      <c r="G37" s="263">
        <v>32314</v>
      </c>
      <c r="H37" s="270" t="s">
        <v>301</v>
      </c>
      <c r="I37" s="270" t="s">
        <v>301</v>
      </c>
      <c r="J37" s="263">
        <v>15120</v>
      </c>
      <c r="K37" s="270" t="s">
        <v>301</v>
      </c>
      <c r="L37" s="270" t="s">
        <v>301</v>
      </c>
      <c r="M37" s="262">
        <v>29786</v>
      </c>
    </row>
    <row r="38" spans="1:13" ht="12.75" customHeight="1">
      <c r="A38" s="105" t="s">
        <v>218</v>
      </c>
      <c r="B38" s="91"/>
      <c r="C38" s="91"/>
      <c r="D38" s="91"/>
      <c r="E38" s="91"/>
      <c r="F38" s="95"/>
      <c r="G38" s="95"/>
      <c r="H38" s="95"/>
      <c r="I38" s="95"/>
      <c r="J38" s="95"/>
      <c r="K38" s="95"/>
      <c r="L38" s="95"/>
      <c r="M38" s="95"/>
    </row>
    <row r="39" spans="1:13" s="108" customFormat="1" ht="12.75" customHeight="1">
      <c r="A39" s="111" t="s">
        <v>219</v>
      </c>
      <c r="B39" s="264">
        <v>282</v>
      </c>
      <c r="C39" s="264">
        <v>1097</v>
      </c>
      <c r="D39" s="265">
        <f>B39+C39</f>
        <v>1379</v>
      </c>
      <c r="E39" s="266"/>
      <c r="F39" s="264"/>
      <c r="G39" s="267">
        <v>172</v>
      </c>
      <c r="H39" s="266"/>
      <c r="I39" s="264"/>
      <c r="J39" s="267">
        <v>198</v>
      </c>
      <c r="K39" s="266"/>
      <c r="L39" s="264"/>
      <c r="M39" s="265">
        <v>1353</v>
      </c>
    </row>
    <row r="40" spans="1:13" ht="12.75" customHeight="1" thickBot="1">
      <c r="A40" s="112" t="s">
        <v>220</v>
      </c>
      <c r="B40" s="113">
        <f>SUM(B37:B39)</f>
        <v>6542</v>
      </c>
      <c r="C40" s="113">
        <f aca="true" t="shared" si="3" ref="C40:M40">SUM(C37:C39)</f>
        <v>7429</v>
      </c>
      <c r="D40" s="113">
        <f t="shared" si="3"/>
        <v>13972</v>
      </c>
      <c r="E40" s="113">
        <f t="shared" si="3"/>
        <v>0</v>
      </c>
      <c r="F40" s="113">
        <f t="shared" si="3"/>
        <v>0</v>
      </c>
      <c r="G40" s="113">
        <f t="shared" si="3"/>
        <v>32486</v>
      </c>
      <c r="H40" s="113">
        <f t="shared" si="3"/>
        <v>0</v>
      </c>
      <c r="I40" s="113">
        <f t="shared" si="3"/>
        <v>0</v>
      </c>
      <c r="J40" s="113">
        <f t="shared" si="3"/>
        <v>15318</v>
      </c>
      <c r="K40" s="113">
        <f t="shared" si="3"/>
        <v>0</v>
      </c>
      <c r="L40" s="113">
        <f t="shared" si="3"/>
        <v>0</v>
      </c>
      <c r="M40" s="330">
        <f t="shared" si="3"/>
        <v>31139</v>
      </c>
    </row>
  </sheetData>
  <mergeCells count="5">
    <mergeCell ref="A1:M1"/>
    <mergeCell ref="A3:M3"/>
    <mergeCell ref="K7:M7"/>
    <mergeCell ref="A4:M4"/>
    <mergeCell ref="A5:M5"/>
  </mergeCells>
  <printOptions/>
  <pageMargins left="0.75" right="0.75" top="1" bottom="1" header="0" footer="0"/>
  <pageSetup horizontalDpi="600" verticalDpi="600" orientation="portrait" paperSize="9" scale="5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90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9.28125" style="81" customWidth="1"/>
    <col min="2" max="7" width="15.28125" style="81" customWidth="1"/>
    <col min="8" max="16384" width="11.421875" style="81" customWidth="1"/>
  </cols>
  <sheetData>
    <row r="1" spans="1:13" s="79" customFormat="1" ht="18">
      <c r="A1" s="355" t="s">
        <v>0</v>
      </c>
      <c r="B1" s="355"/>
      <c r="C1" s="355"/>
      <c r="D1" s="355"/>
      <c r="E1" s="355"/>
      <c r="F1" s="355"/>
      <c r="G1" s="355"/>
      <c r="H1" s="76"/>
      <c r="I1" s="76"/>
      <c r="J1" s="76"/>
      <c r="K1" s="76"/>
      <c r="L1" s="76"/>
      <c r="M1" s="76"/>
    </row>
    <row r="3" spans="1:8" ht="17.25">
      <c r="A3" s="356" t="s">
        <v>354</v>
      </c>
      <c r="B3" s="357"/>
      <c r="C3" s="357"/>
      <c r="D3" s="357"/>
      <c r="E3" s="357"/>
      <c r="F3" s="357"/>
      <c r="G3" s="357"/>
      <c r="H3" s="114"/>
    </row>
    <row r="4" spans="1:8" ht="15">
      <c r="A4" s="80"/>
      <c r="B4" s="80"/>
      <c r="C4" s="80"/>
      <c r="D4" s="80"/>
      <c r="E4" s="80"/>
      <c r="F4" s="80"/>
      <c r="G4" s="80"/>
      <c r="H4" s="114"/>
    </row>
    <row r="5" spans="1:7" ht="12.75" customHeight="1">
      <c r="A5" s="164" t="s">
        <v>221</v>
      </c>
      <c r="B5" s="86" t="s">
        <v>140</v>
      </c>
      <c r="C5" s="86"/>
      <c r="D5" s="86" t="s">
        <v>141</v>
      </c>
      <c r="E5" s="86" t="s">
        <v>140</v>
      </c>
      <c r="F5" s="86" t="s">
        <v>140</v>
      </c>
      <c r="G5" s="85"/>
    </row>
    <row r="6" spans="1:7" ht="12.75" customHeight="1">
      <c r="A6" s="98" t="s">
        <v>222</v>
      </c>
      <c r="B6" s="115" t="s">
        <v>223</v>
      </c>
      <c r="C6" s="115" t="s">
        <v>140</v>
      </c>
      <c r="D6" s="115" t="s">
        <v>224</v>
      </c>
      <c r="E6" s="115" t="s">
        <v>23</v>
      </c>
      <c r="F6" s="115" t="s">
        <v>23</v>
      </c>
      <c r="G6" s="116" t="s">
        <v>11</v>
      </c>
    </row>
    <row r="7" spans="1:7" ht="12.75" customHeight="1" thickBot="1">
      <c r="A7" s="87"/>
      <c r="B7" s="89" t="s">
        <v>225</v>
      </c>
      <c r="C7" s="89" t="s">
        <v>144</v>
      </c>
      <c r="D7" s="89" t="s">
        <v>144</v>
      </c>
      <c r="E7" s="89" t="s">
        <v>145</v>
      </c>
      <c r="F7" s="89" t="s">
        <v>146</v>
      </c>
      <c r="G7" s="88"/>
    </row>
    <row r="8" spans="1:7" ht="12.75" customHeight="1">
      <c r="A8" s="197" t="s">
        <v>226</v>
      </c>
      <c r="B8" s="282" t="s">
        <v>301</v>
      </c>
      <c r="C8" s="229">
        <v>62303</v>
      </c>
      <c r="D8" s="282" t="s">
        <v>301</v>
      </c>
      <c r="E8" s="282" t="s">
        <v>301</v>
      </c>
      <c r="F8" s="229">
        <v>1715959</v>
      </c>
      <c r="G8" s="236">
        <v>1778262</v>
      </c>
    </row>
    <row r="9" spans="1:7" ht="12.75" customHeight="1">
      <c r="A9" s="197" t="s">
        <v>227</v>
      </c>
      <c r="B9" s="198" t="s">
        <v>301</v>
      </c>
      <c r="C9" s="199">
        <v>130701</v>
      </c>
      <c r="D9" s="198" t="s">
        <v>301</v>
      </c>
      <c r="E9" s="198" t="s">
        <v>301</v>
      </c>
      <c r="F9" s="199">
        <v>2003421</v>
      </c>
      <c r="G9" s="236">
        <v>2134122</v>
      </c>
    </row>
    <row r="10" spans="1:7" ht="12.75" customHeight="1">
      <c r="A10" s="197" t="s">
        <v>390</v>
      </c>
      <c r="B10" s="198" t="s">
        <v>301</v>
      </c>
      <c r="C10" s="199">
        <v>86180</v>
      </c>
      <c r="D10" s="198" t="s">
        <v>301</v>
      </c>
      <c r="E10" s="198" t="s">
        <v>301</v>
      </c>
      <c r="F10" s="199">
        <v>159519</v>
      </c>
      <c r="G10" s="236">
        <v>245699</v>
      </c>
    </row>
    <row r="11" spans="1:7" ht="12.75" customHeight="1">
      <c r="A11" s="197" t="s">
        <v>229</v>
      </c>
      <c r="B11" s="198" t="s">
        <v>301</v>
      </c>
      <c r="C11" s="199">
        <v>73040</v>
      </c>
      <c r="D11" s="199">
        <v>5963</v>
      </c>
      <c r="E11" s="198" t="s">
        <v>301</v>
      </c>
      <c r="F11" s="199">
        <v>672981</v>
      </c>
      <c r="G11" s="236">
        <v>751984</v>
      </c>
    </row>
    <row r="12" spans="1:7" ht="12.75" customHeight="1">
      <c r="A12" s="272" t="s">
        <v>230</v>
      </c>
      <c r="B12" s="273" t="s">
        <v>301</v>
      </c>
      <c r="C12" s="261">
        <f>SUM(C8:C11)</f>
        <v>352224</v>
      </c>
      <c r="D12" s="261">
        <f>SUM(D8:D11)</f>
        <v>5963</v>
      </c>
      <c r="E12" s="273" t="s">
        <v>301</v>
      </c>
      <c r="F12" s="261">
        <f>SUM(F8:F11)</f>
        <v>4551880</v>
      </c>
      <c r="G12" s="274">
        <f>SUM(G8:G11)</f>
        <v>4910067</v>
      </c>
    </row>
    <row r="13" spans="1:7" ht="12.75" customHeight="1">
      <c r="A13" s="272"/>
      <c r="B13" s="198"/>
      <c r="C13" s="198"/>
      <c r="D13" s="198"/>
      <c r="E13" s="198"/>
      <c r="F13" s="198"/>
      <c r="G13" s="283"/>
    </row>
    <row r="14" spans="1:7" ht="12.75" customHeight="1">
      <c r="A14" s="272" t="s">
        <v>231</v>
      </c>
      <c r="B14" s="261">
        <v>6237</v>
      </c>
      <c r="C14" s="261">
        <v>56240</v>
      </c>
      <c r="D14" s="261">
        <v>9586</v>
      </c>
      <c r="E14" s="273" t="s">
        <v>301</v>
      </c>
      <c r="F14" s="261">
        <v>651922</v>
      </c>
      <c r="G14" s="284">
        <v>723985</v>
      </c>
    </row>
    <row r="15" spans="1:7" ht="12.75" customHeight="1">
      <c r="A15" s="272"/>
      <c r="B15" s="198"/>
      <c r="C15" s="198"/>
      <c r="D15" s="198"/>
      <c r="E15" s="198"/>
      <c r="F15" s="198"/>
      <c r="G15" s="283"/>
    </row>
    <row r="16" spans="1:7" ht="12.75" customHeight="1">
      <c r="A16" s="272" t="s">
        <v>232</v>
      </c>
      <c r="B16" s="273" t="s">
        <v>301</v>
      </c>
      <c r="C16" s="261">
        <v>12979</v>
      </c>
      <c r="D16" s="261">
        <v>119039</v>
      </c>
      <c r="E16" s="273" t="s">
        <v>301</v>
      </c>
      <c r="F16" s="261">
        <v>249891</v>
      </c>
      <c r="G16" s="284">
        <v>381909</v>
      </c>
    </row>
    <row r="17" spans="1:7" ht="12.75" customHeight="1">
      <c r="A17" s="272"/>
      <c r="B17" s="198"/>
      <c r="C17" s="198"/>
      <c r="D17" s="198"/>
      <c r="E17" s="198"/>
      <c r="F17" s="198"/>
      <c r="G17" s="283"/>
    </row>
    <row r="18" spans="1:7" ht="12.75" customHeight="1">
      <c r="A18" s="197" t="s">
        <v>383</v>
      </c>
      <c r="B18" s="199">
        <v>4592</v>
      </c>
      <c r="C18" s="198" t="s">
        <v>301</v>
      </c>
      <c r="D18" s="199">
        <v>51739</v>
      </c>
      <c r="E18" s="199">
        <v>5023</v>
      </c>
      <c r="F18" s="199">
        <v>54103</v>
      </c>
      <c r="G18" s="236">
        <v>115457</v>
      </c>
    </row>
    <row r="19" spans="1:7" ht="12.75" customHeight="1">
      <c r="A19" s="197" t="s">
        <v>234</v>
      </c>
      <c r="B19" s="199">
        <v>40463</v>
      </c>
      <c r="C19" s="199">
        <v>15278</v>
      </c>
      <c r="D19" s="199">
        <v>8935</v>
      </c>
      <c r="E19" s="198" t="s">
        <v>301</v>
      </c>
      <c r="F19" s="199">
        <v>289636</v>
      </c>
      <c r="G19" s="236">
        <v>354312</v>
      </c>
    </row>
    <row r="20" spans="1:7" ht="12.75" customHeight="1">
      <c r="A20" s="197" t="s">
        <v>235</v>
      </c>
      <c r="B20" s="199">
        <v>29955</v>
      </c>
      <c r="C20" s="198" t="s">
        <v>301</v>
      </c>
      <c r="D20" s="199">
        <v>85752</v>
      </c>
      <c r="E20" s="198" t="s">
        <v>301</v>
      </c>
      <c r="F20" s="199">
        <v>449895</v>
      </c>
      <c r="G20" s="236">
        <v>565602</v>
      </c>
    </row>
    <row r="21" spans="1:7" ht="12.75" customHeight="1">
      <c r="A21" s="272" t="s">
        <v>384</v>
      </c>
      <c r="B21" s="261">
        <f aca="true" t="shared" si="0" ref="B21:G21">SUM(B18:B20)</f>
        <v>75010</v>
      </c>
      <c r="C21" s="261">
        <f t="shared" si="0"/>
        <v>15278</v>
      </c>
      <c r="D21" s="261">
        <f t="shared" si="0"/>
        <v>146426</v>
      </c>
      <c r="E21" s="261">
        <f t="shared" si="0"/>
        <v>5023</v>
      </c>
      <c r="F21" s="261">
        <f t="shared" si="0"/>
        <v>793634</v>
      </c>
      <c r="G21" s="274">
        <f t="shared" si="0"/>
        <v>1035371</v>
      </c>
    </row>
    <row r="22" spans="1:7" ht="12.75" customHeight="1">
      <c r="A22" s="272"/>
      <c r="B22" s="198"/>
      <c r="C22" s="198"/>
      <c r="D22" s="198"/>
      <c r="E22" s="198"/>
      <c r="F22" s="198"/>
      <c r="G22" s="283"/>
    </row>
    <row r="23" spans="1:7" ht="12.75" customHeight="1">
      <c r="A23" s="272" t="s">
        <v>236</v>
      </c>
      <c r="B23" s="273" t="s">
        <v>301</v>
      </c>
      <c r="C23" s="273" t="s">
        <v>301</v>
      </c>
      <c r="D23" s="261">
        <v>150463</v>
      </c>
      <c r="E23" s="273" t="s">
        <v>301</v>
      </c>
      <c r="F23" s="261">
        <v>59657</v>
      </c>
      <c r="G23" s="284">
        <v>210120</v>
      </c>
    </row>
    <row r="24" spans="1:7" ht="12.75" customHeight="1">
      <c r="A24" s="272"/>
      <c r="B24" s="198"/>
      <c r="C24" s="198"/>
      <c r="D24" s="198"/>
      <c r="E24" s="198"/>
      <c r="F24" s="198"/>
      <c r="G24" s="283"/>
    </row>
    <row r="25" spans="1:7" ht="12.75" customHeight="1">
      <c r="A25" s="272" t="s">
        <v>237</v>
      </c>
      <c r="B25" s="261">
        <v>1058</v>
      </c>
      <c r="C25" s="273" t="s">
        <v>301</v>
      </c>
      <c r="D25" s="261">
        <v>23626</v>
      </c>
      <c r="E25" s="261">
        <v>8950</v>
      </c>
      <c r="F25" s="261">
        <v>18969</v>
      </c>
      <c r="G25" s="284">
        <v>52603</v>
      </c>
    </row>
    <row r="26" spans="1:7" ht="12.75" customHeight="1">
      <c r="A26" s="272"/>
      <c r="B26" s="198"/>
      <c r="C26" s="198"/>
      <c r="D26" s="198"/>
      <c r="E26" s="198"/>
      <c r="F26" s="198"/>
      <c r="G26" s="283"/>
    </row>
    <row r="27" spans="1:7" ht="12.75" customHeight="1">
      <c r="A27" s="209" t="s">
        <v>238</v>
      </c>
      <c r="B27" s="199">
        <v>4000</v>
      </c>
      <c r="C27" s="198" t="s">
        <v>301</v>
      </c>
      <c r="D27" s="199">
        <v>10014</v>
      </c>
      <c r="E27" s="198" t="s">
        <v>301</v>
      </c>
      <c r="F27" s="199">
        <v>2535</v>
      </c>
      <c r="G27" s="236">
        <v>16549</v>
      </c>
    </row>
    <row r="28" spans="1:7" ht="12.75" customHeight="1">
      <c r="A28" s="197" t="s">
        <v>239</v>
      </c>
      <c r="B28" s="198" t="s">
        <v>301</v>
      </c>
      <c r="C28" s="198" t="s">
        <v>301</v>
      </c>
      <c r="D28" s="199">
        <v>60371</v>
      </c>
      <c r="E28" s="198" t="s">
        <v>301</v>
      </c>
      <c r="F28" s="199">
        <v>22386</v>
      </c>
      <c r="G28" s="236">
        <v>82757</v>
      </c>
    </row>
    <row r="29" spans="1:7" ht="12.75" customHeight="1">
      <c r="A29" s="197" t="s">
        <v>240</v>
      </c>
      <c r="B29" s="199">
        <v>578</v>
      </c>
      <c r="C29" s="199">
        <v>331</v>
      </c>
      <c r="D29" s="199">
        <v>5673</v>
      </c>
      <c r="E29" s="198" t="s">
        <v>301</v>
      </c>
      <c r="F29" s="199">
        <v>25537.19</v>
      </c>
      <c r="G29" s="236">
        <v>32119.19</v>
      </c>
    </row>
    <row r="30" spans="1:7" ht="12.75" customHeight="1">
      <c r="A30" s="272" t="s">
        <v>385</v>
      </c>
      <c r="B30" s="261">
        <f>SUM(B27:B29)</f>
        <v>4578</v>
      </c>
      <c r="C30" s="261">
        <f>SUM(C27:C29)</f>
        <v>331</v>
      </c>
      <c r="D30" s="261">
        <f>SUM(D27:D29)</f>
        <v>76058</v>
      </c>
      <c r="E30" s="273" t="s">
        <v>301</v>
      </c>
      <c r="F30" s="261">
        <f>SUM(F27:F29)</f>
        <v>50458.19</v>
      </c>
      <c r="G30" s="274">
        <f>SUM(G27:G29)</f>
        <v>131425.19</v>
      </c>
    </row>
    <row r="31" spans="1:7" ht="12.75" customHeight="1">
      <c r="A31" s="272"/>
      <c r="B31" s="198"/>
      <c r="C31" s="198"/>
      <c r="D31" s="198"/>
      <c r="E31" s="198"/>
      <c r="F31" s="198"/>
      <c r="G31" s="283"/>
    </row>
    <row r="32" spans="1:7" ht="12.75" customHeight="1">
      <c r="A32" s="197" t="s">
        <v>241</v>
      </c>
      <c r="B32" s="198" t="s">
        <v>301</v>
      </c>
      <c r="C32" s="198" t="s">
        <v>301</v>
      </c>
      <c r="D32" s="199">
        <v>8266</v>
      </c>
      <c r="E32" s="198" t="s">
        <v>301</v>
      </c>
      <c r="F32" s="199">
        <v>196879</v>
      </c>
      <c r="G32" s="236">
        <v>205145</v>
      </c>
    </row>
    <row r="33" spans="1:7" ht="12.75" customHeight="1">
      <c r="A33" s="197" t="s">
        <v>242</v>
      </c>
      <c r="B33" s="198" t="s">
        <v>301</v>
      </c>
      <c r="C33" s="198" t="s">
        <v>301</v>
      </c>
      <c r="D33" s="199">
        <v>1636</v>
      </c>
      <c r="E33" s="198" t="s">
        <v>301</v>
      </c>
      <c r="F33" s="199">
        <v>149264</v>
      </c>
      <c r="G33" s="236">
        <v>150900</v>
      </c>
    </row>
    <row r="34" spans="1:7" ht="12.75" customHeight="1">
      <c r="A34" s="197" t="s">
        <v>243</v>
      </c>
      <c r="B34" s="199">
        <v>60</v>
      </c>
      <c r="C34" s="198" t="s">
        <v>301</v>
      </c>
      <c r="D34" s="199">
        <v>14704</v>
      </c>
      <c r="E34" s="198" t="s">
        <v>301</v>
      </c>
      <c r="F34" s="199">
        <v>73986</v>
      </c>
      <c r="G34" s="236">
        <v>88750</v>
      </c>
    </row>
    <row r="35" spans="1:7" ht="12.75" customHeight="1">
      <c r="A35" s="197" t="s">
        <v>244</v>
      </c>
      <c r="B35" s="199">
        <v>1646</v>
      </c>
      <c r="C35" s="199">
        <v>360</v>
      </c>
      <c r="D35" s="198" t="s">
        <v>301</v>
      </c>
      <c r="E35" s="198" t="s">
        <v>301</v>
      </c>
      <c r="F35" s="199">
        <v>17591</v>
      </c>
      <c r="G35" s="236">
        <v>19597</v>
      </c>
    </row>
    <row r="36" spans="1:7" ht="12.75" customHeight="1">
      <c r="A36" s="272" t="s">
        <v>245</v>
      </c>
      <c r="B36" s="261">
        <f>SUM(B32:B35)</f>
        <v>1706</v>
      </c>
      <c r="C36" s="261">
        <f>SUM(C32:C35)</f>
        <v>360</v>
      </c>
      <c r="D36" s="261">
        <f>SUM(D32:D35)</f>
        <v>24606</v>
      </c>
      <c r="E36" s="273" t="s">
        <v>301</v>
      </c>
      <c r="F36" s="261">
        <f>SUM(F32:F35)</f>
        <v>437720</v>
      </c>
      <c r="G36" s="274">
        <f>SUM(G32:G35)</f>
        <v>464392</v>
      </c>
    </row>
    <row r="37" spans="1:7" ht="12.75" customHeight="1">
      <c r="A37" s="272"/>
      <c r="B37" s="198"/>
      <c r="C37" s="198"/>
      <c r="D37" s="198"/>
      <c r="E37" s="198"/>
      <c r="F37" s="198"/>
      <c r="G37" s="283"/>
    </row>
    <row r="38" spans="1:7" ht="12.75" customHeight="1">
      <c r="A38" s="272" t="s">
        <v>246</v>
      </c>
      <c r="B38" s="273" t="s">
        <v>301</v>
      </c>
      <c r="C38" s="273" t="s">
        <v>301</v>
      </c>
      <c r="D38" s="273" t="s">
        <v>301</v>
      </c>
      <c r="E38" s="273" t="s">
        <v>301</v>
      </c>
      <c r="F38" s="261">
        <v>3162</v>
      </c>
      <c r="G38" s="284">
        <v>3162</v>
      </c>
    </row>
    <row r="39" spans="1:7" ht="12.75" customHeight="1">
      <c r="A39" s="272"/>
      <c r="B39" s="198"/>
      <c r="C39" s="198"/>
      <c r="D39" s="198"/>
      <c r="E39" s="198"/>
      <c r="F39" s="198"/>
      <c r="G39" s="283"/>
    </row>
    <row r="40" spans="1:7" ht="12.75" customHeight="1">
      <c r="A40" s="197" t="s">
        <v>386</v>
      </c>
      <c r="B40" s="199">
        <v>4330</v>
      </c>
      <c r="C40" s="199">
        <v>320</v>
      </c>
      <c r="D40" s="199">
        <v>58496</v>
      </c>
      <c r="E40" s="198" t="s">
        <v>301</v>
      </c>
      <c r="F40" s="199">
        <v>30503</v>
      </c>
      <c r="G40" s="236">
        <v>93649</v>
      </c>
    </row>
    <row r="41" spans="1:7" ht="12.75" customHeight="1">
      <c r="A41" s="197" t="s">
        <v>248</v>
      </c>
      <c r="B41" s="198" t="s">
        <v>301</v>
      </c>
      <c r="C41" s="199">
        <v>4106</v>
      </c>
      <c r="D41" s="199">
        <v>118894</v>
      </c>
      <c r="E41" s="199">
        <v>10104</v>
      </c>
      <c r="F41" s="199">
        <v>34164</v>
      </c>
      <c r="G41" s="236">
        <v>167268</v>
      </c>
    </row>
    <row r="42" spans="1:7" ht="12.75" customHeight="1">
      <c r="A42" s="197" t="s">
        <v>249</v>
      </c>
      <c r="B42" s="198" t="s">
        <v>301</v>
      </c>
      <c r="C42" s="199">
        <v>151256</v>
      </c>
      <c r="D42" s="198" t="s">
        <v>301</v>
      </c>
      <c r="E42" s="198" t="s">
        <v>301</v>
      </c>
      <c r="F42" s="199">
        <v>64883</v>
      </c>
      <c r="G42" s="236">
        <v>216139</v>
      </c>
    </row>
    <row r="43" spans="1:7" ht="12.75" customHeight="1">
      <c r="A43" s="197" t="s">
        <v>250</v>
      </c>
      <c r="B43" s="198" t="s">
        <v>301</v>
      </c>
      <c r="C43" s="199">
        <v>76484</v>
      </c>
      <c r="D43" s="199">
        <v>2470</v>
      </c>
      <c r="E43" s="198" t="s">
        <v>301</v>
      </c>
      <c r="F43" s="199">
        <v>7980</v>
      </c>
      <c r="G43" s="236">
        <v>86934</v>
      </c>
    </row>
    <row r="44" spans="1:7" ht="12.75" customHeight="1">
      <c r="A44" s="197" t="s">
        <v>251</v>
      </c>
      <c r="B44" s="199">
        <v>764</v>
      </c>
      <c r="C44" s="199">
        <v>12044</v>
      </c>
      <c r="D44" s="199">
        <v>2675</v>
      </c>
      <c r="E44" s="198" t="s">
        <v>301</v>
      </c>
      <c r="F44" s="199">
        <v>22313</v>
      </c>
      <c r="G44" s="236">
        <v>37796</v>
      </c>
    </row>
    <row r="45" spans="1:7" ht="12.75" customHeight="1">
      <c r="A45" s="197" t="s">
        <v>252</v>
      </c>
      <c r="B45" s="199">
        <v>33387</v>
      </c>
      <c r="C45" s="198" t="s">
        <v>301</v>
      </c>
      <c r="D45" s="199">
        <v>71219</v>
      </c>
      <c r="E45" s="198" t="s">
        <v>301</v>
      </c>
      <c r="F45" s="199">
        <v>70999</v>
      </c>
      <c r="G45" s="236">
        <v>175605</v>
      </c>
    </row>
    <row r="46" spans="1:7" ht="12.75" customHeight="1">
      <c r="A46" s="197" t="s">
        <v>253</v>
      </c>
      <c r="B46" s="199">
        <v>2745</v>
      </c>
      <c r="C46" s="199">
        <v>17411</v>
      </c>
      <c r="D46" s="199">
        <v>181806</v>
      </c>
      <c r="E46" s="198" t="s">
        <v>301</v>
      </c>
      <c r="F46" s="199">
        <v>28175</v>
      </c>
      <c r="G46" s="236">
        <v>230137</v>
      </c>
    </row>
    <row r="47" spans="1:7" ht="12.75" customHeight="1">
      <c r="A47" s="197" t="s">
        <v>254</v>
      </c>
      <c r="B47" s="199">
        <v>315</v>
      </c>
      <c r="C47" s="198" t="s">
        <v>301</v>
      </c>
      <c r="D47" s="199">
        <v>35804</v>
      </c>
      <c r="E47" s="198" t="s">
        <v>301</v>
      </c>
      <c r="F47" s="199">
        <v>39807</v>
      </c>
      <c r="G47" s="236">
        <v>75926</v>
      </c>
    </row>
    <row r="48" spans="1:7" ht="12.75" customHeight="1">
      <c r="A48" s="197" t="s">
        <v>255</v>
      </c>
      <c r="B48" s="199">
        <v>10626</v>
      </c>
      <c r="C48" s="199">
        <v>89785</v>
      </c>
      <c r="D48" s="199">
        <v>13681</v>
      </c>
      <c r="E48" s="198" t="s">
        <v>301</v>
      </c>
      <c r="F48" s="199">
        <v>50386</v>
      </c>
      <c r="G48" s="236">
        <v>164478</v>
      </c>
    </row>
    <row r="49" spans="1:7" ht="12.75" customHeight="1">
      <c r="A49" s="272" t="s">
        <v>387</v>
      </c>
      <c r="B49" s="261">
        <f aca="true" t="shared" si="1" ref="B49:G49">SUM(B40:B48)</f>
        <v>52167</v>
      </c>
      <c r="C49" s="261">
        <f t="shared" si="1"/>
        <v>351406</v>
      </c>
      <c r="D49" s="261">
        <f t="shared" si="1"/>
        <v>485045</v>
      </c>
      <c r="E49" s="261">
        <f t="shared" si="1"/>
        <v>10104</v>
      </c>
      <c r="F49" s="261">
        <f t="shared" si="1"/>
        <v>349210</v>
      </c>
      <c r="G49" s="274">
        <f t="shared" si="1"/>
        <v>1247932</v>
      </c>
    </row>
    <row r="50" spans="1:7" ht="12.75" customHeight="1">
      <c r="A50" s="272"/>
      <c r="B50" s="198"/>
      <c r="C50" s="198"/>
      <c r="D50" s="198"/>
      <c r="E50" s="198"/>
      <c r="F50" s="198"/>
      <c r="G50" s="283"/>
    </row>
    <row r="51" spans="1:7" ht="12.75" customHeight="1">
      <c r="A51" s="272" t="s">
        <v>256</v>
      </c>
      <c r="B51" s="261">
        <v>9646</v>
      </c>
      <c r="C51" s="261">
        <v>2873</v>
      </c>
      <c r="D51" s="261">
        <v>1508</v>
      </c>
      <c r="E51" s="273" t="s">
        <v>301</v>
      </c>
      <c r="F51" s="261">
        <v>4170</v>
      </c>
      <c r="G51" s="284">
        <v>18197</v>
      </c>
    </row>
    <row r="52" spans="1:7" ht="12.75" customHeight="1">
      <c r="A52" s="272"/>
      <c r="B52" s="198"/>
      <c r="C52" s="198"/>
      <c r="D52" s="198"/>
      <c r="E52" s="198"/>
      <c r="F52" s="198"/>
      <c r="G52" s="283"/>
    </row>
    <row r="53" spans="1:7" ht="12.75" customHeight="1">
      <c r="A53" s="197" t="s">
        <v>257</v>
      </c>
      <c r="B53" s="199">
        <v>3</v>
      </c>
      <c r="C53" s="198" t="s">
        <v>301</v>
      </c>
      <c r="D53" s="199">
        <v>20961</v>
      </c>
      <c r="E53" s="198" t="s">
        <v>301</v>
      </c>
      <c r="F53" s="199">
        <v>18189</v>
      </c>
      <c r="G53" s="236">
        <v>39153</v>
      </c>
    </row>
    <row r="54" spans="1:7" ht="12.75" customHeight="1">
      <c r="A54" s="197" t="s">
        <v>258</v>
      </c>
      <c r="B54" s="198" t="s">
        <v>301</v>
      </c>
      <c r="C54" s="198" t="s">
        <v>301</v>
      </c>
      <c r="D54" s="199">
        <v>17929</v>
      </c>
      <c r="E54" s="198" t="s">
        <v>301</v>
      </c>
      <c r="F54" s="199">
        <v>5429</v>
      </c>
      <c r="G54" s="236">
        <v>23358</v>
      </c>
    </row>
    <row r="55" spans="1:7" ht="12.75" customHeight="1">
      <c r="A55" s="197" t="s">
        <v>259</v>
      </c>
      <c r="B55" s="199">
        <v>21</v>
      </c>
      <c r="C55" s="198" t="s">
        <v>301</v>
      </c>
      <c r="D55" s="199">
        <v>57779</v>
      </c>
      <c r="E55" s="198" t="s">
        <v>301</v>
      </c>
      <c r="F55" s="199">
        <v>68994</v>
      </c>
      <c r="G55" s="236">
        <v>126794</v>
      </c>
    </row>
    <row r="56" spans="1:7" ht="12.75" customHeight="1">
      <c r="A56" s="197" t="s">
        <v>260</v>
      </c>
      <c r="B56" s="199">
        <v>8800</v>
      </c>
      <c r="C56" s="199">
        <v>35400</v>
      </c>
      <c r="D56" s="199">
        <v>19400</v>
      </c>
      <c r="E56" s="198" t="s">
        <v>301</v>
      </c>
      <c r="F56" s="199">
        <v>13665</v>
      </c>
      <c r="G56" s="236">
        <v>77265</v>
      </c>
    </row>
    <row r="57" spans="1:7" ht="12.75" customHeight="1">
      <c r="A57" s="197" t="s">
        <v>261</v>
      </c>
      <c r="B57" s="198" t="s">
        <v>301</v>
      </c>
      <c r="C57" s="198" t="s">
        <v>301</v>
      </c>
      <c r="D57" s="199">
        <v>8744</v>
      </c>
      <c r="E57" s="198" t="s">
        <v>301</v>
      </c>
      <c r="F57" s="199">
        <v>5347</v>
      </c>
      <c r="G57" s="236">
        <v>14091</v>
      </c>
    </row>
    <row r="58" spans="1:7" ht="12.75" customHeight="1">
      <c r="A58" s="272" t="s">
        <v>262</v>
      </c>
      <c r="B58" s="261">
        <f>SUM(B53:B57)</f>
        <v>8824</v>
      </c>
      <c r="C58" s="261">
        <f>SUM(C53:C57)</f>
        <v>35400</v>
      </c>
      <c r="D58" s="261">
        <f>SUM(D53:D57)</f>
        <v>124813</v>
      </c>
      <c r="E58" s="273" t="s">
        <v>301</v>
      </c>
      <c r="F58" s="261">
        <f>SUM(F53:F57)</f>
        <v>111624</v>
      </c>
      <c r="G58" s="274">
        <f>SUM(G53:G57)</f>
        <v>280661</v>
      </c>
    </row>
    <row r="59" spans="1:7" ht="12.75" customHeight="1">
      <c r="A59" s="272"/>
      <c r="B59" s="198"/>
      <c r="C59" s="198"/>
      <c r="D59" s="198"/>
      <c r="E59" s="198"/>
      <c r="F59" s="198"/>
      <c r="G59" s="283"/>
    </row>
    <row r="60" spans="1:7" ht="12.75" customHeight="1">
      <c r="A60" s="197" t="s">
        <v>263</v>
      </c>
      <c r="B60" s="198" t="s">
        <v>301</v>
      </c>
      <c r="C60" s="198" t="s">
        <v>301</v>
      </c>
      <c r="D60" s="198" t="s">
        <v>301</v>
      </c>
      <c r="E60" s="198" t="s">
        <v>301</v>
      </c>
      <c r="F60" s="199">
        <v>2842</v>
      </c>
      <c r="G60" s="236">
        <v>2842</v>
      </c>
    </row>
    <row r="61" spans="1:7" ht="12.75" customHeight="1">
      <c r="A61" s="197" t="s">
        <v>264</v>
      </c>
      <c r="B61" s="199">
        <v>1430</v>
      </c>
      <c r="C61" s="199">
        <v>1550</v>
      </c>
      <c r="D61" s="199">
        <v>5530</v>
      </c>
      <c r="E61" s="198" t="s">
        <v>301</v>
      </c>
      <c r="F61" s="199">
        <v>4251</v>
      </c>
      <c r="G61" s="236">
        <v>12761</v>
      </c>
    </row>
    <row r="62" spans="1:7" ht="12.75" customHeight="1">
      <c r="A62" s="197" t="s">
        <v>265</v>
      </c>
      <c r="B62" s="198" t="s">
        <v>301</v>
      </c>
      <c r="C62" s="198" t="s">
        <v>301</v>
      </c>
      <c r="D62" s="199">
        <v>54078</v>
      </c>
      <c r="E62" s="198" t="s">
        <v>301</v>
      </c>
      <c r="F62" s="199">
        <v>41897</v>
      </c>
      <c r="G62" s="236">
        <v>95975</v>
      </c>
    </row>
    <row r="63" spans="1:7" ht="12.75" customHeight="1">
      <c r="A63" s="272" t="s">
        <v>391</v>
      </c>
      <c r="B63" s="261">
        <f>SUM(B60:B62)</f>
        <v>1430</v>
      </c>
      <c r="C63" s="261">
        <f>SUM(C60:C62)</f>
        <v>1550</v>
      </c>
      <c r="D63" s="261">
        <f>SUM(D60:D62)</f>
        <v>59608</v>
      </c>
      <c r="E63" s="273" t="s">
        <v>301</v>
      </c>
      <c r="F63" s="261">
        <f>SUM(F60:F62)</f>
        <v>48990</v>
      </c>
      <c r="G63" s="274">
        <f>SUM(G60:G62)</f>
        <v>111578</v>
      </c>
    </row>
    <row r="64" spans="1:7" ht="12.75" customHeight="1">
      <c r="A64" s="272"/>
      <c r="B64" s="198"/>
      <c r="C64" s="198"/>
      <c r="D64" s="198"/>
      <c r="E64" s="198"/>
      <c r="F64" s="198"/>
      <c r="G64" s="283"/>
    </row>
    <row r="65" spans="1:7" ht="12.75" customHeight="1">
      <c r="A65" s="272" t="s">
        <v>392</v>
      </c>
      <c r="B65" s="261">
        <v>2430</v>
      </c>
      <c r="C65" s="273" t="s">
        <v>301</v>
      </c>
      <c r="D65" s="261">
        <v>252</v>
      </c>
      <c r="E65" s="273" t="s">
        <v>301</v>
      </c>
      <c r="F65" s="261">
        <v>7518</v>
      </c>
      <c r="G65" s="284">
        <v>10200</v>
      </c>
    </row>
    <row r="66" spans="1:7" ht="12.75" customHeight="1">
      <c r="A66" s="272"/>
      <c r="B66" s="198"/>
      <c r="C66" s="198"/>
      <c r="D66" s="198"/>
      <c r="E66" s="198"/>
      <c r="F66" s="198"/>
      <c r="G66" s="283"/>
    </row>
    <row r="67" spans="1:7" ht="12.75" customHeight="1">
      <c r="A67" s="197" t="s">
        <v>268</v>
      </c>
      <c r="B67" s="199">
        <v>1500</v>
      </c>
      <c r="C67" s="199">
        <v>11658</v>
      </c>
      <c r="D67" s="198" t="s">
        <v>301</v>
      </c>
      <c r="E67" s="198" t="s">
        <v>301</v>
      </c>
      <c r="F67" s="199">
        <v>26919</v>
      </c>
      <c r="G67" s="236">
        <v>40077</v>
      </c>
    </row>
    <row r="68" spans="1:7" ht="12.75" customHeight="1">
      <c r="A68" s="197" t="s">
        <v>269</v>
      </c>
      <c r="B68" s="198" t="s">
        <v>301</v>
      </c>
      <c r="C68" s="199">
        <v>48619</v>
      </c>
      <c r="D68" s="199">
        <v>8795</v>
      </c>
      <c r="E68" s="198" t="s">
        <v>301</v>
      </c>
      <c r="F68" s="199">
        <v>139696</v>
      </c>
      <c r="G68" s="236">
        <v>197110</v>
      </c>
    </row>
    <row r="69" spans="1:7" ht="12.75" customHeight="1">
      <c r="A69" s="272" t="s">
        <v>270</v>
      </c>
      <c r="B69" s="261">
        <f>SUM(B67:B68)</f>
        <v>1500</v>
      </c>
      <c r="C69" s="261">
        <f>SUM(C67:C68)</f>
        <v>60277</v>
      </c>
      <c r="D69" s="261">
        <f>SUM(D67:D68)</f>
        <v>8795</v>
      </c>
      <c r="E69" s="273" t="s">
        <v>301</v>
      </c>
      <c r="F69" s="261">
        <f>SUM(F67:F68)</f>
        <v>166615</v>
      </c>
      <c r="G69" s="274">
        <f>SUM(G67:G68)</f>
        <v>237187</v>
      </c>
    </row>
    <row r="70" spans="1:7" ht="12.75" customHeight="1">
      <c r="A70" s="272"/>
      <c r="B70" s="198"/>
      <c r="C70" s="198"/>
      <c r="D70" s="198"/>
      <c r="E70" s="198"/>
      <c r="F70" s="198"/>
      <c r="G70" s="283"/>
    </row>
    <row r="71" spans="1:7" ht="12.75" customHeight="1">
      <c r="A71" s="197" t="s">
        <v>271</v>
      </c>
      <c r="B71" s="199">
        <v>41823</v>
      </c>
      <c r="C71" s="198" t="s">
        <v>301</v>
      </c>
      <c r="D71" s="198" t="s">
        <v>301</v>
      </c>
      <c r="E71" s="198" t="s">
        <v>301</v>
      </c>
      <c r="F71" s="198" t="s">
        <v>301</v>
      </c>
      <c r="G71" s="236">
        <v>41823</v>
      </c>
    </row>
    <row r="72" spans="1:7" ht="12.75" customHeight="1">
      <c r="A72" s="197" t="s">
        <v>272</v>
      </c>
      <c r="B72" s="198" t="s">
        <v>301</v>
      </c>
      <c r="C72" s="199">
        <v>2371</v>
      </c>
      <c r="D72" s="198" t="s">
        <v>301</v>
      </c>
      <c r="E72" s="198" t="s">
        <v>301</v>
      </c>
      <c r="F72" s="199">
        <v>13243</v>
      </c>
      <c r="G72" s="236">
        <v>15614</v>
      </c>
    </row>
    <row r="73" spans="1:7" ht="12.75" customHeight="1">
      <c r="A73" s="197" t="s">
        <v>273</v>
      </c>
      <c r="B73" s="199">
        <v>4100</v>
      </c>
      <c r="C73" s="199">
        <v>21073</v>
      </c>
      <c r="D73" s="198" t="s">
        <v>301</v>
      </c>
      <c r="E73" s="199">
        <v>300</v>
      </c>
      <c r="F73" s="199">
        <v>2643</v>
      </c>
      <c r="G73" s="236">
        <v>28116</v>
      </c>
    </row>
    <row r="74" spans="1:7" ht="12.75" customHeight="1">
      <c r="A74" s="197" t="s">
        <v>274</v>
      </c>
      <c r="B74" s="199">
        <v>1539</v>
      </c>
      <c r="C74" s="199">
        <v>15116</v>
      </c>
      <c r="D74" s="198" t="s">
        <v>301</v>
      </c>
      <c r="E74" s="198" t="s">
        <v>301</v>
      </c>
      <c r="F74" s="199">
        <v>390660</v>
      </c>
      <c r="G74" s="236">
        <v>407315</v>
      </c>
    </row>
    <row r="75" spans="1:7" ht="12.75" customHeight="1">
      <c r="A75" s="197" t="s">
        <v>275</v>
      </c>
      <c r="B75" s="199">
        <v>58000</v>
      </c>
      <c r="C75" s="199">
        <v>8730</v>
      </c>
      <c r="D75" s="198" t="s">
        <v>301</v>
      </c>
      <c r="E75" s="198" t="s">
        <v>301</v>
      </c>
      <c r="F75" s="199">
        <v>267321</v>
      </c>
      <c r="G75" s="236">
        <v>334051</v>
      </c>
    </row>
    <row r="76" spans="1:7" ht="12.75" customHeight="1">
      <c r="A76" s="197" t="s">
        <v>276</v>
      </c>
      <c r="B76" s="199">
        <v>32152</v>
      </c>
      <c r="C76" s="199">
        <v>3200</v>
      </c>
      <c r="D76" s="198" t="s">
        <v>301</v>
      </c>
      <c r="E76" s="198" t="s">
        <v>301</v>
      </c>
      <c r="F76" s="199">
        <v>8457</v>
      </c>
      <c r="G76" s="236">
        <v>43809</v>
      </c>
    </row>
    <row r="77" spans="1:7" ht="12.75" customHeight="1">
      <c r="A77" s="197" t="s">
        <v>277</v>
      </c>
      <c r="B77" s="199">
        <v>20476</v>
      </c>
      <c r="C77" s="199">
        <v>638</v>
      </c>
      <c r="D77" s="199">
        <v>1200</v>
      </c>
      <c r="E77" s="198" t="s">
        <v>301</v>
      </c>
      <c r="F77" s="199">
        <v>57717</v>
      </c>
      <c r="G77" s="236">
        <v>80031</v>
      </c>
    </row>
    <row r="78" spans="1:7" ht="12.75" customHeight="1">
      <c r="A78" s="197" t="s">
        <v>278</v>
      </c>
      <c r="B78" s="198" t="s">
        <v>301</v>
      </c>
      <c r="C78" s="198" t="s">
        <v>301</v>
      </c>
      <c r="D78" s="199">
        <v>3100</v>
      </c>
      <c r="E78" s="198" t="s">
        <v>301</v>
      </c>
      <c r="F78" s="199">
        <v>1177</v>
      </c>
      <c r="G78" s="236">
        <v>4277</v>
      </c>
    </row>
    <row r="79" spans="1:7" ht="12.75" customHeight="1">
      <c r="A79" s="272" t="s">
        <v>388</v>
      </c>
      <c r="B79" s="261">
        <f aca="true" t="shared" si="2" ref="B79:G79">SUM(B71:B78)</f>
        <v>158090</v>
      </c>
      <c r="C79" s="261">
        <f t="shared" si="2"/>
        <v>51128</v>
      </c>
      <c r="D79" s="261">
        <f t="shared" si="2"/>
        <v>4300</v>
      </c>
      <c r="E79" s="261">
        <f t="shared" si="2"/>
        <v>300</v>
      </c>
      <c r="F79" s="261">
        <f t="shared" si="2"/>
        <v>741218</v>
      </c>
      <c r="G79" s="274">
        <f t="shared" si="2"/>
        <v>955036</v>
      </c>
    </row>
    <row r="80" spans="1:7" ht="12.75" customHeight="1">
      <c r="A80" s="272"/>
      <c r="B80" s="198"/>
      <c r="C80" s="198"/>
      <c r="D80" s="198"/>
      <c r="E80" s="198"/>
      <c r="F80" s="198"/>
      <c r="G80" s="283"/>
    </row>
    <row r="81" spans="1:7" ht="12.75" customHeight="1">
      <c r="A81" s="197" t="s">
        <v>279</v>
      </c>
      <c r="B81" s="198" t="s">
        <v>301</v>
      </c>
      <c r="C81" s="199">
        <v>800</v>
      </c>
      <c r="D81" s="198" t="s">
        <v>301</v>
      </c>
      <c r="E81" s="198" t="s">
        <v>301</v>
      </c>
      <c r="F81" s="198" t="s">
        <v>301</v>
      </c>
      <c r="G81" s="236">
        <v>800</v>
      </c>
    </row>
    <row r="82" spans="1:7" ht="12.75" customHeight="1">
      <c r="A82" s="197" t="s">
        <v>389</v>
      </c>
      <c r="B82" s="199">
        <v>5090</v>
      </c>
      <c r="C82" s="199">
        <v>11000</v>
      </c>
      <c r="D82" s="199">
        <v>3480</v>
      </c>
      <c r="E82" s="198" t="s">
        <v>301</v>
      </c>
      <c r="F82" s="199">
        <v>610</v>
      </c>
      <c r="G82" s="236">
        <v>20180</v>
      </c>
    </row>
    <row r="83" spans="1:7" ht="12.75" customHeight="1">
      <c r="A83" s="272" t="s">
        <v>281</v>
      </c>
      <c r="B83" s="261">
        <f>SUM(B81:B82)</f>
        <v>5090</v>
      </c>
      <c r="C83" s="261">
        <f>SUM(C81:C82)</f>
        <v>11800</v>
      </c>
      <c r="D83" s="261">
        <f>SUM(D81:D82)</f>
        <v>3480</v>
      </c>
      <c r="E83" s="273" t="s">
        <v>301</v>
      </c>
      <c r="F83" s="261">
        <f>SUM(F81:F82)</f>
        <v>610</v>
      </c>
      <c r="G83" s="274">
        <f>SUM(G81:G82)</f>
        <v>20980</v>
      </c>
    </row>
    <row r="84" spans="1:7" ht="12.75" customHeight="1">
      <c r="A84" s="197"/>
      <c r="B84" s="198"/>
      <c r="C84" s="198"/>
      <c r="D84" s="198"/>
      <c r="E84" s="198"/>
      <c r="F84" s="198"/>
      <c r="G84" s="283"/>
    </row>
    <row r="85" spans="1:7" ht="12.75" customHeight="1">
      <c r="A85" s="276" t="s">
        <v>282</v>
      </c>
      <c r="B85" s="233">
        <f aca="true" t="shared" si="3" ref="B85:G85">SUM(B12,B14,B16,B21,B23,B25,B30,B36,B38,B49,B51,B58,B63,B65,B69,B79,B83)</f>
        <v>327766</v>
      </c>
      <c r="C85" s="233">
        <f t="shared" si="3"/>
        <v>951846</v>
      </c>
      <c r="D85" s="233">
        <f t="shared" si="3"/>
        <v>1243568</v>
      </c>
      <c r="E85" s="233">
        <f t="shared" si="3"/>
        <v>24377</v>
      </c>
      <c r="F85" s="233">
        <f t="shared" si="3"/>
        <v>8247248.19</v>
      </c>
      <c r="G85" s="277">
        <f t="shared" si="3"/>
        <v>10794805.190000001</v>
      </c>
    </row>
    <row r="86" spans="1:8" ht="12.75" customHeight="1">
      <c r="A86" s="361" t="s">
        <v>393</v>
      </c>
      <c r="B86" s="361"/>
      <c r="C86" s="361"/>
      <c r="D86" s="190"/>
      <c r="E86" s="190"/>
      <c r="F86" s="190"/>
      <c r="G86" s="211">
        <v>112645</v>
      </c>
      <c r="H86" s="84"/>
    </row>
    <row r="87" spans="1:8" ht="12.75" customHeight="1">
      <c r="A87" s="285" t="s">
        <v>394</v>
      </c>
      <c r="B87" s="285"/>
      <c r="C87" s="285"/>
      <c r="D87" s="285"/>
      <c r="E87" s="285"/>
      <c r="F87" s="285"/>
      <c r="G87" s="286">
        <v>3805879</v>
      </c>
      <c r="H87" s="84"/>
    </row>
    <row r="88" spans="1:7" ht="12.75" customHeight="1" thickBot="1">
      <c r="A88" s="218" t="s">
        <v>188</v>
      </c>
      <c r="B88" s="195"/>
      <c r="C88" s="195"/>
      <c r="D88" s="195"/>
      <c r="E88" s="195"/>
      <c r="F88" s="195"/>
      <c r="G88" s="239">
        <f>G85+G86+G87</f>
        <v>14713329.190000001</v>
      </c>
    </row>
    <row r="89" ht="12.75">
      <c r="A89" s="93" t="s">
        <v>179</v>
      </c>
    </row>
    <row r="90" ht="12.75">
      <c r="A90" s="93" t="s">
        <v>180</v>
      </c>
    </row>
  </sheetData>
  <mergeCells count="3">
    <mergeCell ref="A1:G1"/>
    <mergeCell ref="A3:G3"/>
    <mergeCell ref="A86:C86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H90"/>
  <sheetViews>
    <sheetView zoomScale="75" zoomScaleNormal="75" zoomScaleSheetLayoutView="25" workbookViewId="0" topLeftCell="A1">
      <selection activeCell="A1" sqref="A1:F1"/>
    </sheetView>
  </sheetViews>
  <sheetFormatPr defaultColWidth="11.421875" defaultRowHeight="12.75"/>
  <cols>
    <col min="1" max="1" width="26.57421875" style="81" customWidth="1"/>
    <col min="2" max="6" width="18.140625" style="81" customWidth="1"/>
    <col min="7" max="16384" width="11.421875" style="81" customWidth="1"/>
  </cols>
  <sheetData>
    <row r="1" spans="1:7" s="79" customFormat="1" ht="18">
      <c r="A1" s="365" t="s">
        <v>0</v>
      </c>
      <c r="B1" s="365"/>
      <c r="C1" s="365"/>
      <c r="D1" s="365"/>
      <c r="E1" s="365"/>
      <c r="F1" s="365"/>
      <c r="G1" s="76"/>
    </row>
    <row r="2" spans="1:6" ht="12.75">
      <c r="A2" s="84"/>
      <c r="B2" s="84"/>
      <c r="C2" s="84"/>
      <c r="D2" s="84"/>
      <c r="E2" s="84"/>
      <c r="F2" s="84"/>
    </row>
    <row r="3" spans="1:8" ht="15">
      <c r="A3" s="356" t="s">
        <v>355</v>
      </c>
      <c r="B3" s="357"/>
      <c r="C3" s="357"/>
      <c r="D3" s="357"/>
      <c r="E3" s="357"/>
      <c r="F3" s="357"/>
      <c r="G3" s="114"/>
      <c r="H3" s="114"/>
    </row>
    <row r="4" spans="1:8" ht="14.25">
      <c r="A4" s="83"/>
      <c r="B4" s="83"/>
      <c r="C4" s="83"/>
      <c r="D4" s="83"/>
      <c r="E4" s="83"/>
      <c r="F4" s="83"/>
      <c r="G4" s="114"/>
      <c r="H4" s="114"/>
    </row>
    <row r="5" spans="1:7" ht="12.75" customHeight="1">
      <c r="A5" s="164" t="s">
        <v>221</v>
      </c>
      <c r="B5" s="86"/>
      <c r="C5" s="366" t="s">
        <v>137</v>
      </c>
      <c r="D5" s="367"/>
      <c r="E5" s="366" t="s">
        <v>138</v>
      </c>
      <c r="F5" s="368"/>
      <c r="G5" s="84"/>
    </row>
    <row r="6" spans="1:7" ht="12.75" customHeight="1">
      <c r="A6" s="98" t="s">
        <v>222</v>
      </c>
      <c r="B6" s="116" t="s">
        <v>284</v>
      </c>
      <c r="C6" s="362" t="s">
        <v>142</v>
      </c>
      <c r="D6" s="363"/>
      <c r="E6" s="362" t="s">
        <v>182</v>
      </c>
      <c r="F6" s="364"/>
      <c r="G6" s="84"/>
    </row>
    <row r="7" spans="1:7" ht="12.75" customHeight="1" thickBot="1">
      <c r="A7" s="87"/>
      <c r="B7" s="88" t="s">
        <v>286</v>
      </c>
      <c r="C7" s="122" t="s">
        <v>148</v>
      </c>
      <c r="D7" s="122" t="s">
        <v>149</v>
      </c>
      <c r="E7" s="122" t="s">
        <v>148</v>
      </c>
      <c r="F7" s="123" t="s">
        <v>149</v>
      </c>
      <c r="G7" s="84"/>
    </row>
    <row r="8" spans="1:6" ht="12.75" customHeight="1">
      <c r="A8" s="101" t="s">
        <v>226</v>
      </c>
      <c r="B8" s="199">
        <v>1778262</v>
      </c>
      <c r="C8" s="199">
        <v>58206510</v>
      </c>
      <c r="D8" s="199">
        <v>79713271.32</v>
      </c>
      <c r="E8" s="232">
        <v>33.82441936985378</v>
      </c>
      <c r="F8" s="231">
        <v>45.321675039725214</v>
      </c>
    </row>
    <row r="9" spans="1:6" ht="12.75" customHeight="1">
      <c r="A9" s="84" t="s">
        <v>227</v>
      </c>
      <c r="B9" s="199">
        <v>2134122</v>
      </c>
      <c r="C9" s="199">
        <v>70003915.6</v>
      </c>
      <c r="D9" s="199">
        <v>95708214</v>
      </c>
      <c r="E9" s="232">
        <v>30.654545871875502</v>
      </c>
      <c r="F9" s="215">
        <v>42.18940176433233</v>
      </c>
    </row>
    <row r="10" spans="1:6" ht="12.75" customHeight="1">
      <c r="A10" s="84" t="s">
        <v>228</v>
      </c>
      <c r="B10" s="199">
        <v>245699</v>
      </c>
      <c r="C10" s="199">
        <v>7321184</v>
      </c>
      <c r="D10" s="199">
        <v>10545571</v>
      </c>
      <c r="E10" s="232">
        <v>21.535228591320493</v>
      </c>
      <c r="F10" s="215">
        <v>34.753933627291715</v>
      </c>
    </row>
    <row r="11" spans="1:6" ht="12.75" customHeight="1">
      <c r="A11" s="84" t="s">
        <v>229</v>
      </c>
      <c r="B11" s="199">
        <v>751984</v>
      </c>
      <c r="C11" s="199">
        <v>27862710.39</v>
      </c>
      <c r="D11" s="199">
        <v>36506894.36</v>
      </c>
      <c r="E11" s="232">
        <v>36.35449151150055</v>
      </c>
      <c r="F11" s="215">
        <v>47.74513225629792</v>
      </c>
    </row>
    <row r="12" spans="1:6" ht="12.75" customHeight="1">
      <c r="A12" s="117" t="s">
        <v>230</v>
      </c>
      <c r="B12" s="261">
        <f>SUM(B8:B11)</f>
        <v>4910067</v>
      </c>
      <c r="C12" s="261">
        <f>SUM(C8:C11)</f>
        <v>163394319.99</v>
      </c>
      <c r="D12" s="261">
        <f>SUM(D8:D11)</f>
        <v>222473950.68</v>
      </c>
      <c r="E12" s="287">
        <f>C12/$B12</f>
        <v>33.277411487460355</v>
      </c>
      <c r="F12" s="288">
        <f>D12/$B12</f>
        <v>45.30975864076804</v>
      </c>
    </row>
    <row r="13" spans="1:6" ht="12.75" customHeight="1">
      <c r="A13" s="84"/>
      <c r="B13" s="199"/>
      <c r="C13" s="199"/>
      <c r="D13" s="199"/>
      <c r="E13" s="232"/>
      <c r="F13" s="215"/>
    </row>
    <row r="14" spans="1:6" ht="12.75" customHeight="1">
      <c r="A14" s="117" t="s">
        <v>231</v>
      </c>
      <c r="B14" s="261">
        <v>723985</v>
      </c>
      <c r="C14" s="261">
        <v>14533363.56</v>
      </c>
      <c r="D14" s="261">
        <v>28030379.080000002</v>
      </c>
      <c r="E14" s="287">
        <f>C14/$B14</f>
        <v>20.074122474913153</v>
      </c>
      <c r="F14" s="288">
        <f>D14/$B14</f>
        <v>38.71679534796992</v>
      </c>
    </row>
    <row r="15" spans="1:6" ht="12.75" customHeight="1">
      <c r="A15" s="84"/>
      <c r="B15" s="199"/>
      <c r="C15" s="199"/>
      <c r="D15" s="199"/>
      <c r="E15" s="232"/>
      <c r="F15" s="215"/>
    </row>
    <row r="16" spans="1:6" ht="12.75" customHeight="1">
      <c r="A16" s="117" t="s">
        <v>232</v>
      </c>
      <c r="B16" s="261">
        <v>381909</v>
      </c>
      <c r="C16" s="261">
        <v>9701935.229999999</v>
      </c>
      <c r="D16" s="261">
        <v>14369450.67</v>
      </c>
      <c r="E16" s="287">
        <f>C16/$B16</f>
        <v>25.40378789188</v>
      </c>
      <c r="F16" s="288">
        <f>D16/$B16</f>
        <v>37.62532611171771</v>
      </c>
    </row>
    <row r="17" spans="1:6" ht="12.75" customHeight="1">
      <c r="A17" s="84"/>
      <c r="B17" s="199"/>
      <c r="C17" s="199"/>
      <c r="D17" s="199"/>
      <c r="E17" s="232"/>
      <c r="F17" s="215"/>
    </row>
    <row r="18" spans="1:6" ht="12.75" customHeight="1">
      <c r="A18" s="84" t="s">
        <v>233</v>
      </c>
      <c r="B18" s="199">
        <v>115457</v>
      </c>
      <c r="C18" s="199">
        <v>5852294</v>
      </c>
      <c r="D18" s="199">
        <v>7958956</v>
      </c>
      <c r="E18" s="232">
        <v>0</v>
      </c>
      <c r="F18" s="215">
        <v>0</v>
      </c>
    </row>
    <row r="19" spans="1:6" ht="12.75" customHeight="1">
      <c r="A19" s="84" t="s">
        <v>234</v>
      </c>
      <c r="B19" s="199">
        <v>354312</v>
      </c>
      <c r="C19" s="199">
        <v>21522696.6</v>
      </c>
      <c r="D19" s="199">
        <v>24467004.679999996</v>
      </c>
      <c r="E19" s="232">
        <v>60.94907710433303</v>
      </c>
      <c r="F19" s="215">
        <v>71.113978269407</v>
      </c>
    </row>
    <row r="20" spans="1:6" ht="12.75" customHeight="1">
      <c r="A20" s="84" t="s">
        <v>235</v>
      </c>
      <c r="B20" s="199">
        <v>565602</v>
      </c>
      <c r="C20" s="199">
        <v>30172697.999999996</v>
      </c>
      <c r="D20" s="199">
        <v>35184820</v>
      </c>
      <c r="E20" s="232">
        <v>0</v>
      </c>
      <c r="F20" s="215">
        <v>0</v>
      </c>
    </row>
    <row r="21" spans="1:6" ht="12.75" customHeight="1">
      <c r="A21" s="117" t="s">
        <v>343</v>
      </c>
      <c r="B21" s="261">
        <f>SUM(B18:B20)</f>
        <v>1035371</v>
      </c>
      <c r="C21" s="261">
        <f>SUM(C18:C20)</f>
        <v>57547688.599999994</v>
      </c>
      <c r="D21" s="261">
        <f>SUM(D18:D20)</f>
        <v>67610780.67999999</v>
      </c>
      <c r="E21" s="287">
        <f>C21/$B21</f>
        <v>55.581708006115676</v>
      </c>
      <c r="F21" s="288">
        <f>D21/$B21</f>
        <v>65.3010183596025</v>
      </c>
    </row>
    <row r="22" spans="1:6" ht="12.75" customHeight="1">
      <c r="A22" s="84"/>
      <c r="B22" s="199"/>
      <c r="C22" s="199"/>
      <c r="D22" s="199"/>
      <c r="E22" s="232"/>
      <c r="F22" s="215"/>
    </row>
    <row r="23" spans="1:6" ht="12.75" customHeight="1">
      <c r="A23" s="117" t="s">
        <v>236</v>
      </c>
      <c r="B23" s="261">
        <v>210120</v>
      </c>
      <c r="C23" s="261">
        <v>8453907.9</v>
      </c>
      <c r="D23" s="261">
        <v>10412307.88</v>
      </c>
      <c r="E23" s="287">
        <f>C23/$B23</f>
        <v>40.23371359223301</v>
      </c>
      <c r="F23" s="288">
        <f>D23/$B23</f>
        <v>49.554101846563874</v>
      </c>
    </row>
    <row r="24" spans="1:6" ht="12.75" customHeight="1">
      <c r="A24" s="84"/>
      <c r="B24" s="199"/>
      <c r="C24" s="199"/>
      <c r="D24" s="199"/>
      <c r="E24" s="232"/>
      <c r="F24" s="215"/>
    </row>
    <row r="25" spans="1:6" ht="12.75" customHeight="1">
      <c r="A25" s="117" t="s">
        <v>237</v>
      </c>
      <c r="B25" s="261">
        <v>52603</v>
      </c>
      <c r="C25" s="261">
        <v>2152972.79</v>
      </c>
      <c r="D25" s="261">
        <v>2773866</v>
      </c>
      <c r="E25" s="287">
        <f>C25/$B25</f>
        <v>40.92870729806285</v>
      </c>
      <c r="F25" s="288">
        <f>D25/$B25</f>
        <v>52.73208752352527</v>
      </c>
    </row>
    <row r="26" spans="1:6" ht="12.75" customHeight="1">
      <c r="A26" s="84"/>
      <c r="B26" s="199"/>
      <c r="C26" s="199"/>
      <c r="D26" s="199"/>
      <c r="E26" s="232"/>
      <c r="F26" s="215"/>
    </row>
    <row r="27" spans="1:6" ht="12.75" customHeight="1">
      <c r="A27" s="84" t="s">
        <v>238</v>
      </c>
      <c r="B27" s="199">
        <v>16549</v>
      </c>
      <c r="C27" s="199">
        <v>326813</v>
      </c>
      <c r="D27" s="199">
        <v>501384.14</v>
      </c>
      <c r="E27" s="232">
        <v>0</v>
      </c>
      <c r="F27" s="215">
        <v>0</v>
      </c>
    </row>
    <row r="28" spans="1:6" ht="12.75" customHeight="1">
      <c r="A28" s="84" t="s">
        <v>239</v>
      </c>
      <c r="B28" s="199">
        <v>82757</v>
      </c>
      <c r="C28" s="199">
        <v>2850833.33</v>
      </c>
      <c r="D28" s="199">
        <v>4043372.08</v>
      </c>
      <c r="E28" s="232">
        <v>0</v>
      </c>
      <c r="F28" s="215">
        <v>0</v>
      </c>
    </row>
    <row r="29" spans="1:6" ht="12.75" customHeight="1">
      <c r="A29" s="84" t="s">
        <v>240</v>
      </c>
      <c r="B29" s="199">
        <v>32119.19</v>
      </c>
      <c r="C29" s="199">
        <v>1471982.1809</v>
      </c>
      <c r="D29" s="199">
        <v>1770049.8809000002</v>
      </c>
      <c r="E29" s="232">
        <v>54.09</v>
      </c>
      <c r="F29" s="215">
        <v>64.09</v>
      </c>
    </row>
    <row r="30" spans="1:6" ht="12.75" customHeight="1">
      <c r="A30" s="117" t="s">
        <v>342</v>
      </c>
      <c r="B30" s="261">
        <f>SUM(B27:B29)</f>
        <v>131425.19</v>
      </c>
      <c r="C30" s="261">
        <f>SUM(C27:C29)</f>
        <v>4649628.5109</v>
      </c>
      <c r="D30" s="261">
        <f>SUM(D27:D29)</f>
        <v>6314806.1009</v>
      </c>
      <c r="E30" s="287">
        <f>C30/$B30</f>
        <v>35.37851846286089</v>
      </c>
      <c r="F30" s="288">
        <f>D30/$B30</f>
        <v>48.04867393305651</v>
      </c>
    </row>
    <row r="31" spans="1:6" ht="12.75" customHeight="1">
      <c r="A31" s="84"/>
      <c r="B31" s="199"/>
      <c r="C31" s="199"/>
      <c r="D31" s="199"/>
      <c r="E31" s="232"/>
      <c r="F31" s="215"/>
    </row>
    <row r="32" spans="1:6" ht="12.75" customHeight="1">
      <c r="A32" s="84" t="s">
        <v>241</v>
      </c>
      <c r="B32" s="199">
        <v>205145</v>
      </c>
      <c r="C32" s="199">
        <v>3739899.2</v>
      </c>
      <c r="D32" s="199">
        <v>7082534.199999999</v>
      </c>
      <c r="E32" s="232">
        <v>0</v>
      </c>
      <c r="F32" s="215">
        <v>0</v>
      </c>
    </row>
    <row r="33" spans="1:6" ht="12.75" customHeight="1">
      <c r="A33" s="84" t="s">
        <v>242</v>
      </c>
      <c r="B33" s="199">
        <v>150900</v>
      </c>
      <c r="C33" s="199">
        <v>3189543.4</v>
      </c>
      <c r="D33" s="199">
        <v>5784293.4</v>
      </c>
      <c r="E33" s="232">
        <v>0</v>
      </c>
      <c r="F33" s="215">
        <v>0</v>
      </c>
    </row>
    <row r="34" spans="1:6" ht="12.75" customHeight="1">
      <c r="A34" s="84" t="s">
        <v>243</v>
      </c>
      <c r="B34" s="199">
        <v>88750</v>
      </c>
      <c r="C34" s="199">
        <v>1653912.7</v>
      </c>
      <c r="D34" s="199">
        <v>3096783.5</v>
      </c>
      <c r="E34" s="232">
        <v>0</v>
      </c>
      <c r="F34" s="215">
        <v>0</v>
      </c>
    </row>
    <row r="35" spans="1:6" ht="12.75" customHeight="1">
      <c r="A35" s="84" t="s">
        <v>244</v>
      </c>
      <c r="B35" s="199">
        <v>19597</v>
      </c>
      <c r="C35" s="199">
        <v>310947.8</v>
      </c>
      <c r="D35" s="199">
        <v>625050.6</v>
      </c>
      <c r="E35" s="232">
        <v>12.75</v>
      </c>
      <c r="F35" s="215">
        <v>28.75</v>
      </c>
    </row>
    <row r="36" spans="1:6" ht="12.75" customHeight="1">
      <c r="A36" s="117" t="s">
        <v>245</v>
      </c>
      <c r="B36" s="261">
        <f>SUM(B32:B35)</f>
        <v>464392</v>
      </c>
      <c r="C36" s="261">
        <f>SUM(C32:C35)</f>
        <v>8894303.1</v>
      </c>
      <c r="D36" s="261">
        <f>SUM(D32:D35)</f>
        <v>16588661.7</v>
      </c>
      <c r="E36" s="287">
        <f>C36/$B36</f>
        <v>19.15257605643508</v>
      </c>
      <c r="F36" s="288">
        <f>D36/$B36</f>
        <v>35.7212477820462</v>
      </c>
    </row>
    <row r="37" spans="1:6" ht="12.75" customHeight="1">
      <c r="A37" s="84"/>
      <c r="B37" s="199"/>
      <c r="C37" s="199"/>
      <c r="D37" s="199"/>
      <c r="E37" s="232"/>
      <c r="F37" s="215"/>
    </row>
    <row r="38" spans="1:6" ht="12.75" customHeight="1">
      <c r="A38" s="117" t="s">
        <v>246</v>
      </c>
      <c r="B38" s="261">
        <v>3162</v>
      </c>
      <c r="C38" s="261">
        <v>48351</v>
      </c>
      <c r="D38" s="261">
        <v>83675</v>
      </c>
      <c r="E38" s="287">
        <f>C38/$B38</f>
        <v>15.291271347248577</v>
      </c>
      <c r="F38" s="288">
        <f>D38/$B38</f>
        <v>26.46268184693232</v>
      </c>
    </row>
    <row r="39" spans="1:6" ht="12.75" customHeight="1">
      <c r="A39" s="84"/>
      <c r="B39" s="199"/>
      <c r="C39" s="199"/>
      <c r="D39" s="199"/>
      <c r="E39" s="232"/>
      <c r="F39" s="215"/>
    </row>
    <row r="40" spans="1:6" ht="12.75" customHeight="1">
      <c r="A40" s="84" t="s">
        <v>247</v>
      </c>
      <c r="B40" s="199">
        <v>93649</v>
      </c>
      <c r="C40" s="199">
        <v>2267400.01</v>
      </c>
      <c r="D40" s="199">
        <v>2902536.01</v>
      </c>
      <c r="E40" s="232">
        <v>42.58</v>
      </c>
      <c r="F40" s="215">
        <v>49.58</v>
      </c>
    </row>
    <row r="41" spans="1:6" ht="12.75" customHeight="1">
      <c r="A41" s="84" t="s">
        <v>248</v>
      </c>
      <c r="B41" s="199">
        <v>167268</v>
      </c>
      <c r="C41" s="199">
        <v>9904936.81</v>
      </c>
      <c r="D41" s="199">
        <v>10907734.69</v>
      </c>
      <c r="E41" s="232">
        <v>63.18335119337556</v>
      </c>
      <c r="F41" s="215">
        <v>69.19335119337553</v>
      </c>
    </row>
    <row r="42" spans="1:6" ht="12.75" customHeight="1">
      <c r="A42" s="84" t="s">
        <v>249</v>
      </c>
      <c r="B42" s="199">
        <v>216139</v>
      </c>
      <c r="C42" s="199">
        <v>4265438.83</v>
      </c>
      <c r="D42" s="199">
        <v>6501023.750000001</v>
      </c>
      <c r="E42" s="232">
        <v>18.019555720103664</v>
      </c>
      <c r="F42" s="215">
        <v>29.01351774475062</v>
      </c>
    </row>
    <row r="43" spans="1:6" ht="12.75" customHeight="1">
      <c r="A43" s="84" t="s">
        <v>250</v>
      </c>
      <c r="B43" s="199">
        <v>86934</v>
      </c>
      <c r="C43" s="199">
        <v>1956960.99</v>
      </c>
      <c r="D43" s="199">
        <v>2492584.6</v>
      </c>
      <c r="E43" s="232">
        <v>20.004105433816225</v>
      </c>
      <c r="F43" s="215">
        <v>26.076002824120078</v>
      </c>
    </row>
    <row r="44" spans="1:6" ht="12.75" customHeight="1">
      <c r="A44" s="84" t="s">
        <v>251</v>
      </c>
      <c r="B44" s="199">
        <v>37796</v>
      </c>
      <c r="C44" s="199">
        <v>1063959.31</v>
      </c>
      <c r="D44" s="199">
        <v>1343095.25</v>
      </c>
      <c r="E44" s="232">
        <v>17.75647459315842</v>
      </c>
      <c r="F44" s="215">
        <v>25.260886748588508</v>
      </c>
    </row>
    <row r="45" spans="1:6" ht="12.75" customHeight="1">
      <c r="A45" s="84" t="s">
        <v>252</v>
      </c>
      <c r="B45" s="199">
        <v>175605</v>
      </c>
      <c r="C45" s="199">
        <v>6576453.12</v>
      </c>
      <c r="D45" s="199">
        <v>8296723.609999999</v>
      </c>
      <c r="E45" s="232">
        <v>0</v>
      </c>
      <c r="F45" s="215">
        <v>0</v>
      </c>
    </row>
    <row r="46" spans="1:6" ht="12.75" customHeight="1">
      <c r="A46" s="84" t="s">
        <v>253</v>
      </c>
      <c r="B46" s="199">
        <v>230137</v>
      </c>
      <c r="C46" s="199">
        <v>5828803.12</v>
      </c>
      <c r="D46" s="199">
        <v>7342173.13</v>
      </c>
      <c r="E46" s="232">
        <v>25.840656481534662</v>
      </c>
      <c r="F46" s="215">
        <v>34.47564183562116</v>
      </c>
    </row>
    <row r="47" spans="1:6" ht="12.75" customHeight="1">
      <c r="A47" s="84" t="s">
        <v>254</v>
      </c>
      <c r="B47" s="199">
        <v>75926</v>
      </c>
      <c r="C47" s="199">
        <v>2096542.55</v>
      </c>
      <c r="D47" s="199">
        <v>2725594.45</v>
      </c>
      <c r="E47" s="232">
        <v>0</v>
      </c>
      <c r="F47" s="215">
        <v>0</v>
      </c>
    </row>
    <row r="48" spans="1:6" ht="12.75" customHeight="1">
      <c r="A48" s="84" t="s">
        <v>255</v>
      </c>
      <c r="B48" s="199">
        <v>164478</v>
      </c>
      <c r="C48" s="199">
        <v>5955985.359999999</v>
      </c>
      <c r="D48" s="199">
        <v>7434859.409999999</v>
      </c>
      <c r="E48" s="232">
        <v>16.784667483432642</v>
      </c>
      <c r="F48" s="215">
        <v>24.239768558222423</v>
      </c>
    </row>
    <row r="49" spans="1:6" ht="12.75" customHeight="1">
      <c r="A49" s="117" t="s">
        <v>344</v>
      </c>
      <c r="B49" s="261">
        <f>SUM(B40:B48)</f>
        <v>1247932</v>
      </c>
      <c r="C49" s="261">
        <f>SUM(C40:C48)</f>
        <v>39916480.1</v>
      </c>
      <c r="D49" s="261">
        <f>SUM(D40:D48)</f>
        <v>49946324.9</v>
      </c>
      <c r="E49" s="287">
        <f>C49/$B49</f>
        <v>31.98610188696179</v>
      </c>
      <c r="F49" s="288">
        <f>D49/$B49</f>
        <v>40.02327442520907</v>
      </c>
    </row>
    <row r="50" spans="1:6" ht="12.75" customHeight="1">
      <c r="A50" s="84"/>
      <c r="B50" s="199"/>
      <c r="C50" s="199"/>
      <c r="D50" s="199"/>
      <c r="E50" s="232"/>
      <c r="F50" s="215"/>
    </row>
    <row r="51" spans="1:6" ht="12.75" customHeight="1">
      <c r="A51" s="117" t="s">
        <v>256</v>
      </c>
      <c r="B51" s="261">
        <v>18197</v>
      </c>
      <c r="C51" s="261">
        <v>247014.67</v>
      </c>
      <c r="D51" s="261">
        <v>535161.38</v>
      </c>
      <c r="E51" s="287">
        <f>C51/$B51</f>
        <v>13.574472165741607</v>
      </c>
      <c r="F51" s="288">
        <f>D51/$B51</f>
        <v>29.409319118536022</v>
      </c>
    </row>
    <row r="52" spans="1:6" ht="12.75" customHeight="1">
      <c r="A52" s="84"/>
      <c r="B52" s="199"/>
      <c r="C52" s="199"/>
      <c r="D52" s="199"/>
      <c r="E52" s="232"/>
      <c r="F52" s="215"/>
    </row>
    <row r="53" spans="1:6" ht="12.75" customHeight="1">
      <c r="A53" s="84" t="s">
        <v>257</v>
      </c>
      <c r="B53" s="199">
        <v>39153</v>
      </c>
      <c r="C53" s="199">
        <v>921046.03</v>
      </c>
      <c r="D53" s="199">
        <v>1194445</v>
      </c>
      <c r="E53" s="232">
        <v>0</v>
      </c>
      <c r="F53" s="215">
        <v>0</v>
      </c>
    </row>
    <row r="54" spans="1:6" ht="12.75" customHeight="1">
      <c r="A54" s="84" t="s">
        <v>258</v>
      </c>
      <c r="B54" s="199">
        <v>23358</v>
      </c>
      <c r="C54" s="199">
        <v>178498</v>
      </c>
      <c r="D54" s="199">
        <v>233427</v>
      </c>
      <c r="E54" s="232">
        <v>0</v>
      </c>
      <c r="F54" s="215">
        <v>0</v>
      </c>
    </row>
    <row r="55" spans="1:6" ht="12.75" customHeight="1">
      <c r="A55" s="84" t="s">
        <v>259</v>
      </c>
      <c r="B55" s="199">
        <v>126794</v>
      </c>
      <c r="C55" s="199">
        <v>3333381.79</v>
      </c>
      <c r="D55" s="199">
        <v>4219849.79</v>
      </c>
      <c r="E55" s="232">
        <v>0</v>
      </c>
      <c r="F55" s="215">
        <v>0</v>
      </c>
    </row>
    <row r="56" spans="1:6" ht="12.75" customHeight="1">
      <c r="A56" s="84" t="s">
        <v>260</v>
      </c>
      <c r="B56" s="199">
        <v>77265</v>
      </c>
      <c r="C56" s="199">
        <v>2050890</v>
      </c>
      <c r="D56" s="199">
        <v>2605640</v>
      </c>
      <c r="E56" s="232">
        <v>22.296045197740114</v>
      </c>
      <c r="F56" s="215">
        <v>29.296045197740114</v>
      </c>
    </row>
    <row r="57" spans="1:6" ht="12.75" customHeight="1">
      <c r="A57" s="84" t="s">
        <v>261</v>
      </c>
      <c r="B57" s="199">
        <v>14091</v>
      </c>
      <c r="C57" s="199">
        <v>265053.42</v>
      </c>
      <c r="D57" s="199">
        <v>410486.83</v>
      </c>
      <c r="E57" s="232">
        <v>0</v>
      </c>
      <c r="F57" s="215">
        <v>0</v>
      </c>
    </row>
    <row r="58" spans="1:6" ht="12.75" customHeight="1">
      <c r="A58" s="117" t="s">
        <v>262</v>
      </c>
      <c r="B58" s="261">
        <f>SUM(B53:B57)</f>
        <v>280661</v>
      </c>
      <c r="C58" s="261">
        <f>SUM(C53:C57)</f>
        <v>6748869.24</v>
      </c>
      <c r="D58" s="261">
        <f>SUM(D53:D57)</f>
        <v>8663848.62</v>
      </c>
      <c r="E58" s="287">
        <f>C58/$B58</f>
        <v>24.046337895183157</v>
      </c>
      <c r="F58" s="288">
        <f>D58/$B58</f>
        <v>30.86944256594254</v>
      </c>
    </row>
    <row r="59" spans="1:6" ht="12.75" customHeight="1">
      <c r="A59" s="84"/>
      <c r="B59" s="199"/>
      <c r="C59" s="199"/>
      <c r="D59" s="199"/>
      <c r="E59" s="232"/>
      <c r="F59" s="215"/>
    </row>
    <row r="60" spans="1:6" ht="12.75" customHeight="1">
      <c r="A60" s="84" t="s">
        <v>263</v>
      </c>
      <c r="B60" s="199">
        <v>2842</v>
      </c>
      <c r="C60" s="199">
        <v>82420.72</v>
      </c>
      <c r="D60" s="199">
        <v>147614.2</v>
      </c>
      <c r="E60" s="232">
        <v>0</v>
      </c>
      <c r="F60" s="215">
        <v>0</v>
      </c>
    </row>
    <row r="61" spans="1:6" ht="12.75" customHeight="1">
      <c r="A61" s="84" t="s">
        <v>264</v>
      </c>
      <c r="B61" s="199">
        <v>12761</v>
      </c>
      <c r="C61" s="199">
        <v>212384</v>
      </c>
      <c r="D61" s="199">
        <v>468789.18</v>
      </c>
      <c r="E61" s="232">
        <v>13.880967741935484</v>
      </c>
      <c r="F61" s="215">
        <v>34.86774193548387</v>
      </c>
    </row>
    <row r="62" spans="1:6" ht="12.75" customHeight="1">
      <c r="A62" s="84" t="s">
        <v>265</v>
      </c>
      <c r="B62" s="199">
        <v>95975</v>
      </c>
      <c r="C62" s="199"/>
      <c r="D62" s="199"/>
      <c r="E62" s="232">
        <v>23.524594946600676</v>
      </c>
      <c r="F62" s="215">
        <v>32.626590257879656</v>
      </c>
    </row>
    <row r="63" spans="1:6" ht="12.75" customHeight="1">
      <c r="A63" s="117" t="s">
        <v>266</v>
      </c>
      <c r="B63" s="261">
        <f>SUM(B60:B62)</f>
        <v>111578</v>
      </c>
      <c r="C63" s="261">
        <f>SUM(C60:C62)</f>
        <v>294804.72</v>
      </c>
      <c r="D63" s="261">
        <f>SUM(D60:D62)</f>
        <v>616403.38</v>
      </c>
      <c r="E63" s="287">
        <f>C63/$B63</f>
        <v>2.642140206850813</v>
      </c>
      <c r="F63" s="288">
        <f>D63/$B63</f>
        <v>5.524416820520174</v>
      </c>
    </row>
    <row r="64" spans="1:6" ht="12.75" customHeight="1">
      <c r="A64" s="84"/>
      <c r="B64" s="199"/>
      <c r="C64" s="199"/>
      <c r="D64" s="199"/>
      <c r="E64" s="232"/>
      <c r="F64" s="215"/>
    </row>
    <row r="65" spans="1:6" ht="12.75" customHeight="1">
      <c r="A65" s="117" t="s">
        <v>267</v>
      </c>
      <c r="B65" s="261">
        <v>10200</v>
      </c>
      <c r="C65" s="261">
        <v>103694.8</v>
      </c>
      <c r="D65" s="261">
        <v>318683</v>
      </c>
      <c r="E65" s="287">
        <f>C65/$B65</f>
        <v>10.166156862745098</v>
      </c>
      <c r="F65" s="288">
        <f>D65/$B65</f>
        <v>31.24343137254902</v>
      </c>
    </row>
    <row r="66" spans="1:6" ht="12.75" customHeight="1">
      <c r="A66" s="84"/>
      <c r="B66" s="199"/>
      <c r="C66" s="199"/>
      <c r="D66" s="199"/>
      <c r="E66" s="232"/>
      <c r="F66" s="215"/>
    </row>
    <row r="67" spans="1:6" ht="12.75" customHeight="1">
      <c r="A67" s="84" t="s">
        <v>268</v>
      </c>
      <c r="B67" s="199">
        <v>40077</v>
      </c>
      <c r="C67" s="199">
        <v>496964.82</v>
      </c>
      <c r="D67" s="199">
        <v>930915</v>
      </c>
      <c r="E67" s="232">
        <v>12.648409675759135</v>
      </c>
      <c r="F67" s="215">
        <v>23.396294390118374</v>
      </c>
    </row>
    <row r="68" spans="1:6" ht="12.75" customHeight="1">
      <c r="A68" s="84" t="s">
        <v>269</v>
      </c>
      <c r="B68" s="199">
        <v>197110</v>
      </c>
      <c r="C68" s="199">
        <v>3695881.18</v>
      </c>
      <c r="D68" s="199">
        <v>5185103</v>
      </c>
      <c r="E68" s="232">
        <v>13.303831423928916</v>
      </c>
      <c r="F68" s="215">
        <v>21.139719039881527</v>
      </c>
    </row>
    <row r="69" spans="1:6" ht="12.75" customHeight="1">
      <c r="A69" s="117" t="s">
        <v>270</v>
      </c>
      <c r="B69" s="261">
        <f>SUM(B67:B68)</f>
        <v>237187</v>
      </c>
      <c r="C69" s="261">
        <f>SUM(C67:C68)</f>
        <v>4192846</v>
      </c>
      <c r="D69" s="261">
        <f>SUM(D67:D68)</f>
        <v>6116018</v>
      </c>
      <c r="E69" s="287">
        <f>C69/$B69</f>
        <v>17.677385354172024</v>
      </c>
      <c r="F69" s="288">
        <f>D69/$B69</f>
        <v>25.78563749277996</v>
      </c>
    </row>
    <row r="70" spans="1:6" ht="12.75" customHeight="1">
      <c r="A70" s="84"/>
      <c r="B70" s="199"/>
      <c r="C70" s="199"/>
      <c r="D70" s="199"/>
      <c r="E70" s="232"/>
      <c r="F70" s="215"/>
    </row>
    <row r="71" spans="1:6" ht="12.75" customHeight="1">
      <c r="A71" s="84" t="s">
        <v>271</v>
      </c>
      <c r="B71" s="199">
        <v>41823</v>
      </c>
      <c r="C71" s="199">
        <v>1089174</v>
      </c>
      <c r="D71" s="199">
        <v>1529390</v>
      </c>
      <c r="E71" s="232">
        <v>0</v>
      </c>
      <c r="F71" s="215">
        <v>0</v>
      </c>
    </row>
    <row r="72" spans="1:6" ht="12.75" customHeight="1">
      <c r="A72" s="84" t="s">
        <v>272</v>
      </c>
      <c r="B72" s="199">
        <v>15614</v>
      </c>
      <c r="C72" s="199">
        <v>430927</v>
      </c>
      <c r="D72" s="199">
        <v>624761</v>
      </c>
      <c r="E72" s="232">
        <v>18.474483340362717</v>
      </c>
      <c r="F72" s="215">
        <v>28.50527203711514</v>
      </c>
    </row>
    <row r="73" spans="1:6" ht="12.75" customHeight="1">
      <c r="A73" s="84" t="s">
        <v>273</v>
      </c>
      <c r="B73" s="199">
        <v>28116</v>
      </c>
      <c r="C73" s="199">
        <v>622707</v>
      </c>
      <c r="D73" s="199">
        <v>930582</v>
      </c>
      <c r="E73" s="232">
        <v>21.18265078536516</v>
      </c>
      <c r="F73" s="215">
        <v>31.682532150144734</v>
      </c>
    </row>
    <row r="74" spans="1:6" ht="12.75" customHeight="1">
      <c r="A74" s="84" t="s">
        <v>274</v>
      </c>
      <c r="B74" s="199">
        <v>407315</v>
      </c>
      <c r="C74" s="199">
        <v>13145068</v>
      </c>
      <c r="D74" s="199">
        <v>16398478</v>
      </c>
      <c r="E74" s="232">
        <v>29.6690923524742</v>
      </c>
      <c r="F74" s="215">
        <v>39.637073299814766</v>
      </c>
    </row>
    <row r="75" spans="1:6" ht="12.75" customHeight="1">
      <c r="A75" s="84" t="s">
        <v>275</v>
      </c>
      <c r="B75" s="199">
        <v>334051</v>
      </c>
      <c r="C75" s="199">
        <v>9597017</v>
      </c>
      <c r="D75" s="199">
        <v>13919318</v>
      </c>
      <c r="E75" s="232">
        <v>25.917411225658647</v>
      </c>
      <c r="F75" s="215">
        <v>38.17273768613975</v>
      </c>
    </row>
    <row r="76" spans="1:6" ht="12.75" customHeight="1">
      <c r="A76" s="84" t="s">
        <v>276</v>
      </c>
      <c r="B76" s="199">
        <v>43809</v>
      </c>
      <c r="C76" s="199">
        <v>1223859</v>
      </c>
      <c r="D76" s="199">
        <v>1646180</v>
      </c>
      <c r="E76" s="232">
        <v>27</v>
      </c>
      <c r="F76" s="215">
        <v>38</v>
      </c>
    </row>
    <row r="77" spans="1:6" ht="12.75" customHeight="1">
      <c r="A77" s="84" t="s">
        <v>277</v>
      </c>
      <c r="B77" s="199">
        <v>80031</v>
      </c>
      <c r="C77" s="199">
        <v>3000532</v>
      </c>
      <c r="D77" s="199">
        <v>3819645</v>
      </c>
      <c r="E77" s="232">
        <v>27</v>
      </c>
      <c r="F77" s="215">
        <v>38</v>
      </c>
    </row>
    <row r="78" spans="1:6" ht="12.75" customHeight="1">
      <c r="A78" s="84" t="s">
        <v>278</v>
      </c>
      <c r="B78" s="199">
        <v>4277</v>
      </c>
      <c r="C78" s="199">
        <v>101008</v>
      </c>
      <c r="D78" s="199">
        <v>148134</v>
      </c>
      <c r="E78" s="232">
        <v>0</v>
      </c>
      <c r="F78" s="215">
        <v>0</v>
      </c>
    </row>
    <row r="79" spans="1:6" ht="12.75" customHeight="1">
      <c r="A79" s="117" t="s">
        <v>345</v>
      </c>
      <c r="B79" s="261">
        <f>SUM(B71:B78)</f>
        <v>955036</v>
      </c>
      <c r="C79" s="261">
        <f>SUM(C71:C78)</f>
        <v>29210292</v>
      </c>
      <c r="D79" s="261">
        <f>SUM(D71:D78)</f>
        <v>39016488</v>
      </c>
      <c r="E79" s="287">
        <f>C79/$B79</f>
        <v>30.585540230944172</v>
      </c>
      <c r="F79" s="288">
        <f>D79/$B79</f>
        <v>40.853421232288625</v>
      </c>
    </row>
    <row r="80" spans="1:6" ht="12.75" customHeight="1">
      <c r="A80" s="84"/>
      <c r="B80" s="199"/>
      <c r="C80" s="199"/>
      <c r="D80" s="199"/>
      <c r="E80" s="232"/>
      <c r="F80" s="215"/>
    </row>
    <row r="81" spans="1:6" ht="12.75" customHeight="1">
      <c r="A81" s="84" t="s">
        <v>279</v>
      </c>
      <c r="B81" s="199">
        <v>800</v>
      </c>
      <c r="C81" s="199">
        <v>9600</v>
      </c>
      <c r="D81" s="199">
        <v>12000</v>
      </c>
      <c r="E81" s="232">
        <v>12</v>
      </c>
      <c r="F81" s="215">
        <v>15</v>
      </c>
    </row>
    <row r="82" spans="1:6" ht="12.75" customHeight="1">
      <c r="A82" s="84" t="s">
        <v>280</v>
      </c>
      <c r="B82" s="199">
        <v>20180</v>
      </c>
      <c r="C82" s="199">
        <v>426040</v>
      </c>
      <c r="D82" s="199">
        <v>668200</v>
      </c>
      <c r="E82" s="232">
        <v>23</v>
      </c>
      <c r="F82" s="215">
        <v>35</v>
      </c>
    </row>
    <row r="83" spans="1:6" ht="12.75" customHeight="1">
      <c r="A83" s="117" t="s">
        <v>281</v>
      </c>
      <c r="B83" s="261">
        <f>SUM(B81:B82)</f>
        <v>20980</v>
      </c>
      <c r="C83" s="261">
        <f>SUM(C81:C82)</f>
        <v>435640</v>
      </c>
      <c r="D83" s="261">
        <f>SUM(D81:D82)</f>
        <v>680200</v>
      </c>
      <c r="E83" s="287">
        <f>C83/$B83</f>
        <v>20.764537654909436</v>
      </c>
      <c r="F83" s="288">
        <f>D83/$B83</f>
        <v>32.42135367016206</v>
      </c>
    </row>
    <row r="84" spans="1:6" ht="12.75" customHeight="1">
      <c r="A84" s="84"/>
      <c r="B84" s="199"/>
      <c r="C84" s="199"/>
      <c r="D84" s="199"/>
      <c r="E84" s="232"/>
      <c r="F84" s="215"/>
    </row>
    <row r="85" spans="1:6" ht="12.75" customHeight="1">
      <c r="A85" s="119" t="s">
        <v>282</v>
      </c>
      <c r="B85" s="233">
        <f>SUM(B12,B14,B16,B21,B23,B25,B30,B36,B38,B49,B51,B58,B63,B65,B69,B79,B83)</f>
        <v>10794805.190000001</v>
      </c>
      <c r="C85" s="233">
        <f>SUM(C12,C14,C16,C21,C23,C25,C30,C36,C38,C49,C51,C58,C63,C65,C69,C79,C83)</f>
        <v>350526112.21090007</v>
      </c>
      <c r="D85" s="233">
        <f>SUM(D12,D14,D16,D21,D23,D25,D30,D36,D38,D49,D51,D58,D63,D65,D69,D79,D83)</f>
        <v>474551005.07089996</v>
      </c>
      <c r="E85" s="234">
        <f>C85/$B85</f>
        <v>32.471740438226476</v>
      </c>
      <c r="F85" s="235">
        <f>D85/$B85</f>
        <v>43.96105318422146</v>
      </c>
    </row>
    <row r="86" spans="1:6" ht="12.75" customHeight="1">
      <c r="A86" s="124" t="s">
        <v>285</v>
      </c>
      <c r="B86" s="206">
        <v>112645</v>
      </c>
      <c r="C86" s="206">
        <f>B86*E86</f>
        <v>2068162.2</v>
      </c>
      <c r="D86" s="206">
        <f>B86*F86</f>
        <v>2769940.55</v>
      </c>
      <c r="E86" s="289">
        <v>18.36</v>
      </c>
      <c r="F86" s="331">
        <v>24.59</v>
      </c>
    </row>
    <row r="87" spans="1:6" ht="12.75" customHeight="1">
      <c r="A87" s="124" t="s">
        <v>10</v>
      </c>
      <c r="B87" s="206">
        <v>3805879</v>
      </c>
      <c r="C87" s="206">
        <f>B87*E87</f>
        <v>140551111.47</v>
      </c>
      <c r="D87" s="206">
        <f>B87*F87</f>
        <v>188999951.14</v>
      </c>
      <c r="E87" s="289">
        <v>36.93</v>
      </c>
      <c r="F87" s="331">
        <v>49.66</v>
      </c>
    </row>
    <row r="88" spans="1:6" ht="12.75" customHeight="1" thickBot="1">
      <c r="A88" s="121" t="s">
        <v>188</v>
      </c>
      <c r="B88" s="239">
        <f>SUM(B85,B86,B87)</f>
        <v>14713329.190000001</v>
      </c>
      <c r="C88" s="237">
        <f>SUM(C85,C86,C87)</f>
        <v>493145385.8809</v>
      </c>
      <c r="D88" s="237">
        <f>SUM(D85,D86,D87)</f>
        <v>666320896.7609</v>
      </c>
      <c r="E88" s="222">
        <f>C88/$B88</f>
        <v>33.51691378019797</v>
      </c>
      <c r="F88" s="222">
        <f>D88/$B88</f>
        <v>45.28688838239063</v>
      </c>
    </row>
    <row r="90" spans="3:4" ht="12.75">
      <c r="C90" s="125"/>
      <c r="D90" s="125"/>
    </row>
  </sheetData>
  <mergeCells count="6">
    <mergeCell ref="C6:D6"/>
    <mergeCell ref="E6:F6"/>
    <mergeCell ref="A1:F1"/>
    <mergeCell ref="A3:F3"/>
    <mergeCell ref="C5:D5"/>
    <mergeCell ref="E5:F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96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81" customWidth="1"/>
    <col min="2" max="9" width="11.7109375" style="81" customWidth="1"/>
    <col min="10" max="16384" width="11.421875" style="81" customWidth="1"/>
  </cols>
  <sheetData>
    <row r="1" spans="1:9" s="79" customFormat="1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</row>
    <row r="3" spans="1:9" ht="17.25">
      <c r="A3" s="356" t="s">
        <v>356</v>
      </c>
      <c r="B3" s="357"/>
      <c r="C3" s="357"/>
      <c r="D3" s="357"/>
      <c r="E3" s="357"/>
      <c r="F3" s="357"/>
      <c r="G3" s="357"/>
      <c r="H3" s="357"/>
      <c r="I3" s="358"/>
    </row>
    <row r="4" spans="1:9" ht="14.25">
      <c r="A4" s="83"/>
      <c r="B4" s="83"/>
      <c r="C4" s="83"/>
      <c r="D4" s="83"/>
      <c r="E4" s="83"/>
      <c r="F4" s="83"/>
      <c r="G4" s="83"/>
      <c r="H4" s="83"/>
      <c r="I4" s="84"/>
    </row>
    <row r="5" spans="1:9" ht="12.75" customHeight="1">
      <c r="A5" s="164" t="s">
        <v>221</v>
      </c>
      <c r="B5" s="369" t="s">
        <v>8</v>
      </c>
      <c r="C5" s="370"/>
      <c r="D5" s="370"/>
      <c r="E5" s="370"/>
      <c r="F5" s="370"/>
      <c r="G5" s="370"/>
      <c r="H5" s="370"/>
      <c r="I5" s="370"/>
    </row>
    <row r="6" spans="1:9" ht="12.75" customHeight="1">
      <c r="A6" s="98" t="s">
        <v>222</v>
      </c>
      <c r="B6" s="85" t="s">
        <v>287</v>
      </c>
      <c r="C6" s="85" t="s">
        <v>287</v>
      </c>
      <c r="D6" s="85" t="s">
        <v>287</v>
      </c>
      <c r="E6" s="85" t="s">
        <v>287</v>
      </c>
      <c r="F6" s="85" t="s">
        <v>287</v>
      </c>
      <c r="G6" s="85" t="s">
        <v>288</v>
      </c>
      <c r="H6" s="85" t="s">
        <v>289</v>
      </c>
      <c r="I6" s="85" t="s">
        <v>11</v>
      </c>
    </row>
    <row r="7" spans="1:9" ht="12.75" customHeight="1" thickBot="1">
      <c r="A7" s="87"/>
      <c r="B7" s="88" t="s">
        <v>290</v>
      </c>
      <c r="C7" s="88" t="s">
        <v>291</v>
      </c>
      <c r="D7" s="88" t="s">
        <v>292</v>
      </c>
      <c r="E7" s="88" t="s">
        <v>293</v>
      </c>
      <c r="F7" s="88" t="s">
        <v>294</v>
      </c>
      <c r="G7" s="88" t="s">
        <v>295</v>
      </c>
      <c r="H7" s="88" t="s">
        <v>296</v>
      </c>
      <c r="I7" s="88" t="s">
        <v>296</v>
      </c>
    </row>
    <row r="8" spans="1:9" ht="12.75" customHeight="1">
      <c r="A8" s="101" t="s">
        <v>226</v>
      </c>
      <c r="B8" s="199">
        <v>6</v>
      </c>
      <c r="C8" s="198" t="s">
        <v>301</v>
      </c>
      <c r="D8" s="199">
        <v>322977</v>
      </c>
      <c r="E8" s="198" t="s">
        <v>301</v>
      </c>
      <c r="F8" s="214">
        <v>70380</v>
      </c>
      <c r="G8" s="275" t="s">
        <v>301</v>
      </c>
      <c r="H8" s="214">
        <v>17362</v>
      </c>
      <c r="I8" s="290">
        <f>SUM(B8:H8)</f>
        <v>410725</v>
      </c>
    </row>
    <row r="9" spans="1:9" ht="12.75" customHeight="1">
      <c r="A9" s="84" t="s">
        <v>227</v>
      </c>
      <c r="B9" s="199">
        <v>23622</v>
      </c>
      <c r="C9" s="198" t="s">
        <v>301</v>
      </c>
      <c r="D9" s="199">
        <v>809659</v>
      </c>
      <c r="E9" s="198" t="s">
        <v>301</v>
      </c>
      <c r="F9" s="214">
        <v>326009</v>
      </c>
      <c r="G9" s="275" t="s">
        <v>301</v>
      </c>
      <c r="H9" s="214">
        <v>37</v>
      </c>
      <c r="I9" s="291">
        <f>SUM(B9:H9)</f>
        <v>1159327</v>
      </c>
    </row>
    <row r="10" spans="1:9" ht="12.75" customHeight="1">
      <c r="A10" s="84" t="s">
        <v>228</v>
      </c>
      <c r="B10" s="199">
        <v>29951</v>
      </c>
      <c r="C10" s="198" t="s">
        <v>301</v>
      </c>
      <c r="D10" s="199">
        <v>165514</v>
      </c>
      <c r="E10" s="198" t="s">
        <v>301</v>
      </c>
      <c r="F10" s="214">
        <v>4494</v>
      </c>
      <c r="G10" s="275" t="s">
        <v>301</v>
      </c>
      <c r="H10" s="275" t="s">
        <v>301</v>
      </c>
      <c r="I10" s="291">
        <f>SUM(B10:H10)</f>
        <v>199959</v>
      </c>
    </row>
    <row r="11" spans="1:9" ht="12.75" customHeight="1">
      <c r="A11" s="84" t="s">
        <v>229</v>
      </c>
      <c r="B11" s="199">
        <v>78</v>
      </c>
      <c r="C11" s="198" t="s">
        <v>301</v>
      </c>
      <c r="D11" s="199">
        <v>282783</v>
      </c>
      <c r="E11" s="198" t="s">
        <v>301</v>
      </c>
      <c r="F11" s="214">
        <v>10904</v>
      </c>
      <c r="G11" s="275" t="s">
        <v>301</v>
      </c>
      <c r="H11" s="214">
        <v>1277</v>
      </c>
      <c r="I11" s="291">
        <f>SUM(B11:H11)</f>
        <v>295042</v>
      </c>
    </row>
    <row r="12" spans="1:9" ht="12.75" customHeight="1">
      <c r="A12" s="117" t="s">
        <v>230</v>
      </c>
      <c r="B12" s="261">
        <f>SUM(B8:B11)</f>
        <v>53657</v>
      </c>
      <c r="C12" s="273" t="s">
        <v>301</v>
      </c>
      <c r="D12" s="261">
        <f>SUM(D8:D11)</f>
        <v>1580933</v>
      </c>
      <c r="E12" s="273" t="s">
        <v>301</v>
      </c>
      <c r="F12" s="274">
        <f>SUM(F8:F11)</f>
        <v>411787</v>
      </c>
      <c r="G12" s="292" t="s">
        <v>301</v>
      </c>
      <c r="H12" s="274">
        <f>SUM(H8:H11)</f>
        <v>18676</v>
      </c>
      <c r="I12" s="274">
        <f>SUM(I8:I11)</f>
        <v>2065053</v>
      </c>
    </row>
    <row r="13" spans="1:9" ht="12.75" customHeight="1">
      <c r="A13" s="84"/>
      <c r="B13" s="198"/>
      <c r="C13" s="198"/>
      <c r="D13" s="198"/>
      <c r="E13" s="198"/>
      <c r="F13" s="275"/>
      <c r="G13" s="275"/>
      <c r="H13" s="275"/>
      <c r="I13" s="275"/>
    </row>
    <row r="14" spans="1:9" ht="12.75" customHeight="1">
      <c r="A14" s="117" t="s">
        <v>231</v>
      </c>
      <c r="B14" s="261">
        <v>11641</v>
      </c>
      <c r="C14" s="273" t="s">
        <v>301</v>
      </c>
      <c r="D14" s="261">
        <v>60425</v>
      </c>
      <c r="E14" s="273" t="s">
        <v>301</v>
      </c>
      <c r="F14" s="274">
        <v>74724</v>
      </c>
      <c r="G14" s="292" t="s">
        <v>301</v>
      </c>
      <c r="H14" s="274">
        <v>45</v>
      </c>
      <c r="I14" s="291">
        <f>SUM(B14:H14)</f>
        <v>146835</v>
      </c>
    </row>
    <row r="15" spans="1:9" ht="12.75" customHeight="1">
      <c r="A15" s="84"/>
      <c r="B15" s="198"/>
      <c r="C15" s="198"/>
      <c r="D15" s="198"/>
      <c r="E15" s="198"/>
      <c r="F15" s="275"/>
      <c r="G15" s="275"/>
      <c r="H15" s="275"/>
      <c r="I15" s="275"/>
    </row>
    <row r="16" spans="1:9" ht="12.75" customHeight="1">
      <c r="A16" s="117" t="s">
        <v>232</v>
      </c>
      <c r="B16" s="261">
        <v>568</v>
      </c>
      <c r="C16" s="273" t="s">
        <v>301</v>
      </c>
      <c r="D16" s="273" t="s">
        <v>301</v>
      </c>
      <c r="E16" s="273" t="s">
        <v>301</v>
      </c>
      <c r="F16" s="274">
        <v>25864</v>
      </c>
      <c r="G16" s="292" t="s">
        <v>301</v>
      </c>
      <c r="H16" s="292" t="s">
        <v>301</v>
      </c>
      <c r="I16" s="291">
        <f>SUM(B16:H16)</f>
        <v>26432</v>
      </c>
    </row>
    <row r="17" spans="1:9" ht="12.75" customHeight="1">
      <c r="A17" s="84"/>
      <c r="B17" s="198"/>
      <c r="C17" s="198"/>
      <c r="D17" s="198"/>
      <c r="E17" s="198"/>
      <c r="F17" s="275"/>
      <c r="G17" s="275"/>
      <c r="H17" s="275"/>
      <c r="I17" s="275"/>
    </row>
    <row r="18" spans="1:9" ht="12.75" customHeight="1">
      <c r="A18" s="84" t="s">
        <v>233</v>
      </c>
      <c r="B18" s="199">
        <v>2161</v>
      </c>
      <c r="C18" s="199">
        <v>434</v>
      </c>
      <c r="D18" s="198" t="s">
        <v>301</v>
      </c>
      <c r="E18" s="198" t="s">
        <v>301</v>
      </c>
      <c r="F18" s="214">
        <v>88509</v>
      </c>
      <c r="G18" s="214">
        <v>6382</v>
      </c>
      <c r="H18" s="214">
        <v>3390</v>
      </c>
      <c r="I18" s="291">
        <f>SUM(B18:H18)</f>
        <v>100876</v>
      </c>
    </row>
    <row r="19" spans="1:9" ht="12.75" customHeight="1">
      <c r="A19" s="84" t="s">
        <v>234</v>
      </c>
      <c r="B19" s="199">
        <v>465</v>
      </c>
      <c r="C19" s="199">
        <v>10960</v>
      </c>
      <c r="D19" s="199">
        <v>1156</v>
      </c>
      <c r="E19" s="198" t="s">
        <v>301</v>
      </c>
      <c r="F19" s="214">
        <v>316106</v>
      </c>
      <c r="G19" s="275" t="s">
        <v>301</v>
      </c>
      <c r="H19" s="214">
        <v>21272</v>
      </c>
      <c r="I19" s="291">
        <f>SUM(B19:H19)</f>
        <v>349959</v>
      </c>
    </row>
    <row r="20" spans="1:9" ht="12.75" customHeight="1">
      <c r="A20" s="84" t="s">
        <v>235</v>
      </c>
      <c r="B20" s="199">
        <v>12271</v>
      </c>
      <c r="C20" s="199">
        <v>1964</v>
      </c>
      <c r="D20" s="199">
        <v>1745</v>
      </c>
      <c r="E20" s="198" t="s">
        <v>301</v>
      </c>
      <c r="F20" s="214">
        <v>436507</v>
      </c>
      <c r="G20" s="275" t="s">
        <v>301</v>
      </c>
      <c r="H20" s="214">
        <v>6834</v>
      </c>
      <c r="I20" s="291">
        <f>SUM(B20:H20)</f>
        <v>459321</v>
      </c>
    </row>
    <row r="21" spans="1:9" ht="12.75" customHeight="1">
      <c r="A21" s="117" t="s">
        <v>343</v>
      </c>
      <c r="B21" s="261">
        <f>SUM(B18:B20)</f>
        <v>14897</v>
      </c>
      <c r="C21" s="261">
        <f aca="true" t="shared" si="0" ref="C21:I21">SUM(C18:C20)</f>
        <v>13358</v>
      </c>
      <c r="D21" s="261">
        <f t="shared" si="0"/>
        <v>2901</v>
      </c>
      <c r="E21" s="273" t="s">
        <v>301</v>
      </c>
      <c r="F21" s="274">
        <f>SUM(F18:F20)</f>
        <v>841122</v>
      </c>
      <c r="G21" s="274">
        <f>SUM(G18:G20)</f>
        <v>6382</v>
      </c>
      <c r="H21" s="274">
        <f>SUM(H18:H20)</f>
        <v>31496</v>
      </c>
      <c r="I21" s="274">
        <f t="shared" si="0"/>
        <v>910156</v>
      </c>
    </row>
    <row r="22" spans="1:10" ht="12.75" customHeight="1">
      <c r="A22" s="84"/>
      <c r="B22" s="198"/>
      <c r="C22" s="198"/>
      <c r="D22" s="198"/>
      <c r="E22" s="198"/>
      <c r="F22" s="275"/>
      <c r="G22" s="275"/>
      <c r="H22" s="275"/>
      <c r="I22" s="275"/>
      <c r="J22" s="125"/>
    </row>
    <row r="23" spans="1:9" ht="12.75" customHeight="1">
      <c r="A23" s="117" t="s">
        <v>236</v>
      </c>
      <c r="B23" s="261">
        <v>19889</v>
      </c>
      <c r="C23" s="261">
        <v>29177</v>
      </c>
      <c r="D23" s="273" t="s">
        <v>301</v>
      </c>
      <c r="E23" s="261">
        <v>317</v>
      </c>
      <c r="F23" s="274">
        <v>68060</v>
      </c>
      <c r="G23" s="292" t="s">
        <v>301</v>
      </c>
      <c r="H23" s="274">
        <v>12368</v>
      </c>
      <c r="I23" s="291">
        <f>SUM(B23:H23)</f>
        <v>129811</v>
      </c>
    </row>
    <row r="24" spans="1:9" ht="12.75" customHeight="1">
      <c r="A24" s="84"/>
      <c r="B24" s="198"/>
      <c r="C24" s="198"/>
      <c r="D24" s="198"/>
      <c r="E24" s="198"/>
      <c r="F24" s="275"/>
      <c r="G24" s="275"/>
      <c r="H24" s="275"/>
      <c r="I24" s="275"/>
    </row>
    <row r="25" spans="1:9" ht="12.75" customHeight="1">
      <c r="A25" s="117" t="s">
        <v>237</v>
      </c>
      <c r="B25" s="261">
        <v>19132</v>
      </c>
      <c r="C25" s="273" t="s">
        <v>301</v>
      </c>
      <c r="D25" s="273" t="s">
        <v>301</v>
      </c>
      <c r="E25" s="261">
        <v>9</v>
      </c>
      <c r="F25" s="292" t="s">
        <v>301</v>
      </c>
      <c r="G25" s="292" t="s">
        <v>301</v>
      </c>
      <c r="H25" s="274">
        <v>963</v>
      </c>
      <c r="I25" s="291">
        <f>SUM(B25:H25)</f>
        <v>20104</v>
      </c>
    </row>
    <row r="26" spans="1:9" ht="12.75" customHeight="1">
      <c r="A26" s="84"/>
      <c r="B26" s="198"/>
      <c r="C26" s="198"/>
      <c r="D26" s="198"/>
      <c r="E26" s="198"/>
      <c r="F26" s="275"/>
      <c r="G26" s="275"/>
      <c r="H26" s="275"/>
      <c r="I26" s="275"/>
    </row>
    <row r="27" spans="1:9" ht="12.75" customHeight="1">
      <c r="A27" s="84" t="s">
        <v>238</v>
      </c>
      <c r="B27" s="199">
        <v>13014</v>
      </c>
      <c r="C27" s="198" t="s">
        <v>301</v>
      </c>
      <c r="D27" s="198" t="s">
        <v>301</v>
      </c>
      <c r="E27" s="199">
        <v>824</v>
      </c>
      <c r="F27" s="275" t="s">
        <v>301</v>
      </c>
      <c r="G27" s="275" t="s">
        <v>301</v>
      </c>
      <c r="H27" s="275" t="s">
        <v>301</v>
      </c>
      <c r="I27" s="291">
        <f>SUM(B27:H27)</f>
        <v>13838</v>
      </c>
    </row>
    <row r="28" spans="1:9" ht="12.75" customHeight="1">
      <c r="A28" s="84" t="s">
        <v>239</v>
      </c>
      <c r="B28" s="199">
        <v>50029</v>
      </c>
      <c r="C28" s="199">
        <v>6402</v>
      </c>
      <c r="D28" s="199">
        <v>8286</v>
      </c>
      <c r="E28" s="199">
        <v>921</v>
      </c>
      <c r="F28" s="275" t="s">
        <v>301</v>
      </c>
      <c r="G28" s="275" t="s">
        <v>301</v>
      </c>
      <c r="H28" s="214">
        <v>22</v>
      </c>
      <c r="I28" s="291">
        <f>SUM(B28:H28)</f>
        <v>65660</v>
      </c>
    </row>
    <row r="29" spans="1:9" ht="12.75" customHeight="1">
      <c r="A29" s="84" t="s">
        <v>240</v>
      </c>
      <c r="B29" s="199">
        <v>2941</v>
      </c>
      <c r="C29" s="198" t="s">
        <v>301</v>
      </c>
      <c r="D29" s="199">
        <v>405</v>
      </c>
      <c r="E29" s="199">
        <v>2963</v>
      </c>
      <c r="F29" s="275" t="s">
        <v>301</v>
      </c>
      <c r="G29" s="275" t="s">
        <v>301</v>
      </c>
      <c r="H29" s="214">
        <v>71</v>
      </c>
      <c r="I29" s="291">
        <f>SUM(B29:H29)</f>
        <v>6380</v>
      </c>
    </row>
    <row r="30" spans="1:9" ht="12.75" customHeight="1">
      <c r="A30" s="117" t="s">
        <v>342</v>
      </c>
      <c r="B30" s="261">
        <f>SUM(B27:B29)</f>
        <v>65984</v>
      </c>
      <c r="C30" s="261">
        <f aca="true" t="shared" si="1" ref="C30:I30">SUM(C27:C29)</f>
        <v>6402</v>
      </c>
      <c r="D30" s="261">
        <f t="shared" si="1"/>
        <v>8691</v>
      </c>
      <c r="E30" s="261">
        <f t="shared" si="1"/>
        <v>4708</v>
      </c>
      <c r="F30" s="292" t="s">
        <v>301</v>
      </c>
      <c r="G30" s="292" t="s">
        <v>301</v>
      </c>
      <c r="H30" s="274">
        <f>SUM(H27:H29)</f>
        <v>93</v>
      </c>
      <c r="I30" s="274">
        <f t="shared" si="1"/>
        <v>85878</v>
      </c>
    </row>
    <row r="31" spans="1:9" ht="12.75" customHeight="1">
      <c r="A31" s="84"/>
      <c r="B31" s="198"/>
      <c r="C31" s="198"/>
      <c r="D31" s="198"/>
      <c r="E31" s="198"/>
      <c r="F31" s="275"/>
      <c r="G31" s="275"/>
      <c r="H31" s="275"/>
      <c r="I31" s="275"/>
    </row>
    <row r="32" spans="1:9" ht="12.75" customHeight="1">
      <c r="A32" s="84" t="s">
        <v>241</v>
      </c>
      <c r="B32" s="199">
        <v>83351</v>
      </c>
      <c r="C32" s="199">
        <v>37549</v>
      </c>
      <c r="D32" s="199">
        <v>2232</v>
      </c>
      <c r="E32" s="199">
        <v>37929</v>
      </c>
      <c r="F32" s="214">
        <v>2896</v>
      </c>
      <c r="G32" s="214">
        <v>17766</v>
      </c>
      <c r="H32" s="214">
        <v>3865</v>
      </c>
      <c r="I32" s="291">
        <f>SUM(B32:H32)</f>
        <v>185588</v>
      </c>
    </row>
    <row r="33" spans="1:9" ht="12.75" customHeight="1">
      <c r="A33" s="84" t="s">
        <v>242</v>
      </c>
      <c r="B33" s="199">
        <v>25710</v>
      </c>
      <c r="C33" s="199">
        <v>1477</v>
      </c>
      <c r="D33" s="199">
        <v>13836</v>
      </c>
      <c r="E33" s="199">
        <v>14485</v>
      </c>
      <c r="F33" s="214">
        <v>10235</v>
      </c>
      <c r="G33" s="214">
        <v>11140</v>
      </c>
      <c r="H33" s="214">
        <v>2655</v>
      </c>
      <c r="I33" s="291">
        <f>SUM(B33:H33)</f>
        <v>79538</v>
      </c>
    </row>
    <row r="34" spans="1:9" ht="12.75" customHeight="1">
      <c r="A34" s="84" t="s">
        <v>243</v>
      </c>
      <c r="B34" s="199">
        <v>24016</v>
      </c>
      <c r="C34" s="199">
        <v>52355</v>
      </c>
      <c r="D34" s="198" t="s">
        <v>301</v>
      </c>
      <c r="E34" s="199">
        <v>1745</v>
      </c>
      <c r="F34" s="275" t="s">
        <v>301</v>
      </c>
      <c r="G34" s="214">
        <v>3824</v>
      </c>
      <c r="H34" s="214">
        <v>457</v>
      </c>
      <c r="I34" s="291">
        <f>SUM(B34:H34)</f>
        <v>82397</v>
      </c>
    </row>
    <row r="35" spans="1:9" ht="12.75" customHeight="1">
      <c r="A35" s="84" t="s">
        <v>244</v>
      </c>
      <c r="B35" s="199">
        <v>1828</v>
      </c>
      <c r="C35" s="199">
        <v>3225</v>
      </c>
      <c r="D35" s="199">
        <v>5060</v>
      </c>
      <c r="E35" s="199">
        <v>9287</v>
      </c>
      <c r="F35" s="275" t="s">
        <v>301</v>
      </c>
      <c r="G35" s="214">
        <v>44</v>
      </c>
      <c r="H35" s="275" t="s">
        <v>301</v>
      </c>
      <c r="I35" s="291">
        <f>SUM(B35:H35)</f>
        <v>19444</v>
      </c>
    </row>
    <row r="36" spans="1:9" ht="12.75" customHeight="1">
      <c r="A36" s="117" t="s">
        <v>245</v>
      </c>
      <c r="B36" s="261">
        <f>SUM(B32:B35)</f>
        <v>134905</v>
      </c>
      <c r="C36" s="261">
        <f aca="true" t="shared" si="2" ref="C36:I36">SUM(C32:C35)</f>
        <v>94606</v>
      </c>
      <c r="D36" s="261">
        <f t="shared" si="2"/>
        <v>21128</v>
      </c>
      <c r="E36" s="261">
        <f t="shared" si="2"/>
        <v>63446</v>
      </c>
      <c r="F36" s="274">
        <f>SUM(F32:F35)</f>
        <v>13131</v>
      </c>
      <c r="G36" s="274">
        <f>SUM(G32:G35)</f>
        <v>32774</v>
      </c>
      <c r="H36" s="274">
        <f>SUM(H32:H35)</f>
        <v>6977</v>
      </c>
      <c r="I36" s="274">
        <f t="shared" si="2"/>
        <v>366967</v>
      </c>
    </row>
    <row r="37" spans="1:9" ht="12.75" customHeight="1">
      <c r="A37" s="84"/>
      <c r="B37" s="198"/>
      <c r="C37" s="198"/>
      <c r="D37" s="198"/>
      <c r="E37" s="198"/>
      <c r="F37" s="275"/>
      <c r="G37" s="275"/>
      <c r="H37" s="275"/>
      <c r="I37" s="275"/>
    </row>
    <row r="38" spans="1:9" ht="12.75" customHeight="1">
      <c r="A38" s="117" t="s">
        <v>246</v>
      </c>
      <c r="B38" s="273" t="s">
        <v>301</v>
      </c>
      <c r="C38" s="273" t="s">
        <v>301</v>
      </c>
      <c r="D38" s="273" t="s">
        <v>301</v>
      </c>
      <c r="E38" s="261">
        <v>2620</v>
      </c>
      <c r="F38" s="292" t="s">
        <v>301</v>
      </c>
      <c r="G38" s="292" t="s">
        <v>301</v>
      </c>
      <c r="H38" s="292" t="s">
        <v>301</v>
      </c>
      <c r="I38" s="291">
        <f>SUM(B38:H38)</f>
        <v>2620</v>
      </c>
    </row>
    <row r="39" spans="1:9" ht="12.75" customHeight="1">
      <c r="A39" s="84"/>
      <c r="B39" s="198"/>
      <c r="C39" s="198"/>
      <c r="D39" s="198"/>
      <c r="E39" s="198"/>
      <c r="F39" s="275"/>
      <c r="G39" s="275"/>
      <c r="H39" s="275"/>
      <c r="I39" s="275"/>
    </row>
    <row r="40" spans="1:9" ht="12.75" customHeight="1">
      <c r="A40" s="84" t="s">
        <v>247</v>
      </c>
      <c r="B40" s="199">
        <v>6532</v>
      </c>
      <c r="C40" s="199">
        <v>293</v>
      </c>
      <c r="D40" s="199">
        <v>72975</v>
      </c>
      <c r="E40" s="198" t="s">
        <v>301</v>
      </c>
      <c r="F40" s="275" t="s">
        <v>301</v>
      </c>
      <c r="G40" s="214">
        <v>1589</v>
      </c>
      <c r="H40" s="275" t="s">
        <v>301</v>
      </c>
      <c r="I40" s="291">
        <f aca="true" t="shared" si="3" ref="I40:I48">SUM(B40:H40)</f>
        <v>81389</v>
      </c>
    </row>
    <row r="41" spans="1:9" ht="12.75" customHeight="1">
      <c r="A41" s="84" t="s">
        <v>248</v>
      </c>
      <c r="B41" s="199">
        <v>80564</v>
      </c>
      <c r="C41" s="199">
        <v>2185</v>
      </c>
      <c r="D41" s="199">
        <v>22026</v>
      </c>
      <c r="E41" s="198" t="s">
        <v>301</v>
      </c>
      <c r="F41" s="214">
        <v>24828</v>
      </c>
      <c r="G41" s="275" t="s">
        <v>301</v>
      </c>
      <c r="H41" s="214">
        <v>96</v>
      </c>
      <c r="I41" s="291">
        <f t="shared" si="3"/>
        <v>129699</v>
      </c>
    </row>
    <row r="42" spans="1:9" ht="12.75" customHeight="1">
      <c r="A42" s="84" t="s">
        <v>249</v>
      </c>
      <c r="B42" s="199">
        <v>41021</v>
      </c>
      <c r="C42" s="199">
        <v>35055</v>
      </c>
      <c r="D42" s="199">
        <v>56077</v>
      </c>
      <c r="E42" s="198" t="s">
        <v>301</v>
      </c>
      <c r="F42" s="214">
        <v>5270</v>
      </c>
      <c r="G42" s="275" t="s">
        <v>301</v>
      </c>
      <c r="H42" s="214">
        <v>21360</v>
      </c>
      <c r="I42" s="291">
        <f t="shared" si="3"/>
        <v>158783</v>
      </c>
    </row>
    <row r="43" spans="1:9" ht="12.75" customHeight="1">
      <c r="A43" s="84" t="s">
        <v>250</v>
      </c>
      <c r="B43" s="199">
        <v>40295</v>
      </c>
      <c r="C43" s="199">
        <v>21850</v>
      </c>
      <c r="D43" s="199">
        <v>12078</v>
      </c>
      <c r="E43" s="198" t="s">
        <v>301</v>
      </c>
      <c r="F43" s="275" t="s">
        <v>301</v>
      </c>
      <c r="G43" s="275" t="s">
        <v>301</v>
      </c>
      <c r="H43" s="275" t="s">
        <v>301</v>
      </c>
      <c r="I43" s="291">
        <f t="shared" si="3"/>
        <v>74223</v>
      </c>
    </row>
    <row r="44" spans="1:9" ht="12.75" customHeight="1">
      <c r="A44" s="84" t="s">
        <v>251</v>
      </c>
      <c r="B44" s="199">
        <v>1990</v>
      </c>
      <c r="C44" s="199">
        <v>176</v>
      </c>
      <c r="D44" s="199">
        <v>21297</v>
      </c>
      <c r="E44" s="198" t="s">
        <v>301</v>
      </c>
      <c r="F44" s="214">
        <v>653</v>
      </c>
      <c r="G44" s="214">
        <v>1231</v>
      </c>
      <c r="H44" s="214">
        <v>432</v>
      </c>
      <c r="I44" s="291">
        <f t="shared" si="3"/>
        <v>25779</v>
      </c>
    </row>
    <row r="45" spans="1:9" ht="12.75" customHeight="1">
      <c r="A45" s="84" t="s">
        <v>252</v>
      </c>
      <c r="B45" s="199">
        <v>58605</v>
      </c>
      <c r="C45" s="199">
        <v>150</v>
      </c>
      <c r="D45" s="199">
        <v>78250</v>
      </c>
      <c r="E45" s="198" t="s">
        <v>301</v>
      </c>
      <c r="F45" s="275" t="s">
        <v>301</v>
      </c>
      <c r="G45" s="214">
        <v>1530</v>
      </c>
      <c r="H45" s="214">
        <v>93</v>
      </c>
      <c r="I45" s="291">
        <f t="shared" si="3"/>
        <v>138628</v>
      </c>
    </row>
    <row r="46" spans="1:9" ht="12.75" customHeight="1">
      <c r="A46" s="84" t="s">
        <v>253</v>
      </c>
      <c r="B46" s="199">
        <v>104811</v>
      </c>
      <c r="C46" s="199">
        <v>1638</v>
      </c>
      <c r="D46" s="199">
        <v>105459</v>
      </c>
      <c r="E46" s="198" t="s">
        <v>301</v>
      </c>
      <c r="F46" s="275" t="s">
        <v>301</v>
      </c>
      <c r="G46" s="275" t="s">
        <v>301</v>
      </c>
      <c r="H46" s="214">
        <v>628</v>
      </c>
      <c r="I46" s="291">
        <f t="shared" si="3"/>
        <v>212536</v>
      </c>
    </row>
    <row r="47" spans="1:9" ht="12.75" customHeight="1">
      <c r="A47" s="84" t="s">
        <v>254</v>
      </c>
      <c r="B47" s="198" t="s">
        <v>301</v>
      </c>
      <c r="C47" s="198" t="s">
        <v>301</v>
      </c>
      <c r="D47" s="199">
        <v>35221</v>
      </c>
      <c r="E47" s="198" t="s">
        <v>301</v>
      </c>
      <c r="F47" s="275" t="s">
        <v>301</v>
      </c>
      <c r="G47" s="214">
        <v>31089</v>
      </c>
      <c r="H47" s="275" t="s">
        <v>301</v>
      </c>
      <c r="I47" s="291">
        <f t="shared" si="3"/>
        <v>66310</v>
      </c>
    </row>
    <row r="48" spans="1:9" ht="12.75" customHeight="1">
      <c r="A48" s="84" t="s">
        <v>255</v>
      </c>
      <c r="B48" s="199">
        <v>33777</v>
      </c>
      <c r="C48" s="199">
        <v>6800</v>
      </c>
      <c r="D48" s="199">
        <v>59051</v>
      </c>
      <c r="E48" s="198" t="s">
        <v>301</v>
      </c>
      <c r="F48" s="275" t="s">
        <v>301</v>
      </c>
      <c r="G48" s="214">
        <v>1031</v>
      </c>
      <c r="H48" s="275" t="s">
        <v>301</v>
      </c>
      <c r="I48" s="291">
        <f t="shared" si="3"/>
        <v>100659</v>
      </c>
    </row>
    <row r="49" spans="1:9" ht="12.75" customHeight="1">
      <c r="A49" s="117" t="s">
        <v>344</v>
      </c>
      <c r="B49" s="261">
        <f>SUM(B40:B48)</f>
        <v>367595</v>
      </c>
      <c r="C49" s="261">
        <f aca="true" t="shared" si="4" ref="C49:I49">SUM(C40:C48)</f>
        <v>68147</v>
      </c>
      <c r="D49" s="261">
        <f t="shared" si="4"/>
        <v>462434</v>
      </c>
      <c r="E49" s="273" t="s">
        <v>301</v>
      </c>
      <c r="F49" s="274">
        <f>SUM(F40:F48)</f>
        <v>30751</v>
      </c>
      <c r="G49" s="274">
        <f>SUM(G40:G48)</f>
        <v>36470</v>
      </c>
      <c r="H49" s="274">
        <f>SUM(H40:H48)</f>
        <v>22609</v>
      </c>
      <c r="I49" s="274">
        <f t="shared" si="4"/>
        <v>988006</v>
      </c>
    </row>
    <row r="50" spans="1:9" ht="12.75" customHeight="1">
      <c r="A50" s="84"/>
      <c r="B50" s="198"/>
      <c r="C50" s="198"/>
      <c r="D50" s="198"/>
      <c r="E50" s="198"/>
      <c r="F50" s="275"/>
      <c r="G50" s="275"/>
      <c r="H50" s="275"/>
      <c r="I50" s="275"/>
    </row>
    <row r="51" spans="1:9" ht="12.75" customHeight="1">
      <c r="A51" s="117" t="s">
        <v>256</v>
      </c>
      <c r="B51" s="261">
        <v>8770</v>
      </c>
      <c r="C51" s="261">
        <v>653</v>
      </c>
      <c r="D51" s="261">
        <v>5100</v>
      </c>
      <c r="E51" s="261">
        <v>920</v>
      </c>
      <c r="F51" s="292" t="s">
        <v>301</v>
      </c>
      <c r="G51" s="292" t="s">
        <v>301</v>
      </c>
      <c r="H51" s="292" t="s">
        <v>301</v>
      </c>
      <c r="I51" s="291">
        <f>SUM(B51:H51)</f>
        <v>15443</v>
      </c>
    </row>
    <row r="52" spans="1:9" ht="12.75" customHeight="1">
      <c r="A52" s="84"/>
      <c r="B52" s="198"/>
      <c r="C52" s="198"/>
      <c r="D52" s="198"/>
      <c r="E52" s="198"/>
      <c r="F52" s="275"/>
      <c r="G52" s="275"/>
      <c r="H52" s="275"/>
      <c r="I52" s="275"/>
    </row>
    <row r="53" spans="1:9" ht="12.75" customHeight="1">
      <c r="A53" s="84" t="s">
        <v>257</v>
      </c>
      <c r="B53" s="198" t="s">
        <v>301</v>
      </c>
      <c r="C53" s="199">
        <v>3933</v>
      </c>
      <c r="D53" s="199">
        <v>14056</v>
      </c>
      <c r="E53" s="199">
        <v>13917</v>
      </c>
      <c r="F53" s="275" t="s">
        <v>301</v>
      </c>
      <c r="G53" s="275" t="s">
        <v>301</v>
      </c>
      <c r="H53" s="275" t="s">
        <v>301</v>
      </c>
      <c r="I53" s="291">
        <f>SUM(B53:H53)</f>
        <v>31906</v>
      </c>
    </row>
    <row r="54" spans="1:9" ht="12.75" customHeight="1">
      <c r="A54" s="84" t="s">
        <v>258</v>
      </c>
      <c r="B54" s="199">
        <v>5837</v>
      </c>
      <c r="C54" s="198" t="s">
        <v>301</v>
      </c>
      <c r="D54" s="199">
        <v>12803</v>
      </c>
      <c r="E54" s="199">
        <v>111</v>
      </c>
      <c r="F54" s="275" t="s">
        <v>301</v>
      </c>
      <c r="G54" s="214">
        <v>1319</v>
      </c>
      <c r="H54" s="214">
        <v>6</v>
      </c>
      <c r="I54" s="291">
        <f>SUM(B54:H54)</f>
        <v>20076</v>
      </c>
    </row>
    <row r="55" spans="1:9" ht="12.75" customHeight="1">
      <c r="A55" s="84" t="s">
        <v>259</v>
      </c>
      <c r="B55" s="199">
        <v>14940</v>
      </c>
      <c r="C55" s="199">
        <v>53459</v>
      </c>
      <c r="D55" s="199">
        <v>43425</v>
      </c>
      <c r="E55" s="199">
        <v>6744</v>
      </c>
      <c r="F55" s="275" t="s">
        <v>301</v>
      </c>
      <c r="G55" s="214">
        <v>1946</v>
      </c>
      <c r="H55" s="275" t="s">
        <v>301</v>
      </c>
      <c r="I55" s="291">
        <f>SUM(B55:H55)</f>
        <v>120514</v>
      </c>
    </row>
    <row r="56" spans="1:9" ht="12.75" customHeight="1">
      <c r="A56" s="84" t="s">
        <v>260</v>
      </c>
      <c r="B56" s="199">
        <v>28500</v>
      </c>
      <c r="C56" s="199">
        <v>17141</v>
      </c>
      <c r="D56" s="199">
        <v>10900</v>
      </c>
      <c r="E56" s="199">
        <v>7900</v>
      </c>
      <c r="F56" s="275" t="s">
        <v>301</v>
      </c>
      <c r="G56" s="275" t="s">
        <v>301</v>
      </c>
      <c r="H56" s="275" t="s">
        <v>301</v>
      </c>
      <c r="I56" s="291">
        <f>SUM(B56:H56)</f>
        <v>64441</v>
      </c>
    </row>
    <row r="57" spans="1:9" ht="12.75" customHeight="1">
      <c r="A57" s="84" t="s">
        <v>261</v>
      </c>
      <c r="B57" s="198" t="s">
        <v>301</v>
      </c>
      <c r="C57" s="198" t="s">
        <v>301</v>
      </c>
      <c r="D57" s="199">
        <v>7688</v>
      </c>
      <c r="E57" s="199">
        <v>513</v>
      </c>
      <c r="F57" s="275" t="s">
        <v>301</v>
      </c>
      <c r="G57" s="214">
        <v>845</v>
      </c>
      <c r="H57" s="275" t="s">
        <v>301</v>
      </c>
      <c r="I57" s="291">
        <f>SUM(B57:H57)</f>
        <v>9046</v>
      </c>
    </row>
    <row r="58" spans="1:9" ht="12.75" customHeight="1">
      <c r="A58" s="117" t="s">
        <v>262</v>
      </c>
      <c r="B58" s="261">
        <f>SUM(B53:B57)</f>
        <v>49277</v>
      </c>
      <c r="C58" s="261">
        <f aca="true" t="shared" si="5" ref="C58:I58">SUM(C53:C57)</f>
        <v>74533</v>
      </c>
      <c r="D58" s="261">
        <f t="shared" si="5"/>
        <v>88872</v>
      </c>
      <c r="E58" s="261">
        <f t="shared" si="5"/>
        <v>29185</v>
      </c>
      <c r="F58" s="292" t="s">
        <v>301</v>
      </c>
      <c r="G58" s="274">
        <f>SUM(G53:G57)</f>
        <v>4110</v>
      </c>
      <c r="H58" s="274">
        <f>SUM(H53:H57)</f>
        <v>6</v>
      </c>
      <c r="I58" s="274">
        <f t="shared" si="5"/>
        <v>245983</v>
      </c>
    </row>
    <row r="59" spans="1:9" ht="12.75" customHeight="1">
      <c r="A59" s="84"/>
      <c r="B59" s="198"/>
      <c r="C59" s="198"/>
      <c r="D59" s="198"/>
      <c r="E59" s="198"/>
      <c r="F59" s="275"/>
      <c r="G59" s="275"/>
      <c r="H59" s="275"/>
      <c r="I59" s="275"/>
    </row>
    <row r="60" spans="1:9" ht="12.75" customHeight="1">
      <c r="A60" s="84" t="s">
        <v>263</v>
      </c>
      <c r="B60" s="198" t="s">
        <v>301</v>
      </c>
      <c r="C60" s="198" t="s">
        <v>301</v>
      </c>
      <c r="D60" s="198" t="s">
        <v>301</v>
      </c>
      <c r="E60" s="199">
        <v>1482</v>
      </c>
      <c r="F60" s="275" t="s">
        <v>301</v>
      </c>
      <c r="G60" s="275" t="s">
        <v>301</v>
      </c>
      <c r="H60" s="275" t="s">
        <v>301</v>
      </c>
      <c r="I60" s="291">
        <f>SUM(B60:H60)</f>
        <v>1482</v>
      </c>
    </row>
    <row r="61" spans="1:9" ht="12.75" customHeight="1">
      <c r="A61" s="84" t="s">
        <v>264</v>
      </c>
      <c r="B61" s="199">
        <v>160</v>
      </c>
      <c r="C61" s="199">
        <v>7655</v>
      </c>
      <c r="D61" s="199">
        <v>735</v>
      </c>
      <c r="E61" s="199">
        <v>4090</v>
      </c>
      <c r="F61" s="275" t="s">
        <v>301</v>
      </c>
      <c r="G61" s="275" t="s">
        <v>301</v>
      </c>
      <c r="H61" s="275" t="s">
        <v>301</v>
      </c>
      <c r="I61" s="291">
        <f>SUM(B61:H61)</f>
        <v>12640</v>
      </c>
    </row>
    <row r="62" spans="1:9" ht="12.75" customHeight="1">
      <c r="A62" s="84" t="s">
        <v>265</v>
      </c>
      <c r="B62" s="198" t="s">
        <v>301</v>
      </c>
      <c r="C62" s="199">
        <v>575</v>
      </c>
      <c r="D62" s="199">
        <v>1945</v>
      </c>
      <c r="E62" s="199">
        <v>90476</v>
      </c>
      <c r="F62" s="275" t="s">
        <v>301</v>
      </c>
      <c r="G62" s="275" t="s">
        <v>301</v>
      </c>
      <c r="H62" s="275" t="s">
        <v>301</v>
      </c>
      <c r="I62" s="291">
        <f>SUM(B62:H62)</f>
        <v>92996</v>
      </c>
    </row>
    <row r="63" spans="1:9" ht="12.75" customHeight="1">
      <c r="A63" s="117" t="s">
        <v>266</v>
      </c>
      <c r="B63" s="261">
        <f>SUM(B60:B62)</f>
        <v>160</v>
      </c>
      <c r="C63" s="261">
        <f aca="true" t="shared" si="6" ref="C63:I63">SUM(C60:C62)</f>
        <v>8230</v>
      </c>
      <c r="D63" s="261">
        <f t="shared" si="6"/>
        <v>2680</v>
      </c>
      <c r="E63" s="261">
        <f t="shared" si="6"/>
        <v>96048</v>
      </c>
      <c r="F63" s="292" t="s">
        <v>301</v>
      </c>
      <c r="G63" s="292" t="s">
        <v>301</v>
      </c>
      <c r="H63" s="292" t="s">
        <v>301</v>
      </c>
      <c r="I63" s="274">
        <f t="shared" si="6"/>
        <v>107118</v>
      </c>
    </row>
    <row r="64" spans="1:9" ht="12.75" customHeight="1">
      <c r="A64" s="84"/>
      <c r="B64" s="198"/>
      <c r="C64" s="198"/>
      <c r="D64" s="198"/>
      <c r="E64" s="198"/>
      <c r="F64" s="275"/>
      <c r="G64" s="275"/>
      <c r="H64" s="275"/>
      <c r="I64" s="275"/>
    </row>
    <row r="65" spans="1:9" ht="12.75" customHeight="1">
      <c r="A65" s="117" t="s">
        <v>267</v>
      </c>
      <c r="B65" s="273" t="s">
        <v>301</v>
      </c>
      <c r="C65" s="273" t="s">
        <v>301</v>
      </c>
      <c r="D65" s="273" t="s">
        <v>301</v>
      </c>
      <c r="E65" s="261">
        <v>10130</v>
      </c>
      <c r="F65" s="292" t="s">
        <v>301</v>
      </c>
      <c r="G65" s="292" t="s">
        <v>301</v>
      </c>
      <c r="H65" s="292" t="s">
        <v>301</v>
      </c>
      <c r="I65" s="291">
        <f>SUM(B65:H65)</f>
        <v>10130</v>
      </c>
    </row>
    <row r="66" spans="1:9" ht="12.75" customHeight="1">
      <c r="A66" s="84"/>
      <c r="B66" s="198"/>
      <c r="C66" s="198"/>
      <c r="D66" s="198"/>
      <c r="E66" s="198"/>
      <c r="F66" s="275"/>
      <c r="G66" s="275"/>
      <c r="H66" s="275"/>
      <c r="I66" s="275"/>
    </row>
    <row r="67" spans="1:9" ht="12.75" customHeight="1">
      <c r="A67" s="84" t="s">
        <v>268</v>
      </c>
      <c r="B67" s="198" t="s">
        <v>301</v>
      </c>
      <c r="C67" s="198" t="s">
        <v>301</v>
      </c>
      <c r="D67" s="199">
        <v>5556</v>
      </c>
      <c r="E67" s="198" t="s">
        <v>301</v>
      </c>
      <c r="F67" s="275" t="s">
        <v>301</v>
      </c>
      <c r="G67" s="214">
        <v>1650</v>
      </c>
      <c r="H67" s="275" t="s">
        <v>301</v>
      </c>
      <c r="I67" s="291">
        <f>SUM(B67:H67)</f>
        <v>7206</v>
      </c>
    </row>
    <row r="68" spans="1:9" ht="12.75" customHeight="1">
      <c r="A68" s="84" t="s">
        <v>269</v>
      </c>
      <c r="B68" s="198" t="s">
        <v>301</v>
      </c>
      <c r="C68" s="198" t="s">
        <v>301</v>
      </c>
      <c r="D68" s="199">
        <v>81493</v>
      </c>
      <c r="E68" s="198" t="s">
        <v>301</v>
      </c>
      <c r="F68" s="275" t="s">
        <v>301</v>
      </c>
      <c r="G68" s="275" t="s">
        <v>301</v>
      </c>
      <c r="H68" s="275" t="s">
        <v>301</v>
      </c>
      <c r="I68" s="291">
        <f>SUM(B68:H68)</f>
        <v>81493</v>
      </c>
    </row>
    <row r="69" spans="1:9" ht="12.75" customHeight="1">
      <c r="A69" s="117" t="s">
        <v>270</v>
      </c>
      <c r="B69" s="273" t="s">
        <v>301</v>
      </c>
      <c r="C69" s="273" t="s">
        <v>301</v>
      </c>
      <c r="D69" s="261">
        <f>SUM(D67:D68)</f>
        <v>87049</v>
      </c>
      <c r="E69" s="273" t="s">
        <v>301</v>
      </c>
      <c r="F69" s="292" t="s">
        <v>301</v>
      </c>
      <c r="G69" s="274">
        <f>SUM(G67:G68)</f>
        <v>1650</v>
      </c>
      <c r="H69" s="292" t="s">
        <v>301</v>
      </c>
      <c r="I69" s="274">
        <f>SUM(I67:I68)</f>
        <v>88699</v>
      </c>
    </row>
    <row r="70" spans="1:9" ht="12.75" customHeight="1">
      <c r="A70" s="84"/>
      <c r="B70" s="198"/>
      <c r="C70" s="198"/>
      <c r="D70" s="198"/>
      <c r="E70" s="198"/>
      <c r="F70" s="275"/>
      <c r="G70" s="275"/>
      <c r="H70" s="275"/>
      <c r="I70" s="275"/>
    </row>
    <row r="71" spans="1:9" ht="12.75" customHeight="1">
      <c r="A71" s="84" t="s">
        <v>271</v>
      </c>
      <c r="B71" s="199">
        <v>7154</v>
      </c>
      <c r="C71" s="199">
        <v>19055</v>
      </c>
      <c r="D71" s="199">
        <v>5541</v>
      </c>
      <c r="E71" s="199">
        <v>9723</v>
      </c>
      <c r="F71" s="275" t="s">
        <v>301</v>
      </c>
      <c r="G71" s="275" t="s">
        <v>301</v>
      </c>
      <c r="H71" s="275" t="s">
        <v>301</v>
      </c>
      <c r="I71" s="291">
        <f aca="true" t="shared" si="7" ref="I71:I78">SUM(B71:H71)</f>
        <v>41473</v>
      </c>
    </row>
    <row r="72" spans="1:9" ht="12.75" customHeight="1">
      <c r="A72" s="84" t="s">
        <v>272</v>
      </c>
      <c r="B72" s="198" t="s">
        <v>301</v>
      </c>
      <c r="C72" s="198" t="s">
        <v>301</v>
      </c>
      <c r="D72" s="199">
        <v>360</v>
      </c>
      <c r="E72" s="199">
        <v>99</v>
      </c>
      <c r="F72" s="275" t="s">
        <v>301</v>
      </c>
      <c r="G72" s="214">
        <v>2301</v>
      </c>
      <c r="H72" s="214">
        <v>2</v>
      </c>
      <c r="I72" s="291">
        <f t="shared" si="7"/>
        <v>2762</v>
      </c>
    </row>
    <row r="73" spans="1:9" ht="12.75" customHeight="1">
      <c r="A73" s="84" t="s">
        <v>273</v>
      </c>
      <c r="B73" s="198" t="s">
        <v>301</v>
      </c>
      <c r="C73" s="198" t="s">
        <v>301</v>
      </c>
      <c r="D73" s="199">
        <v>10368</v>
      </c>
      <c r="E73" s="198" t="s">
        <v>301</v>
      </c>
      <c r="F73" s="275" t="s">
        <v>301</v>
      </c>
      <c r="G73" s="214">
        <v>14005</v>
      </c>
      <c r="H73" s="275" t="s">
        <v>301</v>
      </c>
      <c r="I73" s="291">
        <f t="shared" si="7"/>
        <v>24373</v>
      </c>
    </row>
    <row r="74" spans="1:9" ht="12.75" customHeight="1">
      <c r="A74" s="84" t="s">
        <v>274</v>
      </c>
      <c r="B74" s="199">
        <v>9146</v>
      </c>
      <c r="C74" s="199">
        <v>114</v>
      </c>
      <c r="D74" s="199">
        <v>2970</v>
      </c>
      <c r="E74" s="199">
        <v>4927</v>
      </c>
      <c r="F74" s="275" t="s">
        <v>301</v>
      </c>
      <c r="G74" s="214">
        <v>5</v>
      </c>
      <c r="H74" s="214">
        <v>1</v>
      </c>
      <c r="I74" s="291">
        <f t="shared" si="7"/>
        <v>17163</v>
      </c>
    </row>
    <row r="75" spans="1:9" ht="12.75" customHeight="1">
      <c r="A75" s="84" t="s">
        <v>275</v>
      </c>
      <c r="B75" s="198" t="s">
        <v>301</v>
      </c>
      <c r="C75" s="198" t="s">
        <v>301</v>
      </c>
      <c r="D75" s="199">
        <v>539</v>
      </c>
      <c r="E75" s="198" t="s">
        <v>301</v>
      </c>
      <c r="F75" s="275" t="s">
        <v>301</v>
      </c>
      <c r="G75" s="214">
        <v>10641</v>
      </c>
      <c r="H75" s="275" t="s">
        <v>301</v>
      </c>
      <c r="I75" s="291">
        <f t="shared" si="7"/>
        <v>11180</v>
      </c>
    </row>
    <row r="76" spans="1:9" ht="12.75" customHeight="1">
      <c r="A76" s="84" t="s">
        <v>276</v>
      </c>
      <c r="B76" s="198" t="s">
        <v>301</v>
      </c>
      <c r="C76" s="199">
        <v>2955</v>
      </c>
      <c r="D76" s="199">
        <v>24192</v>
      </c>
      <c r="E76" s="199">
        <v>9352</v>
      </c>
      <c r="F76" s="275" t="s">
        <v>301</v>
      </c>
      <c r="G76" s="214">
        <v>1265</v>
      </c>
      <c r="H76" s="275" t="s">
        <v>301</v>
      </c>
      <c r="I76" s="291">
        <f t="shared" si="7"/>
        <v>37764</v>
      </c>
    </row>
    <row r="77" spans="1:9" ht="12.75" customHeight="1">
      <c r="A77" s="84" t="s">
        <v>277</v>
      </c>
      <c r="B77" s="198" t="s">
        <v>301</v>
      </c>
      <c r="C77" s="198" t="s">
        <v>301</v>
      </c>
      <c r="D77" s="199">
        <v>18538</v>
      </c>
      <c r="E77" s="199">
        <v>18549</v>
      </c>
      <c r="F77" s="214">
        <v>10476</v>
      </c>
      <c r="G77" s="214">
        <v>5336</v>
      </c>
      <c r="H77" s="275" t="s">
        <v>301</v>
      </c>
      <c r="I77" s="291">
        <f t="shared" si="7"/>
        <v>52899</v>
      </c>
    </row>
    <row r="78" spans="1:9" ht="12.75" customHeight="1">
      <c r="A78" s="84" t="s">
        <v>278</v>
      </c>
      <c r="B78" s="198" t="s">
        <v>301</v>
      </c>
      <c r="C78" s="198" t="s">
        <v>301</v>
      </c>
      <c r="D78" s="199">
        <v>2055</v>
      </c>
      <c r="E78" s="198" t="s">
        <v>301</v>
      </c>
      <c r="F78" s="275" t="s">
        <v>301</v>
      </c>
      <c r="G78" s="214">
        <v>1455</v>
      </c>
      <c r="H78" s="275" t="s">
        <v>301</v>
      </c>
      <c r="I78" s="291">
        <f t="shared" si="7"/>
        <v>3510</v>
      </c>
    </row>
    <row r="79" spans="1:9" ht="12.75" customHeight="1">
      <c r="A79" s="117" t="s">
        <v>345</v>
      </c>
      <c r="B79" s="261">
        <f>SUM(B71:B78)</f>
        <v>16300</v>
      </c>
      <c r="C79" s="261">
        <f aca="true" t="shared" si="8" ref="C79:I79">SUM(C71:C78)</f>
        <v>22124</v>
      </c>
      <c r="D79" s="261">
        <f t="shared" si="8"/>
        <v>64563</v>
      </c>
      <c r="E79" s="261">
        <f t="shared" si="8"/>
        <v>42650</v>
      </c>
      <c r="F79" s="274">
        <f>SUM(F71:F78)</f>
        <v>10476</v>
      </c>
      <c r="G79" s="274">
        <f>SUM(G71:G78)</f>
        <v>35008</v>
      </c>
      <c r="H79" s="274">
        <f>SUM(H71:H78)</f>
        <v>3</v>
      </c>
      <c r="I79" s="274">
        <f t="shared" si="8"/>
        <v>191124</v>
      </c>
    </row>
    <row r="80" spans="1:9" ht="12.75" customHeight="1">
      <c r="A80" s="84"/>
      <c r="B80" s="198"/>
      <c r="C80" s="198"/>
      <c r="D80" s="198"/>
      <c r="E80" s="198"/>
      <c r="F80" s="275"/>
      <c r="G80" s="275"/>
      <c r="H80" s="275"/>
      <c r="I80" s="275"/>
    </row>
    <row r="81" spans="1:9" ht="12.75" customHeight="1">
      <c r="A81" s="84" t="s">
        <v>279</v>
      </c>
      <c r="B81" s="198" t="s">
        <v>301</v>
      </c>
      <c r="C81" s="198" t="s">
        <v>301</v>
      </c>
      <c r="D81" s="198" t="s">
        <v>301</v>
      </c>
      <c r="E81" s="198" t="s">
        <v>301</v>
      </c>
      <c r="F81" s="275" t="s">
        <v>301</v>
      </c>
      <c r="G81" s="214">
        <v>800</v>
      </c>
      <c r="H81" s="275" t="s">
        <v>301</v>
      </c>
      <c r="I81" s="291">
        <f>SUM(B81:H81)</f>
        <v>800</v>
      </c>
    </row>
    <row r="82" spans="1:9" ht="12.75" customHeight="1">
      <c r="A82" s="84" t="s">
        <v>280</v>
      </c>
      <c r="B82" s="198" t="s">
        <v>301</v>
      </c>
      <c r="C82" s="198" t="s">
        <v>301</v>
      </c>
      <c r="D82" s="198" t="s">
        <v>301</v>
      </c>
      <c r="E82" s="198" t="s">
        <v>301</v>
      </c>
      <c r="F82" s="214">
        <v>13830</v>
      </c>
      <c r="G82" s="214">
        <v>6350</v>
      </c>
      <c r="H82" s="275" t="s">
        <v>301</v>
      </c>
      <c r="I82" s="291">
        <f>SUM(B82:H82)</f>
        <v>20180</v>
      </c>
    </row>
    <row r="83" spans="1:9" ht="12.75" customHeight="1">
      <c r="A83" s="117" t="s">
        <v>281</v>
      </c>
      <c r="B83" s="273" t="s">
        <v>301</v>
      </c>
      <c r="C83" s="273" t="s">
        <v>301</v>
      </c>
      <c r="D83" s="273" t="s">
        <v>301</v>
      </c>
      <c r="E83" s="273" t="s">
        <v>301</v>
      </c>
      <c r="F83" s="274">
        <f>SUM(F81:F82)</f>
        <v>13830</v>
      </c>
      <c r="G83" s="274">
        <f>SUM(G81:G82)</f>
        <v>7150</v>
      </c>
      <c r="H83" s="292" t="s">
        <v>301</v>
      </c>
      <c r="I83" s="274">
        <f>SUM(I81:I82)</f>
        <v>20980</v>
      </c>
    </row>
    <row r="84" spans="1:9" ht="12.75" customHeight="1">
      <c r="A84" s="84"/>
      <c r="B84" s="198"/>
      <c r="C84" s="198"/>
      <c r="D84" s="198"/>
      <c r="E84" s="198"/>
      <c r="F84" s="275"/>
      <c r="G84" s="275"/>
      <c r="H84" s="275"/>
      <c r="I84" s="275"/>
    </row>
    <row r="85" spans="1:9" ht="12.75" customHeight="1">
      <c r="A85" s="119" t="s">
        <v>282</v>
      </c>
      <c r="B85" s="233">
        <f>SUM(B12,B14,B16,B21,B23,B25,B30,B36,B38,B49,B51,B58,B63,B65,B69,B79,B83)</f>
        <v>762775</v>
      </c>
      <c r="C85" s="233">
        <f aca="true" t="shared" si="9" ref="C85:I85">SUM(C12,C14,C16,C21,C23,C25,C30,C36,C38,C49,C51,C58,C63,C65,C69,C79,C83)</f>
        <v>317230</v>
      </c>
      <c r="D85" s="233">
        <f t="shared" si="9"/>
        <v>2384776</v>
      </c>
      <c r="E85" s="233">
        <f t="shared" si="9"/>
        <v>250033</v>
      </c>
      <c r="F85" s="277">
        <f t="shared" si="9"/>
        <v>1489745</v>
      </c>
      <c r="G85" s="233">
        <f t="shared" si="9"/>
        <v>123544</v>
      </c>
      <c r="H85" s="277">
        <f t="shared" si="9"/>
        <v>93236</v>
      </c>
      <c r="I85" s="277">
        <f t="shared" si="9"/>
        <v>5421339</v>
      </c>
    </row>
    <row r="86" spans="1:10" ht="12.75" customHeight="1">
      <c r="A86" s="126" t="s">
        <v>283</v>
      </c>
      <c r="B86" s="278"/>
      <c r="C86" s="278"/>
      <c r="D86" s="278"/>
      <c r="E86" s="278"/>
      <c r="F86" s="278"/>
      <c r="G86" s="278"/>
      <c r="H86" s="217"/>
      <c r="I86" s="214">
        <v>103633</v>
      </c>
      <c r="J86" s="127"/>
    </row>
    <row r="87" spans="1:10" ht="12.75" customHeight="1">
      <c r="A87" s="126" t="s">
        <v>177</v>
      </c>
      <c r="B87" s="217"/>
      <c r="C87" s="217"/>
      <c r="D87" s="217"/>
      <c r="E87" s="217"/>
      <c r="F87" s="217"/>
      <c r="G87" s="217"/>
      <c r="H87" s="217"/>
      <c r="I87" s="214">
        <v>2511880</v>
      </c>
      <c r="J87" s="84"/>
    </row>
    <row r="88" spans="1:10" ht="12.75" customHeight="1" thickBot="1">
      <c r="A88" s="121" t="s">
        <v>188</v>
      </c>
      <c r="B88" s="237"/>
      <c r="C88" s="237"/>
      <c r="D88" s="237"/>
      <c r="E88" s="237"/>
      <c r="F88" s="237"/>
      <c r="G88" s="237"/>
      <c r="H88" s="237"/>
      <c r="I88" s="239">
        <f>SUM(I85,I86,I87)</f>
        <v>8036852</v>
      </c>
      <c r="J88" s="84"/>
    </row>
    <row r="96" ht="12.75">
      <c r="H96" s="315"/>
    </row>
  </sheetData>
  <mergeCells count="3">
    <mergeCell ref="A1:I1"/>
    <mergeCell ref="A3:I3"/>
    <mergeCell ref="B5:I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92"/>
  <sheetViews>
    <sheetView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81" customWidth="1"/>
    <col min="2" max="7" width="11.7109375" style="81" customWidth="1"/>
    <col min="8" max="9" width="12.57421875" style="81" customWidth="1"/>
    <col min="10" max="16384" width="11.421875" style="81" customWidth="1"/>
  </cols>
  <sheetData>
    <row r="1" spans="1:9" s="79" customFormat="1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</row>
    <row r="3" spans="1:9" ht="17.25">
      <c r="A3" s="371" t="s">
        <v>357</v>
      </c>
      <c r="B3" s="372"/>
      <c r="C3" s="372"/>
      <c r="D3" s="372"/>
      <c r="E3" s="372"/>
      <c r="F3" s="372"/>
      <c r="G3" s="372"/>
      <c r="H3" s="372"/>
      <c r="I3" s="372"/>
    </row>
    <row r="4" spans="1:9" ht="14.25">
      <c r="A4" s="83"/>
      <c r="B4" s="83"/>
      <c r="C4" s="83"/>
      <c r="D4" s="83"/>
      <c r="E4" s="83"/>
      <c r="F4" s="83"/>
      <c r="G4" s="83"/>
      <c r="H4" s="83"/>
      <c r="I4" s="84"/>
    </row>
    <row r="5" spans="1:9" ht="12.75" customHeight="1">
      <c r="A5" s="164" t="s">
        <v>221</v>
      </c>
      <c r="B5" s="369" t="s">
        <v>9</v>
      </c>
      <c r="C5" s="370"/>
      <c r="D5" s="370"/>
      <c r="E5" s="370"/>
      <c r="F5" s="370"/>
      <c r="G5" s="370"/>
      <c r="H5" s="373"/>
      <c r="I5" s="85" t="s">
        <v>11</v>
      </c>
    </row>
    <row r="6" spans="1:9" ht="12.75" customHeight="1">
      <c r="A6" s="98" t="s">
        <v>222</v>
      </c>
      <c r="B6" s="85"/>
      <c r="C6" s="85"/>
      <c r="D6" s="85"/>
      <c r="E6" s="85"/>
      <c r="F6" s="85"/>
      <c r="G6" s="85" t="s">
        <v>289</v>
      </c>
      <c r="H6" s="85" t="s">
        <v>11</v>
      </c>
      <c r="I6" s="116" t="s">
        <v>297</v>
      </c>
    </row>
    <row r="7" spans="1:9" ht="12.75" customHeight="1" thickBot="1">
      <c r="A7" s="87"/>
      <c r="B7" s="88" t="s">
        <v>163</v>
      </c>
      <c r="C7" s="88" t="s">
        <v>166</v>
      </c>
      <c r="D7" s="89" t="s">
        <v>167</v>
      </c>
      <c r="E7" s="88" t="s">
        <v>298</v>
      </c>
      <c r="F7" s="88" t="s">
        <v>172</v>
      </c>
      <c r="G7" s="88" t="s">
        <v>299</v>
      </c>
      <c r="H7" s="88" t="s">
        <v>300</v>
      </c>
      <c r="I7" s="88" t="s">
        <v>300</v>
      </c>
    </row>
    <row r="8" spans="1:9" ht="12.75" customHeight="1">
      <c r="A8" s="101" t="s">
        <v>226</v>
      </c>
      <c r="B8" s="198" t="s">
        <v>301</v>
      </c>
      <c r="C8" s="198" t="s">
        <v>301</v>
      </c>
      <c r="D8" s="199">
        <v>2562</v>
      </c>
      <c r="E8" s="199">
        <v>10952</v>
      </c>
      <c r="F8" s="199">
        <v>1344982</v>
      </c>
      <c r="G8" s="199">
        <v>9041</v>
      </c>
      <c r="H8" s="199">
        <f>SUM(B8:G8)</f>
        <v>1367537</v>
      </c>
      <c r="I8" s="271">
        <f>SUM('[5]Hoja28.8'!I8,'[5]Hoja28.9'!H8)</f>
        <v>1778262</v>
      </c>
    </row>
    <row r="9" spans="1:9" ht="12.75" customHeight="1">
      <c r="A9" s="84" t="s">
        <v>227</v>
      </c>
      <c r="B9" s="199">
        <v>4118</v>
      </c>
      <c r="C9" s="198" t="s">
        <v>301</v>
      </c>
      <c r="D9" s="199">
        <v>7415</v>
      </c>
      <c r="E9" s="199">
        <v>51917</v>
      </c>
      <c r="F9" s="199">
        <v>853578</v>
      </c>
      <c r="G9" s="199">
        <v>57767</v>
      </c>
      <c r="H9" s="199">
        <f>SUM(B9:G9)</f>
        <v>974795</v>
      </c>
      <c r="I9" s="214">
        <f>SUM('[5]Hoja28.8'!I9,'[5]Hoja28.9'!H9)</f>
        <v>2134122</v>
      </c>
    </row>
    <row r="10" spans="1:9" ht="12.75" customHeight="1">
      <c r="A10" s="84" t="s">
        <v>228</v>
      </c>
      <c r="B10" s="199">
        <v>2615</v>
      </c>
      <c r="C10" s="198" t="s">
        <v>301</v>
      </c>
      <c r="D10" s="199">
        <v>17805</v>
      </c>
      <c r="E10" s="199">
        <v>7642</v>
      </c>
      <c r="F10" s="199">
        <v>8929</v>
      </c>
      <c r="G10" s="199">
        <v>8749</v>
      </c>
      <c r="H10" s="199">
        <f>SUM(B10:G10)</f>
        <v>45740</v>
      </c>
      <c r="I10" s="214">
        <f>SUM('[5]Hoja28.8'!I10,'[5]Hoja28.9'!H10)</f>
        <v>245699</v>
      </c>
    </row>
    <row r="11" spans="1:9" ht="12.75" customHeight="1">
      <c r="A11" s="84" t="s">
        <v>229</v>
      </c>
      <c r="B11" s="199">
        <v>6</v>
      </c>
      <c r="C11" s="198" t="s">
        <v>301</v>
      </c>
      <c r="D11" s="198" t="s">
        <v>301</v>
      </c>
      <c r="E11" s="199">
        <v>7713</v>
      </c>
      <c r="F11" s="199">
        <v>446702</v>
      </c>
      <c r="G11" s="199">
        <v>2521</v>
      </c>
      <c r="H11" s="199">
        <f>SUM(B11:G11)</f>
        <v>456942</v>
      </c>
      <c r="I11" s="214">
        <f>SUM('[5]Hoja28.8'!I11,'[5]Hoja28.9'!H11)</f>
        <v>751984</v>
      </c>
    </row>
    <row r="12" spans="1:9" ht="12.75" customHeight="1">
      <c r="A12" s="117" t="s">
        <v>230</v>
      </c>
      <c r="B12" s="261">
        <f>SUM(B8:B11)</f>
        <v>6739</v>
      </c>
      <c r="C12" s="273" t="s">
        <v>301</v>
      </c>
      <c r="D12" s="261">
        <f aca="true" t="shared" si="0" ref="D12:I12">SUM(D8:D11)</f>
        <v>27782</v>
      </c>
      <c r="E12" s="261">
        <f t="shared" si="0"/>
        <v>78224</v>
      </c>
      <c r="F12" s="261">
        <f t="shared" si="0"/>
        <v>2654191</v>
      </c>
      <c r="G12" s="261">
        <f t="shared" si="0"/>
        <v>78078</v>
      </c>
      <c r="H12" s="261">
        <f t="shared" si="0"/>
        <v>2845014</v>
      </c>
      <c r="I12" s="274">
        <f t="shared" si="0"/>
        <v>4910067</v>
      </c>
    </row>
    <row r="13" spans="1:9" ht="12.75" customHeight="1">
      <c r="A13" s="84"/>
      <c r="B13" s="198"/>
      <c r="C13" s="198"/>
      <c r="D13" s="198"/>
      <c r="E13" s="198"/>
      <c r="F13" s="198"/>
      <c r="G13" s="198"/>
      <c r="H13" s="198"/>
      <c r="I13" s="275"/>
    </row>
    <row r="14" spans="1:9" ht="12.75" customHeight="1">
      <c r="A14" s="117" t="s">
        <v>231</v>
      </c>
      <c r="B14" s="261">
        <v>1947</v>
      </c>
      <c r="C14" s="261">
        <v>828</v>
      </c>
      <c r="D14" s="261">
        <v>59724</v>
      </c>
      <c r="E14" s="261">
        <v>8163</v>
      </c>
      <c r="F14" s="261">
        <v>496723</v>
      </c>
      <c r="G14" s="261">
        <v>9765</v>
      </c>
      <c r="H14" s="199">
        <f>SUM(B14:G14)</f>
        <v>577150</v>
      </c>
      <c r="I14" s="214">
        <f>SUM('[5]Hoja28.8'!I14,'[5]Hoja28.9'!H14)</f>
        <v>723985</v>
      </c>
    </row>
    <row r="15" spans="1:9" ht="12.75" customHeight="1">
      <c r="A15" s="84"/>
      <c r="B15" s="198"/>
      <c r="C15" s="198"/>
      <c r="D15" s="198"/>
      <c r="E15" s="198"/>
      <c r="F15" s="198"/>
      <c r="G15" s="198"/>
      <c r="H15" s="198"/>
      <c r="I15" s="275"/>
    </row>
    <row r="16" spans="1:9" ht="12.75" customHeight="1">
      <c r="A16" s="117" t="s">
        <v>232</v>
      </c>
      <c r="B16" s="261">
        <v>1315</v>
      </c>
      <c r="C16" s="261">
        <v>222</v>
      </c>
      <c r="D16" s="261">
        <v>380</v>
      </c>
      <c r="E16" s="261">
        <v>696</v>
      </c>
      <c r="F16" s="261">
        <v>352088</v>
      </c>
      <c r="G16" s="261">
        <v>776</v>
      </c>
      <c r="H16" s="199">
        <f>SUM(B16:G16)</f>
        <v>355477</v>
      </c>
      <c r="I16" s="214">
        <f>SUM('[5]Hoja28.8'!I16,'[5]Hoja28.9'!H16)</f>
        <v>381909</v>
      </c>
    </row>
    <row r="17" spans="1:9" ht="12.75" customHeight="1">
      <c r="A17" s="84"/>
      <c r="B17" s="198"/>
      <c r="C17" s="198"/>
      <c r="D17" s="198"/>
      <c r="E17" s="198"/>
      <c r="F17" s="198"/>
      <c r="G17" s="198"/>
      <c r="H17" s="198"/>
      <c r="I17" s="275"/>
    </row>
    <row r="18" spans="1:9" ht="12.75" customHeight="1">
      <c r="A18" s="84" t="s">
        <v>233</v>
      </c>
      <c r="B18" s="199">
        <v>7584</v>
      </c>
      <c r="C18" s="199">
        <v>6266</v>
      </c>
      <c r="D18" s="199">
        <v>79</v>
      </c>
      <c r="E18" s="199">
        <v>505</v>
      </c>
      <c r="F18" s="199">
        <v>15</v>
      </c>
      <c r="G18" s="199">
        <v>132</v>
      </c>
      <c r="H18" s="199">
        <f>SUM(B18:G18)</f>
        <v>14581</v>
      </c>
      <c r="I18" s="214">
        <f>SUM('[5]Hoja28.8'!I18,'[5]Hoja28.9'!H18)</f>
        <v>115457</v>
      </c>
    </row>
    <row r="19" spans="1:9" ht="12.75" customHeight="1">
      <c r="A19" s="84" t="s">
        <v>234</v>
      </c>
      <c r="B19" s="199">
        <v>4</v>
      </c>
      <c r="C19" s="199">
        <v>1048</v>
      </c>
      <c r="D19" s="199">
        <v>440</v>
      </c>
      <c r="E19" s="199">
        <v>1483</v>
      </c>
      <c r="F19" s="198" t="s">
        <v>301</v>
      </c>
      <c r="G19" s="199">
        <v>1378</v>
      </c>
      <c r="H19" s="199">
        <f>SUM(B19:G19)</f>
        <v>4353</v>
      </c>
      <c r="I19" s="214">
        <f>SUM('[5]Hoja28.8'!I19,'[5]Hoja28.9'!H19)</f>
        <v>354312</v>
      </c>
    </row>
    <row r="20" spans="1:9" ht="12.75" customHeight="1">
      <c r="A20" s="84" t="s">
        <v>235</v>
      </c>
      <c r="B20" s="199">
        <v>20</v>
      </c>
      <c r="C20" s="199">
        <v>31</v>
      </c>
      <c r="D20" s="199">
        <v>68</v>
      </c>
      <c r="E20" s="199">
        <v>212</v>
      </c>
      <c r="F20" s="199">
        <v>39060</v>
      </c>
      <c r="G20" s="199">
        <v>66890</v>
      </c>
      <c r="H20" s="199">
        <f>SUM(B20:G20)</f>
        <v>106281</v>
      </c>
      <c r="I20" s="214">
        <f>SUM('[5]Hoja28.8'!I20,'[5]Hoja28.9'!H20)</f>
        <v>565602</v>
      </c>
    </row>
    <row r="21" spans="1:9" ht="12.75" customHeight="1">
      <c r="A21" s="117" t="s">
        <v>343</v>
      </c>
      <c r="B21" s="261">
        <f aca="true" t="shared" si="1" ref="B21:I21">SUM(B18:B20)</f>
        <v>7608</v>
      </c>
      <c r="C21" s="261">
        <f t="shared" si="1"/>
        <v>7345</v>
      </c>
      <c r="D21" s="261">
        <f t="shared" si="1"/>
        <v>587</v>
      </c>
      <c r="E21" s="261">
        <f t="shared" si="1"/>
        <v>2200</v>
      </c>
      <c r="F21" s="261">
        <f t="shared" si="1"/>
        <v>39075</v>
      </c>
      <c r="G21" s="261">
        <f t="shared" si="1"/>
        <v>68400</v>
      </c>
      <c r="H21" s="261">
        <f t="shared" si="1"/>
        <v>125215</v>
      </c>
      <c r="I21" s="274">
        <f t="shared" si="1"/>
        <v>1035371</v>
      </c>
    </row>
    <row r="22" spans="1:9" ht="12.75" customHeight="1">
      <c r="A22" s="84"/>
      <c r="B22" s="198"/>
      <c r="C22" s="198"/>
      <c r="D22" s="198"/>
      <c r="E22" s="198"/>
      <c r="F22" s="198"/>
      <c r="G22" s="198"/>
      <c r="H22" s="198"/>
      <c r="I22" s="275"/>
    </row>
    <row r="23" spans="1:9" ht="12.75" customHeight="1">
      <c r="A23" s="117" t="s">
        <v>236</v>
      </c>
      <c r="B23" s="261">
        <v>43116</v>
      </c>
      <c r="C23" s="261">
        <v>33516</v>
      </c>
      <c r="D23" s="261">
        <v>179</v>
      </c>
      <c r="E23" s="261">
        <v>2793</v>
      </c>
      <c r="F23" s="273" t="s">
        <v>301</v>
      </c>
      <c r="G23" s="261">
        <v>705</v>
      </c>
      <c r="H23" s="199">
        <f>SUM(B23:G23)</f>
        <v>80309</v>
      </c>
      <c r="I23" s="214">
        <f>SUM('[5]Hoja28.8'!I23,'[5]Hoja28.9'!H23)</f>
        <v>210120</v>
      </c>
    </row>
    <row r="24" spans="1:9" ht="12.75" customHeight="1">
      <c r="A24" s="84"/>
      <c r="B24" s="198"/>
      <c r="C24" s="198"/>
      <c r="D24" s="198"/>
      <c r="E24" s="198"/>
      <c r="F24" s="198"/>
      <c r="G24" s="198"/>
      <c r="H24" s="198"/>
      <c r="I24" s="275"/>
    </row>
    <row r="25" spans="1:9" ht="12.75" customHeight="1">
      <c r="A25" s="117" t="s">
        <v>237</v>
      </c>
      <c r="B25" s="261">
        <v>31555</v>
      </c>
      <c r="C25" s="261">
        <v>742</v>
      </c>
      <c r="D25" s="273" t="s">
        <v>301</v>
      </c>
      <c r="E25" s="261">
        <v>120</v>
      </c>
      <c r="F25" s="273" t="s">
        <v>301</v>
      </c>
      <c r="G25" s="261">
        <v>82</v>
      </c>
      <c r="H25" s="199">
        <f>SUM(B25:G25)</f>
        <v>32499</v>
      </c>
      <c r="I25" s="214">
        <f>SUM('[5]Hoja28.8'!I25,'[5]Hoja28.9'!H25)</f>
        <v>52603</v>
      </c>
    </row>
    <row r="26" spans="1:9" ht="12.75" customHeight="1">
      <c r="A26" s="84"/>
      <c r="B26" s="198"/>
      <c r="C26" s="198"/>
      <c r="D26" s="198"/>
      <c r="E26" s="198"/>
      <c r="F26" s="198"/>
      <c r="G26" s="198"/>
      <c r="H26" s="198"/>
      <c r="I26" s="275"/>
    </row>
    <row r="27" spans="1:9" ht="12.75" customHeight="1">
      <c r="A27" s="84" t="s">
        <v>238</v>
      </c>
      <c r="B27" s="199">
        <v>2711</v>
      </c>
      <c r="C27" s="198" t="s">
        <v>301</v>
      </c>
      <c r="D27" s="198" t="s">
        <v>301</v>
      </c>
      <c r="E27" s="198" t="s">
        <v>301</v>
      </c>
      <c r="F27" s="198" t="s">
        <v>301</v>
      </c>
      <c r="G27" s="198" t="s">
        <v>301</v>
      </c>
      <c r="H27" s="199">
        <f>SUM(B27:G27)</f>
        <v>2711</v>
      </c>
      <c r="I27" s="214">
        <f>SUM('[5]Hoja28.8'!I27,'[5]Hoja28.9'!H27)</f>
        <v>16549</v>
      </c>
    </row>
    <row r="28" spans="1:9" ht="12.75" customHeight="1">
      <c r="A28" s="84" t="s">
        <v>239</v>
      </c>
      <c r="B28" s="199">
        <v>17066</v>
      </c>
      <c r="C28" s="198" t="s">
        <v>301</v>
      </c>
      <c r="D28" s="198" t="s">
        <v>301</v>
      </c>
      <c r="E28" s="198" t="s">
        <v>301</v>
      </c>
      <c r="F28" s="198" t="s">
        <v>301</v>
      </c>
      <c r="G28" s="199">
        <v>31</v>
      </c>
      <c r="H28" s="199">
        <f>SUM(B28:G28)</f>
        <v>17097</v>
      </c>
      <c r="I28" s="214">
        <f>SUM('[5]Hoja28.8'!I28,'[5]Hoja28.9'!H28)</f>
        <v>82757</v>
      </c>
    </row>
    <row r="29" spans="1:9" ht="12.75" customHeight="1">
      <c r="A29" s="84" t="s">
        <v>240</v>
      </c>
      <c r="B29" s="199">
        <v>25701</v>
      </c>
      <c r="C29" s="198" t="s">
        <v>301</v>
      </c>
      <c r="D29" s="198" t="s">
        <v>301</v>
      </c>
      <c r="E29" s="198" t="s">
        <v>301</v>
      </c>
      <c r="F29" s="198" t="s">
        <v>301</v>
      </c>
      <c r="G29" s="199">
        <v>38.19</v>
      </c>
      <c r="H29" s="199">
        <f>SUM(B29:G29)</f>
        <v>25739.19</v>
      </c>
      <c r="I29" s="214">
        <f>SUM('[5]Hoja28.8'!I29,'[5]Hoja28.9'!H29)</f>
        <v>32119.19</v>
      </c>
    </row>
    <row r="30" spans="1:9" ht="12.75" customHeight="1">
      <c r="A30" s="117" t="s">
        <v>342</v>
      </c>
      <c r="B30" s="261">
        <f>SUM(B27:B29)</f>
        <v>45478</v>
      </c>
      <c r="C30" s="273" t="s">
        <v>301</v>
      </c>
      <c r="D30" s="273" t="s">
        <v>301</v>
      </c>
      <c r="E30" s="273" t="s">
        <v>301</v>
      </c>
      <c r="F30" s="273" t="s">
        <v>301</v>
      </c>
      <c r="G30" s="261">
        <f>SUM(G27:G29)</f>
        <v>69.19</v>
      </c>
      <c r="H30" s="261">
        <f>SUM(H27:H29)</f>
        <v>45547.19</v>
      </c>
      <c r="I30" s="274">
        <f>SUM(I27:I29)</f>
        <v>131425.19</v>
      </c>
    </row>
    <row r="31" spans="1:9" ht="12.75" customHeight="1">
      <c r="A31" s="84"/>
      <c r="B31" s="198"/>
      <c r="C31" s="198"/>
      <c r="D31" s="198"/>
      <c r="E31" s="198"/>
      <c r="F31" s="198"/>
      <c r="G31" s="198"/>
      <c r="H31" s="198"/>
      <c r="I31" s="275"/>
    </row>
    <row r="32" spans="1:9" ht="12.75" customHeight="1">
      <c r="A32" s="84" t="s">
        <v>241</v>
      </c>
      <c r="B32" s="199">
        <v>6630</v>
      </c>
      <c r="C32" s="199">
        <v>2683</v>
      </c>
      <c r="D32" s="199">
        <v>5301</v>
      </c>
      <c r="E32" s="199">
        <v>1712</v>
      </c>
      <c r="F32" s="199">
        <v>753</v>
      </c>
      <c r="G32" s="199">
        <v>2478</v>
      </c>
      <c r="H32" s="199">
        <f>SUM(B32:G32)</f>
        <v>19557</v>
      </c>
      <c r="I32" s="214">
        <f>SUM('[5]Hoja28.8'!I32,'[5]Hoja28.9'!H32)</f>
        <v>205145</v>
      </c>
    </row>
    <row r="33" spans="1:9" ht="12.75" customHeight="1">
      <c r="A33" s="84" t="s">
        <v>242</v>
      </c>
      <c r="B33" s="199">
        <v>32118</v>
      </c>
      <c r="C33" s="199">
        <v>5085</v>
      </c>
      <c r="D33" s="199">
        <v>9273</v>
      </c>
      <c r="E33" s="199">
        <v>1207</v>
      </c>
      <c r="F33" s="199">
        <v>16642</v>
      </c>
      <c r="G33" s="199">
        <v>7037</v>
      </c>
      <c r="H33" s="199">
        <f>SUM(B33:G33)</f>
        <v>71362</v>
      </c>
      <c r="I33" s="214">
        <f>SUM('[5]Hoja28.8'!I33,'[5]Hoja28.9'!H33)</f>
        <v>150900</v>
      </c>
    </row>
    <row r="34" spans="1:9" ht="12.75" customHeight="1">
      <c r="A34" s="84" t="s">
        <v>243</v>
      </c>
      <c r="B34" s="199">
        <v>5326</v>
      </c>
      <c r="C34" s="198" t="s">
        <v>301</v>
      </c>
      <c r="D34" s="198" t="s">
        <v>301</v>
      </c>
      <c r="E34" s="199">
        <v>690</v>
      </c>
      <c r="F34" s="198" t="s">
        <v>301</v>
      </c>
      <c r="G34" s="199">
        <v>337</v>
      </c>
      <c r="H34" s="199">
        <f>SUM(B34:G34)</f>
        <v>6353</v>
      </c>
      <c r="I34" s="214">
        <f>SUM('[5]Hoja28.8'!I34,'[5]Hoja28.9'!H34)</f>
        <v>88750</v>
      </c>
    </row>
    <row r="35" spans="1:9" ht="12.75" customHeight="1">
      <c r="A35" s="84" t="s">
        <v>244</v>
      </c>
      <c r="B35" s="199">
        <v>107</v>
      </c>
      <c r="C35" s="198" t="s">
        <v>301</v>
      </c>
      <c r="D35" s="198" t="s">
        <v>301</v>
      </c>
      <c r="E35" s="199">
        <v>46</v>
      </c>
      <c r="F35" s="198" t="s">
        <v>301</v>
      </c>
      <c r="G35" s="198" t="s">
        <v>301</v>
      </c>
      <c r="H35" s="199">
        <f>SUM(B35:G35)</f>
        <v>153</v>
      </c>
      <c r="I35" s="214">
        <f>SUM('[5]Hoja28.8'!I35,'[5]Hoja28.9'!H35)</f>
        <v>19597</v>
      </c>
    </row>
    <row r="36" spans="1:9" ht="12.75" customHeight="1">
      <c r="A36" s="117" t="s">
        <v>245</v>
      </c>
      <c r="B36" s="261">
        <f aca="true" t="shared" si="2" ref="B36:I36">SUM(B32:B35)</f>
        <v>44181</v>
      </c>
      <c r="C36" s="261">
        <f t="shared" si="2"/>
        <v>7768</v>
      </c>
      <c r="D36" s="261">
        <f t="shared" si="2"/>
        <v>14574</v>
      </c>
      <c r="E36" s="261">
        <f t="shared" si="2"/>
        <v>3655</v>
      </c>
      <c r="F36" s="261">
        <f t="shared" si="2"/>
        <v>17395</v>
      </c>
      <c r="G36" s="261">
        <f t="shared" si="2"/>
        <v>9852</v>
      </c>
      <c r="H36" s="261">
        <f t="shared" si="2"/>
        <v>97425</v>
      </c>
      <c r="I36" s="274">
        <f t="shared" si="2"/>
        <v>464392</v>
      </c>
    </row>
    <row r="37" spans="1:9" ht="12.75" customHeight="1">
      <c r="A37" s="84"/>
      <c r="B37" s="198"/>
      <c r="C37" s="198"/>
      <c r="D37" s="198"/>
      <c r="E37" s="198"/>
      <c r="F37" s="198"/>
      <c r="G37" s="198"/>
      <c r="H37" s="198"/>
      <c r="I37" s="275"/>
    </row>
    <row r="38" spans="1:9" ht="12.75" customHeight="1">
      <c r="A38" s="117" t="s">
        <v>246</v>
      </c>
      <c r="B38" s="273" t="s">
        <v>301</v>
      </c>
      <c r="C38" s="273" t="s">
        <v>301</v>
      </c>
      <c r="D38" s="273" t="s">
        <v>301</v>
      </c>
      <c r="E38" s="261">
        <v>265</v>
      </c>
      <c r="F38" s="273" t="s">
        <v>301</v>
      </c>
      <c r="G38" s="261">
        <v>277</v>
      </c>
      <c r="H38" s="199">
        <f>SUM(B38:G38)</f>
        <v>542</v>
      </c>
      <c r="I38" s="214">
        <f>SUM('[5]Hoja28.8'!I38,'[5]Hoja28.9'!H38)</f>
        <v>3162</v>
      </c>
    </row>
    <row r="39" spans="1:9" ht="12.75" customHeight="1">
      <c r="A39" s="84"/>
      <c r="B39" s="198"/>
      <c r="C39" s="198"/>
      <c r="D39" s="198"/>
      <c r="E39" s="198"/>
      <c r="F39" s="198"/>
      <c r="G39" s="198"/>
      <c r="H39" s="198"/>
      <c r="I39" s="275"/>
    </row>
    <row r="40" spans="1:9" ht="12.75" customHeight="1">
      <c r="A40" s="84" t="s">
        <v>247</v>
      </c>
      <c r="B40" s="199">
        <v>7521</v>
      </c>
      <c r="C40" s="198" t="s">
        <v>301</v>
      </c>
      <c r="D40" s="199">
        <v>762</v>
      </c>
      <c r="E40" s="198" t="s">
        <v>301</v>
      </c>
      <c r="F40" s="198" t="s">
        <v>301</v>
      </c>
      <c r="G40" s="199">
        <v>3977</v>
      </c>
      <c r="H40" s="199">
        <f aca="true" t="shared" si="3" ref="H40:H48">SUM(B40:G40)</f>
        <v>12260</v>
      </c>
      <c r="I40" s="214">
        <f>SUM('[5]Hoja28.8'!I40,'[5]Hoja28.9'!H40)</f>
        <v>93649</v>
      </c>
    </row>
    <row r="41" spans="1:9" ht="12.75" customHeight="1">
      <c r="A41" s="84" t="s">
        <v>248</v>
      </c>
      <c r="B41" s="199">
        <v>36646</v>
      </c>
      <c r="C41" s="199">
        <v>335</v>
      </c>
      <c r="D41" s="198" t="s">
        <v>301</v>
      </c>
      <c r="E41" s="199">
        <v>535</v>
      </c>
      <c r="F41" s="198" t="s">
        <v>301</v>
      </c>
      <c r="G41" s="199">
        <v>53</v>
      </c>
      <c r="H41" s="199">
        <f t="shared" si="3"/>
        <v>37569</v>
      </c>
      <c r="I41" s="214">
        <f>SUM('[5]Hoja28.8'!I41,'[5]Hoja28.9'!H41)</f>
        <v>167268</v>
      </c>
    </row>
    <row r="42" spans="1:9" ht="12.75" customHeight="1">
      <c r="A42" s="84" t="s">
        <v>249</v>
      </c>
      <c r="B42" s="199">
        <v>50546</v>
      </c>
      <c r="C42" s="198" t="s">
        <v>301</v>
      </c>
      <c r="D42" s="199">
        <v>1340</v>
      </c>
      <c r="E42" s="198" t="s">
        <v>301</v>
      </c>
      <c r="F42" s="198" t="s">
        <v>301</v>
      </c>
      <c r="G42" s="199">
        <v>5470</v>
      </c>
      <c r="H42" s="199">
        <f t="shared" si="3"/>
        <v>57356</v>
      </c>
      <c r="I42" s="214">
        <f>SUM('[5]Hoja28.8'!I42,'[5]Hoja28.9'!H42)</f>
        <v>216139</v>
      </c>
    </row>
    <row r="43" spans="1:9" ht="12.75" customHeight="1">
      <c r="A43" s="84" t="s">
        <v>250</v>
      </c>
      <c r="B43" s="199">
        <v>12604</v>
      </c>
      <c r="C43" s="198" t="s">
        <v>301</v>
      </c>
      <c r="D43" s="198" t="s">
        <v>301</v>
      </c>
      <c r="E43" s="199">
        <v>107</v>
      </c>
      <c r="F43" s="198" t="s">
        <v>301</v>
      </c>
      <c r="G43" s="198" t="s">
        <v>301</v>
      </c>
      <c r="H43" s="199">
        <f t="shared" si="3"/>
        <v>12711</v>
      </c>
      <c r="I43" s="214">
        <f>SUM('[5]Hoja28.8'!I43,'[5]Hoja28.9'!H43)</f>
        <v>86934</v>
      </c>
    </row>
    <row r="44" spans="1:9" ht="12.75" customHeight="1">
      <c r="A44" s="84" t="s">
        <v>251</v>
      </c>
      <c r="B44" s="199">
        <v>7761</v>
      </c>
      <c r="C44" s="198" t="s">
        <v>301</v>
      </c>
      <c r="D44" s="199">
        <v>2526</v>
      </c>
      <c r="E44" s="199">
        <v>603</v>
      </c>
      <c r="F44" s="199">
        <v>90</v>
      </c>
      <c r="G44" s="199">
        <v>1037</v>
      </c>
      <c r="H44" s="199">
        <f t="shared" si="3"/>
        <v>12017</v>
      </c>
      <c r="I44" s="214">
        <f>SUM('[5]Hoja28.8'!I44,'[5]Hoja28.9'!H44)</f>
        <v>37796</v>
      </c>
    </row>
    <row r="45" spans="1:9" ht="12.75" customHeight="1">
      <c r="A45" s="84" t="s">
        <v>252</v>
      </c>
      <c r="B45" s="199">
        <v>36844</v>
      </c>
      <c r="C45" s="198" t="s">
        <v>301</v>
      </c>
      <c r="D45" s="198" t="s">
        <v>301</v>
      </c>
      <c r="E45" s="199">
        <v>77</v>
      </c>
      <c r="F45" s="198" t="s">
        <v>301</v>
      </c>
      <c r="G45" s="199">
        <v>56</v>
      </c>
      <c r="H45" s="199">
        <f t="shared" si="3"/>
        <v>36977</v>
      </c>
      <c r="I45" s="214">
        <f>SUM('[5]Hoja28.8'!I45,'[5]Hoja28.9'!H45)</f>
        <v>175605</v>
      </c>
    </row>
    <row r="46" spans="1:9" ht="12.75" customHeight="1">
      <c r="A46" s="84" t="s">
        <v>253</v>
      </c>
      <c r="B46" s="199">
        <v>17320</v>
      </c>
      <c r="C46" s="199">
        <v>281</v>
      </c>
      <c r="D46" s="198" t="s">
        <v>301</v>
      </c>
      <c r="E46" s="198" t="s">
        <v>301</v>
      </c>
      <c r="F46" s="198" t="s">
        <v>301</v>
      </c>
      <c r="G46" s="198" t="s">
        <v>301</v>
      </c>
      <c r="H46" s="199">
        <f t="shared" si="3"/>
        <v>17601</v>
      </c>
      <c r="I46" s="214">
        <f>SUM('[5]Hoja28.8'!I46,'[5]Hoja28.9'!H46)</f>
        <v>230137</v>
      </c>
    </row>
    <row r="47" spans="1:9" ht="12.75" customHeight="1">
      <c r="A47" s="84" t="s">
        <v>254</v>
      </c>
      <c r="B47" s="199">
        <v>9516</v>
      </c>
      <c r="C47" s="198" t="s">
        <v>301</v>
      </c>
      <c r="D47" s="198" t="s">
        <v>301</v>
      </c>
      <c r="E47" s="198" t="s">
        <v>301</v>
      </c>
      <c r="F47" s="198" t="s">
        <v>301</v>
      </c>
      <c r="G47" s="199">
        <v>100</v>
      </c>
      <c r="H47" s="199">
        <f t="shared" si="3"/>
        <v>9616</v>
      </c>
      <c r="I47" s="214">
        <f>SUM('[5]Hoja28.8'!I47,'[5]Hoja28.9'!H47)</f>
        <v>75926</v>
      </c>
    </row>
    <row r="48" spans="1:9" ht="12.75" customHeight="1">
      <c r="A48" s="84" t="s">
        <v>255</v>
      </c>
      <c r="B48" s="199">
        <v>63692</v>
      </c>
      <c r="C48" s="198" t="s">
        <v>301</v>
      </c>
      <c r="D48" s="199">
        <v>83</v>
      </c>
      <c r="E48" s="199">
        <v>7</v>
      </c>
      <c r="F48" s="198" t="s">
        <v>301</v>
      </c>
      <c r="G48" s="199">
        <v>37</v>
      </c>
      <c r="H48" s="199">
        <f t="shared" si="3"/>
        <v>63819</v>
      </c>
      <c r="I48" s="214">
        <f>SUM('[5]Hoja28.8'!I48,'[5]Hoja28.9'!H48)</f>
        <v>164478</v>
      </c>
    </row>
    <row r="49" spans="1:9" ht="12.75" customHeight="1">
      <c r="A49" s="117" t="s">
        <v>344</v>
      </c>
      <c r="B49" s="261">
        <f aca="true" t="shared" si="4" ref="B49:I49">SUM(B40:B48)</f>
        <v>242450</v>
      </c>
      <c r="C49" s="261">
        <f t="shared" si="4"/>
        <v>616</v>
      </c>
      <c r="D49" s="261">
        <f t="shared" si="4"/>
        <v>4711</v>
      </c>
      <c r="E49" s="261">
        <f t="shared" si="4"/>
        <v>1329</v>
      </c>
      <c r="F49" s="261">
        <f t="shared" si="4"/>
        <v>90</v>
      </c>
      <c r="G49" s="261">
        <f t="shared" si="4"/>
        <v>10730</v>
      </c>
      <c r="H49" s="261">
        <f t="shared" si="4"/>
        <v>259926</v>
      </c>
      <c r="I49" s="274">
        <f t="shared" si="4"/>
        <v>1247932</v>
      </c>
    </row>
    <row r="50" spans="1:9" ht="12.75" customHeight="1">
      <c r="A50" s="84"/>
      <c r="B50" s="198"/>
      <c r="C50" s="198"/>
      <c r="D50" s="198"/>
      <c r="E50" s="198"/>
      <c r="F50" s="198"/>
      <c r="G50" s="198"/>
      <c r="H50" s="198"/>
      <c r="I50" s="275"/>
    </row>
    <row r="51" spans="1:9" ht="12.75" customHeight="1">
      <c r="A51" s="117" t="s">
        <v>256</v>
      </c>
      <c r="B51" s="261">
        <v>2754</v>
      </c>
      <c r="C51" s="273" t="s">
        <v>301</v>
      </c>
      <c r="D51" s="273" t="s">
        <v>301</v>
      </c>
      <c r="E51" s="273" t="s">
        <v>301</v>
      </c>
      <c r="F51" s="273" t="s">
        <v>301</v>
      </c>
      <c r="G51" s="273" t="s">
        <v>301</v>
      </c>
      <c r="H51" s="199">
        <f>SUM(B51:G51)</f>
        <v>2754</v>
      </c>
      <c r="I51" s="214">
        <f>SUM('[5]Hoja28.8'!I51,'[5]Hoja28.9'!H51)</f>
        <v>18197</v>
      </c>
    </row>
    <row r="52" spans="1:9" ht="12.75" customHeight="1">
      <c r="A52" s="84"/>
      <c r="B52" s="198"/>
      <c r="C52" s="198"/>
      <c r="D52" s="198"/>
      <c r="E52" s="198"/>
      <c r="F52" s="198"/>
      <c r="G52" s="198"/>
      <c r="H52" s="198"/>
      <c r="I52" s="275"/>
    </row>
    <row r="53" spans="1:9" ht="12.75" customHeight="1">
      <c r="A53" s="84" t="s">
        <v>257</v>
      </c>
      <c r="B53" s="199">
        <v>6990</v>
      </c>
      <c r="C53" s="198" t="s">
        <v>301</v>
      </c>
      <c r="D53" s="198" t="s">
        <v>301</v>
      </c>
      <c r="E53" s="198" t="s">
        <v>301</v>
      </c>
      <c r="F53" s="198" t="s">
        <v>301</v>
      </c>
      <c r="G53" s="199">
        <v>257</v>
      </c>
      <c r="H53" s="199">
        <f>SUM(B53:G53)</f>
        <v>7247</v>
      </c>
      <c r="I53" s="214">
        <f>SUM('[5]Hoja28.8'!I53,'[5]Hoja28.9'!H53)</f>
        <v>39153</v>
      </c>
    </row>
    <row r="54" spans="1:9" ht="12.75" customHeight="1">
      <c r="A54" s="84" t="s">
        <v>258</v>
      </c>
      <c r="B54" s="199">
        <v>2511</v>
      </c>
      <c r="C54" s="198" t="s">
        <v>301</v>
      </c>
      <c r="D54" s="198" t="s">
        <v>301</v>
      </c>
      <c r="E54" s="198" t="s">
        <v>301</v>
      </c>
      <c r="F54" s="199">
        <v>143</v>
      </c>
      <c r="G54" s="199">
        <v>628</v>
      </c>
      <c r="H54" s="199">
        <f>SUM(B54:G54)</f>
        <v>3282</v>
      </c>
      <c r="I54" s="214">
        <f>SUM('[5]Hoja28.8'!I54,'[5]Hoja28.9'!H54)</f>
        <v>23358</v>
      </c>
    </row>
    <row r="55" spans="1:9" ht="12.75" customHeight="1">
      <c r="A55" s="84" t="s">
        <v>259</v>
      </c>
      <c r="B55" s="199">
        <v>6158</v>
      </c>
      <c r="C55" s="198" t="s">
        <v>301</v>
      </c>
      <c r="D55" s="198" t="s">
        <v>301</v>
      </c>
      <c r="E55" s="198" t="s">
        <v>301</v>
      </c>
      <c r="F55" s="198" t="s">
        <v>301</v>
      </c>
      <c r="G55" s="199">
        <v>122</v>
      </c>
      <c r="H55" s="199">
        <f>SUM(B55:G55)</f>
        <v>6280</v>
      </c>
      <c r="I55" s="214">
        <f>SUM('[5]Hoja28.8'!I55,'[5]Hoja28.9'!H55)</f>
        <v>126794</v>
      </c>
    </row>
    <row r="56" spans="1:9" ht="12.75" customHeight="1">
      <c r="A56" s="84" t="s">
        <v>260</v>
      </c>
      <c r="B56" s="199">
        <v>12671</v>
      </c>
      <c r="C56" s="198" t="s">
        <v>301</v>
      </c>
      <c r="D56" s="198" t="s">
        <v>301</v>
      </c>
      <c r="E56" s="198" t="s">
        <v>301</v>
      </c>
      <c r="F56" s="198" t="s">
        <v>301</v>
      </c>
      <c r="G56" s="199">
        <v>153</v>
      </c>
      <c r="H56" s="199">
        <f>SUM(B56:G56)</f>
        <v>12824</v>
      </c>
      <c r="I56" s="214">
        <f>SUM('[5]Hoja28.8'!I56,'[5]Hoja28.9'!H56)</f>
        <v>77265</v>
      </c>
    </row>
    <row r="57" spans="1:9" ht="12.75" customHeight="1">
      <c r="A57" s="84" t="s">
        <v>261</v>
      </c>
      <c r="B57" s="199">
        <v>4749</v>
      </c>
      <c r="C57" s="198" t="s">
        <v>301</v>
      </c>
      <c r="D57" s="198" t="s">
        <v>301</v>
      </c>
      <c r="E57" s="199">
        <v>50</v>
      </c>
      <c r="F57" s="199">
        <v>74</v>
      </c>
      <c r="G57" s="199">
        <v>172</v>
      </c>
      <c r="H57" s="199">
        <f>SUM(B57:G57)</f>
        <v>5045</v>
      </c>
      <c r="I57" s="214">
        <f>SUM('[5]Hoja28.8'!I57,'[5]Hoja28.9'!H57)</f>
        <v>14091</v>
      </c>
    </row>
    <row r="58" spans="1:9" ht="12.75" customHeight="1">
      <c r="A58" s="117" t="s">
        <v>262</v>
      </c>
      <c r="B58" s="261">
        <f>SUM(B53:B57)</f>
        <v>33079</v>
      </c>
      <c r="C58" s="273" t="s">
        <v>301</v>
      </c>
      <c r="D58" s="273" t="s">
        <v>301</v>
      </c>
      <c r="E58" s="261">
        <f>SUM(E53:E57)</f>
        <v>50</v>
      </c>
      <c r="F58" s="261">
        <f>SUM(F53:F57)</f>
        <v>217</v>
      </c>
      <c r="G58" s="261">
        <f>SUM(G53:G57)</f>
        <v>1332</v>
      </c>
      <c r="H58" s="261">
        <f>SUM(H53:H57)</f>
        <v>34678</v>
      </c>
      <c r="I58" s="274">
        <f>SUM(I53:I57)</f>
        <v>280661</v>
      </c>
    </row>
    <row r="59" spans="1:9" ht="12.75" customHeight="1">
      <c r="A59" s="84"/>
      <c r="B59" s="198"/>
      <c r="C59" s="198"/>
      <c r="D59" s="198"/>
      <c r="E59" s="198"/>
      <c r="F59" s="198"/>
      <c r="G59" s="198"/>
      <c r="H59" s="198"/>
      <c r="I59" s="275"/>
    </row>
    <row r="60" spans="1:9" ht="12.75" customHeight="1">
      <c r="A60" s="84" t="s">
        <v>263</v>
      </c>
      <c r="B60" s="199">
        <v>1360</v>
      </c>
      <c r="C60" s="198" t="s">
        <v>301</v>
      </c>
      <c r="D60" s="198" t="s">
        <v>301</v>
      </c>
      <c r="E60" s="198" t="s">
        <v>301</v>
      </c>
      <c r="F60" s="198" t="s">
        <v>301</v>
      </c>
      <c r="G60" s="198" t="s">
        <v>301</v>
      </c>
      <c r="H60" s="199">
        <f>SUM(B60:G60)</f>
        <v>1360</v>
      </c>
      <c r="I60" s="214">
        <f>SUM('[5]Hoja28.8'!I60,'[5]Hoja28.9'!H60)</f>
        <v>2842</v>
      </c>
    </row>
    <row r="61" spans="1:9" ht="12.75" customHeight="1">
      <c r="A61" s="84" t="s">
        <v>264</v>
      </c>
      <c r="B61" s="199">
        <v>115</v>
      </c>
      <c r="C61" s="198" t="s">
        <v>301</v>
      </c>
      <c r="D61" s="198" t="s">
        <v>301</v>
      </c>
      <c r="E61" s="198" t="s">
        <v>301</v>
      </c>
      <c r="F61" s="198" t="s">
        <v>301</v>
      </c>
      <c r="G61" s="199">
        <v>6</v>
      </c>
      <c r="H61" s="199">
        <f>SUM(B61:G61)</f>
        <v>121</v>
      </c>
      <c r="I61" s="214">
        <f>SUM('[5]Hoja28.8'!I61,'[5]Hoja28.9'!H61)</f>
        <v>12761</v>
      </c>
    </row>
    <row r="62" spans="1:9" ht="12.75" customHeight="1">
      <c r="A62" s="84" t="s">
        <v>265</v>
      </c>
      <c r="B62" s="199">
        <v>2562</v>
      </c>
      <c r="C62" s="198" t="s">
        <v>301</v>
      </c>
      <c r="D62" s="198" t="s">
        <v>301</v>
      </c>
      <c r="E62" s="199">
        <v>369</v>
      </c>
      <c r="F62" s="198" t="s">
        <v>301</v>
      </c>
      <c r="G62" s="199">
        <v>48</v>
      </c>
      <c r="H62" s="199">
        <f>SUM(B62:G62)</f>
        <v>2979</v>
      </c>
      <c r="I62" s="214">
        <f>SUM('[5]Hoja28.8'!I62,'[5]Hoja28.9'!H62)</f>
        <v>95975</v>
      </c>
    </row>
    <row r="63" spans="1:9" ht="12.75" customHeight="1">
      <c r="A63" s="117" t="s">
        <v>266</v>
      </c>
      <c r="B63" s="261">
        <f>SUM(B60:B62)</f>
        <v>4037</v>
      </c>
      <c r="C63" s="273" t="s">
        <v>301</v>
      </c>
      <c r="D63" s="273" t="s">
        <v>301</v>
      </c>
      <c r="E63" s="261">
        <f>SUM(E60:E62)</f>
        <v>369</v>
      </c>
      <c r="F63" s="273" t="s">
        <v>301</v>
      </c>
      <c r="G63" s="261">
        <f>SUM(G60:G62)</f>
        <v>54</v>
      </c>
      <c r="H63" s="261">
        <f>SUM(H60:H62)</f>
        <v>4460</v>
      </c>
      <c r="I63" s="274">
        <f>SUM(I60:I62)</f>
        <v>111578</v>
      </c>
    </row>
    <row r="64" spans="1:9" ht="12.75" customHeight="1">
      <c r="A64" s="84"/>
      <c r="B64" s="198"/>
      <c r="C64" s="198"/>
      <c r="D64" s="198"/>
      <c r="E64" s="198"/>
      <c r="F64" s="198"/>
      <c r="G64" s="198"/>
      <c r="H64" s="198"/>
      <c r="I64" s="275"/>
    </row>
    <row r="65" spans="1:9" ht="12.75" customHeight="1">
      <c r="A65" s="117" t="s">
        <v>267</v>
      </c>
      <c r="B65" s="261">
        <v>70</v>
      </c>
      <c r="C65" s="273" t="s">
        <v>301</v>
      </c>
      <c r="D65" s="273" t="s">
        <v>301</v>
      </c>
      <c r="E65" s="273" t="s">
        <v>301</v>
      </c>
      <c r="F65" s="273" t="s">
        <v>301</v>
      </c>
      <c r="G65" s="273" t="s">
        <v>301</v>
      </c>
      <c r="H65" s="199">
        <f>SUM(B65:G65)</f>
        <v>70</v>
      </c>
      <c r="I65" s="214">
        <f>SUM('[5]Hoja28.8'!I65,'[5]Hoja28.9'!H65)</f>
        <v>10200</v>
      </c>
    </row>
    <row r="66" spans="1:9" ht="12.75" customHeight="1">
      <c r="A66" s="84"/>
      <c r="B66" s="198"/>
      <c r="C66" s="198"/>
      <c r="D66" s="198"/>
      <c r="E66" s="198"/>
      <c r="F66" s="198"/>
      <c r="G66" s="198"/>
      <c r="H66" s="198"/>
      <c r="I66" s="275"/>
    </row>
    <row r="67" spans="1:9" ht="12.75" customHeight="1">
      <c r="A67" s="84" t="s">
        <v>268</v>
      </c>
      <c r="B67" s="199">
        <v>8</v>
      </c>
      <c r="C67" s="198" t="s">
        <v>301</v>
      </c>
      <c r="D67" s="198" t="s">
        <v>301</v>
      </c>
      <c r="E67" s="198" t="s">
        <v>301</v>
      </c>
      <c r="F67" s="199">
        <v>32863</v>
      </c>
      <c r="G67" s="198" t="s">
        <v>301</v>
      </c>
      <c r="H67" s="199">
        <f>SUM(B67:G67)</f>
        <v>32871</v>
      </c>
      <c r="I67" s="214">
        <f>SUM('[5]Hoja28.8'!I67,'[5]Hoja28.9'!H67)</f>
        <v>40077</v>
      </c>
    </row>
    <row r="68" spans="1:9" ht="12.75" customHeight="1">
      <c r="A68" s="84" t="s">
        <v>269</v>
      </c>
      <c r="B68" s="199">
        <v>17343</v>
      </c>
      <c r="C68" s="198" t="s">
        <v>301</v>
      </c>
      <c r="D68" s="199">
        <v>9904</v>
      </c>
      <c r="E68" s="198" t="s">
        <v>301</v>
      </c>
      <c r="F68" s="199">
        <v>88251</v>
      </c>
      <c r="G68" s="199">
        <v>119</v>
      </c>
      <c r="H68" s="199">
        <f>SUM(B68:G68)</f>
        <v>115617</v>
      </c>
      <c r="I68" s="214">
        <f>SUM('[5]Hoja28.8'!I68,'[5]Hoja28.9'!H68)</f>
        <v>197110</v>
      </c>
    </row>
    <row r="69" spans="1:9" ht="12.75" customHeight="1">
      <c r="A69" s="117" t="s">
        <v>270</v>
      </c>
      <c r="B69" s="261">
        <f>SUM(B67:B68)</f>
        <v>17351</v>
      </c>
      <c r="C69" s="273" t="s">
        <v>301</v>
      </c>
      <c r="D69" s="261">
        <f>SUM(D67:D68)</f>
        <v>9904</v>
      </c>
      <c r="E69" s="273" t="s">
        <v>301</v>
      </c>
      <c r="F69" s="261">
        <f>SUM(F67:F68)</f>
        <v>121114</v>
      </c>
      <c r="G69" s="261">
        <f>SUM(G67:G68)</f>
        <v>119</v>
      </c>
      <c r="H69" s="261">
        <f>SUM(H67:H68)</f>
        <v>148488</v>
      </c>
      <c r="I69" s="274">
        <f>SUM(I67:I68)</f>
        <v>237187</v>
      </c>
    </row>
    <row r="70" spans="1:9" ht="12.75" customHeight="1">
      <c r="A70" s="84"/>
      <c r="B70" s="198"/>
      <c r="C70" s="198"/>
      <c r="D70" s="198"/>
      <c r="E70" s="198"/>
      <c r="F70" s="198"/>
      <c r="G70" s="198"/>
      <c r="H70" s="198"/>
      <c r="I70" s="275"/>
    </row>
    <row r="71" spans="1:9" ht="12.75" customHeight="1">
      <c r="A71" s="84" t="s">
        <v>271</v>
      </c>
      <c r="B71" s="199">
        <v>350</v>
      </c>
      <c r="C71" s="198" t="s">
        <v>301</v>
      </c>
      <c r="D71" s="198" t="s">
        <v>301</v>
      </c>
      <c r="E71" s="198" t="s">
        <v>301</v>
      </c>
      <c r="F71" s="198" t="s">
        <v>301</v>
      </c>
      <c r="G71" s="198" t="s">
        <v>301</v>
      </c>
      <c r="H71" s="199">
        <f aca="true" t="shared" si="5" ref="H71:H78">SUM(B71:G71)</f>
        <v>350</v>
      </c>
      <c r="I71" s="214">
        <f>SUM('[5]Hoja28.8'!I71,'[5]Hoja28.9'!H71)</f>
        <v>41823</v>
      </c>
    </row>
    <row r="72" spans="1:9" ht="12.75" customHeight="1">
      <c r="A72" s="84" t="s">
        <v>272</v>
      </c>
      <c r="B72" s="199">
        <v>380</v>
      </c>
      <c r="C72" s="198" t="s">
        <v>301</v>
      </c>
      <c r="D72" s="198" t="s">
        <v>301</v>
      </c>
      <c r="E72" s="198" t="s">
        <v>301</v>
      </c>
      <c r="F72" s="199">
        <v>12447</v>
      </c>
      <c r="G72" s="199">
        <v>25</v>
      </c>
      <c r="H72" s="199">
        <f t="shared" si="5"/>
        <v>12852</v>
      </c>
      <c r="I72" s="214">
        <f>SUM('[5]Hoja28.8'!I72,'[5]Hoja28.9'!H72)</f>
        <v>15614</v>
      </c>
    </row>
    <row r="73" spans="1:9" ht="12.75" customHeight="1">
      <c r="A73" s="84" t="s">
        <v>273</v>
      </c>
      <c r="B73" s="199">
        <v>24</v>
      </c>
      <c r="C73" s="198" t="s">
        <v>301</v>
      </c>
      <c r="D73" s="198" t="s">
        <v>301</v>
      </c>
      <c r="E73" s="199">
        <v>1250</v>
      </c>
      <c r="F73" s="199">
        <v>1819</v>
      </c>
      <c r="G73" s="199">
        <v>650</v>
      </c>
      <c r="H73" s="199">
        <f t="shared" si="5"/>
        <v>3743</v>
      </c>
      <c r="I73" s="214">
        <f>SUM('[5]Hoja28.8'!I73,'[5]Hoja28.9'!H73)</f>
        <v>28116</v>
      </c>
    </row>
    <row r="74" spans="1:9" ht="12.75" customHeight="1">
      <c r="A74" s="84" t="s">
        <v>274</v>
      </c>
      <c r="B74" s="199">
        <v>147939</v>
      </c>
      <c r="C74" s="198" t="s">
        <v>301</v>
      </c>
      <c r="D74" s="198" t="s">
        <v>301</v>
      </c>
      <c r="E74" s="199">
        <v>49</v>
      </c>
      <c r="F74" s="199">
        <v>34</v>
      </c>
      <c r="G74" s="199">
        <v>242130</v>
      </c>
      <c r="H74" s="199">
        <f t="shared" si="5"/>
        <v>390152</v>
      </c>
      <c r="I74" s="214">
        <f>SUM('[5]Hoja28.8'!I74,'[5]Hoja28.9'!H74)</f>
        <v>407315</v>
      </c>
    </row>
    <row r="75" spans="1:9" ht="12.75" customHeight="1">
      <c r="A75" s="84" t="s">
        <v>275</v>
      </c>
      <c r="B75" s="199">
        <v>394</v>
      </c>
      <c r="C75" s="198" t="s">
        <v>301</v>
      </c>
      <c r="D75" s="198" t="s">
        <v>301</v>
      </c>
      <c r="E75" s="199">
        <v>13427</v>
      </c>
      <c r="F75" s="199">
        <v>309050</v>
      </c>
      <c r="G75" s="198" t="s">
        <v>301</v>
      </c>
      <c r="H75" s="199">
        <f t="shared" si="5"/>
        <v>322871</v>
      </c>
      <c r="I75" s="214">
        <f>SUM('[5]Hoja28.8'!I75,'[5]Hoja28.9'!H75)</f>
        <v>334051</v>
      </c>
    </row>
    <row r="76" spans="1:9" ht="12.75" customHeight="1">
      <c r="A76" s="84" t="s">
        <v>276</v>
      </c>
      <c r="B76" s="199">
        <v>1225</v>
      </c>
      <c r="C76" s="198" t="s">
        <v>301</v>
      </c>
      <c r="D76" s="198" t="s">
        <v>301</v>
      </c>
      <c r="E76" s="198" t="s">
        <v>301</v>
      </c>
      <c r="F76" s="198" t="s">
        <v>301</v>
      </c>
      <c r="G76" s="199">
        <v>4820</v>
      </c>
      <c r="H76" s="199">
        <f t="shared" si="5"/>
        <v>6045</v>
      </c>
      <c r="I76" s="214">
        <f>SUM('[5]Hoja28.8'!I76,'[5]Hoja28.9'!H76)</f>
        <v>43809</v>
      </c>
    </row>
    <row r="77" spans="1:9" ht="12.75" customHeight="1">
      <c r="A77" s="84" t="s">
        <v>277</v>
      </c>
      <c r="B77" s="199">
        <v>20288</v>
      </c>
      <c r="C77" s="198" t="s">
        <v>301</v>
      </c>
      <c r="D77" s="198" t="s">
        <v>301</v>
      </c>
      <c r="E77" s="199">
        <v>761</v>
      </c>
      <c r="F77" s="199">
        <v>5312</v>
      </c>
      <c r="G77" s="199">
        <v>771</v>
      </c>
      <c r="H77" s="199">
        <f t="shared" si="5"/>
        <v>27132</v>
      </c>
      <c r="I77" s="214">
        <f>SUM('[5]Hoja28.8'!I77,'[5]Hoja28.9'!H77)</f>
        <v>80031</v>
      </c>
    </row>
    <row r="78" spans="1:9" ht="12.75" customHeight="1">
      <c r="A78" s="84" t="s">
        <v>278</v>
      </c>
      <c r="B78" s="198" t="s">
        <v>301</v>
      </c>
      <c r="C78" s="198" t="s">
        <v>301</v>
      </c>
      <c r="D78" s="198" t="s">
        <v>301</v>
      </c>
      <c r="E78" s="198" t="s">
        <v>301</v>
      </c>
      <c r="F78" s="199">
        <v>767</v>
      </c>
      <c r="G78" s="198" t="s">
        <v>301</v>
      </c>
      <c r="H78" s="199">
        <f t="shared" si="5"/>
        <v>767</v>
      </c>
      <c r="I78" s="214">
        <f>SUM('[5]Hoja28.8'!I78,'[5]Hoja28.9'!H78)</f>
        <v>4277</v>
      </c>
    </row>
    <row r="79" spans="1:9" ht="12.75" customHeight="1">
      <c r="A79" s="117" t="s">
        <v>345</v>
      </c>
      <c r="B79" s="261">
        <f>SUM(B71:B78)</f>
        <v>170600</v>
      </c>
      <c r="C79" s="273" t="s">
        <v>301</v>
      </c>
      <c r="D79" s="273" t="s">
        <v>301</v>
      </c>
      <c r="E79" s="261">
        <f>SUM(E71:E78)</f>
        <v>15487</v>
      </c>
      <c r="F79" s="261">
        <f>SUM(F71:F78)</f>
        <v>329429</v>
      </c>
      <c r="G79" s="261">
        <f>SUM(G71:G78)</f>
        <v>248396</v>
      </c>
      <c r="H79" s="261">
        <f>SUM(H71:H78)</f>
        <v>763912</v>
      </c>
      <c r="I79" s="274">
        <f>SUM(I71:I78)</f>
        <v>955036</v>
      </c>
    </row>
    <row r="80" spans="1:9" ht="12.75" customHeight="1">
      <c r="A80" s="84"/>
      <c r="B80" s="198"/>
      <c r="C80" s="198"/>
      <c r="D80" s="198"/>
      <c r="E80" s="198"/>
      <c r="F80" s="198"/>
      <c r="G80" s="198"/>
      <c r="H80" s="198"/>
      <c r="I80" s="275"/>
    </row>
    <row r="81" spans="1:9" ht="12.75" customHeight="1">
      <c r="A81" s="84" t="s">
        <v>279</v>
      </c>
      <c r="B81" s="198" t="s">
        <v>301</v>
      </c>
      <c r="C81" s="198" t="s">
        <v>301</v>
      </c>
      <c r="D81" s="198" t="s">
        <v>301</v>
      </c>
      <c r="E81" s="198" t="s">
        <v>301</v>
      </c>
      <c r="F81" s="198" t="s">
        <v>301</v>
      </c>
      <c r="G81" s="198" t="s">
        <v>301</v>
      </c>
      <c r="H81" s="198" t="s">
        <v>301</v>
      </c>
      <c r="I81" s="214">
        <f>SUM('[5]Hoja28.8'!I81,'[5]Hoja28.9'!H81)</f>
        <v>800</v>
      </c>
    </row>
    <row r="82" spans="1:9" ht="12.75" customHeight="1">
      <c r="A82" s="84" t="s">
        <v>280</v>
      </c>
      <c r="B82" s="198" t="s">
        <v>301</v>
      </c>
      <c r="C82" s="198" t="s">
        <v>301</v>
      </c>
      <c r="D82" s="198" t="s">
        <v>301</v>
      </c>
      <c r="E82" s="198" t="s">
        <v>301</v>
      </c>
      <c r="F82" s="198" t="s">
        <v>301</v>
      </c>
      <c r="G82" s="198" t="s">
        <v>301</v>
      </c>
      <c r="H82" s="198" t="s">
        <v>301</v>
      </c>
      <c r="I82" s="214">
        <f>SUM('[5]Hoja28.8'!I82,'[5]Hoja28.9'!H82)</f>
        <v>20180</v>
      </c>
    </row>
    <row r="83" spans="1:9" ht="12.75" customHeight="1">
      <c r="A83" s="117" t="s">
        <v>281</v>
      </c>
      <c r="B83" s="273" t="s">
        <v>301</v>
      </c>
      <c r="C83" s="273" t="s">
        <v>301</v>
      </c>
      <c r="D83" s="273" t="s">
        <v>301</v>
      </c>
      <c r="E83" s="273" t="s">
        <v>301</v>
      </c>
      <c r="F83" s="273" t="s">
        <v>301</v>
      </c>
      <c r="G83" s="273" t="s">
        <v>301</v>
      </c>
      <c r="H83" s="273" t="s">
        <v>301</v>
      </c>
      <c r="I83" s="274">
        <f>SUM(I81:I82)</f>
        <v>20980</v>
      </c>
    </row>
    <row r="84" spans="1:9" ht="12.75" customHeight="1">
      <c r="A84" s="84"/>
      <c r="B84" s="198"/>
      <c r="C84" s="198"/>
      <c r="D84" s="198"/>
      <c r="E84" s="198"/>
      <c r="F84" s="198"/>
      <c r="G84" s="198"/>
      <c r="H84" s="198"/>
      <c r="I84" s="275"/>
    </row>
    <row r="85" spans="1:10" ht="12.75" customHeight="1">
      <c r="A85" s="119" t="s">
        <v>282</v>
      </c>
      <c r="B85" s="233">
        <f>SUM(B12,B14,B16,B21,B23,B25,B30,B36,B38,B49,B51,B58,B63,B65,B69,B79,B83)</f>
        <v>652280</v>
      </c>
      <c r="C85" s="233">
        <f aca="true" t="shared" si="6" ref="C85:H85">SUM(C12,C14,C16,C21,C23,C25,C30,C36,C38,C49,C51,C58,C63,C65,C69,C79,C83)</f>
        <v>51037</v>
      </c>
      <c r="D85" s="233">
        <f t="shared" si="6"/>
        <v>117841</v>
      </c>
      <c r="E85" s="233">
        <f t="shared" si="6"/>
        <v>113351</v>
      </c>
      <c r="F85" s="233">
        <f t="shared" si="6"/>
        <v>4010322</v>
      </c>
      <c r="G85" s="233">
        <f t="shared" si="6"/>
        <v>428635.19</v>
      </c>
      <c r="H85" s="233">
        <f t="shared" si="6"/>
        <v>5373466.1899999995</v>
      </c>
      <c r="I85" s="277">
        <f>SUM(I12,I14,I16,I21,I23,I25,I30,I36,I38,I49,I51,I58,I63,I65,I69,I79,I83)</f>
        <v>10794805.190000001</v>
      </c>
      <c r="J85" s="125"/>
    </row>
    <row r="86" spans="1:9" ht="12.75" customHeight="1">
      <c r="A86" s="126" t="s">
        <v>283</v>
      </c>
      <c r="B86" s="278"/>
      <c r="C86" s="278"/>
      <c r="D86" s="278"/>
      <c r="E86" s="278"/>
      <c r="F86" s="278"/>
      <c r="G86" s="279"/>
      <c r="H86" s="198">
        <v>9012</v>
      </c>
      <c r="I86" s="275">
        <v>112645</v>
      </c>
    </row>
    <row r="87" spans="1:9" ht="12.75" customHeight="1">
      <c r="A87" s="126" t="s">
        <v>177</v>
      </c>
      <c r="B87" s="217"/>
      <c r="C87" s="217"/>
      <c r="D87" s="217"/>
      <c r="E87" s="217"/>
      <c r="F87" s="217"/>
      <c r="G87" s="280"/>
      <c r="H87" s="198">
        <v>1293999</v>
      </c>
      <c r="I87" s="275">
        <v>3805879</v>
      </c>
    </row>
    <row r="88" spans="1:9" ht="12.75" customHeight="1" thickBot="1">
      <c r="A88" s="121" t="s">
        <v>188</v>
      </c>
      <c r="B88" s="237"/>
      <c r="C88" s="237"/>
      <c r="D88" s="237"/>
      <c r="E88" s="237"/>
      <c r="F88" s="237"/>
      <c r="G88" s="281"/>
      <c r="H88" s="220">
        <f>SUM(H85,H86,H87)</f>
        <v>6676477.1899999995</v>
      </c>
      <c r="I88" s="239">
        <f>SUM(I85,I86,I87)</f>
        <v>14713329.190000001</v>
      </c>
    </row>
    <row r="92" ht="12.75">
      <c r="H92" s="315"/>
    </row>
  </sheetData>
  <mergeCells count="3">
    <mergeCell ref="A1:I1"/>
    <mergeCell ref="A3:I3"/>
    <mergeCell ref="B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2005-02-03T09:56:10Z</cp:lastPrinted>
  <dcterms:created xsi:type="dcterms:W3CDTF">2003-08-07T08:19:34Z</dcterms:created>
  <dcterms:modified xsi:type="dcterms:W3CDTF">2005-02-03T09:57:05Z</dcterms:modified>
  <cp:category/>
  <cp:version/>
  <cp:contentType/>
  <cp:contentStatus/>
</cp:coreProperties>
</file>